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infos.xml" ContentType="application/vnd.wps-officedocument.woinfo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560" tabRatio="805" activeTab="2"/>
  </bookViews>
  <sheets>
    <sheet name="FP" sheetId="3" r:id="rId1"/>
    <sheet name="2月" sheetId="8" r:id="rId2"/>
    <sheet name="服务差异" sheetId="26" r:id="rId3"/>
    <sheet name="汇总" sheetId="11" r:id="rId4"/>
    <sheet name="本体" sheetId="15" r:id="rId5"/>
    <sheet name="新需求-一级" sheetId="17" r:id="rId6"/>
    <sheet name="重复" sheetId="20" r:id="rId7"/>
    <sheet name="差异-详情" sheetId="22" r:id="rId8"/>
    <sheet name="新需求（服务）  " sheetId="24" r:id="rId9"/>
    <sheet name="2月决裁" sheetId="7" r:id="rId10"/>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s>
  <definedNames>
    <definedName name="_xlnm._FilterDatabase" localSheetId="0" hidden="1">FP!$A$1:$R$1954</definedName>
    <definedName name="_xlnm._FilterDatabase" localSheetId="1" hidden="1">'2月'!$A$1:$P$433</definedName>
    <definedName name="_xlnm._FilterDatabase" localSheetId="5" hidden="1">'新需求-一级'!$A$1:$H$81</definedName>
    <definedName name="_xlnm._FilterDatabase" localSheetId="7" hidden="1">'差异-详情'!$A$2:$M$1433</definedName>
    <definedName name="_xlnm._FilterDatabase" localSheetId="8" hidden="1">'新需求（服务）  '!$A$4:$O$63</definedName>
    <definedName name="_xlnm._FilterDatabase" localSheetId="9" hidden="1">'2月决裁'!$A$5:$U$437</definedName>
    <definedName name="\a">#N/A</definedName>
    <definedName name="\b">#N/A</definedName>
    <definedName name="\c">#N/A</definedName>
    <definedName name="\d">#N/A</definedName>
    <definedName name="\s">#N/A</definedName>
    <definedName name="_" localSheetId="9">[1]進捗管理表!#REF!</definedName>
    <definedName name="_" localSheetId="8">[1]進捗管理表!#REF!</definedName>
    <definedName name="_">[1]進捗管理表!#REF!</definedName>
    <definedName name="___" localSheetId="9" hidden="1">'[2]#REF'!#REF!</definedName>
    <definedName name="___" localSheetId="8" hidden="1">'[2]#REF'!#REF!</definedName>
    <definedName name="___" hidden="1">'[2]#REF'!#REF!</definedName>
    <definedName name="_______________ido2" localSheetId="9">'2月决裁'!_______________ido2</definedName>
    <definedName name="_______________ido2" localSheetId="8">'新需求（服务）  '!_______________ido2</definedName>
    <definedName name="_______________ido2">_______________ido2</definedName>
    <definedName name="______________ido2" localSheetId="9">'2月决裁'!______________ido2</definedName>
    <definedName name="______________ido2" localSheetId="8">'新需求（服务）  '!______________ido2</definedName>
    <definedName name="______________ido2">______________ido2</definedName>
    <definedName name="_____________ido2" localSheetId="9">____________ido2</definedName>
    <definedName name="_____________ido2" localSheetId="8">____________ido2</definedName>
    <definedName name="_____________ido2">____________ido2</definedName>
    <definedName name="____________ido2">#N/A</definedName>
    <definedName name="___________ido2" localSheetId="9">'2月决裁'!___________ido2</definedName>
    <definedName name="___________ido2" localSheetId="8">'新需求（服务）  '!___________ido2</definedName>
    <definedName name="___________ido2">___________ido2</definedName>
    <definedName name="__________ido2" localSheetId="9">'2月决裁'!__________ido2</definedName>
    <definedName name="__________ido2" localSheetId="8">'新需求（服务）  '!__________ido2</definedName>
    <definedName name="__________ido2">__________ido2</definedName>
    <definedName name="_________ido2" localSheetId="9">'2月决裁'!_________ido2</definedName>
    <definedName name="_________ido2" localSheetId="8">'新需求（服务）  '!_________ido2</definedName>
    <definedName name="_________ido2">_________ido2</definedName>
    <definedName name="________ido2" localSheetId="9">'2月决裁'!________ido2</definedName>
    <definedName name="________ido2" localSheetId="8">'新需求（服务）  '!________ido2</definedName>
    <definedName name="________ido2">________ido2</definedName>
    <definedName name="_______hhh1" hidden="1">{"'フローチャート'!$A$1:$AO$191"}</definedName>
    <definedName name="_______hhh2" hidden="1">{"'フローチャート'!$A$1:$AO$191"}</definedName>
    <definedName name="_______ido2" localSheetId="9">'2月决裁'!_______ido2</definedName>
    <definedName name="_______ido2" localSheetId="8">'新需求（服务）  '!_______ido2</definedName>
    <definedName name="_______ido2">_______ido2</definedName>
    <definedName name="______ido2" localSheetId="9">'2月决裁'!______ido2</definedName>
    <definedName name="______ido2" localSheetId="8">'新需求（服务）  '!______ido2</definedName>
    <definedName name="______ido2">______ido2</definedName>
    <definedName name="_____a1" localSheetId="9" hidden="1">{"'Sheet1'!$A$92:$B$92","'Sheet1'!$A$1:$J$92"}</definedName>
    <definedName name="_____a1" localSheetId="8" hidden="1">{"'Sheet1'!$A$92:$B$92","'Sheet1'!$A$1:$J$92"}</definedName>
    <definedName name="_____a1" hidden="1">{"'Sheet1'!$A$92:$B$92","'Sheet1'!$A$1:$J$92"}</definedName>
    <definedName name="_____h1" localSheetId="9" hidden="1">{"'Sheet1'!$A$92:$B$92","'Sheet1'!$A$1:$J$92"}</definedName>
    <definedName name="_____h1" localSheetId="8" hidden="1">{"'Sheet1'!$A$92:$B$92","'Sheet1'!$A$1:$J$92"}</definedName>
    <definedName name="_____h1" hidden="1">{"'Sheet1'!$A$92:$B$92","'Sheet1'!$A$1:$J$92"}</definedName>
    <definedName name="_____hhh1" hidden="1">{"'フローチャート'!$A$1:$AO$191"}</definedName>
    <definedName name="_____hhh2" hidden="1">{"'フローチャート'!$A$1:$AO$191"}</definedName>
    <definedName name="_____ido2" localSheetId="9">'2月决裁'!_____ido2</definedName>
    <definedName name="_____ido2" localSheetId="8">'新需求（服务）  '!_____ido2</definedName>
    <definedName name="_____ido2">_____ido2</definedName>
    <definedName name="_____SA１" localSheetId="9" hidden="1">{"'Sheet1'!$A$92:$B$92","'Sheet1'!$A$1:$J$92"}</definedName>
    <definedName name="_____SA１" localSheetId="8" hidden="1">{"'Sheet1'!$A$92:$B$92","'Sheet1'!$A$1:$J$92"}</definedName>
    <definedName name="_____SA１" hidden="1">{"'Sheet1'!$A$92:$B$92","'Sheet1'!$A$1:$J$92"}</definedName>
    <definedName name="____a1" localSheetId="9" hidden="1">{"'Sheet1'!$A$92:$B$92","'Sheet1'!$A$1:$J$92"}</definedName>
    <definedName name="____a1" localSheetId="8" hidden="1">{"'Sheet1'!$A$92:$B$92","'Sheet1'!$A$1:$J$92"}</definedName>
    <definedName name="____a1" hidden="1">{"'Sheet1'!$A$92:$B$92","'Sheet1'!$A$1:$J$92"}</definedName>
    <definedName name="____d2" localSheetId="9" hidden="1">{"'Sheet1'!$A$92:$B$92","'Sheet1'!$A$1:$J$92"}</definedName>
    <definedName name="____d2" localSheetId="8" hidden="1">{"'Sheet1'!$A$92:$B$92","'Sheet1'!$A$1:$J$92"}</definedName>
    <definedName name="____d2" hidden="1">{"'Sheet1'!$A$92:$B$92","'Sheet1'!$A$1:$J$92"}</definedName>
    <definedName name="____DEA1" localSheetId="9" hidden="1">{"'Sheet1'!$A$92:$B$92","'Sheet1'!$A$1:$J$92"}</definedName>
    <definedName name="____DEA1" localSheetId="8" hidden="1">{"'Sheet1'!$A$92:$B$92","'Sheet1'!$A$1:$J$92"}</definedName>
    <definedName name="____DEA1" hidden="1">{"'Sheet1'!$A$92:$B$92","'Sheet1'!$A$1:$J$92"}</definedName>
    <definedName name="____h1" localSheetId="9" hidden="1">{"'Sheet1'!$A$92:$B$92","'Sheet1'!$A$1:$J$92"}</definedName>
    <definedName name="____h1" localSheetId="8" hidden="1">{"'Sheet1'!$A$92:$B$92","'Sheet1'!$A$1:$J$92"}</definedName>
    <definedName name="____h1" hidden="1">{"'Sheet1'!$A$92:$B$92","'Sheet1'!$A$1:$J$92"}</definedName>
    <definedName name="____ido2" localSheetId="9">'2月决裁'!____ido2</definedName>
    <definedName name="____ido2" localSheetId="8">'新需求（服务）  '!____ido2</definedName>
    <definedName name="____ido2">____ido2</definedName>
    <definedName name="____q12" hidden="1">{"'Sheet1'!$A$92:$B$92","'Sheet1'!$A$1:$J$92"}</definedName>
    <definedName name="____q23">[3]!_xlbgnm.q23</definedName>
    <definedName name="____SA１" localSheetId="9" hidden="1">{"'Sheet1'!$A$92:$B$92","'Sheet1'!$A$1:$J$92"}</definedName>
    <definedName name="____SA１" localSheetId="8" hidden="1">{"'Sheet1'!$A$92:$B$92","'Sheet1'!$A$1:$J$92"}</definedName>
    <definedName name="____SA１" hidden="1">{"'Sheet1'!$A$92:$B$92","'Sheet1'!$A$1:$J$92"}</definedName>
    <definedName name="____V1001002" localSheetId="9">'2月决裁'!____V1001002</definedName>
    <definedName name="____V1001002" localSheetId="8">'新需求（服务）  '!____V1001002</definedName>
    <definedName name="____V1001002">____V1001002</definedName>
    <definedName name="___a1" localSheetId="9" hidden="1">{"'Sheet1'!$A$92:$B$92","'Sheet1'!$A$1:$J$92"}</definedName>
    <definedName name="___a1" localSheetId="8" hidden="1">{"'Sheet1'!$A$92:$B$92","'Sheet1'!$A$1:$J$92"}</definedName>
    <definedName name="___a1" hidden="1">{"'Sheet1'!$A$92:$B$92","'Sheet1'!$A$1:$J$92"}</definedName>
    <definedName name="___DBI2" localSheetId="9">#REF!</definedName>
    <definedName name="___DBI2" localSheetId="8">#REF!</definedName>
    <definedName name="___DBI2">#REF!</definedName>
    <definedName name="___h1" localSheetId="9" hidden="1">{"'Sheet1'!$A$92:$B$92","'Sheet1'!$A$1:$J$92"}</definedName>
    <definedName name="___h1" localSheetId="8" hidden="1">{"'Sheet1'!$A$92:$B$92","'Sheet1'!$A$1:$J$92"}</definedName>
    <definedName name="___h1" hidden="1">{"'Sheet1'!$A$92:$B$92","'Sheet1'!$A$1:$J$92"}</definedName>
    <definedName name="___hhh1" hidden="1">{"'フローチャート'!$A$1:$AO$191"}</definedName>
    <definedName name="___hhh2" hidden="1">{"'フローチャート'!$A$1:$AO$191"}</definedName>
    <definedName name="___ido2" localSheetId="9">'2月决裁'!___ido2</definedName>
    <definedName name="___ido2" localSheetId="8">'新需求（服务）  '!___ido2</definedName>
    <definedName name="___ido2">___ido2</definedName>
    <definedName name="___q12" hidden="1">{"'Sheet1'!$A$92:$B$92","'Sheet1'!$A$1:$J$92"}</definedName>
    <definedName name="___q23">[3]!_xlbgnm.q23</definedName>
    <definedName name="___V1001002" localSheetId="9">'2月决裁'!___V1001002</definedName>
    <definedName name="___V1001002" localSheetId="8">'新需求（服务）  '!___V1001002</definedName>
    <definedName name="___V1001002">___V1001002</definedName>
    <definedName name="___ZR17" localSheetId="9">[4]MTRIX!#REF!</definedName>
    <definedName name="___ZR17" localSheetId="8">[4]MTRIX!#REF!</definedName>
    <definedName name="___ZR17">[4]MTRIX!#REF!</definedName>
    <definedName name="__1E_c" localSheetId="9">#REF!</definedName>
    <definedName name="__1E_c" localSheetId="8">#REF!</definedName>
    <definedName name="__1E_c">#REF!</definedName>
    <definedName name="__1q12_" hidden="1">{"'Sheet1'!$A$92:$B$92","'Sheet1'!$A$1:$J$92"}</definedName>
    <definedName name="__2Ë_c" localSheetId="9">#REF!</definedName>
    <definedName name="__2Ë_c" localSheetId="8">#REF!</definedName>
    <definedName name="__2Ë_c">#REF!</definedName>
    <definedName name="__2q23_">[3]!_xlbgnm.q23</definedName>
    <definedName name="__A1">#REF!</definedName>
    <definedName name="__A16400">#REF!</definedName>
    <definedName name="__B1">#REF!</definedName>
    <definedName name="__d2" localSheetId="9" hidden="1">{"'Sheet1'!$A$92:$B$92","'Sheet1'!$A$1:$J$92"}</definedName>
    <definedName name="__d2" localSheetId="8" hidden="1">{"'Sheet1'!$A$92:$B$92","'Sheet1'!$A$1:$J$92"}</definedName>
    <definedName name="__d2" hidden="1">{"'Sheet1'!$A$92:$B$92","'Sheet1'!$A$1:$J$92"}</definedName>
    <definedName name="__DBI2" localSheetId="9">#REF!</definedName>
    <definedName name="__DBI2" localSheetId="8">#REF!</definedName>
    <definedName name="__DBI2">#REF!</definedName>
    <definedName name="__DEA1" localSheetId="9" hidden="1">{"'Sheet1'!$A$92:$B$92","'Sheet1'!$A$1:$J$92"}</definedName>
    <definedName name="__DEA1" localSheetId="8" hidden="1">{"'Sheet1'!$A$92:$B$92","'Sheet1'!$A$1:$J$92"}</definedName>
    <definedName name="__DEA1" hidden="1">{"'Sheet1'!$A$92:$B$92","'Sheet1'!$A$1:$J$92"}</definedName>
    <definedName name="__E2">#REF!</definedName>
    <definedName name="__g16400">#REF!</definedName>
    <definedName name="__hhh1" hidden="1">{"'フローチャート'!$A$1:$AO$191"}</definedName>
    <definedName name="__hhh2" hidden="1">{"'フローチャート'!$A$1:$AO$191"}</definedName>
    <definedName name="__ido2" localSheetId="9">'2月决裁'!__ido2</definedName>
    <definedName name="__ido2" localSheetId="8">'新需求（服务）  '!__ido2</definedName>
    <definedName name="__ido2">__ido2</definedName>
    <definedName name="__No2">#REF!</definedName>
    <definedName name="__ｐｐ４">[5]ＰＰ・サポート契約書!$F$33</definedName>
    <definedName name="__ｐｐ５">[5]ＰＰ・サポート契約書!$F$30</definedName>
    <definedName name="__ｐｐ６">[5]ＰＰ・サポート契約書!$L$32</definedName>
    <definedName name="__ｐｐ７">[5]ＰＰ・サポート契約書!$G$35</definedName>
    <definedName name="__ｐｐ８">[5]ＰＰ・サポート契約書!$D$36</definedName>
    <definedName name="__ｐｐ９">[5]ＰＰ・サポート契約書!$I$1</definedName>
    <definedName name="__q1" localSheetId="9">#REF!</definedName>
    <definedName name="__q1" localSheetId="8">#REF!</definedName>
    <definedName name="__q1">#REF!</definedName>
    <definedName name="__q10" localSheetId="9">#REF!</definedName>
    <definedName name="__q10" localSheetId="8">#REF!</definedName>
    <definedName name="__q10">#REF!</definedName>
    <definedName name="__q11" localSheetId="9">#REF!</definedName>
    <definedName name="__q11" localSheetId="8">#REF!</definedName>
    <definedName name="__q11">#REF!</definedName>
    <definedName name="__q12" localSheetId="9">#REF!</definedName>
    <definedName name="__q12" localSheetId="8">#REF!</definedName>
    <definedName name="__q12">#REF!</definedName>
    <definedName name="__q13" localSheetId="9">#REF!</definedName>
    <definedName name="__q13" localSheetId="8">#REF!</definedName>
    <definedName name="__q13">#REF!</definedName>
    <definedName name="__q14" localSheetId="9">#REF!</definedName>
    <definedName name="__q14" localSheetId="8">#REF!</definedName>
    <definedName name="__q14">#REF!</definedName>
    <definedName name="__q23">[3]!_xlbgnm.q23</definedName>
    <definedName name="__q3" localSheetId="9">#REF!</definedName>
    <definedName name="__q3" localSheetId="8">#REF!</definedName>
    <definedName name="__q3">#REF!</definedName>
    <definedName name="__q5" localSheetId="9">#REF!</definedName>
    <definedName name="__q5" localSheetId="8">#REF!</definedName>
    <definedName name="__q5">#REF!</definedName>
    <definedName name="__q6" localSheetId="9">#REF!</definedName>
    <definedName name="__q6" localSheetId="8">#REF!</definedName>
    <definedName name="__q6">#REF!</definedName>
    <definedName name="__q7" localSheetId="9">#REF!</definedName>
    <definedName name="__q7" localSheetId="8">#REF!</definedName>
    <definedName name="__q7">#REF!</definedName>
    <definedName name="__q8" localSheetId="9">#REF!</definedName>
    <definedName name="__q8" localSheetId="8">#REF!</definedName>
    <definedName name="__q8">#REF!</definedName>
    <definedName name="__q9" localSheetId="9">#REF!</definedName>
    <definedName name="__q9" localSheetId="8">#REF!</definedName>
    <definedName name="__q9">#REF!</definedName>
    <definedName name="__SA１" localSheetId="9" hidden="1">{"'Sheet1'!$A$92:$B$92","'Sheet1'!$A$1:$J$92"}</definedName>
    <definedName name="__SA１" localSheetId="8" hidden="1">{"'Sheet1'!$A$92:$B$92","'Sheet1'!$A$1:$J$92"}</definedName>
    <definedName name="__SA１" hidden="1">{"'Sheet1'!$A$92:$B$92","'Sheet1'!$A$1:$J$92"}</definedName>
    <definedName name="__SN200">#REF!</definedName>
    <definedName name="__V1001002" localSheetId="9">'2月决裁'!__V1001002</definedName>
    <definedName name="__V1001002" localSheetId="8">'新需求（服务）  '!__V1001002</definedName>
    <definedName name="__V1001002">__V1001002</definedName>
    <definedName name="__ZR17" localSheetId="9">[4]MTRIX!#REF!</definedName>
    <definedName name="__ZR17" localSheetId="8">[4]MTRIX!#REF!</definedName>
    <definedName name="__ZR17">[4]MTRIX!#REF!</definedName>
    <definedName name="_1、模块的安装和卸载">[6]使用仕様書!$C$52</definedName>
    <definedName name="_1._要件定義">#REF!</definedName>
    <definedName name="_1._要件分析">#REF!</definedName>
    <definedName name="_１．システム概要">#REF!</definedName>
    <definedName name="_1_、ReadFile">[6]使用仕様書!$E$125</definedName>
    <definedName name="_1_５_機能全体構成図_1">'[7]２．機能全体構成図'!#REF!</definedName>
    <definedName name="_１_システム概要">#REF!</definedName>
    <definedName name="_10_、CreateConnection">[6]使用仕様書!$F$241</definedName>
    <definedName name="_10q5_">#REF!</definedName>
    <definedName name="_10Z_FE24B020_FC4B_4865_8155_E01862EF6D55_.wvu.PrintArea_2">#REF!</definedName>
    <definedName name="_11_、RecordsetCreateForReadonly">[6]使用仕様書!$F$254</definedName>
    <definedName name="_11q6_">#REF!</definedName>
    <definedName name="_11コピｰ句取込処理_1">#N/A</definedName>
    <definedName name="_12_、RecordsetCreateForUpdate">[6]使用仕様書!$F$266</definedName>
    <definedName name="_12q7_">#REF!</definedName>
    <definedName name="_12コピｰ句取込処理_2">#N/A</definedName>
    <definedName name="_13_、SqlExecute">[6]使用仕様書!$F$278</definedName>
    <definedName name="_13q8_">#REF!</definedName>
    <definedName name="_13コピｰ句取込処理_3">#N/A</definedName>
    <definedName name="_１４．メンテナンス画面イメージ">#REF!</definedName>
    <definedName name="_14_、BeginTrans">[6]使用仕様書!$F$288</definedName>
    <definedName name="_１４_メンテナンス画面イメージ">#REF!</definedName>
    <definedName name="_14q9_">#REF!</definedName>
    <definedName name="_14コピー句一覧印刷処理_1">#N/A</definedName>
    <definedName name="_15_、RollBack">[6]使用仕様書!$F$299</definedName>
    <definedName name="_15コピー句一覧印刷処理_2">#N/A</definedName>
    <definedName name="_16_、CommitTrans">[6]使用仕様書!$F$309</definedName>
    <definedName name="_16コピー句一覧印刷処理_3">#N/A</definedName>
    <definedName name="_17_、ConvNull">[6]使用仕様書!$F$320</definedName>
    <definedName name="_17バッチファイル取込処理_1">#N/A</definedName>
    <definedName name="_18_、Convzero">[6]使用仕様書!$F$336</definedName>
    <definedName name="_18バッチファイル取込処理_2">#N/A</definedName>
    <definedName name="_19バッチファイル取込処理_3">#N/A</definedName>
    <definedName name="_1A1_">#REF!</definedName>
    <definedName name="_1E_c">#REF!</definedName>
    <definedName name="_1q12_" hidden="1">{"'Sheet1'!$A$92:$B$92","'Sheet1'!$A$1:$J$92"}</definedName>
    <definedName name="_１日に登録する契約数">[8]見積もり前提!$C$33</definedName>
    <definedName name="_2、各函数使用方法">[6]使用仕様書!$C$80</definedName>
    <definedName name="_2._構築_1stステップ">#REF!</definedName>
    <definedName name="_2._機能設計">#REF!</definedName>
    <definedName name="_２．前提条件">#REF!</definedName>
    <definedName name="_2_、WriteFile">[6]使用仕様書!$E$136</definedName>
    <definedName name="_2_a_1">'[9]２月度'!#REF!</definedName>
    <definedName name="_２_前提条件">#REF!</definedName>
    <definedName name="_20_、PLSQLExecute">[6]使用仕様書!$F$352</definedName>
    <definedName name="_20ﾒﾆｭｰ_1">'[9]２月度'!#REF!</definedName>
    <definedName name="_21_、GetServerTime">[6]使用仕様書!$F$368</definedName>
    <definedName name="_21成果物名_1">[10]変更履歴!$O$1</definedName>
    <definedName name="_22_、RecordExist">[6]使用仕様書!$F$380</definedName>
    <definedName name="_22単価_1">#REF!</definedName>
    <definedName name="_23_、DataBaseClose">[6]使用仕様書!$F$391</definedName>
    <definedName name="_23類別選択_1">#N/A</definedName>
    <definedName name="_24_、CheckAlphaNum">[6]使用仕様書!$F$395</definedName>
    <definedName name="_24類別選択_2">#N/A</definedName>
    <definedName name="_25_、CheckNum">[6]使用仕様書!$F$405</definedName>
    <definedName name="_250byte超のカラム数">#REF!</definedName>
    <definedName name="_25類別選択_3">#N/A</definedName>
    <definedName name="_26_、CheckDate">[6]使用仕様書!$F$415</definedName>
    <definedName name="_27_、CheckTime">[6]使用仕様書!$F$425</definedName>
    <definedName name="_28_、CheckDateTime">[6]使用仕様書!$F$435</definedName>
    <definedName name="_29_、Split">[6]使用仕様書!$F$445</definedName>
    <definedName name="_2E_c" localSheetId="9">#REF!</definedName>
    <definedName name="_2E_c" localSheetId="8">#REF!</definedName>
    <definedName name="_2E_c">#REF!</definedName>
    <definedName name="_2Ë_c">#REF!</definedName>
    <definedName name="_2h1_" hidden="1">{"'Sheet1'!$A$92:$B$92","'Sheet1'!$A$1:$J$92"}</definedName>
    <definedName name="_2q23_">[3]!_xlbgnm.q23</definedName>
    <definedName name="_3._構築_2ndステップ">#REF!</definedName>
    <definedName name="_3._詳細設計">#REF!</definedName>
    <definedName name="_3_、DelFile">[6]使用仕様書!$F$147</definedName>
    <definedName name="_3_b_1">'[9]２月度'!#REF!</definedName>
    <definedName name="_30_、CheckLength">[6]使用仕様書!$F$458</definedName>
    <definedName name="_31_、CheckCustomPattern">[6]使用仕様書!$F$470</definedName>
    <definedName name="_32_、GetPCName">[6]使用仕様書!$F$491</definedName>
    <definedName name="_32_、PrinterInit">[6]使用仕様書!$F$481</definedName>
    <definedName name="_33_、GetUserName">[6]使用仕様書!$F$502</definedName>
    <definedName name="_34_、WriteINI">[6]使用仕様書!$F$513</definedName>
    <definedName name="_35_、ReadINI">[6]使用仕様書!$F$527</definedName>
    <definedName name="_36_、ReadINI">[6]使用仕様書!$F$527</definedName>
    <definedName name="_37_、WriteReg">[6]使用仕様書!$F$542</definedName>
    <definedName name="_38_、ReadReg">[6]使用仕様書!$F$554</definedName>
    <definedName name="_39_、MessageShow">[6]使用仕様書!$F$566</definedName>
    <definedName name="_3E_c" localSheetId="9">#REF!</definedName>
    <definedName name="_3E_c" localSheetId="8">#REF!</definedName>
    <definedName name="_3E_c">#REF!</definedName>
    <definedName name="_3Ë_c" localSheetId="9">#REF!</definedName>
    <definedName name="_3Ë_c" localSheetId="8">#REF!</definedName>
    <definedName name="_3Ë_c">#REF!</definedName>
    <definedName name="_3q1_">#REF!</definedName>
    <definedName name="_4._構築_3rdステップ">#REF!</definedName>
    <definedName name="_4._製造">#REF!</definedName>
    <definedName name="_4_、CopyFile">[6]使用仕様書!$F$156</definedName>
    <definedName name="_4_c_1">'[9]２月度'!#REF!</definedName>
    <definedName name="_40_、DelReg">[6]使用仕様書!$F$585</definedName>
    <definedName name="_44E_c" localSheetId="9">#REF!</definedName>
    <definedName name="_44E_c" localSheetId="8">#REF!</definedName>
    <definedName name="_44E_c">#REF!</definedName>
    <definedName name="_45Ë_c" localSheetId="9">#REF!</definedName>
    <definedName name="_45Ë_c" localSheetId="8">#REF!</definedName>
    <definedName name="_45Ë_c">#REF!</definedName>
    <definedName name="_46a1_" localSheetId="9" hidden="1">{"'Sheet1'!$A$92:$B$92","'Sheet1'!$A$1:$J$92"}</definedName>
    <definedName name="_46a1_" localSheetId="8" hidden="1">{"'Sheet1'!$A$92:$B$92","'Sheet1'!$A$1:$J$92"}</definedName>
    <definedName name="_46a1_" hidden="1">{"'Sheet1'!$A$92:$B$92","'Sheet1'!$A$1:$J$92"}</definedName>
    <definedName name="_47h1_" localSheetId="9" hidden="1">{"'Sheet1'!$A$92:$B$92","'Sheet1'!$A$1:$J$92"}</definedName>
    <definedName name="_47h1_" localSheetId="8" hidden="1">{"'Sheet1'!$A$92:$B$92","'Sheet1'!$A$1:$J$92"}</definedName>
    <definedName name="_47h1_" hidden="1">{"'Sheet1'!$A$92:$B$92","'Sheet1'!$A$1:$J$92"}</definedName>
    <definedName name="_48q1_" localSheetId="9">#REF!</definedName>
    <definedName name="_48q1_" localSheetId="8">#REF!</definedName>
    <definedName name="_48q1_">#REF!</definedName>
    <definedName name="_49q10_" localSheetId="9">#REF!</definedName>
    <definedName name="_49q10_" localSheetId="8">#REF!</definedName>
    <definedName name="_49q10_">#REF!</definedName>
    <definedName name="_4Ë_c" localSheetId="9">#REF!</definedName>
    <definedName name="_4Ë_c" localSheetId="8">#REF!</definedName>
    <definedName name="_4Ë_c">#REF!</definedName>
    <definedName name="_4q10_">#REF!</definedName>
    <definedName name="_５._単体テスト">#REF!</definedName>
    <definedName name="_5._移行">#REF!</definedName>
    <definedName name="_５．機能全体構成図">#N/A</definedName>
    <definedName name="_5_、MoveFile">[6]使用仕様書!$F$166</definedName>
    <definedName name="_5_、OpenFile">[6]使用仕様書!$F$176</definedName>
    <definedName name="_5_d_1">'[9]２月度'!#REF!</definedName>
    <definedName name="_５_機能全体構成図">'[11]２．機能全体構成図'!#REF!</definedName>
    <definedName name="_５_機能全体構成図_1">'[7]２．機能全体構成図'!#REF!</definedName>
    <definedName name="_50q11_" localSheetId="9">#REF!</definedName>
    <definedName name="_50q11_" localSheetId="8">#REF!</definedName>
    <definedName name="_50q11_">#REF!</definedName>
    <definedName name="_51q12_" localSheetId="9">#REF!</definedName>
    <definedName name="_51q12_" localSheetId="8">#REF!</definedName>
    <definedName name="_51q12_">#REF!</definedName>
    <definedName name="_52q13_" localSheetId="9">#REF!</definedName>
    <definedName name="_52q13_" localSheetId="8">#REF!</definedName>
    <definedName name="_52q13_">#REF!</definedName>
    <definedName name="_53q14_" localSheetId="9">#REF!</definedName>
    <definedName name="_53q14_" localSheetId="8">#REF!</definedName>
    <definedName name="_53q14_">#REF!</definedName>
    <definedName name="_54q3_" localSheetId="9">#REF!</definedName>
    <definedName name="_54q3_" localSheetId="8">#REF!</definedName>
    <definedName name="_54q3_">#REF!</definedName>
    <definedName name="_55q5_" localSheetId="9">#REF!</definedName>
    <definedName name="_55q5_" localSheetId="8">#REF!</definedName>
    <definedName name="_55q5_">#REF!</definedName>
    <definedName name="_56q6_" localSheetId="9">#REF!</definedName>
    <definedName name="_56q6_" localSheetId="8">#REF!</definedName>
    <definedName name="_56q6_">#REF!</definedName>
    <definedName name="_57q7_" localSheetId="9">#REF!</definedName>
    <definedName name="_57q7_" localSheetId="8">#REF!</definedName>
    <definedName name="_57q7_">#REF!</definedName>
    <definedName name="_58q8_" localSheetId="9">#REF!</definedName>
    <definedName name="_58q8_" localSheetId="8">#REF!</definedName>
    <definedName name="_58q8_">#REF!</definedName>
    <definedName name="_59q9_" localSheetId="9">#REF!</definedName>
    <definedName name="_59q9_" localSheetId="8">#REF!</definedName>
    <definedName name="_59q9_">#REF!</definedName>
    <definedName name="_5q11_">#REF!</definedName>
    <definedName name="_６._結合・総合テスト">#REF!</definedName>
    <definedName name="_6_Ë_c_1">#REF!</definedName>
    <definedName name="_6q12_">#REF!</definedName>
    <definedName name="_7_、CloseFile">[6]使用仕様書!$F$189</definedName>
    <definedName name="_7a111_">{"'Sheet1'!$A$92:$B$92","'Sheet1'!$A$1:$J$92"}</definedName>
    <definedName name="_7Ë_c" localSheetId="9">#REF!</definedName>
    <definedName name="_7Ë_c" localSheetId="8">#REF!</definedName>
    <definedName name="_7Ë_c">#REF!</definedName>
    <definedName name="_7Excel_BuiltIn_Print_Area_4_1">#REF!</definedName>
    <definedName name="_7q13_">#REF!</definedName>
    <definedName name="_8_、FileExist">[6]使用仕様書!$F$199</definedName>
    <definedName name="_8_、PutLog">[6]使用仕様書!$F$209</definedName>
    <definedName name="_8Feugeot_1">#REF!</definedName>
    <definedName name="_8q14_">#REF!</definedName>
    <definedName name="_9_、ExportCSV">[6]使用仕様書!$F$227</definedName>
    <definedName name="_9PJ名_1">[10]表紙!$AB$5</definedName>
    <definedName name="_9q3_">#REF!</definedName>
    <definedName name="_a">'[9]２月度'!#REF!</definedName>
    <definedName name="_a_1">'[9]２月度'!#REF!</definedName>
    <definedName name="_A1">'[12]諸定義&amp;保守'!#REF!</definedName>
    <definedName name="_A16400">#REF!</definedName>
    <definedName name="_b">'[9]２月度'!#REF!</definedName>
    <definedName name="_b_1">'[9]２月度'!#REF!</definedName>
    <definedName name="_B1">#REF!</definedName>
    <definedName name="_c">'[9]２月度'!#REF!</definedName>
    <definedName name="_c_1">'[9]２月度'!#REF!</definedName>
    <definedName name="_d">'[9]２月度'!#REF!</definedName>
    <definedName name="_d_1">'[9]２月度'!#REF!</definedName>
    <definedName name="_d2" localSheetId="9" hidden="1">{"'Sheet1'!$A$92:$B$92","'Sheet1'!$A$1:$J$92"}</definedName>
    <definedName name="_d2" localSheetId="8" hidden="1">{"'Sheet1'!$A$92:$B$92","'Sheet1'!$A$1:$J$92"}</definedName>
    <definedName name="_d2" hidden="1">{"'Sheet1'!$A$92:$B$92","'Sheet1'!$A$1:$J$92"}</definedName>
    <definedName name="_DBI2">#REF!</definedName>
    <definedName name="_DEA1" localSheetId="9" hidden="1">{"'Sheet1'!$A$92:$B$92","'Sheet1'!$A$1:$J$92"}</definedName>
    <definedName name="_DEA1" localSheetId="8" hidden="1">{"'Sheet1'!$A$92:$B$92","'Sheet1'!$A$1:$J$92"}</definedName>
    <definedName name="_DEA1" hidden="1">{"'Sheet1'!$A$92:$B$92","'Sheet1'!$A$1:$J$92"}</definedName>
    <definedName name="_DRV2" localSheetId="9">#REF!</definedName>
    <definedName name="_DRV2" localSheetId="8">#REF!</definedName>
    <definedName name="_DRV2">#REF!</definedName>
    <definedName name="_E_c">#REF!</definedName>
    <definedName name="_Ë_c">#REF!</definedName>
    <definedName name="_Ë_c_1">#REF!</definedName>
    <definedName name="_E2">#REF!</definedName>
    <definedName name="_Fill" hidden="1">#REF!</definedName>
    <definedName name="_xlnm._FilterDatabase" hidden="1">[13]検証確認シート!$O$1:$O$20</definedName>
    <definedName name="_g16400">#REF!</definedName>
    <definedName name="_h1" hidden="1">{"'Sheet1'!$A$92:$B$92","'Sheet1'!$A$1:$J$92"}</definedName>
    <definedName name="_hhh1" hidden="1">{"'フローチャート'!$A$1:$AO$191"}</definedName>
    <definedName name="_hhh2" hidden="1">{"'フローチャート'!$A$1:$AO$191"}</definedName>
    <definedName name="_ido2" localSheetId="9">'2月决裁'!_ido2</definedName>
    <definedName name="_ido2" localSheetId="8">'新需求（服务）  '!_ido2</definedName>
    <definedName name="_ido2">_ido2</definedName>
    <definedName name="_Key1" hidden="1">'[14]１４年退職'!#REF!</definedName>
    <definedName name="_Key2" hidden="1">[15]繰欠!#REF!</definedName>
    <definedName name="_MatMult_B" hidden="1">#REF!</definedName>
    <definedName name="_No2">#REF!</definedName>
    <definedName name="_Order1" hidden="1">255</definedName>
    <definedName name="_Order2" hidden="1">255</definedName>
    <definedName name="_Parse_In" hidden="1">#REF!</definedName>
    <definedName name="_Parse_Out" hidden="1">#REF!</definedName>
    <definedName name="_PL1" localSheetId="9">#REF!</definedName>
    <definedName name="_PL1" localSheetId="8">#REF!</definedName>
    <definedName name="_PL1">#REF!</definedName>
    <definedName name="_ｐｐ４">[5]ＰＰ・サポート契約書!$F$33</definedName>
    <definedName name="_ｐｐ５">[5]ＰＰ・サポート契約書!$F$30</definedName>
    <definedName name="_ｐｐ６">[5]ＰＰ・サポート契約書!$L$32</definedName>
    <definedName name="_ｐｐ７">[5]ＰＰ・サポート契約書!$G$35</definedName>
    <definedName name="_ｐｐ８">[5]ＰＰ・サポート契約書!$D$36</definedName>
    <definedName name="_ｐｐ９">[5]ＰＰ・サポート契約書!$I$1</definedName>
    <definedName name="_q1" localSheetId="9">#REF!</definedName>
    <definedName name="_q1" localSheetId="8">#REF!</definedName>
    <definedName name="_q1">#REF!</definedName>
    <definedName name="_q10" localSheetId="9">#REF!</definedName>
    <definedName name="_q10" localSheetId="8">#REF!</definedName>
    <definedName name="_q10">#REF!</definedName>
    <definedName name="_q11" localSheetId="9">#REF!</definedName>
    <definedName name="_q11" localSheetId="8">#REF!</definedName>
    <definedName name="_q11">#REF!</definedName>
    <definedName name="_q12" localSheetId="9">#REF!</definedName>
    <definedName name="_q12" localSheetId="8">#REF!</definedName>
    <definedName name="_q12">#REF!</definedName>
    <definedName name="_q13" localSheetId="9">#REF!</definedName>
    <definedName name="_q13" localSheetId="8">#REF!</definedName>
    <definedName name="_q13">#REF!</definedName>
    <definedName name="_q14" localSheetId="9">#REF!</definedName>
    <definedName name="_q14" localSheetId="8">#REF!</definedName>
    <definedName name="_q14">#REF!</definedName>
    <definedName name="_q23">[3]!_xlbgnm.q23</definedName>
    <definedName name="_q3" localSheetId="9">#REF!</definedName>
    <definedName name="_q3" localSheetId="8">#REF!</definedName>
    <definedName name="_q3">#REF!</definedName>
    <definedName name="_q5" localSheetId="9">#REF!</definedName>
    <definedName name="_q5" localSheetId="8">#REF!</definedName>
    <definedName name="_q5">#REF!</definedName>
    <definedName name="_q6" localSheetId="9">#REF!</definedName>
    <definedName name="_q6" localSheetId="8">#REF!</definedName>
    <definedName name="_q6">#REF!</definedName>
    <definedName name="_q7" localSheetId="9">#REF!</definedName>
    <definedName name="_q7" localSheetId="8">#REF!</definedName>
    <definedName name="_q7">#REF!</definedName>
    <definedName name="_q8" localSheetId="9">#REF!</definedName>
    <definedName name="_q8" localSheetId="8">#REF!</definedName>
    <definedName name="_q8">#REF!</definedName>
    <definedName name="_q9" localSheetId="9">#REF!</definedName>
    <definedName name="_q9" localSheetId="8">#REF!</definedName>
    <definedName name="_q9">#REF!</definedName>
    <definedName name="_R" localSheetId="9">'[16]バグ一覧(連結)'!#REF!</definedName>
    <definedName name="_R" localSheetId="8">'[16]バグ一覧(連結)'!#REF!</definedName>
    <definedName name="_R">'[16]バグ一覧(連結)'!#REF!</definedName>
    <definedName name="_Regression_X" hidden="1">#REF!</definedName>
    <definedName name="_s">'[9]２月度'!#REF!</definedName>
    <definedName name="_s_1">'[9]２月度'!#REF!</definedName>
    <definedName name="_S1" localSheetId="9">[17]総体過程定義!#REF!</definedName>
    <definedName name="_S1" localSheetId="8">[17]総体過程定義!#REF!</definedName>
    <definedName name="_S1">[17]総体過程定義!#REF!</definedName>
    <definedName name="_S2" localSheetId="9">[17]総体過程定義!#REF!</definedName>
    <definedName name="_S2" localSheetId="8">[17]総体過程定義!#REF!</definedName>
    <definedName name="_S2">[17]総体過程定義!#REF!</definedName>
    <definedName name="_S3" localSheetId="9">[17]総体過程定義!#REF!</definedName>
    <definedName name="_S3" localSheetId="8">[17]総体過程定義!#REF!</definedName>
    <definedName name="_S3">[17]総体過程定義!#REF!</definedName>
    <definedName name="_S4" localSheetId="9">[17]総体過程定義!#REF!</definedName>
    <definedName name="_S4" localSheetId="8">[17]総体過程定義!#REF!</definedName>
    <definedName name="_S4">[17]総体過程定義!#REF!</definedName>
    <definedName name="_S5" localSheetId="9">[17]総体過程定義!#REF!</definedName>
    <definedName name="_S5" localSheetId="8">[17]総体過程定義!#REF!</definedName>
    <definedName name="_S5">[17]総体過程定義!#REF!</definedName>
    <definedName name="_S6" localSheetId="9">[17]総体過程定義!#REF!</definedName>
    <definedName name="_S6" localSheetId="8">[17]総体過程定義!#REF!</definedName>
    <definedName name="_S6">[17]総体過程定義!#REF!</definedName>
    <definedName name="_SA１" localSheetId="9" hidden="1">{"'Sheet1'!$A$92:$B$92","'Sheet1'!$A$1:$J$92"}</definedName>
    <definedName name="_SA１" localSheetId="8" hidden="1">{"'Sheet1'!$A$92:$B$92","'Sheet1'!$A$1:$J$92"}</definedName>
    <definedName name="_SA１" hidden="1">{"'Sheet1'!$A$92:$B$92","'Sheet1'!$A$1:$J$92"}</definedName>
    <definedName name="_SN200">#REF!</definedName>
    <definedName name="_Sort" hidden="1">[18]ﾃﾚﾊﾞﾝRTGS共用!#REF!</definedName>
    <definedName name="_V1001002" localSheetId="9">'2月决裁'!_V1001002</definedName>
    <definedName name="_V1001002" localSheetId="8">'新需求（服务）  '!_V1001002</definedName>
    <definedName name="_V1001002">_V1001002</definedName>
    <definedName name="_ZR17" localSheetId="9">[4]MTRIX!#REF!</definedName>
    <definedName name="_ZR17" localSheetId="8">[4]MTRIX!#REF!</definedName>
    <definedName name="_ZR17">[4]MTRIX!#REF!</definedName>
    <definedName name="≫IT??AN">[19]para!$B$1</definedName>
    <definedName name="○×">[20]分類リスト!$D$3:$D$6</definedName>
    <definedName name="・" hidden="1">{"'表紙'!$A$1:$W$39"}</definedName>
    <definedName name="a">#REF!</definedName>
    <definedName name="a_1">[21]ＤＢ一覧!#REF!</definedName>
    <definedName name="A_DUM_ALC" localSheetId="9">#REF!</definedName>
    <definedName name="A_DUM_ALC" localSheetId="8">#REF!</definedName>
    <definedName name="A_DUM_ALC">#REF!</definedName>
    <definedName name="A_DUM_CUST" localSheetId="9">#REF!</definedName>
    <definedName name="A_DUM_CUST" localSheetId="8">#REF!</definedName>
    <definedName name="A_DUM_CUST">#REF!</definedName>
    <definedName name="A_DUM_HOST" localSheetId="9">#REF!</definedName>
    <definedName name="A_DUM_HOST" localSheetId="8">#REF!</definedName>
    <definedName name="A_DUM_HOST">#REF!</definedName>
    <definedName name="A_DUM_SCH1" localSheetId="9">#REF!</definedName>
    <definedName name="A_DUM_SCH1" localSheetId="8">#REF!</definedName>
    <definedName name="A_DUM_SCH1">#REF!</definedName>
    <definedName name="A_DUM_SCH2" localSheetId="9">#REF!</definedName>
    <definedName name="A_DUM_SCH2" localSheetId="8">#REF!</definedName>
    <definedName name="A_DUM_SCH2">#REF!</definedName>
    <definedName name="A_DUM_SYS" localSheetId="9">#REF!</definedName>
    <definedName name="A_DUM_SYS" localSheetId="8">#REF!</definedName>
    <definedName name="A_DUM_SYS">#REF!</definedName>
    <definedName name="aa" hidden="1">{"'Sheet1'!$A$92:$B$92","'Sheet1'!$A$1:$J$92"}</definedName>
    <definedName name="aa0">#REF!</definedName>
    <definedName name="aaa" hidden="1">{"'Sheet1'!$A$92:$B$92","'Sheet1'!$A$1:$J$92"}</definedName>
    <definedName name="aaaa">#N/A</definedName>
    <definedName name="aaaaa" hidden="1">{#N/A,#N/A,FALSE,"見積書 (1)";#N/A,#N/A,FALSE,"見積書 (2)";#N/A,#N/A,FALSE,"見積書 (3)"}</definedName>
    <definedName name="aaaaaa" hidden="1">{#N/A,#N/A,FALSE,"見積書 (1)";#N/A,#N/A,FALSE,"見積書 (2)";#N/A,#N/A,FALSE,"見積書 (3)"}</definedName>
    <definedName name="AAAAAA_2" localSheetId="9">[22]MTRIX!#REF!</definedName>
    <definedName name="AAAAAA_2" localSheetId="8">[22]MTRIX!#REF!</definedName>
    <definedName name="AAAAAA_2">[22]MTRIX!#REF!</definedName>
    <definedName name="AAAASSSS">[23]Cover!$N$13</definedName>
    <definedName name="ab" hidden="1">{"'Sheet1'!$A$92:$B$92","'Sheet1'!$A$1:$J$92"}</definedName>
    <definedName name="abc">[24]選択項目!$B$4:$B$6</definedName>
    <definedName name="abcde" localSheetId="9">#REF!</definedName>
    <definedName name="abcde" localSheetId="8">#REF!</definedName>
    <definedName name="abcde">#REF!</definedName>
    <definedName name="abdfbv" localSheetId="9">'2月决裁'!abdfbv</definedName>
    <definedName name="abdfbv" localSheetId="8">'新需求（服务）  '!abdfbv</definedName>
    <definedName name="abdfbv">abdfbv</definedName>
    <definedName name="ACbox">#REF!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certang" hidden="1">{"'Sheet1'!$A$92:$B$92","'Sheet1'!$A$1:$J$92"}</definedName>
    <definedName name="AddDesign">[25]!AddDesign</definedName>
    <definedName name="Addressing">'[26]ホストインタフェース設定表 (FC-CA) '!#REF!</definedName>
    <definedName name="adds">{"'Sheet1'!$A$92:$B$92","'Sheet1'!$A$1:$J$92"}</definedName>
    <definedName name="adfafafasfd" hidden="1">#N/A</definedName>
    <definedName name="adfdfd" hidden="1">{"'Sheet1'!$A$92:$B$92","'Sheet1'!$A$1:$J$92"}</definedName>
    <definedName name="adsss" hidden="1">{"'Sheet1'!$A$92:$B$92","'Sheet1'!$A$1:$J$92"}</definedName>
    <definedName name="aerdsfsawer" localSheetId="9">'2月决裁'!aerdsfsawer</definedName>
    <definedName name="aerdsfsawer" localSheetId="8">'新需求（服务）  '!aerdsfsawer</definedName>
    <definedName name="aerdsfsawer">aerdsfsawer</definedName>
    <definedName name="af" hidden="1">{"'Sheet1'!$A$92:$B$92","'Sheet1'!$A$1:$J$92"}</definedName>
    <definedName name="AllItems" localSheetId="9">#REF!</definedName>
    <definedName name="AllItems" localSheetId="8">#REF!</definedName>
    <definedName name="AllItems">#REF!</definedName>
    <definedName name="ALLLUN" localSheetId="9">#REF!</definedName>
    <definedName name="ALLLUN" localSheetId="8">#REF!</definedName>
    <definedName name="ALLLUN">#REF!</definedName>
    <definedName name="AllPrice">'[27]e-CRB PYRX300 S5'!#REF!</definedName>
    <definedName name="AnswerTime">OFFSET([28]質問・回答!$O$2,10,0,COUNTA([28]質問・回答!$I$1:$I$65536)-1,1)</definedName>
    <definedName name="ap" hidden="1">{"'Sheet1'!$A$92:$B$92","'Sheet1'!$A$1:$J$92"}</definedName>
    <definedName name="AP_ALL">#REF!</definedName>
    <definedName name="AP_ALL2">#REF!</definedName>
    <definedName name="Application" localSheetId="9">#REF!</definedName>
    <definedName name="Application" localSheetId="8">#REF!</definedName>
    <definedName name="Application">#REF!</definedName>
    <definedName name="ApprovedRepName" localSheetId="9">#REF!</definedName>
    <definedName name="ApprovedRepName" localSheetId="8">#REF!</definedName>
    <definedName name="ApprovedRepName">#REF!</definedName>
    <definedName name="ApprovedRepTitle" localSheetId="9">#REF!</definedName>
    <definedName name="ApprovedRepTitle" localSheetId="8">#REF!</definedName>
    <definedName name="ApprovedRepTitle">#REF!</definedName>
    <definedName name="AppVendor" localSheetId="9">#REF!</definedName>
    <definedName name="AppVendor" localSheetId="8">#REF!</definedName>
    <definedName name="AppVendor">#REF!</definedName>
    <definedName name="AppVendorE" localSheetId="9">#REF!</definedName>
    <definedName name="AppVendorE" localSheetId="8">#REF!</definedName>
    <definedName name="AppVendorE">#REF!</definedName>
    <definedName name="Area11" localSheetId="9">#REF!</definedName>
    <definedName name="Area11" localSheetId="8">#REF!</definedName>
    <definedName name="Area11">#REF!</definedName>
    <definedName name="AS" localSheetId="9">'2月决裁'!AS</definedName>
    <definedName name="AS" localSheetId="8">'新需求（服务）  '!AS</definedName>
    <definedName name="AS">AS</definedName>
    <definedName name="asdf">#N/A</definedName>
    <definedName name="asdfasdf" hidden="1">{"'Sheet1'!$A$92:$B$92","'Sheet1'!$A$1:$J$92"}</definedName>
    <definedName name="asdfasdfas" hidden="1">{"'Sheet1'!$A$92:$B$92","'Sheet1'!$A$1:$J$92"}</definedName>
    <definedName name="asdfdsf" localSheetId="9">'2月决裁'!asdfdsf</definedName>
    <definedName name="asdfdsf" localSheetId="8">'新需求（服务）  '!asdfdsf</definedName>
    <definedName name="asdfdsf">asdfdsf</definedName>
    <definedName name="asdfsdf" hidden="1">{"'Sheet1'!$A$92:$B$92","'Sheet1'!$A$1:$J$92"}</definedName>
    <definedName name="asfasdf">#REF!</definedName>
    <definedName name="Assessed_Scale" localSheetId="9">#REF!</definedName>
    <definedName name="Assessed_Scale" localSheetId="8">#REF!</definedName>
    <definedName name="Assessed_Scale">#REF!</definedName>
    <definedName name="Assy1">[29]AssySupps!$E$4:$Q$4,[29]AssySupps!$E$7:$Q$7,[29]AssySupps!$E$10:$Q$10,[29]AssySupps!$E$13:$Q$13,[29]AssySupps!$E$16:$Q$16,[29]AssySupps!$E$19:$Q$19,[29]AssySupps!$E$22:$Q$22,[29]AssySupps!$E$25:$Q$25,[29]AssySupps!$E$28:$Q$28,[29]AssySupps!$E$31:$Q$31</definedName>
    <definedName name="AvgIndSize">#REF!</definedName>
    <definedName name="AvgRowSize">#REF!</definedName>
    <definedName name="azxbhuiv43" hidden="1">{"'Sheet1'!$A$92:$B$92","'Sheet1'!$A$1:$J$92"}</definedName>
    <definedName name="b">#REF!</definedName>
    <definedName name="BADFAF" localSheetId="9">'2月决裁'!BADFAF</definedName>
    <definedName name="BADFAF" localSheetId="8">'新需求（服务）  '!BADFAF</definedName>
    <definedName name="BADFAF">BADFAF</definedName>
    <definedName name="bads" localSheetId="9">'2月决裁'!bads</definedName>
    <definedName name="bads" localSheetId="8">'新需求（服务）  '!bads</definedName>
    <definedName name="bads">bads</definedName>
    <definedName name="badsfwe" hidden="1">{"'Sheet1'!$A$92:$B$92","'Sheet1'!$A$1:$J$92"}</definedName>
    <definedName name="BAEFAE" localSheetId="9">'2月决裁'!BAEFAE</definedName>
    <definedName name="BAEFAE" localSheetId="8">'新需求（服务）  '!BAEFAE</definedName>
    <definedName name="BAEFAE">BAEFAE</definedName>
    <definedName name="baewrasdf" hidden="1">{"'Sheet1'!$A$92:$B$92","'Sheet1'!$A$1:$J$92"}</definedName>
    <definedName name="BAF" localSheetId="9">'2月决裁'!BAF</definedName>
    <definedName name="BAF" localSheetId="8">'新需求（服务）  '!BAF</definedName>
    <definedName name="BAF">BAF</definedName>
    <definedName name="BAFAD" localSheetId="9">'2月决裁'!BAFAD</definedName>
    <definedName name="BAFAD" localSheetId="8">'新需求（服务）  '!BAFAD</definedName>
    <definedName name="BAFAD">BAFAD</definedName>
    <definedName name="BAFDAFD" localSheetId="9">'2月决裁'!BAFDAFD</definedName>
    <definedName name="BAFDAFD" localSheetId="8">'新需求（服务）  '!BAFDAFD</definedName>
    <definedName name="BAFDAFD">BAFDAFD</definedName>
    <definedName name="BAFDAFD1" localSheetId="9">'2月决裁'!BAFDAFD1</definedName>
    <definedName name="BAFDAFD1" localSheetId="8">'新需求（服务）  '!BAFDAFD1</definedName>
    <definedName name="BAFDAFD1">BAFDAFD1</definedName>
    <definedName name="basde" localSheetId="9">'2月决裁'!basde</definedName>
    <definedName name="basde" localSheetId="8">'新需求（服务）  '!basde</definedName>
    <definedName name="basde">basde</definedName>
    <definedName name="basdefef" localSheetId="9">'2月决裁'!basdefef</definedName>
    <definedName name="basdefef" localSheetId="8">'新需求（服务）  '!basdefef</definedName>
    <definedName name="basdefef">basdefef</definedName>
    <definedName name="basdfew" localSheetId="9">'2月决裁'!basdfew</definedName>
    <definedName name="basdfew" localSheetId="8">'新需求（服务）  '!basdfew</definedName>
    <definedName name="basdfew">basdfew</definedName>
    <definedName name="basedisk">#REF!</definedName>
    <definedName name="BaseModel">'[27]e-CRB PYRX300 S5'!#REF!</definedName>
    <definedName name="BaseModelPrice">'[27]e-CRB PYRX300 S5'!#REF!</definedName>
    <definedName name="BasePrice">'[27]e-CRB PYRX300 S5'!#REF!</definedName>
    <definedName name="baseunit">#REF!</definedName>
    <definedName name="bb" hidden="1">{"'Sheet1'!$A$92:$B$92","'Sheet1'!$A$1:$J$92"}</definedName>
    <definedName name="ｂｂｂ" localSheetId="9">[30]ServiceRiminder!#REF!</definedName>
    <definedName name="ｂｂｂ" localSheetId="8">[30]ServiceRiminder!#REF!</definedName>
    <definedName name="ｂｂｂ">[30]ServiceRiminder!#REF!</definedName>
    <definedName name="bbbb" localSheetId="9">'2月决裁'!bbbb</definedName>
    <definedName name="bbbb" localSheetId="8">'新需求（服务）  '!bbbb</definedName>
    <definedName name="bbbb">bbbb</definedName>
    <definedName name="BCVLUN" localSheetId="9">#REF!</definedName>
    <definedName name="BCVLUN" localSheetId="8">#REF!</definedName>
    <definedName name="BCVLUN">#REF!</definedName>
    <definedName name="BITTER">[31]BITTER移行率!$B$1:$J$120</definedName>
    <definedName name="Blockあたりいくつindがはいるか">#REF!</definedName>
    <definedName name="Blockあたりいくつrowが入るか">#REF!</definedName>
    <definedName name="blp" localSheetId="9">#REF!</definedName>
    <definedName name="blp" localSheetId="8">#REF!</definedName>
    <definedName name="blp">#REF!</definedName>
    <definedName name="ＢＯ">#REF!</definedName>
    <definedName name="bobo" hidden="1">{"'フローチャート'!$A$1:$AO$191"}</definedName>
    <definedName name="BodyPage1" localSheetId="9">#REF!</definedName>
    <definedName name="BodyPage1" localSheetId="8">#REF!</definedName>
    <definedName name="BodyPage1">#REF!</definedName>
    <definedName name="Book_Title">[32]表紙!$J$8</definedName>
    <definedName name="Book_Version">[32]表紙!$X$27</definedName>
    <definedName name="ＢＯ保守">#REF!</definedName>
    <definedName name="breesadf" hidden="1">{"'Sheet1'!$A$92:$B$92","'Sheet1'!$A$1:$J$92"}</definedName>
    <definedName name="btnCls_Click">[33]!btnCls_Click</definedName>
    <definedName name="btnOk_Click">[33]!btnOk_Click</definedName>
    <definedName name="BuiltIn_Print_Titles___0">#N/A</definedName>
    <definedName name="Button">#REF!</definedName>
    <definedName name="c_appr_date">#REF!</definedName>
    <definedName name="c_appr_name">#REF!</definedName>
    <definedName name="c_appr_site">#REF!</definedName>
    <definedName name="c_att">#REF!</definedName>
    <definedName name="c_c_ans_date">#REF!</definedName>
    <definedName name="c_c_ans_hour">#REF!</definedName>
    <definedName name="c_c_ans_name">#REF!</definedName>
    <definedName name="c_c_ans_site">#REF!</definedName>
    <definedName name="c_c_check_date">#REF!</definedName>
    <definedName name="c_c_check_hour">#REF!</definedName>
    <definedName name="c_c_check_name">#REF!</definedName>
    <definedName name="c_c_check_site">#REF!</definedName>
    <definedName name="c_c_contest_date">#REF!</definedName>
    <definedName name="c_c_contest_hour">#REF!</definedName>
    <definedName name="c_c_contest_name">#REF!</definedName>
    <definedName name="c_c_contest_site">#REF!</definedName>
    <definedName name="c_c_fixdoc_date">#REF!</definedName>
    <definedName name="c_c_fixdoc_hour">#REF!</definedName>
    <definedName name="c_c_fixdoc_name">#REF!</definedName>
    <definedName name="c_c_fixdoc_site">#REF!</definedName>
    <definedName name="c_c_fixpgm_date">#REF!</definedName>
    <definedName name="c_c_fixpgm_hour">#REF!</definedName>
    <definedName name="c_c_fixpgm_name">#REF!</definedName>
    <definedName name="c_c_fixpgm_site">#REF!</definedName>
    <definedName name="c_c_pgtest_date">#REF!</definedName>
    <definedName name="c_c_pgtest_hour">#REF!</definedName>
    <definedName name="c_c_pgtest_name">#REF!</definedName>
    <definedName name="c_c_pgtest_site">#REF!</definedName>
    <definedName name="c_c_recv_date">#REF!</definedName>
    <definedName name="c_c_recv_hour">#REF!</definedName>
    <definedName name="c_c_recv_name">#REF!</definedName>
    <definedName name="c_c_recv_site">#REF!</definedName>
    <definedName name="c_c_rel_date">#REF!</definedName>
    <definedName name="c_c_rel_hour">#REF!</definedName>
    <definedName name="c_c_rel_name">#REF!</definedName>
    <definedName name="c_c_rel_site">#REF!</definedName>
    <definedName name="c_case_no">#REF!</definedName>
    <definedName name="c_cause">#REF!</definedName>
    <definedName name="c_cf_cat">#REF!</definedName>
    <definedName name="c_cf_no">#REF!</definedName>
    <definedName name="c_cf_rev_no">#REF!</definedName>
    <definedName name="c_chg_pid">#REF!</definedName>
    <definedName name="c_chg_pname">#REF!</definedName>
    <definedName name="c_counter">#REF!</definedName>
    <definedName name="c_create_date">#REF!</definedName>
    <definedName name="c_create_name">#REF!</definedName>
    <definedName name="c_create_site">#REF!</definedName>
    <definedName name="c_flw_rel_date">#REF!</definedName>
    <definedName name="c_flw_rel_hour">#REF!</definedName>
    <definedName name="c_flw_rel_name">#REF!</definedName>
    <definedName name="c_flw_rel_site">#REF!</definedName>
    <definedName name="c_man_hour">#REF!</definedName>
    <definedName name="c_pgm_chk_date">#REF!</definedName>
    <definedName name="c_pgm_chk_hour">#REF!</definedName>
    <definedName name="c_pgm_chk_name">#REF!</definedName>
    <definedName name="c_pgm_chk_site">#REF!</definedName>
    <definedName name="c_pid">#REF!</definedName>
    <definedName name="c_req_due">#REF!</definedName>
    <definedName name="c_res_due">#REF!</definedName>
    <definedName name="c_s_ans_date">#REF!</definedName>
    <definedName name="c_s_ans_hour">#REF!</definedName>
    <definedName name="c_s_ans_name">#REF!</definedName>
    <definedName name="c_s_ans_site">#REF!</definedName>
    <definedName name="c_s_check_date">#REF!</definedName>
    <definedName name="c_s_check_hour">#REF!</definedName>
    <definedName name="c_s_check_name">#REF!</definedName>
    <definedName name="c_s_check_site">#REF!</definedName>
    <definedName name="c_s_contest_date">#REF!</definedName>
    <definedName name="c_s_contest_hour">#REF!</definedName>
    <definedName name="c_s_contest_name">#REF!</definedName>
    <definedName name="c_s_contest_site">#REF!</definedName>
    <definedName name="c_s_fixdoc_date">#REF!</definedName>
    <definedName name="c_s_fixdoc_hour">#REF!</definedName>
    <definedName name="c_s_fixdoc_name">#REF!</definedName>
    <definedName name="c_s_fixdoc_site">#REF!</definedName>
    <definedName name="c_s_fixpgm_date">#REF!</definedName>
    <definedName name="c_s_fixpgm_hour">#REF!</definedName>
    <definedName name="c_s_fixpgm_name">#REF!</definedName>
    <definedName name="c_s_fixpgm_site">#REF!</definedName>
    <definedName name="c_s_pgtest_date">#REF!</definedName>
    <definedName name="c_s_pgtest_hour">#REF!</definedName>
    <definedName name="c_s_pgtest_name">#REF!</definedName>
    <definedName name="c_s_pgtest_site">#REF!</definedName>
    <definedName name="c_s_recv_date">#REF!</definedName>
    <definedName name="c_s_recv_hour">#REF!</definedName>
    <definedName name="c_s_recv_name">#REF!</definedName>
    <definedName name="c_s_recv_site">#REF!</definedName>
    <definedName name="c_s_rel_date">#REF!</definedName>
    <definedName name="c_s_rel_hour">#REF!</definedName>
    <definedName name="c_s_rel_name">#REF!</definedName>
    <definedName name="c_s_rel_site">#REF!</definedName>
    <definedName name="c_scr_name">#REF!</definedName>
    <definedName name="c_scr_title">#REF!</definedName>
    <definedName name="c_site">#REF!</definedName>
    <definedName name="c_spec_chk_hour">#REF!</definedName>
    <definedName name="c_title">#REF!</definedName>
    <definedName name="c_tst_rel_date">#REF!</definedName>
    <definedName name="c_tst_rel_hour">#REF!</definedName>
    <definedName name="c_tst_rel_name">#REF!</definedName>
    <definedName name="c_tst_rel_site">#REF!</definedName>
    <definedName name="c_usr_chk_date">#REF!</definedName>
    <definedName name="c_usr_chk_hour">#REF!</definedName>
    <definedName name="c_usr_chk_name">#REF!</definedName>
    <definedName name="c_usr_chk_site">#REF!</definedName>
    <definedName name="CA">#REF!</definedName>
    <definedName name="CABLE">#REF!</definedName>
    <definedName name="cache">#REF!</definedName>
    <definedName name="cal_index_size">[34]!cal_index_size</definedName>
    <definedName name="cal_table_size">[34]!cal_table_size</definedName>
    <definedName name="Campany">[35]SETUP!$I$6:$I$15</definedName>
    <definedName name="Category">[36]SETUP!$C$6:$C$11</definedName>
    <definedName name="Cause">[36]SETUP!$R$6:$R$25</definedName>
    <definedName name="cba">#REF!</definedName>
    <definedName name="cba_1">#REF!</definedName>
    <definedName name="cc" localSheetId="9">'2月决裁'!cc</definedName>
    <definedName name="cc" localSheetId="8">'新需求（服务）  '!cc</definedName>
    <definedName name="cc">cc</definedName>
    <definedName name="ccc">#REF!</definedName>
    <definedName name="cccc" localSheetId="9">#REF!</definedName>
    <definedName name="cccc" localSheetId="8">#REF!</definedName>
    <definedName name="cccc">#REF!</definedName>
    <definedName name="CCCCCC" localSheetId="9">[22]MTRIX!#REF!</definedName>
    <definedName name="CCCCCC" localSheetId="8">[22]MTRIX!#REF!</definedName>
    <definedName name="CCCCCC">[22]MTRIX!#REF!</definedName>
    <definedName name="cdistpj" hidden="1">{"'Sheet1'!$A$92:$B$92","'Sheet1'!$A$1:$J$92"}</definedName>
    <definedName name="CDNUM" localSheetId="9">#REF!</definedName>
    <definedName name="CDNUM" localSheetId="8">#REF!</definedName>
    <definedName name="CDNUM">#REF!</definedName>
    <definedName name="CDPORTNUM" localSheetId="9">#REF!</definedName>
    <definedName name="CDPORTNUM" localSheetId="8">#REF!</definedName>
    <definedName name="CDPORTNUM">#REF!</definedName>
    <definedName name="CDPORTNUM2" localSheetId="9">#REF!</definedName>
    <definedName name="CDPORTNUM2" localSheetId="8">#REF!</definedName>
    <definedName name="CDPORTNUM2">#REF!</definedName>
    <definedName name="CELL_LIST_1">#REF!</definedName>
    <definedName name="CELL_LIST_2">#REF!</definedName>
    <definedName name="CELL_LIST_3">#REF!</definedName>
    <definedName name="CELL_LIST_4">#REF!</definedName>
    <definedName name="CELL_LIST_5">#REF!</definedName>
    <definedName name="CELL_LIST_6">#REF!</definedName>
    <definedName name="centertable">#REF!</definedName>
    <definedName name="ChanlImpact" localSheetId="9">#REF!</definedName>
    <definedName name="ChanlImpact" localSheetId="8">#REF!</definedName>
    <definedName name="ChanlImpact">#REF!</definedName>
    <definedName name="check">[37]sample!$A$1:$A$23</definedName>
    <definedName name="CHECK_MAIN">[38]!CHECK_MAIN</definedName>
    <definedName name="Check_Sheet">#REF!</definedName>
    <definedName name="check1">#REF!</definedName>
    <definedName name="check2">#REF!</definedName>
    <definedName name="CheckBox">#REF!</definedName>
    <definedName name="checklist">#REF!</definedName>
    <definedName name="cis">#REF!</definedName>
    <definedName name="Classfication" localSheetId="9">#REF!</definedName>
    <definedName name="Classfication" localSheetId="8">#REF!</definedName>
    <definedName name="Classfication">#REF!</definedName>
    <definedName name="Classification">[39]区分!$B$2:$B$5</definedName>
    <definedName name="CleintEmail">'[27]e-CRB PYRX300 S5'!#REF!</definedName>
    <definedName name="ClientComp0">'[27]e-CRB PYRX300 S5'!#REF!</definedName>
    <definedName name="ClientCompany">'[27]e-CRB PYRX300 S5'!#REF!</definedName>
    <definedName name="ClientCountry">'[27]e-CRB PYRX300 S5'!#REF!</definedName>
    <definedName name="ClientEmail">'[27]e-CRB PYRX300 S5'!#REF!</definedName>
    <definedName name="ClientFax">'[27]e-CRB PYRX300 S5'!#REF!</definedName>
    <definedName name="ClientLand">'[27]e-CRB PYRX300 S5'!#REF!</definedName>
    <definedName name="ClientName">'[27]e-CRB PYRX300 S5'!#REF!</definedName>
    <definedName name="ClientStreet">'[27]e-CRB PYRX300 S5'!#REF!</definedName>
    <definedName name="ClientTel">'[27]e-CRB PYRX300 S5'!#REF!</definedName>
    <definedName name="ClientTown">'[27]e-CRB PYRX300 S5'!#REF!</definedName>
    <definedName name="Close">[36]SETUP!$O$43:$O$44</definedName>
    <definedName name="cmdSetSlipOK_Click">[40]!cmdSetSlipOK_Click</definedName>
    <definedName name="cmdWho_Click">[41]!cmdWho_Click</definedName>
    <definedName name="CODE_TABLE">#REF!</definedName>
    <definedName name="codeInClose_Click">[42]製品入力_Dia!codeInClose_Click</definedName>
    <definedName name="CodeInList1_Change">[42]製品入力_Dia!CodeInList1_Change</definedName>
    <definedName name="CodeInList2_Change">[42]製品入力_Dia!CodeInList2_Change</definedName>
    <definedName name="CodeInList3_Change">[42]!CodeInList3_Change</definedName>
    <definedName name="CodeInSet_Click">[42]製品入力_Dia!CodeInSet_Click</definedName>
    <definedName name="CodeSch_Click">[43]!CodeSch_Click</definedName>
    <definedName name="Col" localSheetId="9">#REF!</definedName>
    <definedName name="Col" localSheetId="8">#REF!</definedName>
    <definedName name="Col">#REF!</definedName>
    <definedName name="color">[31]color移行率!$B$1:$K$120</definedName>
    <definedName name="Comment1">'[27]e-CRB PYRX300 S5'!#REF!</definedName>
    <definedName name="Comment2">'[27]e-CRB PYRX300 S5'!#REF!</definedName>
    <definedName name="Comment3">'[27]e-CRB PYRX300 S5'!#REF!</definedName>
    <definedName name="Comment4">'[27]e-CRB PYRX300 S5'!#REF!</definedName>
    <definedName name="Comment5">'[27]e-CRB PYRX300 S5'!#REF!</definedName>
    <definedName name="Comment6">'[27]e-CRB PYRX300 S5'!#REF!</definedName>
    <definedName name="Comment7">'[27]e-CRB PYRX300 S5'!#REF!</definedName>
    <definedName name="ConfgCur">[44]Overview!#REF!</definedName>
    <definedName name="ConfigCur">[45]Overview!#REF!</definedName>
    <definedName name="ConfigPrice">[45]Overview!#REF!</definedName>
    <definedName name="ConfigPriceEuro">[45]Overview!#REF!</definedName>
    <definedName name="ConfigState">'[27]e-CRB PYRX300 S5'!#REF!</definedName>
    <definedName name="contactFrame" localSheetId="9">'2月决裁'!contactFrame</definedName>
    <definedName name="contactFrame" localSheetId="8">'新需求（服务）  '!contactFrame</definedName>
    <definedName name="contactFrame">contactFrame</definedName>
    <definedName name="controller">#REF!</definedName>
    <definedName name="Copy" hidden="1">{#N/A,#N/A,FALSE,"見積書 (1)";#N/A,#N/A,FALSE,"見積書 (2)";#N/A,#N/A,FALSE,"見積書 (3)"}</definedName>
    <definedName name="CountCell" localSheetId="9">#REF!</definedName>
    <definedName name="CountCell" localSheetId="8">#REF!</definedName>
    <definedName name="CountCell">#REF!</definedName>
    <definedName name="cr______________">'[46]工数見積もり '!$B$7:$M$10</definedName>
    <definedName name="CULC.cal_index_size">[47]!CULC.cal_index_size</definedName>
    <definedName name="CustAddOne" localSheetId="9">#REF!</definedName>
    <definedName name="CustAddOne" localSheetId="8">#REF!</definedName>
    <definedName name="CustAddOne">#REF!</definedName>
    <definedName name="CustAddress" localSheetId="9">#REF!</definedName>
    <definedName name="CustAddress" localSheetId="8">#REF!</definedName>
    <definedName name="CustAddress">#REF!</definedName>
    <definedName name="CustAddTwo" localSheetId="9">#REF!</definedName>
    <definedName name="CustAddTwo" localSheetId="8">#REF!</definedName>
    <definedName name="CustAddTwo">#REF!</definedName>
    <definedName name="CustCityStateZip" localSheetId="9">#REF!</definedName>
    <definedName name="CustCityStateZip" localSheetId="8">#REF!</definedName>
    <definedName name="CustCityStateZip">#REF!</definedName>
    <definedName name="CustCompany" localSheetId="9">#REF!</definedName>
    <definedName name="CustCompany" localSheetId="8">#REF!</definedName>
    <definedName name="CustCompany">#REF!</definedName>
    <definedName name="CustCountry" localSheetId="9">#REF!</definedName>
    <definedName name="CustCountry" localSheetId="8">#REF!</definedName>
    <definedName name="CustCountry">#REF!</definedName>
    <definedName name="CustEmail" localSheetId="9">#REF!</definedName>
    <definedName name="CustEmail" localSheetId="8">#REF!</definedName>
    <definedName name="CustEmail">#REF!</definedName>
    <definedName name="CustFax" localSheetId="9">#REF!</definedName>
    <definedName name="CustFax" localSheetId="8">#REF!</definedName>
    <definedName name="CustFax">#REF!</definedName>
    <definedName name="CustName" localSheetId="9">#REF!</definedName>
    <definedName name="CustName" localSheetId="8">#REF!</definedName>
    <definedName name="CustName">#REF!</definedName>
    <definedName name="CustPhone" localSheetId="9">#REF!</definedName>
    <definedName name="CustPhone" localSheetId="8">#REF!</definedName>
    <definedName name="CustPhone">#REF!</definedName>
    <definedName name="d">#REF!</definedName>
    <definedName name="d5668ehjvfu47uf" hidden="1">{"'Sheet1'!$A$92:$B$92","'Sheet1'!$A$1:$J$92"}</definedName>
    <definedName name="DAT">#REF!</definedName>
    <definedName name="Data">#REF!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base" hidden="1">[48]PR!#REF!</definedName>
    <definedName name="Database_">[48]PR!#REF!</definedName>
    <definedName name="DataFirstCell" localSheetId="9">#REF!</definedName>
    <definedName name="DataFirstCell" localSheetId="8">#REF!</definedName>
    <definedName name="DataFirstCell">#REF!</definedName>
    <definedName name="Datbase2">[48]PR!#REF!</definedName>
    <definedName name="date">#REF!</definedName>
    <definedName name="DaysOneMonth">20</definedName>
    <definedName name="DB2_EQ_">#REF!</definedName>
    <definedName name="DB2_KAI_とDB2_KAKO_との差分">#REF!</definedName>
    <definedName name="DB2_KAKO_とDB2_KAI_との差分">#REF!</definedName>
    <definedName name="DBI">#REF!</definedName>
    <definedName name="DB环境DISK使用情况" hidden="1">{"'Sheet1'!$A$92:$B$92","'Sheet1'!$A$1:$J$92"}</definedName>
    <definedName name="ＤＣ単価">#REF!</definedName>
    <definedName name="dd">[49]進捗管理表!#REF!</definedName>
    <definedName name="ddd" hidden="1">{"'Sheet1'!$A$92:$B$92","'Sheet1'!$A$1:$J$92"}</definedName>
    <definedName name="dddd">#REF!</definedName>
    <definedName name="dddd080507" hidden="1">{#N/A,#N/A,FALSE,"見積書 (1)";#N/A,#N/A,FALSE,"見積書 (2)";#N/A,#N/A,FALSE,"見積書 (3)"}</definedName>
    <definedName name="dddddd" hidden="1">{#N/A,#N/A,FALSE,"見積書 (1)";#N/A,#N/A,FALSE,"見積書 (2)";#N/A,#N/A,FALSE,"見積書 (3)"}</definedName>
    <definedName name="ddddddd" hidden="1">{#N/A,#N/A,FALSE,"見積書 (1)";#N/A,#N/A,FALSE,"見積書 (2)";#N/A,#N/A,FALSE,"見積書 (3)"}</definedName>
    <definedName name="dddddddddddd" hidden="1">{#N/A,#N/A,FALSE,"見積書 (1)";#N/A,#N/A,FALSE,"見積書 (2)";#N/A,#N/A,FALSE,"見積書 (3)"}</definedName>
    <definedName name="dddddddddddddd" hidden="1">{#N/A,#N/A,FALSE,"見積書 (1)";#N/A,#N/A,FALSE,"見積書 (2)";#N/A,#N/A,FALSE,"見積書 (3)"}</definedName>
    <definedName name="ddddddddddddddddd" hidden="1">{#N/A,#N/A,FALSE,"見積書 (1)";#N/A,#N/A,FALSE,"見積書 (2)";#N/A,#N/A,FALSE,"見積書 (3)"}</definedName>
    <definedName name="dddddddddddddddddd\" hidden="1">{#N/A,#N/A,FALSE,"見積書 (1)";#N/A,#N/A,FALSE,"見積書 (2)";#N/A,#N/A,FALSE,"見積書 (3)"}</definedName>
    <definedName name="ddddddddddddddddddddd" hidden="1">{#N/A,#N/A,FALSE,"見積書 (1)";#N/A,#N/A,FALSE,"見積書 (2)";#N/A,#N/A,FALSE,"見積書 (3)"}</definedName>
    <definedName name="dddddddddddddddddddddddd" hidden="1">{#N/A,#N/A,FALSE,"見積書 (1)";#N/A,#N/A,FALSE,"見積書 (2)";#N/A,#N/A,FALSE,"見積書 (3)"}</definedName>
    <definedName name="ddddddddddddddddddddddddddddddddddd" hidden="1">{#N/A,#N/A,FALSE,"見積書 (1)";#N/A,#N/A,FALSE,"見積書 (2)";#N/A,#N/A,FALSE,"見積書 (3)"}</definedName>
    <definedName name="DDEA" localSheetId="9">'2月决裁'!DDEA</definedName>
    <definedName name="DDEA" localSheetId="8">'新需求（服务）  '!DDEA</definedName>
    <definedName name="DDEA">DDEA</definedName>
    <definedName name="ddshj" hidden="1">{"'表紙'!$A$1:$W$39"}</definedName>
    <definedName name="DE">#REF!</definedName>
    <definedName name="Deal1" localSheetId="9">#REF!</definedName>
    <definedName name="Deal1" localSheetId="8">#REF!</definedName>
    <definedName name="Deal1">#REF!</definedName>
    <definedName name="Deal2" localSheetId="9">#REF!</definedName>
    <definedName name="Deal2" localSheetId="8">#REF!</definedName>
    <definedName name="Deal2">#REF!</definedName>
    <definedName name="Department">[36]SETUP!$L$6:$L$170</definedName>
    <definedName name="Departmental" localSheetId="9">#REF!</definedName>
    <definedName name="Departmental" localSheetId="8">#REF!</definedName>
    <definedName name="Departmental">#REF!</definedName>
    <definedName name="Description">'[27]e-CRB PYRX300 S5'!#REF!</definedName>
    <definedName name="DesignP1">25%</definedName>
    <definedName name="DesignP2">25%</definedName>
    <definedName name="detrrr" hidden="1">{#N/A,#N/A,FALSE,"見積書 (1)";#N/A,#N/A,FALSE,"見積書 (2)";#N/A,#N/A,FALSE,"見積書 (3)"}</definedName>
    <definedName name="df23ade" hidden="1">{"'Sheet1'!$A$92:$B$92","'Sheet1'!$A$1:$J$92"}</definedName>
    <definedName name="dfd" hidden="1">{#N/A,#N/A,FALSE,"見積書 (1)";#N/A,#N/A,FALSE,"見積書 (2)";#N/A,#N/A,FALSE,"見積書 (3)"}</definedName>
    <definedName name="dfddgdg" hidden="1">{"'Sheet1'!$A$92:$B$92","'Sheet1'!$A$1:$J$92"}</definedName>
    <definedName name="dfdf" hidden="1">{"'Sheet1'!$A$92:$B$92","'Sheet1'!$A$1:$J$92"}</definedName>
    <definedName name="dfdfd" hidden="1">{#N/A,#N/A,FALSE,"見積書 (1)";#N/A,#N/A,FALSE,"見積書 (2)";#N/A,#N/A,FALSE,"見積書 (3)"}</definedName>
    <definedName name="dfdfdf" hidden="1">{"'Sheet1'!$A$92:$B$92","'Sheet1'!$A$1:$J$92"}</definedName>
    <definedName name="dfds" hidden="1">{"'表紙'!$A$1:$W$39"}</definedName>
    <definedName name="dfdsfsdfdsf" hidden="1">{"'Sheet1'!$A$92:$B$92","'Sheet1'!$A$1:$J$92"}</definedName>
    <definedName name="dfnServerCode">#REF!</definedName>
    <definedName name="dfnServerLocation">#REF!</definedName>
    <definedName name="dfnServerName">#REF!</definedName>
    <definedName name="Dialog_Show">[50]!Dialog_Show</definedName>
    <definedName name="Disc1" localSheetId="9">#REF!</definedName>
    <definedName name="Disc1" localSheetId="8">#REF!</definedName>
    <definedName name="Disc1">#REF!</definedName>
    <definedName name="Disc2" localSheetId="9">#REF!</definedName>
    <definedName name="Disc2" localSheetId="8">#REF!</definedName>
    <definedName name="Disc2">#REF!</definedName>
    <definedName name="disk">[51]表紙!$B$2</definedName>
    <definedName name="diskname">#REF!</definedName>
    <definedName name="disknames">[26]基本情報!$B$57:$B$66</definedName>
    <definedName name="Dlog_bk_prj_id">"エディット 12"</definedName>
    <definedName name="Dlog_bk_prj_name">"エディット 13"</definedName>
    <definedName name="Dlog_bk_sht_id">"エディット 14"</definedName>
    <definedName name="Dlog_sh_sht_name">"ドロップ 95"</definedName>
    <definedName name="DMS的概念" hidden="1">{"'Sheet1'!$A$92:$B$92","'Sheet1'!$A$1:$J$92"}</definedName>
    <definedName name="Doc_Name">[23]Cover!$T$22</definedName>
    <definedName name="DRV">#REF!</definedName>
    <definedName name="DS" localSheetId="9">'2月决裁'!DS</definedName>
    <definedName name="DS" localSheetId="8">'新需求（服务）  '!DS</definedName>
    <definedName name="DS">DS</definedName>
    <definedName name="dsaf23raer" hidden="1">{"'Sheet1'!$A$92:$B$92","'Sheet1'!$A$1:$J$92"}</definedName>
    <definedName name="dsf" hidden="1">{#N/A,#N/A,FALSE,"見積書 (1)";#N/A,#N/A,FALSE,"見積書 (2)";#N/A,#N/A,FALSE,"見積書 (3)"}</definedName>
    <definedName name="dsfds" hidden="1">#REF!</definedName>
    <definedName name="dsfretgrtyfghgfhrt" hidden="1">{"'Sheet1'!$A$92:$B$92","'Sheet1'!$A$1:$J$92"}</definedName>
    <definedName name="dshjdkfds" hidden="1">{"'Sheet1'!$A$92:$B$92","'Sheet1'!$A$1:$J$92"}</definedName>
    <definedName name="DUM_CUST" localSheetId="9">#REF!</definedName>
    <definedName name="DUM_CUST" localSheetId="8">#REF!</definedName>
    <definedName name="DUM_CUST">#REF!</definedName>
    <definedName name="DUMMY">#REF!</definedName>
    <definedName name="DUMMY2">#REF!</definedName>
    <definedName name="DUMMY3">#REF!</definedName>
    <definedName name="DUMMY4">#REF!</definedName>
    <definedName name="Dupl_CHK">[52]!Dupl_CHK</definedName>
    <definedName name="e">#REF!</definedName>
    <definedName name="E_a_record" localSheetId="9">#REF!</definedName>
    <definedName name="E_a_record" localSheetId="8">#REF!</definedName>
    <definedName name="E_a_record">#REF!</definedName>
    <definedName name="E_DUMMY" localSheetId="9">#REF!</definedName>
    <definedName name="E_DUMMY" localSheetId="8">#REF!</definedName>
    <definedName name="E_DUMMY">#REF!</definedName>
    <definedName name="ea" localSheetId="9">[4]MTRIX!#REF!</definedName>
    <definedName name="ea" localSheetId="8">[4]MTRIX!#REF!</definedName>
    <definedName name="ea">[4]MTRIX!#REF!</definedName>
    <definedName name="edit1_Change">[43]!edit1_Change</definedName>
    <definedName name="Edit22_Change">[42]!Edit22_Change</definedName>
    <definedName name="edtAuthor_Change">[33]!edtAuthor_Change</definedName>
    <definedName name="edtSaetu_Change">[33]!edtSaetu_Change</definedName>
    <definedName name="edtSyonin_Change">[33]!edtSyonin_Change</definedName>
    <definedName name="EEA" localSheetId="9">'2月决裁'!EEA</definedName>
    <definedName name="EEA" localSheetId="8">'新需求（服务）  '!EEA</definedName>
    <definedName name="EEA">EEA</definedName>
    <definedName name="eee">{"'Sheet1'!$A$92:$B$92","'Sheet1'!$A$1:$J$92"}</definedName>
    <definedName name="EEEE" hidden="1">{"'Sheet1'!$A$92:$B$92","'Sheet1'!$A$1:$J$92"}</definedName>
    <definedName name="EEEEEEEEEE" localSheetId="9">[4]MTRIX!#REF!</definedName>
    <definedName name="EEEEEEEEEE" localSheetId="8">[4]MTRIX!#REF!</definedName>
    <definedName name="EEEEEEEEEE">[4]MTRIX!#REF!</definedName>
    <definedName name="Email" localSheetId="9">#REF!</definedName>
    <definedName name="Email" localSheetId="8">#REF!</definedName>
    <definedName name="Email">#REF!</definedName>
    <definedName name="END">#REF!</definedName>
    <definedName name="Endmsg2">[53]!Endmsg2</definedName>
    <definedName name="EndRow" localSheetId="9">#REF!</definedName>
    <definedName name="EndRow" localSheetId="8">#REF!</definedName>
    <definedName name="EndRow">#REF!</definedName>
    <definedName name="english_shiiresaki_name">'[54]Pull Down'!$L$6:$L$270</definedName>
    <definedName name="EntirePage" localSheetId="9">#REF!</definedName>
    <definedName name="EntirePage" localSheetId="8">#REF!</definedName>
    <definedName name="EntirePage">#REF!</definedName>
    <definedName name="EOR_REQUEST" localSheetId="9">#REF!</definedName>
    <definedName name="EOR_REQUEST" localSheetId="8">#REF!</definedName>
    <definedName name="EOR_REQUEST">#REF!</definedName>
    <definedName name="EPG">#REF!</definedName>
    <definedName name="EPG_L0">#REF!</definedName>
    <definedName name="EPG_L1">#REF!</definedName>
    <definedName name="EPG_L2">#REF!</definedName>
    <definedName name="EPG_L3">#REF!</definedName>
    <definedName name="EPG_L4">#REF!</definedName>
    <definedName name="EPG_L5">#REF!</definedName>
    <definedName name="erfdgtr652" hidden="1">{"'Sheet1'!$A$92:$B$92","'Sheet1'!$A$1:$J$92"}</definedName>
    <definedName name="ewr32rsd" localSheetId="9">'2月决裁'!ewr32rsd</definedName>
    <definedName name="ewr32rsd" localSheetId="8">'新需求（服务）  '!ewr32rsd</definedName>
    <definedName name="ewr32rsd">ewr32rsd</definedName>
    <definedName name="Excel_BuiltIn__FilterDatabase">[55]検証確認シート!$O$1:$O$20</definedName>
    <definedName name="Excel_BuiltIn_Database">#REF!</definedName>
    <definedName name="Excel_BuiltIn_Database_0" localSheetId="9">[56]PR!#REF!</definedName>
    <definedName name="Excel_BuiltIn_Database_0" localSheetId="8">[56]PR!#REF!</definedName>
    <definedName name="Excel_BuiltIn_Database_0">[56]PR!#REF!</definedName>
    <definedName name="Excel_BuiltIn_Database_1">#REF!</definedName>
    <definedName name="Excel_BuiltIn_Print_Area">#REF!</definedName>
    <definedName name="Excel_BuiltIn_Print_Area_1" localSheetId="9">#REF!</definedName>
    <definedName name="Excel_BuiltIn_Print_Area_1" localSheetId="8">#REF!</definedName>
    <definedName name="Excel_BuiltIn_Print_Area_1">#REF!</definedName>
    <definedName name="Excel_BuiltIn_Print_Area_1_1" localSheetId="9">#REF!</definedName>
    <definedName name="Excel_BuiltIn_Print_Area_1_1" localSheetId="8">#REF!</definedName>
    <definedName name="Excel_BuiltIn_Print_Area_1_1">#REF!</definedName>
    <definedName name="Excel_BuiltIn_Print_Area_2" localSheetId="9">#REF!</definedName>
    <definedName name="Excel_BuiltIn_Print_Area_2" localSheetId="8">#REF!</definedName>
    <definedName name="Excel_BuiltIn_Print_Area_2">#REF!</definedName>
    <definedName name="Excel_BuiltIn_Print_Area_3">'[57]（２）ＳＷ資源見積り'!$A$1:$CB$90</definedName>
    <definedName name="Excel_BuiltIn_Print_Area_3_1" localSheetId="9">#REF!</definedName>
    <definedName name="Excel_BuiltIn_Print_Area_3_1" localSheetId="8">#REF!</definedName>
    <definedName name="Excel_BuiltIn_Print_Area_3_1">#REF!</definedName>
    <definedName name="Excel_BuiltIn_Print_Area_4" localSheetId="9">#REF!</definedName>
    <definedName name="Excel_BuiltIn_Print_Area_4" localSheetId="8">#REF!</definedName>
    <definedName name="Excel_BuiltIn_Print_Area_4">#REF!</definedName>
    <definedName name="Excel_BuiltIn_Print_Area_4_1" localSheetId="9">#REF!</definedName>
    <definedName name="Excel_BuiltIn_Print_Area_4_1" localSheetId="8">#REF!</definedName>
    <definedName name="Excel_BuiltIn_Print_Area_4_1">#REF!</definedName>
    <definedName name="Excel_BuiltIn_Print_Area_5" localSheetId="9">#REF!</definedName>
    <definedName name="Excel_BuiltIn_Print_Area_5" localSheetId="8">#REF!</definedName>
    <definedName name="Excel_BuiltIn_Print_Area_5">#REF!</definedName>
    <definedName name="Excel_BuiltIn_Print_Area_5_1" localSheetId="9">#REF!</definedName>
    <definedName name="Excel_BuiltIn_Print_Area_5_1" localSheetId="8">#REF!</definedName>
    <definedName name="Excel_BuiltIn_Print_Area_5_1">#REF!</definedName>
    <definedName name="Excel_BuiltIn_Print_Area_6" localSheetId="9">#REF!</definedName>
    <definedName name="Excel_BuiltIn_Print_Area_6" localSheetId="8">#REF!</definedName>
    <definedName name="Excel_BuiltIn_Print_Area_6">#REF!</definedName>
    <definedName name="Excel_BuiltIn_Print_Area_6_1" localSheetId="9">#REF!</definedName>
    <definedName name="Excel_BuiltIn_Print_Area_6_1" localSheetId="8">#REF!</definedName>
    <definedName name="Excel_BuiltIn_Print_Area_6_1">#REF!</definedName>
    <definedName name="Excel_BuiltIn_Print_Titles">NA()</definedName>
    <definedName name="Excel_BuiltIn_Print_Titles_1" localSheetId="9">#REF!</definedName>
    <definedName name="Excel_BuiltIn_Print_Titles_1" localSheetId="8">#REF!</definedName>
    <definedName name="Excel_BuiltIn_Print_Titles_1">#REF!</definedName>
    <definedName name="Excel_BuiltIn_Print_Titles_2" localSheetId="9">#REF!</definedName>
    <definedName name="Excel_BuiltIn_Print_Titles_2" localSheetId="8">#REF!</definedName>
    <definedName name="Excel_BuiltIn_Print_Titles_2">#REF!</definedName>
    <definedName name="Excel_End">[58]!Excel_End</definedName>
    <definedName name="F" localSheetId="9">#REF!</definedName>
    <definedName name="F" localSheetId="8">#REF!</definedName>
    <definedName name="F">#REF!</definedName>
    <definedName name="FADSFA" localSheetId="9">'2月决裁'!FADSFA</definedName>
    <definedName name="FADSFA" localSheetId="8">'新需求（服务）  '!FADSFA</definedName>
    <definedName name="FADSFA">FADSFA</definedName>
    <definedName name="Fax" localSheetId="9">#REF!</definedName>
    <definedName name="Fax" localSheetId="8">#REF!</definedName>
    <definedName name="Fax">#REF!</definedName>
    <definedName name="FC_730">'[26]ホストインタフェース設定表 (FC-CA) '!#REF!</definedName>
    <definedName name="FCST" localSheetId="9">#REF!</definedName>
    <definedName name="FCST" localSheetId="8">#REF!</definedName>
    <definedName name="FCST">#REF!</definedName>
    <definedName name="fdf" hidden="1">{#N/A,#N/A,FALSE,"見積書 (1)";#N/A,#N/A,FALSE,"見積書 (2)";#N/A,#N/A,FALSE,"見積書 (3)"}</definedName>
    <definedName name="FDFD">#REF!</definedName>
    <definedName name="fdsa" hidden="1">{#N/A,#N/A,FALSE,"見積書 (1)";#N/A,#N/A,FALSE,"見積書 (2)";#N/A,#N/A,FALSE,"見積書 (3)"}</definedName>
    <definedName name="fdsfdsfdsfsdf" hidden="1">{"'Sheet1'!$A$92:$B$92","'Sheet1'!$A$1:$J$92"}</definedName>
    <definedName name="fdsg453ghgf" hidden="1">{"'Sheet1'!$A$92:$B$92","'Sheet1'!$A$1:$J$92"}</definedName>
    <definedName name="fetynh" hidden="1">{"'Sheet1'!$A$92:$B$92","'Sheet1'!$A$1:$J$92"}</definedName>
    <definedName name="Feugeot">#REF!</definedName>
    <definedName name="Feugeot_1">#REF!</definedName>
    <definedName name="ff" localSheetId="9">'2月决裁'!ff</definedName>
    <definedName name="ff" localSheetId="8">'新需求（服务）  '!ff</definedName>
    <definedName name="ff">ff</definedName>
    <definedName name="fff" hidden="1">{#N/A,#N/A,FALSE,"見積書 (1)";#N/A,#N/A,FALSE,"見積書 (2)";#N/A,#N/A,FALSE,"見積書 (3)"}</definedName>
    <definedName name="ｆｆｆｆ" hidden="1">{"'Sheet1'!$A$92:$B$92","'Sheet1'!$A$1:$J$92"}</definedName>
    <definedName name="fffffff" hidden="1">{"'Sheet1'!$A$92:$B$92","'Sheet1'!$A$1:$J$92"}</definedName>
    <definedName name="FFFFFFFFF" localSheetId="9">[4]MTRIX!#REF!</definedName>
    <definedName name="FFFFFFFFF" localSheetId="8">[4]MTRIX!#REF!</definedName>
    <definedName name="FFFFFFFFF">[4]MTRIX!#REF!</definedName>
    <definedName name="ffsgsfgas" hidden="1">{"'Sheet1'!$A$92:$B$92","'Sheet1'!$A$1:$J$92"}</definedName>
    <definedName name="fggjkh" hidden="1">{"'表紙'!$A$1:$W$39"}</definedName>
    <definedName name="fgsg" hidden="1">#REF!</definedName>
    <definedName name="FirstDescription" localSheetId="9">#REF!</definedName>
    <definedName name="FirstDescription" localSheetId="8">#REF!</definedName>
    <definedName name="FirstDescription">#REF!</definedName>
    <definedName name="FirstDiscount" localSheetId="9">#REF!</definedName>
    <definedName name="FirstDiscount" localSheetId="8">#REF!</definedName>
    <definedName name="FirstDiscount">#REF!</definedName>
    <definedName name="FirstDiscountPrice" localSheetId="9">#REF!</definedName>
    <definedName name="FirstDiscountPrice" localSheetId="8">#REF!</definedName>
    <definedName name="FirstDiscountPrice">#REF!</definedName>
    <definedName name="FirstItem" localSheetId="9">#REF!</definedName>
    <definedName name="FirstItem" localSheetId="8">#REF!</definedName>
    <definedName name="FirstItem">#REF!</definedName>
    <definedName name="FirstLineAddress" localSheetId="9">#REF!</definedName>
    <definedName name="FirstLineAddress" localSheetId="8">#REF!</definedName>
    <definedName name="FirstLineAddress">#REF!</definedName>
    <definedName name="FirstPartNo" localSheetId="9">#REF!</definedName>
    <definedName name="FirstPartNo" localSheetId="8">#REF!</definedName>
    <definedName name="FirstPartNo">#REF!</definedName>
    <definedName name="FirstQty" localSheetId="9">#REF!</definedName>
    <definedName name="FirstQty" localSheetId="8">#REF!</definedName>
    <definedName name="FirstQty">#REF!</definedName>
    <definedName name="FirstUnitListPrice" localSheetId="9">#REF!</definedName>
    <definedName name="FirstUnitListPrice" localSheetId="8">#REF!</definedName>
    <definedName name="FirstUnitListPrice">#REF!</definedName>
    <definedName name="Fixed_Header">[59]基礎データ!$C$2</definedName>
    <definedName name="fjh7634fg" hidden="1">{"'Sheet1'!$A$92:$B$92","'Sheet1'!$A$1:$J$92"}</definedName>
    <definedName name="FooterPage" localSheetId="9">#REF!</definedName>
    <definedName name="FooterPage" localSheetId="8">#REF!</definedName>
    <definedName name="FooterPage">#REF!</definedName>
    <definedName name="FORANGEL" localSheetId="9">#REF!</definedName>
    <definedName name="FORANGEL" localSheetId="8">#REF!</definedName>
    <definedName name="FORANGEL">#REF!</definedName>
    <definedName name="Form1_Show" localSheetId="9">'2月决裁'!Form1_Show</definedName>
    <definedName name="Form1_Show" localSheetId="8">'新需求（服务）  '!Form1_Show</definedName>
    <definedName name="Form1_Show">Form1_Show</definedName>
    <definedName name="Form2_Show" localSheetId="9">'2月决裁'!Form2_Show</definedName>
    <definedName name="Form2_Show" localSheetId="8">'新需求（服务）  '!Form2_Show</definedName>
    <definedName name="Form2_Show">Form2_Show</definedName>
    <definedName name="Form3_Show" localSheetId="9">'2月决裁'!Form3_Show</definedName>
    <definedName name="Form3_Show" localSheetId="8">'新需求（服务）  '!Form3_Show</definedName>
    <definedName name="Form3_Show">Form3_Show</definedName>
    <definedName name="ＦＰ表">#REF!</definedName>
    <definedName name="frame">#REF!</definedName>
    <definedName name="fsgks" hidden="1">{"'表紙'!$A$1:$W$39"}</definedName>
    <definedName name="FWD_SCSI_ID">"テキスト 3"</definedName>
    <definedName name="G" localSheetId="9">#REF!</definedName>
    <definedName name="G" localSheetId="8">#REF!</definedName>
    <definedName name="G">#REF!</definedName>
    <definedName name="Gazoo_Title">#REF!</definedName>
    <definedName name="Gazoo_Version">#REF!</definedName>
    <definedName name="Gazoo_送信1" localSheetId="9">[60]対応表サンプル!#REF!</definedName>
    <definedName name="Gazoo_送信1" localSheetId="8">[60]対応表サンプル!#REF!</definedName>
    <definedName name="Gazoo_送信1">[60]対応表サンプル!#REF!</definedName>
    <definedName name="Gazoo_送信2" localSheetId="9">[60]対応表サンプル!#REF!</definedName>
    <definedName name="Gazoo_送信2" localSheetId="8">[60]対応表サンプル!#REF!</definedName>
    <definedName name="Gazoo_送信2">[60]対応表サンプル!#REF!</definedName>
    <definedName name="Gazoo_送信3" localSheetId="9">[60]対応表サンプル!#REF!</definedName>
    <definedName name="Gazoo_送信3" localSheetId="8">[60]対応表サンプル!#REF!</definedName>
    <definedName name="Gazoo_送信3">[60]対応表サンプル!#REF!</definedName>
    <definedName name="geeeeeeeeerrrrrrrrrddddd" hidden="1">{"'Sheet1'!$A$92:$B$92","'Sheet1'!$A$1:$J$92"}</definedName>
    <definedName name="genka_cal">#N/A</definedName>
    <definedName name="genka_cal_1">genka_cal</definedName>
    <definedName name="GetCnfgFile">[61]!GetCnfgFile</definedName>
    <definedName name="GetDataFile">[61]!GetDataFile</definedName>
    <definedName name="GFD">#REF!</definedName>
    <definedName name="GGG" hidden="1">{"'フローチャート'!$A$1:$AO$191"}</definedName>
    <definedName name="ｇｇｇｇｇｇｇｇｇｇｇ">#REF!</definedName>
    <definedName name="gghdfghj" hidden="1">{"'Sheet1'!$A$92:$B$92","'Sheet1'!$A$1:$J$92"}</definedName>
    <definedName name="GP7N0A1A" localSheetId="9">[62]ハードウェア一覧!#REF!</definedName>
    <definedName name="GP7N0A1A" localSheetId="8">[62]ハードウェア一覧!#REF!</definedName>
    <definedName name="GP7N0A1A">[62]ハードウェア一覧!#REF!</definedName>
    <definedName name="GP7N1A11A" localSheetId="9">[62]ハードウェア一覧!#REF!</definedName>
    <definedName name="GP7N1A11A" localSheetId="8">[62]ハードウェア一覧!#REF!</definedName>
    <definedName name="GP7N1A11A">[62]ハードウェア一覧!#REF!</definedName>
    <definedName name="GP7N2M51" localSheetId="9">[62]ハードウェア一覧!#REF!</definedName>
    <definedName name="GP7N2M51" localSheetId="8">[62]ハードウェア一覧!#REF!</definedName>
    <definedName name="GP7N2M51">[62]ハードウェア一覧!#REF!</definedName>
    <definedName name="GP7N7CL1" localSheetId="9">[62]ハードウェア一覧!#REF!</definedName>
    <definedName name="GP7N7CL1" localSheetId="8">[62]ハードウェア一覧!#REF!</definedName>
    <definedName name="GP7N7CL1">[62]ハードウェア一覧!#REF!</definedName>
    <definedName name="GP7N7CL2" localSheetId="9">[62]ハードウェア一覧!#REF!</definedName>
    <definedName name="GP7N7CL2" localSheetId="8">[62]ハードウェア一覧!#REF!</definedName>
    <definedName name="GP7N7CL2">[62]ハードウェア一覧!#REF!</definedName>
    <definedName name="GP7N7CL3" localSheetId="9">[62]ハードウェア一覧!#REF!</definedName>
    <definedName name="GP7N7CL3" localSheetId="8">[62]ハードウェア一覧!#REF!</definedName>
    <definedName name="GP7N7CL3">[62]ハードウェア一覧!#REF!</definedName>
    <definedName name="GP7N7ER3" localSheetId="9">[62]ハードウェア一覧!#REF!</definedName>
    <definedName name="GP7N7ER3" localSheetId="8">[62]ハードウェア一覧!#REF!</definedName>
    <definedName name="GP7N7ER3">[62]ハードウェア一覧!#REF!</definedName>
    <definedName name="GP7N7SB1" localSheetId="9">[62]ハードウェア一覧!#REF!</definedName>
    <definedName name="GP7N7SB1" localSheetId="8">[62]ハードウェア一覧!#REF!</definedName>
    <definedName name="GP7N7SB1">[62]ハードウェア一覧!#REF!</definedName>
    <definedName name="GR72FC">#REF!</definedName>
    <definedName name="GR72SCSI">#REF!</definedName>
    <definedName name="GR73FC">#REF!</definedName>
    <definedName name="GR73SCSI">#REF!</definedName>
    <definedName name="Graph7">"グラフ 7"</definedName>
    <definedName name="GRmgr">#REF!</definedName>
    <definedName name="Group">'[27]e-CRB PYRX300 S5'!#REF!</definedName>
    <definedName name="gytcxcdsrejh" hidden="1">{"'Sheet1'!$A$92:$B$92","'Sheet1'!$A$1:$J$92"}</definedName>
    <definedName name="h" hidden="1">{"'Sheet1'!$A$92:$B$92","'Sheet1'!$A$1:$J$92"}</definedName>
    <definedName name="H_a_record" localSheetId="9">#REF!</definedName>
    <definedName name="H_a_record" localSheetId="8">#REF!</definedName>
    <definedName name="H_a_record">#REF!</definedName>
    <definedName name="H_DUMMY" localSheetId="9">#REF!</definedName>
    <definedName name="H_DUMMY" localSheetId="8">#REF!</definedName>
    <definedName name="H_DUMMY">#REF!</definedName>
    <definedName name="H25K0002_DAT">#REF!</definedName>
    <definedName name="H26K0003_OUT">#REF!</definedName>
    <definedName name="hdgffdgf" hidden="1">{"'Sheet1'!$A$92:$B$92","'Sheet1'!$A$1:$J$92"}</definedName>
    <definedName name="hdgffdgs" hidden="1">{"'Sheet1'!$A$92:$B$92","'Sheet1'!$A$1:$J$92"}</definedName>
    <definedName name="he" hidden="1">{"'Sheet1'!$A$92:$B$92","'Sheet1'!$A$1:$J$92"}</definedName>
    <definedName name="HeaderPage" localSheetId="9">#REF!</definedName>
    <definedName name="HeaderPage" localSheetId="8">#REF!</definedName>
    <definedName name="HeaderPage">#REF!</definedName>
    <definedName name="hex">[63]Sheet1!$A$1:$A$65536</definedName>
    <definedName name="hh" hidden="1">{"'表紙'!$A$1:$W$39"}</definedName>
    <definedName name="hhh" hidden="1">{"'表紙'!$A$1:$W$39"}</definedName>
    <definedName name="hhhh2" hidden="1">{"'フローチャート'!$A$1:$AO$191"}</definedName>
    <definedName name="hj" hidden="1">{#N/A,#N/A,FALSE,"NPV_OE_FORM";#N/A,#N/A,FALSE,"PV_Spread";#N/A,#N/A,FALSE,"TA_USD";#N/A,#N/A,FALSE,"Parts"}</definedName>
    <definedName name="Holiday">[64]設定!$D$29:$D$70</definedName>
    <definedName name="hosoku2">#REF!</definedName>
    <definedName name="Host_No">#REF!</definedName>
    <definedName name="HPUX1100">#REF!</definedName>
    <definedName name="HPUX11i">#REF!</definedName>
    <definedName name="ht" hidden="1">{"'表紙'!$A$1:$W$39"}</definedName>
    <definedName name="htm_1" hidden="1">{"'フローチャート'!$A$1:$AO$191"}</definedName>
    <definedName name="htm_2" hidden="1">{"'フローチャート'!$A$1:$AO$191"}</definedName>
    <definedName name="html" hidden="1">{"'Sheet1'!$A$92:$B$92","'Sheet1'!$A$1:$J$92"}</definedName>
    <definedName name="HTML_CodePage" hidden="1">932</definedName>
    <definedName name="HTML_Control" hidden="1">{"'Sheet1'!$A$92:$B$92","'Sheet1'!$A$1:$J$92"}</definedName>
    <definedName name="HTML_Control1">{"'Sheet1'!$A$92:$B$92","'Sheet1'!$A$1:$J$92"}</definedName>
    <definedName name="HTML_Control1111" hidden="1">{"'Sheet1'!$A$92:$B$92","'Sheet1'!$A$1:$J$92"}</definedName>
    <definedName name="HTML_Control2" hidden="1">{"'フローチャート'!$A$1:$AO$191"}</definedName>
    <definedName name="HTML_Description" hidden="1">""</definedName>
    <definedName name="HTML_Email" hidden="1">"aki-s@netscape.com"</definedName>
    <definedName name="HTML_Header" hidden="1">"Server Schedule Dec. 1st"</definedName>
    <definedName name="HTML_LastUpdate" hidden="1">"97/12/01"</definedName>
    <definedName name="HTML_LineAfter" hidden="1">TRUE</definedName>
    <definedName name="HTML_LineBefore" hidden="1">TRUE</definedName>
    <definedName name="HTML_Name" hidden="1">"白川 晃"</definedName>
    <definedName name="HTML_OBDlg2" hidden="1">TRUE</definedName>
    <definedName name="HTML_OBDlg4" hidden="1">TRUE</definedName>
    <definedName name="HTML_OS" hidden="1">0</definedName>
    <definedName name="HTML_PathFile" hidden="1">"C:\WINNT\Profiles\aki-s\Personal\availabilty1201.html"</definedName>
    <definedName name="HTML_Title" hidden="1">"availability1201"</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HUB">#REF!</definedName>
    <definedName name="HUBGBIC">#REF!</definedName>
    <definedName name="i" localSheetId="9">'2月决裁'!i</definedName>
    <definedName name="i" localSheetId="8">'新需求（服务）  '!i</definedName>
    <definedName name="i">i</definedName>
    <definedName name="IF">#REF!</definedName>
    <definedName name="iii" localSheetId="9">'2月决裁'!iii</definedName>
    <definedName name="iii" localSheetId="8">'新需求（服务）  '!iii</definedName>
    <definedName name="iii">iii</definedName>
    <definedName name="INDX_SIZE">#REF!</definedName>
    <definedName name="INITRANS">[8]基礎データ!$C$6</definedName>
    <definedName name="INITRANS_INDEX">#REF!</definedName>
    <definedName name="INSATU">#REF!</definedName>
    <definedName name="IntroPrintArea" hidden="1">#REF!</definedName>
    <definedName name="Issue_Status">#REF!</definedName>
    <definedName name="IssueDate" localSheetId="9">#REF!</definedName>
    <definedName name="IssueDate" localSheetId="8">#REF!</definedName>
    <definedName name="IssueDate">#REF!</definedName>
    <definedName name="ISSW" localSheetId="9">#REF!</definedName>
    <definedName name="ISSW" localSheetId="8">#REF!</definedName>
    <definedName name="ISSW">#REF!</definedName>
    <definedName name="Items" localSheetId="9">#REF!</definedName>
    <definedName name="Items" localSheetId="8">#REF!</definedName>
    <definedName name="Items">#REF!</definedName>
    <definedName name="ItemsCount" localSheetId="9">#REF!</definedName>
    <definedName name="ItemsCount" localSheetId="8">#REF!</definedName>
    <definedName name="ItemsCount">#REF!</definedName>
    <definedName name="ItemsFormula" localSheetId="9">#REF!</definedName>
    <definedName name="ItemsFormula" localSheetId="8">#REF!</definedName>
    <definedName name="ItemsFormula">#REF!</definedName>
    <definedName name="IX_TOT" localSheetId="9">[65]INDEXES!#REF!</definedName>
    <definedName name="IX_TOT" localSheetId="8">[65]INDEXES!#REF!</definedName>
    <definedName name="IX_TOT">[65]INDEXES!#REF!</definedName>
    <definedName name="ｊｊｊｊ">#REF!</definedName>
    <definedName name="jobＦｌｏｗ" hidden="1">{"'Sheet1'!$A$92:$B$92","'Sheet1'!$A$1:$J$92"}</definedName>
    <definedName name="ＪＯＢテスト実績">[1]進捗管理表!$AE$3:$AE$225</definedName>
    <definedName name="ＪＯＢテスト予定">[1]進捗管理表!$AD$3:$AD$225</definedName>
    <definedName name="jテーブル定義" localSheetId="9">[66]Java作成!#REF!</definedName>
    <definedName name="jテーブル定義" localSheetId="8">[66]Java作成!#REF!</definedName>
    <definedName name="jテーブル定義">[66]Java作成!#REF!</definedName>
    <definedName name="k" hidden="1">{"'Sheet1'!$A$92:$B$92","'Sheet1'!$A$1:$J$92"}</definedName>
    <definedName name="Kata" localSheetId="9">'2月决裁'!Kata</definedName>
    <definedName name="Kata" localSheetId="8">'新需求（服务）  '!Kata</definedName>
    <definedName name="Kata">Kata</definedName>
    <definedName name="Keta" localSheetId="9">'2月决裁'!Keta</definedName>
    <definedName name="Keta" localSheetId="8">'新需求（服务）  '!Keta</definedName>
    <definedName name="Keta">Keta</definedName>
    <definedName name="Kete" localSheetId="9">'2月决裁'!Kete</definedName>
    <definedName name="Kete" localSheetId="8">'新需求（服务）  '!Kete</definedName>
    <definedName name="Kete">Kete</definedName>
    <definedName name="kjht" hidden="1">{"'Sheet1'!$A$92:$B$92","'Sheet1'!$A$1:$J$92"}</definedName>
    <definedName name="kーション">[67]見積り表紙!kーション</definedName>
    <definedName name="ｋｌ">#REF!</definedName>
    <definedName name="KN担当">[20]分類リスト!$A$3:$A$37</definedName>
    <definedName name="kose">#REF!</definedName>
    <definedName name="kousuu">[68]テレビＣＭ!$M$109</definedName>
    <definedName name="Ks数_台帳">#REF!</definedName>
    <definedName name="kurikoshi">[69]!kurikoshi</definedName>
    <definedName name="L">[70]未発行⑩要件!#REF!</definedName>
    <definedName name="L_DUM_CR" localSheetId="9">#REF!</definedName>
    <definedName name="L_DUM_CR" localSheetId="8">#REF!</definedName>
    <definedName name="L_DUM_CR">#REF!</definedName>
    <definedName name="LabelDiscountPrice" localSheetId="9">#REF!</definedName>
    <definedName name="LabelDiscountPrice" localSheetId="8">#REF!</definedName>
    <definedName name="LabelDiscountPrice">#REF!</definedName>
    <definedName name="LabelExtension" localSheetId="9">#REF!</definedName>
    <definedName name="LabelExtension" localSheetId="8">#REF!</definedName>
    <definedName name="LabelExtension">#REF!</definedName>
    <definedName name="LabelUnitPrice" localSheetId="9">#REF!</definedName>
    <definedName name="LabelUnitPrice" localSheetId="8">#REF!</definedName>
    <definedName name="LabelUnitPrice">#REF!</definedName>
    <definedName name="LastDiscountPrice" localSheetId="9">#REF!</definedName>
    <definedName name="LastDiscountPrice" localSheetId="8">#REF!</definedName>
    <definedName name="LastDiscountPrice">#REF!</definedName>
    <definedName name="LastExtension" localSheetId="9">#REF!</definedName>
    <definedName name="LastExtension" localSheetId="8">#REF!</definedName>
    <definedName name="LastExtension">#REF!</definedName>
    <definedName name="LastItem" localSheetId="9">#REF!</definedName>
    <definedName name="LastItem" localSheetId="8">#REF!</definedName>
    <definedName name="LastItem">#REF!</definedName>
    <definedName name="LastLine" localSheetId="9">#REF!</definedName>
    <definedName name="LastLine" localSheetId="8">#REF!</definedName>
    <definedName name="LastLine">#REF!</definedName>
    <definedName name="Leasing" localSheetId="9">#REF!</definedName>
    <definedName name="Leasing" localSheetId="8">#REF!</definedName>
    <definedName name="Leasing">#REF!</definedName>
    <definedName name="lefttable">#REF!</definedName>
    <definedName name="li">#N/A</definedName>
    <definedName name="LIHOOI">[71]表紙!$X$27</definedName>
    <definedName name="list_IR">#REF!</definedName>
    <definedName name="list_カスタムルールデータ型">#REF!</definedName>
    <definedName name="list_データ型">#REF!</definedName>
    <definedName name="list_パターン">#REF!</definedName>
    <definedName name="list_編成">#REF!</definedName>
    <definedName name="list_文字種別">#REF!</definedName>
    <definedName name="LISTとPGMALLとの差分">#REF!</definedName>
    <definedName name="loadtbl">#REF!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Umap">'[26]ホストインタフェース設定表 (FC-CA) '!#REF!</definedName>
    <definedName name="LUmap2">#REF!</definedName>
    <definedName name="LUNmap">#REF!</definedName>
    <definedName name="LUNmap2">#REF!</definedName>
    <definedName name="M20マトリックス">#REF!</definedName>
    <definedName name="M40マトリックス">#REF!</definedName>
    <definedName name="MakeP1">30%</definedName>
    <definedName name="MakeP2">30%</definedName>
    <definedName name="makeReport">[72]!makeReport</definedName>
    <definedName name="MARA" localSheetId="9">'2月决裁'!MARA</definedName>
    <definedName name="MARA" localSheetId="8">'新需求（服务）  '!MARA</definedName>
    <definedName name="MARA">MARA</definedName>
    <definedName name="MARU">[73]!MARU</definedName>
    <definedName name="MAXLUN" localSheetId="9">#REF!</definedName>
    <definedName name="MAXLUN" localSheetId="8">#REF!</definedName>
    <definedName name="MAXLUN">#REF!</definedName>
    <definedName name="Means">[36]SETUP!$C$14:$C$19</definedName>
    <definedName name="member">[74]設置!$D$5:$D$360</definedName>
    <definedName name="META" localSheetId="9">#REF!</definedName>
    <definedName name="META" localSheetId="8">#REF!</definedName>
    <definedName name="META">#REF!</definedName>
    <definedName name="mi">[69]!mi</definedName>
    <definedName name="mi_blue">[69]!mi_blue</definedName>
    <definedName name="MileStone">[75]CriticalPath!$D$16:$GV$17</definedName>
    <definedName name="MirrorMode">'[27]e-CRB PYRX300 S5'!#REF!</definedName>
    <definedName name="modAbout.Dialog_Show">[41]!modAbout.Dialog_Show</definedName>
    <definedName name="Module.GetCnfgFile">[25]!Module.GetCnfgFile</definedName>
    <definedName name="Module.GetDataFile">[25]!Module.GetDataFile</definedName>
    <definedName name="Module1.MARU">[76]!Module1.MARU</definedName>
    <definedName name="N4000_550MHz">#N/A</definedName>
    <definedName name="naiyou">[74]設置!$B$5:$B$85</definedName>
    <definedName name="Name" localSheetId="9">#REF!</definedName>
    <definedName name="Name" localSheetId="8">#REF!</definedName>
    <definedName name="Name">#REF!</definedName>
    <definedName name="NationalAllPrice">'[27]e-CRB PYRX300 S5'!#REF!</definedName>
    <definedName name="NationalePrice">'[27]e-CRB PYRX300 S5'!#REF!</definedName>
    <definedName name="NationalPrice">'[27]e-CRB PYRX300 S5'!#REF!</definedName>
    <definedName name="NDC" localSheetId="9">#REF!</definedName>
    <definedName name="NDC" localSheetId="8">#REF!</definedName>
    <definedName name="NDC">#REF!</definedName>
    <definedName name="NewDlg_Check">[67]見積り表紙!NewDlg_Check</definedName>
    <definedName name="nextrows" localSheetId="9">#REF!</definedName>
    <definedName name="nextrows" localSheetId="8">#REF!</definedName>
    <definedName name="nextrows">#REF!</definedName>
    <definedName name="NIHONNPRICE" localSheetId="9">#REF!</definedName>
    <definedName name="NIHONNPRICE" localSheetId="8">#REF!</definedName>
    <definedName name="NIHONNPRICE">#REF!</definedName>
    <definedName name="ＮＩＨＯＮＮＰＲＩＣＥ１" localSheetId="9">#REF!</definedName>
    <definedName name="ＮＩＨＯＮＮＰＲＩＣＥ１" localSheetId="8">#REF!</definedName>
    <definedName name="ＮＩＨＯＮＮＰＲＩＣＥ１">#REF!</definedName>
    <definedName name="No">#REF!</definedName>
    <definedName name="No.">#REF!</definedName>
    <definedName name="No.3">#REF!</definedName>
    <definedName name="notes" localSheetId="9">#REF!</definedName>
    <definedName name="notes" localSheetId="8">#REF!</definedName>
    <definedName name="notes">#REF!</definedName>
    <definedName name="Number">'[27]e-CRB PYRX300 S5'!#REF!</definedName>
    <definedName name="Numberx">'[27]e-CRB PYRX300 S5'!#REF!</definedName>
    <definedName name="NW設定" hidden="1">{"'Sheet1'!$A$92:$B$92","'Sheet1'!$A$1:$J$92"}</definedName>
    <definedName name="№６７">#REF!</definedName>
    <definedName name="№７７">#REF!</definedName>
    <definedName name="OldNumber">'[27]e-CRB PYRX300 S5'!#REF!</definedName>
    <definedName name="OPC">#REF!</definedName>
    <definedName name="OPC_SET">#REF!</definedName>
    <definedName name="OP業務" hidden="1">{"'Sheet1'!$A$92:$B$92","'Sheet1'!$A$1:$J$92"}</definedName>
    <definedName name="ORACLE_BLOCK">[8]基礎データ!$C$5</definedName>
    <definedName name="OS" localSheetId="9">#REF!</definedName>
    <definedName name="OS" localSheetId="8">#REF!</definedName>
    <definedName name="OS">#REF!</definedName>
    <definedName name="OUTPUT">#REF!</definedName>
    <definedName name="ouytrtr" hidden="1">{"'Sheet1'!$A$92:$B$92","'Sheet1'!$A$1:$J$92"}</definedName>
    <definedName name="over">OFFSET([28]質問・回答!$Q$2,10,0,COUNTA([28]質問・回答!$I$1:$I$65536)-1,1)</definedName>
    <definedName name="overtime">OFFSET([28]質問・回答!$R$2,10,0,COUNTA([28]質問・回答!$I$1:$I$65536)-1,1)</definedName>
    <definedName name="P">[70]未発行⑩要件!#REF!</definedName>
    <definedName name="P_a_record" localSheetId="9">#REF!</definedName>
    <definedName name="P_a_record" localSheetId="8">#REF!</definedName>
    <definedName name="P_a_record">#REF!</definedName>
    <definedName name="P_DUMMY_0" localSheetId="9">#REF!</definedName>
    <definedName name="P_DUMMY_0" localSheetId="8">#REF!</definedName>
    <definedName name="P_DUMMY_0">#REF!</definedName>
    <definedName name="P_DUMMY_1" localSheetId="9">#REF!</definedName>
    <definedName name="P_DUMMY_1" localSheetId="8">#REF!</definedName>
    <definedName name="P_DUMMY_1">#REF!</definedName>
    <definedName name="P_DUMMY_2" localSheetId="9">#REF!</definedName>
    <definedName name="P_DUMMY_2" localSheetId="8">#REF!</definedName>
    <definedName name="P_DUMMY_2">#REF!</definedName>
    <definedName name="P_DUMMY_3" localSheetId="9">#REF!</definedName>
    <definedName name="P_DUMMY_3" localSheetId="8">#REF!</definedName>
    <definedName name="P_DUMMY_3">#REF!</definedName>
    <definedName name="P_DUMMY_X" localSheetId="9">#REF!</definedName>
    <definedName name="P_DUMMY_X" localSheetId="8">#REF!</definedName>
    <definedName name="P_DUMMY_X">#REF!</definedName>
    <definedName name="Page_Jump">[77]!Page_Jump</definedName>
    <definedName name="Page_Print">[78]!Page_Print</definedName>
    <definedName name="Page_SetUp">[78]!Page_SetUp</definedName>
    <definedName name="Page1" localSheetId="9">#REF!</definedName>
    <definedName name="Page1" localSheetId="8">#REF!</definedName>
    <definedName name="Page1">#REF!</definedName>
    <definedName name="Page2" localSheetId="9">#REF!</definedName>
    <definedName name="Page2" localSheetId="8">#REF!</definedName>
    <definedName name="Page2">#REF!</definedName>
    <definedName name="Page3" localSheetId="9">#REF!</definedName>
    <definedName name="Page3" localSheetId="8">#REF!</definedName>
    <definedName name="Page3">#REF!</definedName>
    <definedName name="Partners" localSheetId="9">#REF!</definedName>
    <definedName name="Partners" localSheetId="8">#REF!</definedName>
    <definedName name="Partners">#REF!</definedName>
    <definedName name="PBNEC">#REF!</definedName>
    <definedName name="PBNEC2">#REF!</definedName>
    <definedName name="PBNEC2保守">#REF!</definedName>
    <definedName name="PBNEC保守">#REF!</definedName>
    <definedName name="PCTFREE">#REF!</definedName>
    <definedName name="PCTFREE_IND">#REF!</definedName>
    <definedName name="ＰＤ">#REF!</definedName>
    <definedName name="ＰＤ保守">#REF!</definedName>
    <definedName name="PG">#REF!</definedName>
    <definedName name="PGPRICE" localSheetId="9">#REF!</definedName>
    <definedName name="PGPRICE" localSheetId="8">#REF!</definedName>
    <definedName name="PGPRICE">#REF!</definedName>
    <definedName name="PGRATE" localSheetId="9">#REF!</definedName>
    <definedName name="PGRATE" localSheetId="8">#REF!</definedName>
    <definedName name="PGRATE">#REF!</definedName>
    <definedName name="PGX">#REF!</definedName>
    <definedName name="PG単価">#REF!</definedName>
    <definedName name="ＰＧ工数">#REF!</definedName>
    <definedName name="Phone" localSheetId="9">#REF!</definedName>
    <definedName name="Phone" localSheetId="8">#REF!</definedName>
    <definedName name="Phone">#REF!</definedName>
    <definedName name="picture1">"Group 1"</definedName>
    <definedName name="PJTBL">[79]マスター!$E$3:$F$30</definedName>
    <definedName name="PJ名">[80]表紙!$AB$5</definedName>
    <definedName name="PJ名_1">[10]表紙!$AB$5</definedName>
    <definedName name="PL" localSheetId="9">#REF!</definedName>
    <definedName name="PL" localSheetId="8">#REF!</definedName>
    <definedName name="PL">#REF!</definedName>
    <definedName name="Platform" localSheetId="9">#REF!</definedName>
    <definedName name="Platform" localSheetId="8">#REF!</definedName>
    <definedName name="Platform">#REF!</definedName>
    <definedName name="pll" hidden="1">{"'Sheet1'!$A$92:$B$92","'Sheet1'!$A$1:$J$92"}</definedName>
    <definedName name="PMPRICE" localSheetId="9">#REF!</definedName>
    <definedName name="PMPRICE" localSheetId="8">#REF!</definedName>
    <definedName name="PMPRICE">#REF!</definedName>
    <definedName name="point41">#REF!</definedName>
    <definedName name="point42">#REF!</definedName>
    <definedName name="Pos_SQL_Make">#N/A</definedName>
    <definedName name="ＰＰ＿３">[5]ＰＰ・サポート契約書!$F$31</definedName>
    <definedName name="PP見積り">#REF!</definedName>
    <definedName name="ｐｐ面紙">[5]ＰＰ・サポート契約書!$H$26</definedName>
    <definedName name="ＰＲ">#REF!</definedName>
    <definedName name="PREMIA">#REF!</definedName>
    <definedName name="PrgMkt" localSheetId="9">#REF!</definedName>
    <definedName name="PrgMkt" localSheetId="8">#REF!</definedName>
    <definedName name="PrgMkt">#REF!</definedName>
    <definedName name="Price">'[27]e-CRB PYRX300 S5'!#REF!</definedName>
    <definedName name="PriceColumn">[45]Overview!#REF!</definedName>
    <definedName name="PriceColumnEuro">[45]Overview!#REF!</definedName>
    <definedName name="PriceCur">'[27]e-CRB PYRX300 S5'!#REF!</definedName>
    <definedName name="pring" hidden="1">#REF!</definedName>
    <definedName name="print">#N/A</definedName>
    <definedName name="_xlnm.Print_Area" localSheetId="9">'2月决裁'!$A$1:$U$443</definedName>
    <definedName name="_xlnm.Print_Area" localSheetId="8">'新需求（服务）  '!$A$1:$O$63</definedName>
    <definedName name="_xlnm.Print_Area">#REF!</definedName>
    <definedName name="Print_Area_MI" localSheetId="9">#REF!</definedName>
    <definedName name="Print_Area_MI" localSheetId="8">#REF!</definedName>
    <definedName name="Print_Area_MI">#REF!</definedName>
    <definedName name="print_out">#N/A</definedName>
    <definedName name="Print_Title">#REF!</definedName>
    <definedName name="_xlnm.Print_Titles" localSheetId="9">'2月决裁'!$3:$5</definedName>
    <definedName name="_xlnm.Print_Titles" localSheetId="8">'新需求（服务）  '!$1:$4</definedName>
    <definedName name="_xlnm.Print_Titles">#REF!</definedName>
    <definedName name="Print_titles_b">#REF!</definedName>
    <definedName name="Print_Titles_M">#REF!</definedName>
    <definedName name="Print_Titles_MI" localSheetId="9">#REF!</definedName>
    <definedName name="Print_Titles_MI" localSheetId="8">#REF!</definedName>
    <definedName name="Print_Titles_MI">#REF!</definedName>
    <definedName name="Print_Titles2">#REF!</definedName>
    <definedName name="print1">#N/A</definedName>
    <definedName name="Process" localSheetId="9">'2月决裁'!Process</definedName>
    <definedName name="Process" localSheetId="8">'新需求（服务）  '!Process</definedName>
    <definedName name="Process">Process</definedName>
    <definedName name="Project_Option" localSheetId="9">#REF!</definedName>
    <definedName name="Project_Option" localSheetId="8">#REF!</definedName>
    <definedName name="Project_Option">#REF!</definedName>
    <definedName name="Project_Scale" localSheetId="9">#REF!</definedName>
    <definedName name="Project_Scale" localSheetId="8">#REF!</definedName>
    <definedName name="Project_Scale">#REF!</definedName>
    <definedName name="Property_データ項目一覧">"一覧.xls"</definedName>
    <definedName name="ＰＲ保守">#REF!</definedName>
    <definedName name="PS完了本数_台帳">#REF!</definedName>
    <definedName name="PT完了本数_台帳">#REF!</definedName>
    <definedName name="ｑ">#REF!</definedName>
    <definedName name="Q_C3M00プロジェクトタイムライン">#REF!</definedName>
    <definedName name="QAAll">OFFSET([28]質問・回答!$B$2,9,0,COUNTA([28]質問・回答!$I$1:$I$65536),COUNTA([28]質問・回答!$A$11:$IV$11))</definedName>
    <definedName name="qhildr" hidden="1">{"'Sheet1'!$A$92:$B$92","'Sheet1'!$A$1:$J$92"}</definedName>
    <definedName name="ｑｑ" localSheetId="9">[81]tblCONST!#REF!</definedName>
    <definedName name="ｑｑ" localSheetId="8">[81]tblCONST!#REF!</definedName>
    <definedName name="ｑｑ">[81]tblCONST!#REF!</definedName>
    <definedName name="qqq" hidden="1">{"'表紙'!$A$1:$W$39"}</definedName>
    <definedName name="ｑｑｑｑｑｑ">#REF!</definedName>
    <definedName name="ｑｑｑｑｑｑｑｑｑｑ">#REF!</definedName>
    <definedName name="question">OFFSET([28]質問・回答!$I$2,10,0,COUNTA([28]質問・回答!$I$1:$I$65536)-1,1)</definedName>
    <definedName name="Question1">[76]!Question1</definedName>
    <definedName name="questionTime">OFFSET([28]質問・回答!$K$2,10,0,COUNTA([28]質問・回答!$I$1:$I$65536)-1,1)</definedName>
    <definedName name="QuoteDate" localSheetId="9">#REF!</definedName>
    <definedName name="QuoteDate" localSheetId="8">#REF!</definedName>
    <definedName name="QuoteDate">#REF!</definedName>
    <definedName name="QuoteNote" localSheetId="9">#REF!</definedName>
    <definedName name="QuoteNote" localSheetId="8">#REF!</definedName>
    <definedName name="QuoteNote">#REF!</definedName>
    <definedName name="QuoteNumber" localSheetId="9">#REF!</definedName>
    <definedName name="QuoteNumber" localSheetId="8">#REF!</definedName>
    <definedName name="QuoteNumber">#REF!</definedName>
    <definedName name="qw" hidden="1">{#N/A,#N/A,FALSE,"NPV_OE_FORM";#N/A,#N/A,FALSE,"PV_Spread";#N/A,#N/A,FALSE,"TA_USD";#N/A,#N/A,FALSE,"Parts"}</definedName>
    <definedName name="qwq" localSheetId="9" hidden="1">#REF!</definedName>
    <definedName name="qwq" localSheetId="8" hidden="1">#REF!</definedName>
    <definedName name="qwq" hidden="1">#REF!</definedName>
    <definedName name="R_2">#REF!</definedName>
    <definedName name="R_DUM_NUM1" localSheetId="9">#REF!</definedName>
    <definedName name="R_DUM_NUM1" localSheetId="8">#REF!</definedName>
    <definedName name="R_DUM_NUM1">#REF!</definedName>
    <definedName name="R_DUM_NUM2" localSheetId="9">#REF!</definedName>
    <definedName name="R_DUM_NUM2" localSheetId="8">#REF!</definedName>
    <definedName name="R_DUM_NUM2">#REF!</definedName>
    <definedName name="R_DUM_OTH1" localSheetId="9">#REF!</definedName>
    <definedName name="R_DUM_OTH1" localSheetId="8">#REF!</definedName>
    <definedName name="R_DUM_OTH1">#REF!</definedName>
    <definedName name="R_DUM_OTH2" localSheetId="9">#REF!</definedName>
    <definedName name="R_DUM_OTH2" localSheetId="8">#REF!</definedName>
    <definedName name="R_DUM_OTH2">#REF!</definedName>
    <definedName name="R_DUM_PRESENT" localSheetId="9">#REF!</definedName>
    <definedName name="R_DUM_PRESENT" localSheetId="8">#REF!</definedName>
    <definedName name="R_DUM_PRESENT">#REF!</definedName>
    <definedName name="R_DUM_REPSTS" localSheetId="9">#REF!</definedName>
    <definedName name="R_DUM_REPSTS" localSheetId="8">#REF!</definedName>
    <definedName name="R_DUM_REPSTS">#REF!</definedName>
    <definedName name="R_DUM_STAT1" localSheetId="9">#REF!</definedName>
    <definedName name="R_DUM_STAT1" localSheetId="8">#REF!</definedName>
    <definedName name="R_DUM_STAT1">#REF!</definedName>
    <definedName name="R_DUM_STAT2" localSheetId="9">#REF!</definedName>
    <definedName name="R_DUM_STAT2" localSheetId="8">#REF!</definedName>
    <definedName name="R_DUM_STAT2">#REF!</definedName>
    <definedName name="R_DUM_STAT3" localSheetId="9">#REF!</definedName>
    <definedName name="R_DUM_STAT3" localSheetId="8">#REF!</definedName>
    <definedName name="R_DUM_STAT3">#REF!</definedName>
    <definedName name="R_DUM_VIN" localSheetId="9">#REF!</definedName>
    <definedName name="R_DUM_VIN" localSheetId="8">#REF!</definedName>
    <definedName name="R_DUM_VIN">#REF!</definedName>
    <definedName name="RackInstallation" hidden="1">{"'フローチャート'!$A$1:$AO$191"}</definedName>
    <definedName name="Rank" localSheetId="9">#REF!</definedName>
    <definedName name="Rank" localSheetId="8">#REF!</definedName>
    <definedName name="Rank">#REF!</definedName>
    <definedName name="RATE">#REF!</definedName>
    <definedName name="Rec_Def_Open">[52]!Rec_Def_Open</definedName>
    <definedName name="Rec_Open">[52]!Rec_Open</definedName>
    <definedName name="Receiver">[36]SETUP!$C$22:$C$36</definedName>
    <definedName name="RECEPTACLE">'[82]$work(rack)'!$A$72</definedName>
    <definedName name="RemoveAllDesign">[25]!RemoveAllDesign</definedName>
    <definedName name="RemoveDesign">[25]!RemoveDesign</definedName>
    <definedName name="Rep" localSheetId="9">#REF!</definedName>
    <definedName name="Rep" localSheetId="8">#REF!</definedName>
    <definedName name="Rep">#REF!</definedName>
    <definedName name="Requery">[83]!Requery</definedName>
    <definedName name="Reseller" localSheetId="9">#REF!</definedName>
    <definedName name="Reseller" localSheetId="8">#REF!</definedName>
    <definedName name="Reseller">#REF!</definedName>
    <definedName name="Reson" localSheetId="9">#REF!</definedName>
    <definedName name="Reson" localSheetId="8">#REF!</definedName>
    <definedName name="Reson">#REF!</definedName>
    <definedName name="right">#REF!</definedName>
    <definedName name="Righttable">#REF!</definedName>
    <definedName name="Righttable2">#REF!</definedName>
    <definedName name="row長">#REF!</definedName>
    <definedName name="row数">#REF!</definedName>
    <definedName name="rrrr" hidden="1">{#N/A,#N/A,FALSE,"見積書 (1)";#N/A,#N/A,FALSE,"見積書 (2)";#N/A,#N/A,FALSE,"見積書 (3)"}</definedName>
    <definedName name="ｒｒｒｒｒｒｒｒｒｒ">#REF!</definedName>
    <definedName name="rtytf" localSheetId="9">'2月决裁'!rtytf</definedName>
    <definedName name="rtytf" localSheetId="8">'新需求（服务）  '!rtytf</definedName>
    <definedName name="rtytf">rtytf</definedName>
    <definedName name="s" hidden="1">#REF!</definedName>
    <definedName name="S_DUM_SPEC" localSheetId="9">#REF!</definedName>
    <definedName name="S_DUM_SPEC" localSheetId="8">#REF!</definedName>
    <definedName name="S_DUM_SPEC">#REF!</definedName>
    <definedName name="S001_2" localSheetId="9" hidden="1">{"'Sheet1'!$A$92:$B$92","'Sheet1'!$A$1:$J$92"}</definedName>
    <definedName name="S001_2" localSheetId="8" hidden="1">{"'Sheet1'!$A$92:$B$92","'Sheet1'!$A$1:$J$92"}</definedName>
    <definedName name="S001_2" hidden="1">{"'Sheet1'!$A$92:$B$92","'Sheet1'!$A$1:$J$92"}</definedName>
    <definedName name="s432dsfafas" localSheetId="9">'2月决裁'!s432dsfafas</definedName>
    <definedName name="s432dsfafas" localSheetId="8">'新需求（服务）  '!s432dsfafas</definedName>
    <definedName name="s432dsfafas">s432dsfafas</definedName>
    <definedName name="SA">#REF!</definedName>
    <definedName name="SA_No" localSheetId="9">#REF!</definedName>
    <definedName name="SA_No" localSheetId="8">#REF!</definedName>
    <definedName name="SA_No">#REF!</definedName>
    <definedName name="SalesRepAddress" localSheetId="9">#REF!</definedName>
    <definedName name="SalesRepAddress" localSheetId="8">#REF!</definedName>
    <definedName name="SalesRepAddress">#REF!</definedName>
    <definedName name="SalesRepCityStateZip" localSheetId="9">#REF!</definedName>
    <definedName name="SalesRepCityStateZip" localSheetId="8">#REF!</definedName>
    <definedName name="SalesRepCityStateZip">#REF!</definedName>
    <definedName name="SalesRepCountry" localSheetId="9">#REF!</definedName>
    <definedName name="SalesRepCountry" localSheetId="8">#REF!</definedName>
    <definedName name="SalesRepCountry">#REF!</definedName>
    <definedName name="SalesRepEmail" localSheetId="9">#REF!</definedName>
    <definedName name="SalesRepEmail" localSheetId="8">#REF!</definedName>
    <definedName name="SalesRepEmail">#REF!</definedName>
    <definedName name="SalesRepFax" localSheetId="9">#REF!</definedName>
    <definedName name="SalesRepFax" localSheetId="8">#REF!</definedName>
    <definedName name="SalesRepFax">#REF!</definedName>
    <definedName name="SalesRepName" localSheetId="9">#REF!</definedName>
    <definedName name="SalesRepName" localSheetId="8">#REF!</definedName>
    <definedName name="SalesRepName">#REF!</definedName>
    <definedName name="SalesRepPhone" localSheetId="9">#REF!</definedName>
    <definedName name="SalesRepPhone" localSheetId="8">#REF!</definedName>
    <definedName name="SalesRepPhone">#REF!</definedName>
    <definedName name="SalesRepStAddressOne" localSheetId="9">#REF!</definedName>
    <definedName name="SalesRepStAddressOne" localSheetId="8">#REF!</definedName>
    <definedName name="SalesRepStAddressOne">#REF!</definedName>
    <definedName name="SalesRepStAddressTwo" localSheetId="9">#REF!</definedName>
    <definedName name="SalesRepStAddressTwo" localSheetId="8">#REF!</definedName>
    <definedName name="SalesRepStAddressTwo">#REF!</definedName>
    <definedName name="SalesType" localSheetId="9">#REF!</definedName>
    <definedName name="SalesType" localSheetId="8">#REF!</definedName>
    <definedName name="SalesType">#REF!</definedName>
    <definedName name="SAM_EQ_">#REF!</definedName>
    <definedName name="SAM_KAI_とSAM_KAKO_との差分">#REF!</definedName>
    <definedName name="SAM_KAKO_とSAM_KAI_との差分">#REF!</definedName>
    <definedName name="SANKAKU">[73]!SANKAKU</definedName>
    <definedName name="SAP">'[27]e-CRB PYRX300 S5'!#REF!</definedName>
    <definedName name="SAP対応マスタ">#REF!</definedName>
    <definedName name="save">#N/A</definedName>
    <definedName name="save1">#N/A</definedName>
    <definedName name="SaveDate">37126.7895833333</definedName>
    <definedName name="SBM_M_MESSAGE" localSheetId="9">#REF!</definedName>
    <definedName name="SBM_M_MESSAGE" localSheetId="8">#REF!</definedName>
    <definedName name="SBM_M_MESSAGE">#REF!</definedName>
    <definedName name="SC_メニューマスタ">#REF!</definedName>
    <definedName name="sched">'[84]#REF'!$A$1:$IC$104</definedName>
    <definedName name="Scope_Instructions" localSheetId="9">#REF!</definedName>
    <definedName name="Scope_Instructions" localSheetId="8">#REF!</definedName>
    <definedName name="Scope_Instructions">#REF!</definedName>
    <definedName name="SDD" localSheetId="9">'2月决裁'!SDD</definedName>
    <definedName name="SDD" localSheetId="8">'新需求（服务）  '!SDD</definedName>
    <definedName name="SDD">SDD</definedName>
    <definedName name="sdf" localSheetId="9" hidden="1">{"'Sheet1'!$A$92:$B$92","'Sheet1'!$A$1:$J$92"}</definedName>
    <definedName name="sdf" localSheetId="8" hidden="1">{"'Sheet1'!$A$92:$B$92","'Sheet1'!$A$1:$J$92"}</definedName>
    <definedName name="sdf" hidden="1">{"'Sheet1'!$A$92:$B$92","'Sheet1'!$A$1:$J$92"}</definedName>
    <definedName name="sdfdsf" localSheetId="9">'2月决裁'!sdfdsf</definedName>
    <definedName name="sdfdsf" localSheetId="8">'新需求（服务）  '!sdfdsf</definedName>
    <definedName name="sdfdsf">sdfdsf</definedName>
    <definedName name="sdfdsfdsfdsfdsdfs" hidden="1">{"'Sheet1'!$A$92:$B$92","'Sheet1'!$A$1:$J$92"}</definedName>
    <definedName name="sdfkjhgaf" localSheetId="9">'2月决裁'!sdfkjhgaf</definedName>
    <definedName name="sdfkjhgaf" localSheetId="8">'新需求（服务）  '!sdfkjhgaf</definedName>
    <definedName name="sdfkjhgaf">sdfkjhgaf</definedName>
    <definedName name="SE">#REF!</definedName>
    <definedName name="SE_SCSI_ID">"テキスト 5"</definedName>
    <definedName name="se3rv23" localSheetId="9">'2月决裁'!se3rv23</definedName>
    <definedName name="se3rv23" localSheetId="8">'新需求（服务）  '!se3rv23</definedName>
    <definedName name="se3rv23">se3rv23</definedName>
    <definedName name="Second">[36]SETUP!$O$17:$O$36</definedName>
    <definedName name="SecondLineAddress" localSheetId="9">#REF!</definedName>
    <definedName name="SecondLineAddress" localSheetId="8">#REF!</definedName>
    <definedName name="SecondLineAddress">#REF!</definedName>
    <definedName name="SECTIONARRAY" localSheetId="9">#REF!</definedName>
    <definedName name="SECTIONARRAY" localSheetId="8">#REF!</definedName>
    <definedName name="SECTIONARRAY">#REF!</definedName>
    <definedName name="sectionindex" localSheetId="9">#REF!</definedName>
    <definedName name="sectionindex" localSheetId="8">#REF!</definedName>
    <definedName name="sectionindex">#REF!</definedName>
    <definedName name="SEIHIN_Mod.codeInClose_Click">[85]!SEIHIN_Mod.codeInClose_Click</definedName>
    <definedName name="SEIHIN_Mod.CodeInList1_Change">[85]!SEIHIN_Mod.CodeInList1_Change</definedName>
    <definedName name="SEIHIN_Mod.CodeInList2_Change">[85]!SEIHIN_Mod.CodeInList2_Change</definedName>
    <definedName name="SEIHIN_Mod.CodeInList3_Change">[85]!SEIHIN_Mod.CodeInList3_Change</definedName>
    <definedName name="SEIHIN_Mod.CodeInSet_Click">[85]!SEIHIN_Mod.CodeInSet_Click</definedName>
    <definedName name="SEIHIN_Mod.CodeSch_Click">[85]!SEIHIN_Mod.CodeSch_Click</definedName>
    <definedName name="SEIHIN_Mod.edit1_Change">[85]!SEIHIN_Mod.edit1_Change</definedName>
    <definedName name="SEIHIN_Mod.Edit22_Change">[85]!SEIHIN_Mod.Edit22_Change</definedName>
    <definedName name="SEIHIN_Mod.spinSuu_Change">[85]!SEIHIN_Mod.spinSuu_Change</definedName>
    <definedName name="select">#N/A</definedName>
    <definedName name="select_machin">#N/A</definedName>
    <definedName name="SEPRICE" localSheetId="9">#REF!</definedName>
    <definedName name="SEPRICE" localSheetId="8">#REF!</definedName>
    <definedName name="SEPRICE">#REF!</definedName>
    <definedName name="SERATE" localSheetId="9">#REF!</definedName>
    <definedName name="SERATE" localSheetId="8">#REF!</definedName>
    <definedName name="SERATE">#REF!</definedName>
    <definedName name="servername">#REF!</definedName>
    <definedName name="SET">[86]ハードウェア!$C$16</definedName>
    <definedName name="SetDlg_Check">[67]見積り表紙!SetDlg_Check</definedName>
    <definedName name="SE単価">#REF!</definedName>
    <definedName name="sfdf" hidden="1">{"'Sheet1'!$A$92:$B$92","'Sheet1'!$A$1:$J$92"}</definedName>
    <definedName name="ｓｆｆｄさｆ">#REF!</definedName>
    <definedName name="Sheet_Name_Get">[78]!Sheet_Name_Get</definedName>
    <definedName name="SheetListDsp">[58]!SheetListDsp</definedName>
    <definedName name="SIer" localSheetId="9">#REF!</definedName>
    <definedName name="SIer" localSheetId="8">#REF!</definedName>
    <definedName name="SIer">#REF!</definedName>
    <definedName name="SIerE" localSheetId="9">#REF!</definedName>
    <definedName name="SIerE" localSheetId="8">#REF!</definedName>
    <definedName name="SIerE">#REF!</definedName>
    <definedName name="SingleCur">'[27]e-CRB PYRX300 S5'!#REF!</definedName>
    <definedName name="SingleEuro">'[27]e-CRB PYRX300 S5'!#REF!</definedName>
    <definedName name="SinglrCur">'[27]e-CRB PYRX300 S5'!#REF!</definedName>
    <definedName name="SL">[87]Table!$A$1:$A$6</definedName>
    <definedName name="SL_1100">#REF!</definedName>
    <definedName name="SNGBIC">#REF!</definedName>
    <definedName name="SP" localSheetId="9">#REF!</definedName>
    <definedName name="SP" localSheetId="8">#REF!</definedName>
    <definedName name="SP">#REF!</definedName>
    <definedName name="SpecialInstructions" localSheetId="9">#REF!</definedName>
    <definedName name="SpecialInstructions" localSheetId="8">#REF!</definedName>
    <definedName name="SpecialInstructions">#REF!</definedName>
    <definedName name="spinSuu_Change">[43]!spinSuu_Change</definedName>
    <definedName name="SPL" localSheetId="9">#REF!</definedName>
    <definedName name="SPL" localSheetId="8">#REF!</definedName>
    <definedName name="SPL">#REF!</definedName>
    <definedName name="SPL_SumNode1">#REF!</definedName>
    <definedName name="SQLNET">#REF!</definedName>
    <definedName name="SQLNET保守">#REF!</definedName>
    <definedName name="SS">{"'Sheet1'!$A$92:$B$92","'Sheet1'!$A$1:$J$92"}</definedName>
    <definedName name="sss" hidden="1">{"'Sheet1'!$A$92:$B$92","'Sheet1'!$A$1:$J$92"}</definedName>
    <definedName name="ssss">#N/A</definedName>
    <definedName name="sssss" localSheetId="9">'2月决裁'!sssss</definedName>
    <definedName name="sssss" localSheetId="8">'新需求（服务）  '!sssss</definedName>
    <definedName name="sssss">sssss</definedName>
    <definedName name="ssssssssssss" hidden="1">{"'Sheet1'!$A$92:$B$92","'Sheet1'!$A$1:$J$92"}</definedName>
    <definedName name="ssssssssssssssssssssssss" hidden="1">{"'Sheet1'!$A$92:$B$92","'Sheet1'!$A$1:$J$92"}</definedName>
    <definedName name="SS単価">#REF!</definedName>
    <definedName name="Start" localSheetId="9">#REF!</definedName>
    <definedName name="Start" localSheetId="8">#REF!</definedName>
    <definedName name="Start">#REF!</definedName>
    <definedName name="StartExtension" localSheetId="9">#REF!</definedName>
    <definedName name="StartExtension" localSheetId="8">#REF!</definedName>
    <definedName name="StartExtension">#REF!</definedName>
    <definedName name="StartRow" localSheetId="9">#REF!</definedName>
    <definedName name="StartRow" localSheetId="8">#REF!</definedName>
    <definedName name="StartRow">#REF!</definedName>
    <definedName name="StatusCode">OFFSET([36]SETUP!$H$19,,,6,1)</definedName>
    <definedName name="STDLUN" localSheetId="9">#REF!</definedName>
    <definedName name="STDLUN" localSheetId="8">#REF!</definedName>
    <definedName name="STDLUN">#REF!</definedName>
    <definedName name="STDLUNNUM" localSheetId="9">#REF!</definedName>
    <definedName name="STDLUNNUM" localSheetId="8">#REF!</definedName>
    <definedName name="STDLUNNUM">#REF!</definedName>
    <definedName name="STEP">#REF!</definedName>
    <definedName name="STEP1" localSheetId="9">[88]機能一覧!#REF!</definedName>
    <definedName name="STEP1" localSheetId="8">[88]機能一覧!#REF!</definedName>
    <definedName name="STEP1">[88]機能一覧!#REF!</definedName>
    <definedName name="Step1.テーマ実施前" localSheetId="9">#REF!</definedName>
    <definedName name="Step1.テーマ実施前" localSheetId="8">#REF!</definedName>
    <definedName name="Step1.テーマ実施前">#REF!</definedName>
    <definedName name="STEP10" localSheetId="9">[88]機能一覧!#REF!</definedName>
    <definedName name="STEP10" localSheetId="8">[88]機能一覧!#REF!</definedName>
    <definedName name="STEP10">[88]機能一覧!#REF!</definedName>
    <definedName name="STEP11" localSheetId="9">[88]機能一覧!#REF!</definedName>
    <definedName name="STEP11" localSheetId="8">[88]機能一覧!#REF!</definedName>
    <definedName name="STEP11">[88]機能一覧!#REF!</definedName>
    <definedName name="STEP12" localSheetId="9">[88]機能一覧!#REF!</definedName>
    <definedName name="STEP12" localSheetId="8">[88]機能一覧!#REF!</definedName>
    <definedName name="STEP12">[88]機能一覧!#REF!</definedName>
    <definedName name="STEP2" localSheetId="9">[88]機能一覧!#REF!</definedName>
    <definedName name="STEP2" localSheetId="8">[88]機能一覧!#REF!</definedName>
    <definedName name="STEP2">[88]機能一覧!#REF!</definedName>
    <definedName name="Step2.設計階段" localSheetId="9">#REF!</definedName>
    <definedName name="Step2.設計階段" localSheetId="8">#REF!</definedName>
    <definedName name="Step2.設計階段">#REF!</definedName>
    <definedName name="STEP20" localSheetId="9">[88]機能一覧!#REF!</definedName>
    <definedName name="STEP20" localSheetId="8">[88]機能一覧!#REF!</definedName>
    <definedName name="STEP20">[88]機能一覧!#REF!</definedName>
    <definedName name="STEP3" localSheetId="9">[88]機能一覧!#REF!</definedName>
    <definedName name="STEP3" localSheetId="8">[88]機能一覧!#REF!</definedName>
    <definedName name="STEP3">[88]機能一覧!#REF!</definedName>
    <definedName name="Step3.製造与単体テスト階段" localSheetId="9">#REF!</definedName>
    <definedName name="Step3.製造与単体テスト階段" localSheetId="8">#REF!</definedName>
    <definedName name="Step3.製造与単体テスト階段">#REF!</definedName>
    <definedName name="STEP4" localSheetId="9">[88]機能一覧!#REF!</definedName>
    <definedName name="STEP4" localSheetId="8">[88]機能一覧!#REF!</definedName>
    <definedName name="STEP4">[88]機能一覧!#REF!</definedName>
    <definedName name="Step4.連結テスト階段" localSheetId="9">#REF!</definedName>
    <definedName name="Step4.連結テスト階段" localSheetId="8">#REF!</definedName>
    <definedName name="Step4.連結テスト階段">#REF!</definedName>
    <definedName name="Step5.総合テスト階段" localSheetId="9">#REF!</definedName>
    <definedName name="Step5.総合テスト階段" localSheetId="8">#REF!</definedName>
    <definedName name="Step5.総合テスト階段">#REF!</definedName>
    <definedName name="Step6.本番階段" localSheetId="9">#REF!</definedName>
    <definedName name="Step6.本番階段" localSheetId="8">#REF!</definedName>
    <definedName name="Step6.本番階段">#REF!</definedName>
    <definedName name="subgroupindex" localSheetId="9">#REF!</definedName>
    <definedName name="subgroupindex" localSheetId="8">#REF!</definedName>
    <definedName name="subgroupindex">#REF!</definedName>
    <definedName name="SUBGROUPNAMES" localSheetId="9">#REF!</definedName>
    <definedName name="SUBGROUPNAMES" localSheetId="8">#REF!</definedName>
    <definedName name="SUBGROUPNAMES">#REF!</definedName>
    <definedName name="SUBSYSTEM" localSheetId="9">[89]统计分析!#REF!</definedName>
    <definedName name="SUBSYSTEM" localSheetId="8">[89]统计分析!#REF!</definedName>
    <definedName name="SUBSYSTEM">[89]统计分析!#REF!</definedName>
    <definedName name="sum">#REF!</definedName>
    <definedName name="SumCur">'[27]e-CRB PYRX300 S5'!#REF!</definedName>
    <definedName name="SumEuro">'[27]e-CRB PYRX300 S5'!#REF!</definedName>
    <definedName name="SYM" localSheetId="9">#REF!</definedName>
    <definedName name="SYM" localSheetId="8">#REF!</definedName>
    <definedName name="SYM">#REF!</definedName>
    <definedName name="SYMNUM" localSheetId="9">#REF!</definedName>
    <definedName name="SYMNUM" localSheetId="8">#REF!</definedName>
    <definedName name="SYMNUM">#REF!</definedName>
    <definedName name="SysName">'[27]e-CRB PYRX300 S5'!#REF!</definedName>
    <definedName name="System">[36]SETUP!$F$6:$F$80</definedName>
    <definedName name="SystemName">#REF!</definedName>
    <definedName name="SYSTEMSCOPE">#REF!</definedName>
    <definedName name="SYSTEMSCOPE保守">#REF!</definedName>
    <definedName name="ＳだＳ">[67]見積り表紙!ＳだＳ</definedName>
    <definedName name="T" hidden="1">{"'Sheet1'!$A$92:$B$92","'Sheet1'!$A$1:$J$92"}</definedName>
    <definedName name="Table">[90]Table!$A$2:$L$725</definedName>
    <definedName name="Table_Dictionary">[8]基礎データ!$C$4</definedName>
    <definedName name="TableColumPrint">[58]!TableColumPrint</definedName>
    <definedName name="tablelist">#REF!</definedName>
    <definedName name="Target1">#REF!</definedName>
    <definedName name="Target2">#REF!</definedName>
    <definedName name="tbl">#REF!</definedName>
    <definedName name="tbl_BRANCHINFO" localSheetId="9">#REF!</definedName>
    <definedName name="tbl_BRANCHINFO" localSheetId="8">#REF!</definedName>
    <definedName name="tbl_BRANCHINFO">#REF!</definedName>
    <definedName name="tbl_NETREZINFO" localSheetId="9">#REF!</definedName>
    <definedName name="tbl_NETREZINFO" localSheetId="8">#REF!</definedName>
    <definedName name="tbl_NETREZINFO">#REF!</definedName>
    <definedName name="tbl_ORGCUSTOMER" localSheetId="9">#REF!</definedName>
    <definedName name="tbl_ORGCUSTOMER" localSheetId="8">#REF!</definedName>
    <definedName name="tbl_ORGCUSTOMER">#REF!</definedName>
    <definedName name="tbl_USERS" localSheetId="9">#REF!</definedName>
    <definedName name="tbl_USERS" localSheetId="8">#REF!</definedName>
    <definedName name="tbl_USERS">#REF!</definedName>
    <definedName name="tbl_VCLRELINFO" localSheetId="9">#REF!</definedName>
    <definedName name="tbl_VCLRELINFO" localSheetId="8">#REF!</definedName>
    <definedName name="tbl_VCLRELINFO">#REF!</definedName>
    <definedName name="tblCONST" localSheetId="9">[81]tblCONST!#REF!</definedName>
    <definedName name="tblCONST" localSheetId="8">[81]tblCONST!#REF!</definedName>
    <definedName name="tblCONST">[81]tblCONST!#REF!</definedName>
    <definedName name="tblM_BRANCH" localSheetId="9">#REF!</definedName>
    <definedName name="tblM_BRANCH" localSheetId="8">#REF!</definedName>
    <definedName name="tblM_BRANCH">#REF!</definedName>
    <definedName name="tblM_DEALER" localSheetId="9">#REF!</definedName>
    <definedName name="tblM_DEALER" localSheetId="8">#REF!</definedName>
    <definedName name="tblM_DEALER">#REF!</definedName>
    <definedName name="tblM_VEHNM" localSheetId="9">#REF!</definedName>
    <definedName name="tblM_VEHNM" localSheetId="8">#REF!</definedName>
    <definedName name="tblM_VEHNM">#REF!</definedName>
    <definedName name="tblMENU" localSheetId="9">[81]tblMENU!#REF!</definedName>
    <definedName name="tblMENU" localSheetId="8">[81]tblMENU!#REF!</definedName>
    <definedName name="tblMENU">[81]tblMENU!#REF!</definedName>
    <definedName name="tblMESSAGE_HSK" localSheetId="9">[81]tblMESSAGE_HSK!#REF!</definedName>
    <definedName name="tblMESSAGE_HSK" localSheetId="8">[81]tblMESSAGE_HSK!#REF!</definedName>
    <definedName name="tblMESSAGE_HSK">[81]tblMESSAGE_HSK!#REF!</definedName>
    <definedName name="tblT_COOPTH" localSheetId="9">#REF!</definedName>
    <definedName name="tblT_COOPTH" localSheetId="8">#REF!</definedName>
    <definedName name="tblT_COOPTH">#REF!</definedName>
    <definedName name="tblT_PERSONAL" localSheetId="9">#REF!</definedName>
    <definedName name="tblT_PERSONAL" localSheetId="8">#REF!</definedName>
    <definedName name="tblT_PERSONAL">#REF!</definedName>
    <definedName name="tblT_PERSONTH" localSheetId="9">#REF!</definedName>
    <definedName name="tblT_PERSONTH" localSheetId="8">#REF!</definedName>
    <definedName name="tblT_PERSONTH">#REF!</definedName>
    <definedName name="tblT_TAKEDIR" localSheetId="9">#REF!</definedName>
    <definedName name="tblT_TAKEDIR" localSheetId="8">#REF!</definedName>
    <definedName name="tblT_TAKEDIR">#REF!</definedName>
    <definedName name="tblT_VCINFOTH" localSheetId="9">#REF!</definedName>
    <definedName name="tblT_VCINFOTH" localSheetId="8">#REF!</definedName>
    <definedName name="tblT_VCINFOTH">#REF!</definedName>
    <definedName name="tblT_VCLINFO" localSheetId="9">#REF!</definedName>
    <definedName name="tblT_VCLINFO" localSheetId="8">#REF!</definedName>
    <definedName name="tblT_VCLINFO">#REF!</definedName>
    <definedName name="TCS" localSheetId="9">#REF!</definedName>
    <definedName name="TCS" localSheetId="8">#REF!</definedName>
    <definedName name="TCS">#REF!</definedName>
    <definedName name="TCSB" localSheetId="9">#REF!</definedName>
    <definedName name="TCSB" localSheetId="8">#REF!</definedName>
    <definedName name="TCSB">#REF!</definedName>
    <definedName name="test" hidden="1">{"'Sheet1'!$A$92:$B$92","'Sheet1'!$A$1:$J$92"}</definedName>
    <definedName name="test1">#N/A</definedName>
    <definedName name="TestP1">45%</definedName>
    <definedName name="TestP2">45%</definedName>
    <definedName name="TITLE">#REF!</definedName>
    <definedName name="Title_Edit_End">[91]!Title_Edit_End</definedName>
    <definedName name="title2">[23]Cover!$N$13</definedName>
    <definedName name="TM単価">#REF!</definedName>
    <definedName name="TOT_MD">#REF!</definedName>
    <definedName name="TOT_MD2">#REF!</definedName>
    <definedName name="Total" localSheetId="9">#REF!</definedName>
    <definedName name="Total" localSheetId="8">#REF!</definedName>
    <definedName name="Total">#REF!</definedName>
    <definedName name="Total_CS" localSheetId="9">#REF!</definedName>
    <definedName name="Total_CS" localSheetId="8">#REF!</definedName>
    <definedName name="Total_CS">#REF!</definedName>
    <definedName name="Total_CSL" localSheetId="9">#REF!</definedName>
    <definedName name="Total_CSL" localSheetId="8">#REF!</definedName>
    <definedName name="Total_CSL">#REF!</definedName>
    <definedName name="Total_IS" localSheetId="9">#REF!</definedName>
    <definedName name="Total_IS" localSheetId="8">#REF!</definedName>
    <definedName name="Total_IS">#REF!</definedName>
    <definedName name="Total_PM" localSheetId="9">#REF!</definedName>
    <definedName name="Total_PM" localSheetId="8">#REF!</definedName>
    <definedName name="Total_PM">#REF!</definedName>
    <definedName name="Total_SA" localSheetId="9">#REF!</definedName>
    <definedName name="Total_SA" localSheetId="8">#REF!</definedName>
    <definedName name="Total_SA">#REF!</definedName>
    <definedName name="TotalPrice">'[27]e-CRB PYRX300 S5'!#REF!</definedName>
    <definedName name="TOTALﾃﾞｰﾀ">'[92]1PB-2HB'!$B$4:$M$210</definedName>
    <definedName name="TOYOTA" localSheetId="9">#REF!</definedName>
    <definedName name="TOYOTA" localSheetId="8">#REF!</definedName>
    <definedName name="TOYOTA">#REF!</definedName>
    <definedName name="TPBG101_B">#REF!</definedName>
    <definedName name="TPCG101">#REF!</definedName>
    <definedName name="TPCG102">#REF!</definedName>
    <definedName name="TPCG102_B">#REF!</definedName>
    <definedName name="TPCG103">#REF!</definedName>
    <definedName name="TPCG103_B">#REF!</definedName>
    <definedName name="TPCG104">#REF!</definedName>
    <definedName name="TPCG104_B">#REF!</definedName>
    <definedName name="TPCG105">#REF!</definedName>
    <definedName name="TPCG105_B">#REF!</definedName>
    <definedName name="TPCG106">#REF!</definedName>
    <definedName name="TPCG107">#REF!</definedName>
    <definedName name="TPCG108">#REF!</definedName>
    <definedName name="TPCG109">#REF!</definedName>
    <definedName name="TPCG110">#REF!</definedName>
    <definedName name="TPCG111">#REF!</definedName>
    <definedName name="TPCG112">#REF!</definedName>
    <definedName name="trnjdsf" hidden="1">{"'Sheet1'!$A$92:$B$92","'Sheet1'!$A$1:$J$92"}</definedName>
    <definedName name="TUXALL">#REF!</definedName>
    <definedName name="TUXALL保守">#REF!</definedName>
    <definedName name="TUXEDO">#REF!</definedName>
    <definedName name="TUXEDO保守">#REF!</definedName>
    <definedName name="UNIT" localSheetId="9">[88]機能一覧!#REF!</definedName>
    <definedName name="UNIT" localSheetId="8">[88]機能一覧!#REF!</definedName>
    <definedName name="UNIT">[88]機能一覧!#REF!</definedName>
    <definedName name="UNIT1" localSheetId="9">[88]機能一覧!#REF!</definedName>
    <definedName name="UNIT1" localSheetId="8">[88]機能一覧!#REF!</definedName>
    <definedName name="UNIT1">[88]機能一覧!#REF!</definedName>
    <definedName name="UNIT2" localSheetId="9">[88]機能一覧!#REF!</definedName>
    <definedName name="UNIT2" localSheetId="8">[88]機能一覧!#REF!</definedName>
    <definedName name="UNIT2">[88]機能一覧!#REF!</definedName>
    <definedName name="unko" hidden="1">{"'フローチャート'!$A$1:$AO$191"}</definedName>
    <definedName name="USE">#REF!</definedName>
    <definedName name="use_overall_pm" localSheetId="9">#REF!</definedName>
    <definedName name="use_overall_pm" localSheetId="8">#REF!</definedName>
    <definedName name="use_overall_pm">#REF!</definedName>
    <definedName name="UserCompany">'[27]e-CRB PYRX300 S5'!#REF!</definedName>
    <definedName name="UserEmail">'[27]e-CRB PYRX300 S5'!#REF!</definedName>
    <definedName name="UserFax">'[27]e-CRB PYRX300 S5'!#REF!</definedName>
    <definedName name="UserFSC">'[27]e-CRB PYRX300 S5'!#REF!</definedName>
    <definedName name="UserName">'[27]e-CRB PYRX300 S5'!#REF!</definedName>
    <definedName name="UserStreet">'[27]e-CRB PYRX300 S5'!#REF!</definedName>
    <definedName name="UserTel">'[27]e-CRB PYRX300 S5'!#REF!</definedName>
    <definedName name="UserTown">'[27]e-CRB PYRX300 S5'!#REF!</definedName>
    <definedName name="UU">#REF!</definedName>
    <definedName name="UUU">[93]Sheet1!$B$5:$B$9</definedName>
    <definedName name="uuuuut" hidden="1">{"'Sheet1'!$A$92:$B$92","'Sheet1'!$A$1:$J$92"}</definedName>
    <definedName name="V_DUM_KEY" localSheetId="9">#REF!</definedName>
    <definedName name="V_DUM_KEY" localSheetId="8">#REF!</definedName>
    <definedName name="V_DUM_KEY">#REF!</definedName>
    <definedName name="V_DUM_V" localSheetId="9">#REF!</definedName>
    <definedName name="V_DUM_V" localSheetId="8">#REF!</definedName>
    <definedName name="V_DUM_V">#REF!</definedName>
    <definedName name="V_DUM_VSECT" localSheetId="9">#REF!</definedName>
    <definedName name="V_DUM_VSECT" localSheetId="8">#REF!</definedName>
    <definedName name="V_DUM_VSECT">#REF!</definedName>
    <definedName name="VAFA" localSheetId="9">'2月决裁'!VAFA</definedName>
    <definedName name="VAFA" localSheetId="8">'新需求（服务）  '!VAFA</definedName>
    <definedName name="VAFA">VAFA</definedName>
    <definedName name="ValidThrough" localSheetId="9">#REF!</definedName>
    <definedName name="ValidThrough" localSheetId="8">#REF!</definedName>
    <definedName name="ValidThrough">#REF!</definedName>
    <definedName name="ValidThru" localSheetId="9">#REF!</definedName>
    <definedName name="ValidThru" localSheetId="8">#REF!</definedName>
    <definedName name="ValidThru">#REF!</definedName>
    <definedName name="valueCol" localSheetId="9">#REF!</definedName>
    <definedName name="valueCol" localSheetId="8">#REF!</definedName>
    <definedName name="valueCol">#REF!</definedName>
    <definedName name="Variable_Header">[8]基礎データ!$C$3</definedName>
    <definedName name="VER">"ver 2.052"</definedName>
    <definedName name="Version">'[27]e-CRB PYRX300 S5'!#REF!</definedName>
    <definedName name="VersionText">'[27]e-CRB PYRX300 S5'!#REF!</definedName>
    <definedName name="VSAM_EQ_">#REF!</definedName>
    <definedName name="VSAM_KAI_とVSAM_KAKO_との差分">#REF!</definedName>
    <definedName name="VSAM_KAKO_とVSAM_KAI_との差分">#REF!</definedName>
    <definedName name="W">[70]未発行⑩要件!#REF!</definedName>
    <definedName name="wangx" hidden="1">{"'フローチャート'!$A$1:$AO$191"}</definedName>
    <definedName name="WEB_ALL">#REF!</definedName>
    <definedName name="WEB_TODAY">#REF!</definedName>
    <definedName name="ＷＥＢサーバＨＷ">#REF!</definedName>
    <definedName name="ＷＥＢサーバＨＷ保守">#REF!</definedName>
    <definedName name="ＷＥＢサーバＳＷ">#REF!</definedName>
    <definedName name="wrn.all." hidden="1">{#N/A,#N/A,FALSE,"見積書 (1)";#N/A,#N/A,FALSE,"見積書 (2)";#N/A,#N/A,FALSE,"見積書 (3)"}</definedName>
    <definedName name="wrn.Print._.All._.Pages." hidden="1">{#N/A,#N/A,FALSE,"NPV_OE_FORM";#N/A,#N/A,FALSE,"PV_Spread";#N/A,#N/A,FALSE,"TA_USD";#N/A,#N/A,FALSE,"Parts"}</definedName>
    <definedName name="wrr" hidden="1">{#N/A,#N/A,FALSE,"NPV_OE_FORM";#N/A,#N/A,FALSE,"PV_Spread";#N/A,#N/A,FALSE,"TA_USD";#N/A,#N/A,FALSE,"Parts"}</definedName>
    <definedName name="ww" hidden="1">{"'Sheet1'!$A$92:$B$92","'Sheet1'!$A$1:$J$92"}</definedName>
    <definedName name="WWN">#REF!</definedName>
    <definedName name="ｗｗｗ">#REF!</definedName>
    <definedName name="ｗｗｗｗｗｗｗｗｗｗｗｗｗ">#REF!</definedName>
    <definedName name="x">#REF!</definedName>
    <definedName name="X1153A_F" localSheetId="9">[62]ハードウェア一覧!#REF!</definedName>
    <definedName name="X1153A_F" localSheetId="8">[62]ハードウェア一覧!#REF!</definedName>
    <definedName name="X1153A_F">[62]ハードウェア一覧!#REF!</definedName>
    <definedName name="X1155A_F" localSheetId="9">[62]ハードウェア一覧!#REF!</definedName>
    <definedName name="X1155A_F" localSheetId="8">[62]ハードウェア一覧!#REF!</definedName>
    <definedName name="X1155A_F">[62]ハードウェア一覧!#REF!</definedName>
    <definedName name="X1157A_F" localSheetId="9">[62]ハードウェア一覧!#REF!</definedName>
    <definedName name="X1157A_F" localSheetId="8">[62]ハードウェア一覧!#REF!</definedName>
    <definedName name="X1157A_F">[62]ハードウェア一覧!#REF!</definedName>
    <definedName name="X1158A_F" localSheetId="9">[62]ハードウェア一覧!#REF!</definedName>
    <definedName name="X1158A_F" localSheetId="8">[62]ハードウェア一覧!#REF!</definedName>
    <definedName name="X1158A_F">[62]ハードウェア一覧!#REF!</definedName>
    <definedName name="X1159A_F" localSheetId="9">[62]ハードウェア一覧!#REF!</definedName>
    <definedName name="X1159A_F" localSheetId="8">[62]ハードウェア一覧!#REF!</definedName>
    <definedName name="X1159A_F">[62]ハードウェア一覧!#REF!</definedName>
    <definedName name="XMLタグ">#REF!</definedName>
    <definedName name="XSP" localSheetId="9">#REF!</definedName>
    <definedName name="XSP" localSheetId="8">#REF!</definedName>
    <definedName name="XSP">#REF!</definedName>
    <definedName name="xx">#REF!</definedName>
    <definedName name="xxx">#REF!</definedName>
    <definedName name="xxxx">#REF!</definedName>
    <definedName name="xxxxx">#REF!</definedName>
    <definedName name="xxxxxx">#REF!</definedName>
    <definedName name="xxxxxxxxx">#REF!</definedName>
    <definedName name="Yes">[36]SETUP!$O$39:$O$40</definedName>
    <definedName name="yxcyxc">'[27]e-CRB PYRX300 S5'!#REF!</definedName>
    <definedName name="yxmfg" hidden="1">{"'Sheet1'!$A$92:$B$92","'Sheet1'!$A$1:$J$92"}</definedName>
    <definedName name="z" hidden="1">{"'フローチャート'!$A$1:$AO$191"}</definedName>
    <definedName name="Z_FE24B020_FC4B_4865_8155_E01862EF6D55_.wvu.PrintArea">#REF!</definedName>
    <definedName name="zhongshan" hidden="1">{"'Sheet1'!$A$92:$B$92","'Sheet1'!$A$1:$J$92"}</definedName>
    <definedName name="Zone_No">#REF!</definedName>
    <definedName name="zoneexam1">#REF!</definedName>
    <definedName name="zoneexam2">#REF!</definedName>
    <definedName name="zoneexam3">#REF!</definedName>
    <definedName name="zoneexam4">#REF!</definedName>
    <definedName name="zoneexam5">#REF!</definedName>
    <definedName name="zoneexam6">#REF!</definedName>
    <definedName name="zoneexam7">#REF!</definedName>
    <definedName name="zoneexam8">#REF!</definedName>
    <definedName name="zoneexam9">#REF!</definedName>
    <definedName name="ZoningNo">[94]ゾーニング設定表!$F$8:$U$23,[94]ゾーニング設定表!$F$30:$U$45</definedName>
    <definedName name="zz">[95]ＰＰ・サポート契約書!$D$36</definedName>
    <definedName name="あ">#REF!</definedName>
    <definedName name="あ１">#REF!</definedName>
    <definedName name="あｓｄふぁあ" hidden="1">#REF!</definedName>
    <definedName name="アア" localSheetId="9">[96]MTRIX!#REF!</definedName>
    <definedName name="アア" localSheetId="8">[96]MTRIX!#REF!</definedName>
    <definedName name="アア">[96]MTRIX!#REF!</definedName>
    <definedName name="ああ" hidden="1">{"'表紙'!$A$1:$W$39"}</definedName>
    <definedName name="あああ" hidden="1">{"'Sheet1'!$A$92:$B$92","'Sheet1'!$A$1:$J$92"}</definedName>
    <definedName name="ああああ">#REF!</definedName>
    <definedName name="あああああ">#REF!</definedName>
    <definedName name="あああああああ">#REF!</definedName>
    <definedName name="ああああああああああああああ">#REF!</definedName>
    <definedName name="アーキテクチャの見直し＿アーキテクチャのレビュー">#REF!</definedName>
    <definedName name="アーキテクチャの見直し＿アーキテクチャレビュー担当者">#REF!</definedName>
    <definedName name="アーキテクチャの見直し＿ソフトウェアアーキテクト">#REF!</definedName>
    <definedName name="アーキテクチャの見直し＿分散性の記述">#REF!</definedName>
    <definedName name="アーキテクチャの見直し＿既存の設計要素の組み込み">#REF!</definedName>
    <definedName name="アーキテクチャの見直し＿設計メカニズムの明確化">#REF!</definedName>
    <definedName name="アーキテクチャの見直し＿設計要素の明確化">#REF!</definedName>
    <definedName name="アーキテクチャの見直し＿実行時アーキテクチャの記述">#REF!</definedName>
    <definedName name="アーキテクチャ候補の定義＿アーキテクチャ分析">#REF!</definedName>
    <definedName name="アーキテクチャ候補の定義＿アーキテクト">#REF!</definedName>
    <definedName name="アーキテクチャ候補の定義＿クラス設計">#REF!</definedName>
    <definedName name="アーキテクチャ候補の定義＿サブシステム設計">#REF!</definedName>
    <definedName name="アーキテクチャ候補の定義＿ソフトウェアアーキテクト">#REF!</definedName>
    <definedName name="アーキテクチャ候補の定義＿ユースケース分析">#REF!</definedName>
    <definedName name="アーキテクチャ候補の定義＿ユースケース設計">#REF!</definedName>
    <definedName name="アーキテクチャ候補の定義＿設計レビュー">#REF!</definedName>
    <definedName name="アーキテクチャ候補の定義＿設計レビュー担当者">#REF!</definedName>
    <definedName name="アーキテクチャ候補の定義＿設計要素の明確化">#REF!</definedName>
    <definedName name="アーキテクチャ候補の定義＿設計者">#REF!</definedName>
    <definedName name="あいうえお">#REF!</definedName>
    <definedName name="アクセス権">#REF!</definedName>
    <definedName name="あだｆｄさ">#REF!</definedName>
    <definedName name="い">#N/A</definedName>
    <definedName name="いい">[97]para!$B$2</definedName>
    <definedName name="ううう" localSheetId="9">'2月决裁'!ううう</definedName>
    <definedName name="ううう" localSheetId="8">'新需求（服务）  '!ううう</definedName>
    <definedName name="ううう">ううう</definedName>
    <definedName name="え">#REF!</definedName>
    <definedName name="えええ" localSheetId="9">[60]対応表サンプル!#REF!</definedName>
    <definedName name="えええ" localSheetId="8">[60]対応表サンプル!#REF!</definedName>
    <definedName name="えええ">[60]対応表サンプル!#REF!</definedName>
    <definedName name="お">#REF!</definedName>
    <definedName name="かきくけこ">#REF!</definedName>
    <definedName name="カテゴリ一覧">[98]カテゴリ!$M$6:$M$16</definedName>
    <definedName name="ガラス洗浄">#REF!</definedName>
    <definedName name="カラム数">#REF!</definedName>
    <definedName name="キー１" localSheetId="9">[99]まるめマスタ!#REF!</definedName>
    <definedName name="キー１" localSheetId="8">[99]まるめマスタ!#REF!</definedName>
    <definedName name="キー１">[99]まるめマスタ!#REF!</definedName>
    <definedName name="くら" hidden="1">{"'表紙'!$A$1:$W$39"}</definedName>
    <definedName name="グラフ" hidden="1">{"'表紙'!$A$1:$W$39"}</definedName>
    <definedName name="グラフ表示間隔">[100]基本情報!$C$7</definedName>
    <definedName name="ｸﾞﾙｰﾌﾟ名">OFFSET([101]リスト!$E$2,0,0,COUNTA([101]リスト!$E:$E)-1,1)</definedName>
    <definedName name="ゲートウェイサーバＨＷ">#REF!</definedName>
    <definedName name="ゲートウェイサーバＨＷ保守">#REF!</definedName>
    <definedName name="ゲートウェイサーバＳＷ">#REF!</definedName>
    <definedName name="コーディング実績">[1]進捗管理表!$AA$3:$AA$225</definedName>
    <definedName name="コーディング予定">[1]進捗管理表!$Z$3:$Z$225</definedName>
    <definedName name="コピｰ句取込処理">[102]!コピｰ句取込処理</definedName>
    <definedName name="コピー句一覧印刷処理">[102]!コピー句一覧印刷処理</definedName>
    <definedName name="コミニュケーション" hidden="1">{"'表紙'!$A$1:$W$39"}</definedName>
    <definedName name="ｺﾐﾆｭｹｰｼｮﾝ計画" hidden="1">{"'表紙'!$A$1:$W$39"}</definedName>
    <definedName name="コミュニケーション">[67]見積り表紙!コミュニケーション</definedName>
    <definedName name="コンポーネントの設計＿クラス設計">#REF!</definedName>
    <definedName name="コンポーネントの設計＿サブシステム設計">#REF!</definedName>
    <definedName name="コンポーネントの設計＿ユースケース設計">#REF!</definedName>
    <definedName name="コンポーネントの設計＿設計レビュー">#REF!</definedName>
    <definedName name="コンポーネントの設計＿設計レビュー担当者">#REF!</definedName>
    <definedName name="コンポーネントの設計＿設計者">#REF!</definedName>
    <definedName name="コンポーネントの実装＿コードのレビュー">#REF!</definedName>
    <definedName name="コンポーネントの実装＿コードレビュー担当者">#REF!</definedName>
    <definedName name="コンポーネントの実装＿コンポーネントの実装">#REF!</definedName>
    <definedName name="コンポーネントの実装＿サブシステム統合計画">#REF!</definedName>
    <definedName name="コンポーネントの実装＿単体テストの実施">#REF!</definedName>
    <definedName name="コンポーネントの実装＿実装担当者">#REF!</definedName>
    <definedName name="コンポーネントの実装＿統合担当者">#REF!</definedName>
    <definedName name="コンポーネントの実装＿障害の修正">#REF!</definedName>
    <definedName name="ｻｰﾋﾞｽ">[103]InputMaster!$B$2:$B$3</definedName>
    <definedName name="さしすせそ">#REF!</definedName>
    <definedName name="ｻﾌﾞｼｽﾃﾑ">[19]para!$B$1</definedName>
    <definedName name="サブシステム名" localSheetId="9">#REF!</definedName>
    <definedName name="サブシステム名" localSheetId="8">#REF!</definedName>
    <definedName name="サブシステム名">#REF!</definedName>
    <definedName name="サブシステム名_台帳">#REF!</definedName>
    <definedName name="サブシステム名称">#REF!</definedName>
    <definedName name="サポート資料の作成＿コース開発者">#REF!</definedName>
    <definedName name="サポート資料の作成＿サポート資料の作成">#REF!</definedName>
    <definedName name="サポート資料の作成＿テクニカルライター">#REF!</definedName>
    <definedName name="サポート資料の作成＿トレーニング機材の作成">#REF!</definedName>
    <definedName name="シート名一覧">#REF!</definedName>
    <definedName name="シート選択見だし">"ラベル 5"</definedName>
    <definedName name="ｼｽﾃﾑ">[67]見積り表紙!ｼｽﾃﾑ</definedName>
    <definedName name="システムテスト＿_1._テスト_プロシージャの実行">#REF!</definedName>
    <definedName name="システムテスト＿_2._テストの実行の評価">#REF!</definedName>
    <definedName name="システムテスト＿_3._テストの評価">#REF!</definedName>
    <definedName name="システムテスト＿_4._中断したテストからのリカバリ">#REF!</definedName>
    <definedName name="システムテスト＿テストの実行">#REF!</definedName>
    <definedName name="システムテスト＿テスト担当者">#REF!</definedName>
    <definedName name="システムの定義＿アクターとユースケースの獲得">#REF!</definedName>
    <definedName name="システムの定義＿システム分析者">#REF!</definedName>
    <definedName name="システムの定義＿共通語彙の把握">#REF!</definedName>
    <definedName name="システムの定義＿開発構想書の作成">#REF!</definedName>
    <definedName name="システムの定義＿依存関係の管理">#REF!</definedName>
    <definedName name="システムの統合＿システムの統合">#REF!</definedName>
    <definedName name="システムの統合＿統合担当者">#REF!</definedName>
    <definedName name="システム定義の見直し＿ソフトウェア要求の詳細の作成">#REF!</definedName>
    <definedName name="システム定義の見直し＿ユーザーインターフェイスのプロトタイプの作成">#REF!</definedName>
    <definedName name="システム定義の見直し＿ユーザーインターフェイスのモデル化">#REF!</definedName>
    <definedName name="システム定義の見直し＿ユーザーインターフェイス設計者">#REF!</definedName>
    <definedName name="システム定義の見直し＿ユースケースの詳細の作成">#REF!</definedName>
    <definedName name="システム定義の見直し＿ユースケース定義者">#REF!</definedName>
    <definedName name="システム範囲の管理＿システム分析者">#REF!</definedName>
    <definedName name="システム範囲の管理＿ソフトウェアアーキテクト">#REF!</definedName>
    <definedName name="システム範囲の管理＿ユースケースの優先順位付け">#REF!</definedName>
    <definedName name="システム範囲の管理＿開発構想書の作成">#REF!</definedName>
    <definedName name="システム範囲の管理＿依存関係の管理">#REF!</definedName>
    <definedName name="システム概要図およびシステム化の範囲" localSheetId="9">#REF!</definedName>
    <definedName name="システム概要図およびシステム化の範囲" localSheetId="8">#REF!</definedName>
    <definedName name="システム概要図およびシステム化の範囲">#REF!</definedName>
    <definedName name="システム名">[104]表紙!$B$2</definedName>
    <definedName name="システム名称">"四角形 21"</definedName>
    <definedName name="ジャーナル類保有期間">[8]見積もり前提!$C$34</definedName>
    <definedName name="ジャパン似非" hidden="1">{"'Sheet1'!$A$92:$B$92","'Sheet1'!$A$1:$J$92"}</definedName>
    <definedName name="シリアル管理">#REF!</definedName>
    <definedName name="スケジュール" hidden="1">{"'表紙'!$A$1:$W$39"}</definedName>
    <definedName name="ｽﾀｯﾌ">[103]InputMaster!$Z$2:$Z$3</definedName>
    <definedName name="ステータス">#REF!</definedName>
    <definedName name="そそそ">[105]検索･参照!$F$1:$GY$65536</definedName>
    <definedName name="その他規模_台帳">#REF!</definedName>
    <definedName name="ソフトウェア開発計画書の作成＿ソフトウェア開発計画書の編集">#REF!</definedName>
    <definedName name="ソフトウェア開発計画書の作成＿フェーズおよび反復の計画">#REF!</definedName>
    <definedName name="ソフトウェア開発計画書の作成＿プロジェクトレビュー担当者">#REF!</definedName>
    <definedName name="ソフトウェア開発計画書の作成＿プロジェクト管理者">#REF!</definedName>
    <definedName name="ソフトウェア開発計画書の作成＿プロジェクト計画のレビュー">#REF!</definedName>
    <definedName name="ソフトウェア開発計画書の作成＿プロジェクト組織と要員配置の決定">#REF!</definedName>
    <definedName name="ソフトウェア開発計画書の作成＿モデリングおよび管理のプロセスの作成">#REF!</definedName>
    <definedName name="ソフトウェア開発計画書の作成＿リスク管理計画書の作成">#REF!</definedName>
    <definedName name="ソフトウェア開発計画書の作成＿測定計画の作成">#REF!</definedName>
    <definedName name="ソフトウェア開発計画書の作成＿品質保証計画書の作成">#REF!</definedName>
    <definedName name="ソフトウェア開発計画書の作成＿問題分析計画書の作成">#REF!</definedName>
    <definedName name="ソフトウェア開発計画書の作成＿製品受け入れ計画の作成">#REF!</definedName>
    <definedName name="たいうおう" hidden="1">{"'表紙'!$A$1:$W$39"}</definedName>
    <definedName name="タイトル">[104]表紙!$A$3</definedName>
    <definedName name="ダウンロードサイトへのアクセスの提供＿ダウンロードサイトへのアクセスの提供">#REF!</definedName>
    <definedName name="ダウンロードサイトへのアクセスの提供＿導入管理者">#REF!</definedName>
    <definedName name="ダウ額">[67]見積り表紙!ダウ額</definedName>
    <definedName name="たち">#REF!</definedName>
    <definedName name="ちちちち">[105]検索･参照!$F$2:$GY$2</definedName>
    <definedName name="ﾁｬﾈﾙ">#REF!</definedName>
    <definedName name="っＢ">[67]見積り表紙!っＢ</definedName>
    <definedName name="っＧ">[67]見積り表紙!っＧ</definedName>
    <definedName name="ツール">[67]見積り表紙!ツール</definedName>
    <definedName name="っっb">[67]見積り表紙!っっb</definedName>
    <definedName name="っっF">[67]見積り表紙!っっF</definedName>
    <definedName name="っっj" hidden="1">{"'表紙'!$A$1:$W$39"}</definedName>
    <definedName name="っっK">[67]見積り表紙!っっK</definedName>
    <definedName name="ﾃﾞｰﾀ">[103]InputMaster!$Y$2:$Y$4</definedName>
    <definedName name="データベースの設計＿クラス設計">#REF!</definedName>
    <definedName name="データベースの設計＿データベース設計">#REF!</definedName>
    <definedName name="データベースの設計＿データベース設計者">#REF!</definedName>
    <definedName name="データベースの設計＿設計レビュー">#REF!</definedName>
    <definedName name="データベースの設計＿設計レビュー担当者">#REF!</definedName>
    <definedName name="データベースの設計＿設計者">#REF!</definedName>
    <definedName name="データ部">'[84]ｶｽﾄﾏｲｽﾞ一覧(ORGINAL)'!#REF!</definedName>
    <definedName name="データ開始日">[100]グラフデータ!$E$6</definedName>
    <definedName name="テーブルボリューム">#REF!</definedName>
    <definedName name="テーブルレイアウト雛型_日_">#REF!</definedName>
    <definedName name="テーブル数">#REF!</definedName>
    <definedName name="テスト">#REF!</definedName>
    <definedName name="テストの計画立案＿テストの計画">#REF!</definedName>
    <definedName name="テストの計画立案＿テスト設計者">#REF!</definedName>
    <definedName name="テストの評価＿_1._テスト結果の分析と変更依頼の記録">#REF!</definedName>
    <definedName name="テストの評価＿_2._要求に基づくテスト_カバレージの評価">#REF!</definedName>
    <definedName name="テストの評価＿_3._コードに基づくテスト_カバレージの評価">#REF!</definedName>
    <definedName name="テストの評価＿_4._障害の分析">#REF!</definedName>
    <definedName name="テストの評価＿_5._テストの完了と成功の条件が達成されたことの確認">#REF!</definedName>
    <definedName name="テストの評価＿_6._テスト評価のまとめの作成">#REF!</definedName>
    <definedName name="テストの評価＿テストの評価">#REF!</definedName>
    <definedName name="テストの評価＿テスト設計者">#REF!</definedName>
    <definedName name="テストの設計＿_1._作業負荷分析の実行">#REF!</definedName>
    <definedName name="テストの設計＿_2._テスト_ケースの識別と記述">#REF!</definedName>
    <definedName name="テストの設計＿_3._テスト_プロシージャの識別と構造化">#REF!</definedName>
    <definedName name="テストの設計＿_4._テスト_カバレージのレビューと評価">#REF!</definedName>
    <definedName name="テストの設計＿テストの設計">#REF!</definedName>
    <definedName name="テストの設計＿テスト設計者">#REF!</definedName>
    <definedName name="テストの実装＿_1._テスト_スクリプトの記録_生成_またはプログラミング">#REF!</definedName>
    <definedName name="テストの実装＿_1._テスト_パッケージとクラスを特定する">#REF!</definedName>
    <definedName name="テストの実装＿_1._ドライバ_スタブの実装と単体テスト">#REF!</definedName>
    <definedName name="テストの実装＿_2._テスト自動化ツールのインターフェイスの実装と単体テスト">#REF!</definedName>
    <definedName name="テストの実装＿_2._テスト自動化ツールのインターフェイスを設計する">#REF!</definedName>
    <definedName name="テストの実装＿_2._設計モデルと実装モデルにおけるテスト固有機能の識別">#REF!</definedName>
    <definedName name="テストの実装＿_3._テスト_プロシージャの振る舞いの実装と単体テスト">#REF!</definedName>
    <definedName name="テストの実装＿_3._テスト_プロシージャの振る舞いを設計する">#REF!</definedName>
    <definedName name="テストの実装＿_3._外部データ_セットの確立">#REF!</definedName>
    <definedName name="テストの実装＿テストの実装">#REF!</definedName>
    <definedName name="テストの実装＿テスト設計者">#REF!</definedName>
    <definedName name="テストの実装＿設計者">#REF!</definedName>
    <definedName name="テストの実装＿実装担当者">#REF!</definedName>
    <definedName name="テスト計画立案＿_1._テスト要求の識別">#REF!</definedName>
    <definedName name="テスト計画立案＿_2._リスクの評価">#REF!</definedName>
    <definedName name="テスト計画立案＿_3._テスト戦略の作成">#REF!</definedName>
    <definedName name="テスト計画立案＿_4._リソースの識別">#REF!</definedName>
    <definedName name="テスト計画立案＿_5._スケジュールの作成">#REF!</definedName>
    <definedName name="テスト計画立案＿_6._テスト計画の生成">#REF!</definedName>
    <definedName name="テスト自動化ツールのインターフェイスの実装と単体テスト">#REF!</definedName>
    <definedName name="デフォルト値">[106]default!$B$9:$Q$60</definedName>
    <definedName name="デ編_L0">#REF!</definedName>
    <definedName name="デ編_L1">#REF!</definedName>
    <definedName name="デ編_L2">#REF!</definedName>
    <definedName name="デ編_L3">#REF!</definedName>
    <definedName name="デ編_L4">#REF!</definedName>
    <definedName name="デ編_L5">#REF!</definedName>
    <definedName name="デ番_L0">#REF!</definedName>
    <definedName name="デ番_L1">#REF!</definedName>
    <definedName name="デ番_L2">#REF!</definedName>
    <definedName name="デ番_L3">#REF!</definedName>
    <definedName name="デ番_L4">#REF!</definedName>
    <definedName name="デ番_L5">#REF!</definedName>
    <definedName name="デ素材_L0">#REF!</definedName>
    <definedName name="デ素材_L1">#REF!</definedName>
    <definedName name="デ素材_L2">#REF!</definedName>
    <definedName name="デ素材_L3">#REF!</definedName>
    <definedName name="デ素材_L4">#REF!</definedName>
    <definedName name="デ素材_L5">#REF!</definedName>
    <definedName name="ドキュメント１_台帳">#REF!</definedName>
    <definedName name="ドキュメント２_台帳">#REF!</definedName>
    <definedName name="ドキュメント３_台帳">#REF!</definedName>
    <definedName name="ドメインモデルの作成＿ビジネスアクターとユースケースの獲得">#REF!</definedName>
    <definedName name="ドメインモデルの作成＿ビジネスエンティティの詳細の作成">#REF!</definedName>
    <definedName name="ドメインモデルの作成＿ビジネスオブジェクトモデルのレビュー">#REF!</definedName>
    <definedName name="ドメインモデルの作成＿ビジネスプロセス分析者">#REF!</definedName>
    <definedName name="ドメインモデルの作成＿ビジネスモデルレビュー担当者">#REF!</definedName>
    <definedName name="ドメインモデルの作成＿ビジネスルールの保守">#REF!</definedName>
    <definedName name="ドメインモデルの作成＿ビジネス設計者">#REF!</definedName>
    <definedName name="ドメインモデルの作成＿共通ビジネス用語の把握">#REF!</definedName>
    <definedName name="バージョン">[107]Sheet1!$B$2</definedName>
    <definedName name="ハード手配">#REF!</definedName>
    <definedName name="ハード手配手数料">#REF!</definedName>
    <definedName name="ﾊﾞｽ_ﾀｸｼｰ">#REF!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バックアップLUN">#REF!</definedName>
    <definedName name="バッチファイル取込処理">[102]!バッチファイル取込処理</definedName>
    <definedName name="ピクチャ" localSheetId="9">#REF!</definedName>
    <definedName name="ピクチャ" localSheetId="8">#REF!</definedName>
    <definedName name="ピクチャ">#REF!</definedName>
    <definedName name="ビジネスステータスの評価＿ビジネスにおける共通語彙の把握">#REF!</definedName>
    <definedName name="ビジネスステータスの評価＿ビジネスのルールの保守">#REF!</definedName>
    <definedName name="ビジネスステータスの評価＿ビジネスプロセス分析者">#REF!</definedName>
    <definedName name="ビジネスステータスの評価＿対象となる組織の評価">#REF!</definedName>
    <definedName name="ビジネスステータスの評価＿目的の設定と調整">#REF!</definedName>
    <definedName name="ビジネスの現状記述＿」ビジネスアクターとユースケースの獲得">#REF!</definedName>
    <definedName name="ビジネスの現状記述＿ビジネスプロセス分析者">#REF!</definedName>
    <definedName name="ビジネスの現状記述＿ビジネスワーカーとビジネスエンティティの獲得">#REF!</definedName>
    <definedName name="ビジネスの現状記述＿ビジネス設計者">#REF!</definedName>
    <definedName name="ビジネスの現状記述＿対象となる組織の評価">#REF!</definedName>
    <definedName name="ビジネスの現状記述＿目標の設定と調整">#REF!</definedName>
    <definedName name="ビジネスプロセスの定義の見直し＿ビジネスプロセス分析者">#REF!</definedName>
    <definedName name="ビジネスプロセスの定義の見直し＿ビジネスモデルレビュー担当者">#REF!</definedName>
    <definedName name="ビジネスプロセスの定義の見直し＿ビジネスユースケースモデルのレビュー">#REF!</definedName>
    <definedName name="ビジネスプロセスの定義の見直し＿ビジネスユースケースモデルの構成">#REF!</definedName>
    <definedName name="ビジネスプロセスの定義の見直し＿ビジネスユースケースモデルの詳細の作成">#REF!</definedName>
    <definedName name="ビジネスプロセスの定義の見直し＿ビジネス設計者">#REF!</definedName>
    <definedName name="ビジネスプロセスの明確化＿ビジネスアーキテクチャの定義">#REF!</definedName>
    <definedName name="ビジネスプロセスの明確化＿ビジネスアクターとユースケースの獲得">#REF!</definedName>
    <definedName name="ビジネスプロセスの明確化＿ビジネスプロセス分析者">#REF!</definedName>
    <definedName name="ビジネスプロセスの明確化＿ビジネスルールの保守">#REF!</definedName>
    <definedName name="ビジネスプロセスの明確化＿共通ビジネス用語の把握">#REF!</definedName>
    <definedName name="ビジネスプロセスの明確化＿目標の設定と調整">#REF!</definedName>
    <definedName name="ビジネスプロセス実現の設計＿ビジネスアーキテクチャの作成">#REF!</definedName>
    <definedName name="ビジネスプロセス実現の設計＿ビジネスアクターとユースケースの獲得">#REF!</definedName>
    <definedName name="ビジネスプロセス実現の設計＿ビジネスプロセス分析者">#REF!</definedName>
    <definedName name="ビジネスプロセス実現の設計＿ビジネスルールの保守">#REF!</definedName>
    <definedName name="ビジネスプロセス実現の設計＿ビジネス設計者">#REF!</definedName>
    <definedName name="ビジネスプロセス実現の設計＿共通ビジネス用語の把握">#REF!</definedName>
    <definedName name="ビジネスモデリング">#REF!</definedName>
    <definedName name="フィルム種別マスタ">#REF!</definedName>
    <definedName name="フィルム種別部材対応マスタ">#REF!</definedName>
    <definedName name="フェーズ__方向づけ">#REF!</definedName>
    <definedName name="フェーズ__推敲">#REF!</definedName>
    <definedName name="フェーズ__移行">#REF!</definedName>
    <definedName name="フェーズ__作成">#REF!</definedName>
    <definedName name="フェーズの終了＿フェーズの終了の準備">#REF!</definedName>
    <definedName name="フェーズの終了＿プロジェクトレビュー担当者">#REF!</definedName>
    <definedName name="フェーズの終了＿プロジェクト管理者">#REF!</definedName>
    <definedName name="フェーズの終了＿ライフサイクルのマイルストーンのレビュー">#REF!</definedName>
    <definedName name="フレーム構成_加算値原点">#REF!</definedName>
    <definedName name="フレーム構成_加算値原点_1">#REF!</definedName>
    <definedName name="プログラムＩＤ">[108]表紙!$Z$10</definedName>
    <definedName name="プログラムNo_DB">#REF!</definedName>
    <definedName name="プログラムテスト実績">[1]進捗管理表!$AC$3:$AC$225</definedName>
    <definedName name="プログラムテスト予定">[1]進捗管理表!$AB$3:$AB$225</definedName>
    <definedName name="プログラム名">#REF!</definedName>
    <definedName name="プログラム名称">#REF!</definedName>
    <definedName name="プログラム設計実績">[1]進捗管理表!$Y$3:$Y$225</definedName>
    <definedName name="プログラム設計予定">[1]進捗管理表!$X$3:$X$225</definedName>
    <definedName name="プロジェクトのための環境準備＿ツールの選定と調達">#REF!</definedName>
    <definedName name="プロジェクトのための環境準備＿ツール専門家">#REF!</definedName>
    <definedName name="プロジェクトのための環境準備＿プロジェクト固有のテンプレートの作成">#REF!</definedName>
    <definedName name="プロジェクトのための環境準備＿プロセスエンジニア">#REF!</definedName>
    <definedName name="プロジェクトのための環境準備＿開発個別定義書の作成">#REF!</definedName>
    <definedName name="プロジェクトのための環境準備＿組織の現状評価">#REF!</definedName>
    <definedName name="プロジェクトの監視と管理＿プロジェクトのステータス監視">#REF!</definedName>
    <definedName name="プロジェクトの監視と管理＿プロジェクトレビューの専門家によるプロジェクトのレビュー">#REF!</definedName>
    <definedName name="プロジェクトの監視と管理＿プロジェクトレビュー担当者">#REF!</definedName>
    <definedName name="プロジェクトの監視と管理＿プロジェクト管理者">#REF!</definedName>
    <definedName name="プロジェクトの監視と管理＿レポートのステータス">#REF!</definedName>
    <definedName name="プロジェクトの監視と管理＿例外と問題の処理">#REF!</definedName>
    <definedName name="プロジェクトの監視と管理＿作業のスケジュール作成と割り当て">#REF!</definedName>
    <definedName name="プロジェクトの終了＿プロジェクトの終了の準備">#REF!</definedName>
    <definedName name="プロジェクトの終了＿プロジェクトレビュー担当者">#REF!</definedName>
    <definedName name="プロジェクトの終了＿プロジェクト管理者">#REF!</definedName>
    <definedName name="プロジェクトの終了＿プロジェクト検収レビュー">#REF!</definedName>
    <definedName name="プロジェクト変更管理環境の作成＿構成管理環境の設定">#REF!</definedName>
    <definedName name="プロジェクト変更管理環境の作成＿構成管理者">#REF!</definedName>
    <definedName name="プロジェクト変更管理環境の作成＿統合ワークスペースの作成">#REF!</definedName>
    <definedName name="プロジェクト変更管理環境の作成＿統合担当者">#REF!</definedName>
    <definedName name="プロジェクト構成の計画および変更管理＿プロジェクトの変更管理プロセスの確立">#REF!</definedName>
    <definedName name="プロジェクト構成の計画および変更管理＿プロジェクトの構成管理ポリシーの確立">#REF!</definedName>
    <definedName name="プロジェクト構成の計画および変更管理＿変更管理責任者">#REF!</definedName>
    <definedName name="プロジェクト構成の計画および変更管理＿構成管理計画書の作成">#REF!</definedName>
    <definedName name="プロジェクト構成の計画および変更管理＿構成管理者">#REF!</definedName>
    <definedName name="プロジェクト管理">#REF!</definedName>
    <definedName name="ﾌﾟﾛｼﾞｪｸﾄ管理者">#REF!</definedName>
    <definedName name="プロジェクト開発の範囲とリスクの評価＿プロジェクト管理者">#REF!</definedName>
    <definedName name="プロジェクト開発の範囲とリスクの評価＿リスクの割り出しと評価">#REF!</definedName>
    <definedName name="プロジェクト開発の範囲とリスクの評価＿開発企画書の作成">#REF!</definedName>
    <definedName name="ﾌﾟﾛｼﾞｪｸﾄ責任者">#REF!</definedName>
    <definedName name="プロセス自動化の調査＿ビジネスプロセス分析者">#REF!</definedName>
    <definedName name="プロセス自動化の調査＿ビジネス設計者">#REF!</definedName>
    <definedName name="プロセス自動化の調査＿目標の設定と調整">#REF!</definedName>
    <definedName name="プロセス自動化の調査＿自動化要求の作成">#REF!</definedName>
    <definedName name="ページ">[67]見積り表紙!ページ</definedName>
    <definedName name="ベースラインとリリースの管理＿ベースラインのプロモート">#REF!</definedName>
    <definedName name="ベースラインとリリースの管理＿ベースラインの作成">#REF!</definedName>
    <definedName name="ベースラインとリリースの管理＿導入ユニットの作成">#REF!</definedName>
    <definedName name="ベースラインとリリースの管理＿構成管理者">#REF!</definedName>
    <definedName name="ベースラインとリリースの管理＿統合担当者">#REF!</definedName>
    <definedName name="ベータテスト製品リリース＿ベータテストの管理">#REF!</definedName>
    <definedName name="ベータテスト製品リリース＿導入管理者">#REF!</definedName>
    <definedName name="ヘッダフォーム">"図形グループ 29"</definedName>
    <definedName name="ベンダー単価">#REF!</definedName>
    <definedName name="ほ">[109]改版履歴!$AR$4</definedName>
    <definedName name="ほうこく">[67]見積り表紙!ほうこく</definedName>
    <definedName name="ほげ">[109]表紙!$AB$14</definedName>
    <definedName name="ホスト夜間巻き替え">'[110]工数見積もり '!$B$7:$M$10</definedName>
    <definedName name="マスタ" hidden="1">{"'表紙'!$A$1:$W$39"}</definedName>
    <definedName name="マルチパス">#REF!</definedName>
    <definedName name="メインダイアログ">[67]見積り表紙!メインダイアログ</definedName>
    <definedName name="メッセージ入力ダイアログ表示">#N/A</definedName>
    <definedName name="メッセージ入力ダイアログ表示_1">#N/A</definedName>
    <definedName name="ﾒﾆｭｰ">'[9]２月度'!#REF!</definedName>
    <definedName name="ﾒﾆｭｰ_1">'[9]２月度'!#REF!</definedName>
    <definedName name="ﾒﾝﾃﾅﾝｽ">[111]table詳細!#REF!</definedName>
    <definedName name="モデム">[67]見積り表紙!モデム</definedName>
    <definedName name="モデル">#REF!</definedName>
    <definedName name="ユーザテスト実績">#REF!</definedName>
    <definedName name="ユーザテスト予定">#REF!</definedName>
    <definedName name="ユーザマスタ">#REF!</definedName>
    <definedName name="ラジオ・編成管理">#REF!</definedName>
    <definedName name="ラジオ・番組管理">#REF!</definedName>
    <definedName name="ラ編_L0">#REF!</definedName>
    <definedName name="ラ編_L1">#REF!</definedName>
    <definedName name="ラ編_L2">#REF!</definedName>
    <definedName name="ラ編_L3">#REF!</definedName>
    <definedName name="ラ編_L4">#REF!</definedName>
    <definedName name="ラ編_L5">#REF!</definedName>
    <definedName name="ラ番_L0">#REF!</definedName>
    <definedName name="ラ番_L1">#REF!</definedName>
    <definedName name="ラ番_L2">#REF!</definedName>
    <definedName name="ラ番_L3">#REF!</definedName>
    <definedName name="ラ番_L4">#REF!</definedName>
    <definedName name="ラ番_L5">#REF!</definedName>
    <definedName name="レイアウト構成">#REF!</definedName>
    <definedName name="ﾚﾋﾞｭｰ対象物">[112]選択項目!$B$20:$B$23</definedName>
    <definedName name="ﾚﾋﾞｭｰ区分">[112]選択項目!$B$4:$B$6</definedName>
    <definedName name="ローン仮申込件数_さくら">[8]見積もり前提!$C$26</definedName>
    <definedName name="ロット管理">#REF!</definedName>
    <definedName name="ワークシート">[113]SSA構成図!$A$1:$L$29</definedName>
    <definedName name="ワイドに">[114]!ワイドに</definedName>
    <definedName name="阿斯顿" hidden="1">{"'Sheet1'!$A$92:$B$92","'Sheet1'!$A$1:$J$92"}</definedName>
    <definedName name="啊啊" hidden="1">{"'Sheet1'!$A$92:$B$92","'Sheet1'!$A$1:$J$92"}</definedName>
    <definedName name="啊啊方法" localSheetId="9">'2月决裁'!啊啊方法</definedName>
    <definedName name="啊啊方法" localSheetId="8">'新需求（服务）  '!啊啊方法</definedName>
    <definedName name="啊啊方法">啊啊方法</definedName>
    <definedName name="案件ｺｰﾄﾞ">OFFSET([101]リスト!$A$2,0,0,COUNTA([101]リスト!$A:$A)-1,1)</definedName>
    <definedName name="案件名">[107]Sheet1!$B$1</definedName>
    <definedName name="版">[104]表紙!$A$5</definedName>
    <definedName name="保有口座数_平均">[8]見積もり前提!$C$6</definedName>
    <definedName name="報告日">#REF!</definedName>
    <definedName name="報告者">#REF!</definedName>
    <definedName name="報告資料作成日">[100]基本情報!$D$7</definedName>
    <definedName name="北勢SV台数">#REF!</definedName>
    <definedName name="備考">[115]KN_work!$C$22</definedName>
    <definedName name="比率管理">#REF!</definedName>
    <definedName name="比率欠陥除去">#REF!</definedName>
    <definedName name="比率文書化">#REF!</definedName>
    <definedName name="比率製造">#REF!</definedName>
    <definedName name="編成２">#REF!</definedName>
    <definedName name="変DB2">#REF!</definedName>
    <definedName name="変更履歴">#REF!</definedName>
    <definedName name="変更要求の管理＿システム分析者">#REF!</definedName>
    <definedName name="変更要求の管理＿ユースケースモデルの構成">#REF!</definedName>
    <definedName name="変更要求の管理＿要求のレビュー">#REF!</definedName>
    <definedName name="変更要求の管理＿要求レビュー担当者">#REF!</definedName>
    <definedName name="変更要求の管理＿依存関係の管理">#REF!</definedName>
    <definedName name="変更依頼の管理＿リリースするビルドの変更の確認">#REF!</definedName>
    <definedName name="変更依頼の管理＿変更管理責任者">#REF!</definedName>
    <definedName name="変更依頼の管理＿変更依頼のレビュー">#REF!</definedName>
    <definedName name="変更依頼の管理＿変更依頼の登録">#REF!</definedName>
    <definedName name="変更依頼の管理＿変更依頼の更新">#REF!</definedName>
    <definedName name="変更依頼の管理＿任意のワーカー">#REF!</definedName>
    <definedName name="変更依頼の管理＿統合担当者">#REF!</definedName>
    <definedName name="変更依頼の管理＿重複_または却下された変更依頼の確認">#REF!</definedName>
    <definedName name="標準出力パス">[116]設定項目!#REF!</definedName>
    <definedName name="表" localSheetId="9">[117]Sheet1!#REF!</definedName>
    <definedName name="表" localSheetId="8">[117]Sheet1!#REF!</definedName>
    <definedName name="表">[117]Sheet1!#REF!</definedName>
    <definedName name="表紙_Ver">'[118]表紙（トヨタ用）'!$S$5</definedName>
    <definedName name="表紙_更新日">'[118]表紙（トヨタ用）'!$M$5</definedName>
    <definedName name="表紙_作成日">'[118]表紙（トヨタ用）'!$G$5</definedName>
    <definedName name="表紙１">[119]!Title_Edit_End</definedName>
    <definedName name="表紙Ｑ" localSheetId="9">#REF!</definedName>
    <definedName name="表紙Ｑ" localSheetId="8">#REF!</definedName>
    <definedName name="表紙Ｑ">#REF!</definedName>
    <definedName name="表紙入力">"フォーム 1"</definedName>
    <definedName name="別紙１．プログラム規模一覧ＤＤ後" localSheetId="9">#REF!</definedName>
    <definedName name="別紙１．プログラム規模一覧ＤＤ後" localSheetId="8">#REF!</definedName>
    <definedName name="別紙１．プログラム規模一覧ＤＤ後">#REF!</definedName>
    <definedName name="別紙１_プログラム規模一覧ＤＤ後">NA()</definedName>
    <definedName name="別紙１_プログラム規模一覧ＤＤ後_1">NA()</definedName>
    <definedName name="不别别" localSheetId="9">'2月决裁'!不别别</definedName>
    <definedName name="不别别" localSheetId="8">'新需求（服务）  '!不别别</definedName>
    <definedName name="不别别">不别别</definedName>
    <definedName name="不良">#REF!</definedName>
    <definedName name="不良ガラス">#REF!</definedName>
    <definedName name="不良マスタ">#REF!</definedName>
    <definedName name="不良原因マスタ">#REF!</definedName>
    <definedName name="部材マスタ">#REF!</definedName>
    <definedName name="部材情報">#REF!</definedName>
    <definedName name="部材入荷">#REF!</definedName>
    <definedName name="部長名">#REF!</definedName>
    <definedName name="部門コード">[120]リスト!$E$2:$E$7</definedName>
    <definedName name="部署名">#REF!</definedName>
    <definedName name="部署名ofｻﾏﾘ">#REF!</definedName>
    <definedName name="参考にした開発基本計画書" localSheetId="9">#REF!</definedName>
    <definedName name="参考にした開発基本計画書" localSheetId="8">#REF!</definedName>
    <definedName name="参考にした開発基本計画書">#REF!</definedName>
    <definedName name="车辆检查法精密评价检查" localSheetId="9" hidden="1">#REF!</definedName>
    <definedName name="车辆检查法精密评价检查" localSheetId="8" hidden="1">#REF!</definedName>
    <definedName name="车辆检查法精密评价检查" hidden="1">#REF!</definedName>
    <definedName name="成果物名">[80]変更履歴!$O$1</definedName>
    <definedName name="成果物名_1">[10]変更履歴!$O$1</definedName>
    <definedName name="承認日判別列">#REF!</definedName>
    <definedName name="出張経費">#REF!</definedName>
    <definedName name="初期値マスタ">#REF!</definedName>
    <definedName name="処理">#REF!</definedName>
    <definedName name="処理名称">[108]表紙!$Z$9</definedName>
    <definedName name="処理種別">[121]Work!$E$3:$E$12</definedName>
    <definedName name="辞書範囲">[106]データ辞書!$B$9:$Q$2027</definedName>
    <definedName name="次の反復の計画＿プロジェクトレビュー担当者">#REF!</definedName>
    <definedName name="次の反復の計画＿プロジェクト管理者">#REF!</definedName>
    <definedName name="次の反復の計画＿反復計画のレビュー">#REF!</definedName>
    <definedName name="次の反復の計画＿反復計画書の作成">#REF!</definedName>
    <definedName name="次の反復の計画＿反復企画書の作成">#REF!</definedName>
    <definedName name="大分類リスト">INDIRECT([103]CheckMaster!$I$3)</definedName>
    <definedName name="大区分">#REF!</definedName>
    <definedName name="大日程详细" hidden="1">{#N/A,#N/A,FALSE,"見積書 (1)";#N/A,#N/A,FALSE,"見積書 (2)";#N/A,#N/A,FALSE,"見積書 (3)"}</definedName>
    <definedName name="大項目">#REF!</definedName>
    <definedName name="担当Ｇ">#REF!</definedName>
    <definedName name="担当部署">[122]【見積書】!#REF!</definedName>
    <definedName name="担当者">OFFSET([120]リスト!$M$2,0,0,COUNTA([120]リスト!$M$1:$M$65536)-1,1)</definedName>
    <definedName name="単価">#REF!</definedName>
    <definedName name="単価_1">#REF!</definedName>
    <definedName name="単価TABLE">#REF!</definedName>
    <definedName name="単価種別">#REF!</definedName>
    <definedName name="単体テスト不具合件数">[123]関連ｻﾌﾞ!$U$1:[123]関連ｻﾌﾞ!$U$3000</definedName>
    <definedName name="単体テスト件数">[123]関連ｻﾌﾞ!$T$1:[123]関連ｻﾌﾞ!$T$3000</definedName>
    <definedName name="単体テスト実績完了日">[123]関連ｻﾌﾞ!$R$1:[123]関連ｻﾌﾞ!$R$3000</definedName>
    <definedName name="単体テスト実績着手日">[123]関連ｻﾌﾞ!$Q$1:[123]関連ｻﾌﾞ!$Q$3000</definedName>
    <definedName name="単体テスト予定完了日">[123]関連ｻﾌﾞ!$P$1:[123]関連ｻﾌﾞ!$P$3000</definedName>
    <definedName name="単体テスト予定着手日">[123]関連ｻﾌﾞ!$O$1:[123]関連ｻﾌﾞ!$O$3000</definedName>
    <definedName name="単位時間">#REF!</definedName>
    <definedName name="導入">#REF!</definedName>
    <definedName name="導入の計画＿部品票の定義">#REF!</definedName>
    <definedName name="導入の計画＿導入管理者">#REF!</definedName>
    <definedName name="導入の計画＿導入計画書の作成">#REF!</definedName>
    <definedName name="導入ユニットの作成＿インストール説明書の作成">#REF!</definedName>
    <definedName name="導入ユニットの作成＿リリースノートの作成">#REF!</definedName>
    <definedName name="導入ユニットの作成＿導入管理者">#REF!</definedName>
    <definedName name="導入ユニットの作成＿実装担当者">#REF!</definedName>
    <definedName name="的" hidden="1">{"'Sheet1'!$A$92:$B$92","'Sheet1'!$A$1:$J$92"}</definedName>
    <definedName name="登録番号">[104]表紙!$F$1</definedName>
    <definedName name="等都" hidden="1">{"'Sheet1'!$A$92:$B$92","'Sheet1'!$A$1:$J$92"}</definedName>
    <definedName name="点数">#REF!</definedName>
    <definedName name="電車">#REF!</definedName>
    <definedName name="電車1">#REF!</definedName>
    <definedName name="電車2">#REF!</definedName>
    <definedName name="電車3">#REF!</definedName>
    <definedName name="電車4">#REF!</definedName>
    <definedName name="調査開始日">[124]KN_work!$C$8</definedName>
    <definedName name="調査開始時担当">[124]KN_work!$D$8</definedName>
    <definedName name="調査完了日">[124]KN_work!$C$9</definedName>
    <definedName name="調査完了時担当">[124]KN_work!$D$9</definedName>
    <definedName name="定期口座開設預入件数_日">[8]見積もり前提!$C$28</definedName>
    <definedName name="动物的胃">#N/A</definedName>
    <definedName name="対象物" localSheetId="9">[112]選択項目!#REF!</definedName>
    <definedName name="対象物" localSheetId="8">[112]選択項目!#REF!</definedName>
    <definedName name="対象物">[112]選択項目!#REF!</definedName>
    <definedName name="対応OS選択">[125]!対応OS選択</definedName>
    <definedName name="対応OS選択ダイアログ表示">[125]!対応OS選択ダイアログ表示</definedName>
    <definedName name="対応システム選択">[125]!対応システム選択</definedName>
    <definedName name="対応システム選択ダイアログ表示">[125]!対応システム選択ダイアログ表示</definedName>
    <definedName name="発効日">[124]KN_work!$C$4</definedName>
    <definedName name="発行部署">#REF!</definedName>
    <definedName name="発行日付">#REF!</definedName>
    <definedName name="発行時期">#REF!</definedName>
    <definedName name="発行先">[126]基本情報!$D$17:$E$66</definedName>
    <definedName name="発行元">[126]基本情報!$B$17:$C$66</definedName>
    <definedName name="番宣_L0">#REF!</definedName>
    <definedName name="番宣_L1">#REF!</definedName>
    <definedName name="番宣_L2">#REF!</definedName>
    <definedName name="番宣_L3">#REF!</definedName>
    <definedName name="番宣_L4">#REF!</definedName>
    <definedName name="番宣_L5">#REF!</definedName>
    <definedName name="反復でのサポート環境＿システム管理者">#REF!</definedName>
    <definedName name="反復でのサポート環境＿開発のサポート">#REF!</definedName>
    <definedName name="反復のためのガイドライン準備＿アーキテクト">#REF!</definedName>
    <definedName name="反復のためのガイドライン準備＿システム分析者">#REF!</definedName>
    <definedName name="反復のためのガイドライン準備＿ツールのガイドラインの作成">#REF!</definedName>
    <definedName name="反復のためのガイドライン準備＿ツール専門家">#REF!</definedName>
    <definedName name="反復のためのガイドライン準備＿テクニカルライター">#REF!</definedName>
    <definedName name="反復のためのガイドライン準備＿テストガイドラインの作成">#REF!</definedName>
    <definedName name="反復のためのガイドライン準備＿テスト設計者">#REF!</definedName>
    <definedName name="反復のためのガイドライン準備＿ビジネスプロセス分析者">#REF!</definedName>
    <definedName name="反復のためのガイドライン準備＿ビジネスモデリングガイドラインの作成">#REF!</definedName>
    <definedName name="反復のためのガイドライン準備＿プログラミングガイドラインの作成">#REF!</definedName>
    <definedName name="反復のためのガイドライン準備＿マニュアルのスタイルガイドの作成">#REF!</definedName>
    <definedName name="反復のためのガイドライン準備＿ユーザーインターフェイスのガイドラインの作成">#REF!</definedName>
    <definedName name="反復のためのガイドライン準備＿ユーザーインターフェイス設計者">#REF!</definedName>
    <definedName name="反復のためのガイドライン準備＿ユースケースモデリングガイドランの作成">#REF!</definedName>
    <definedName name="反復のためのガイドライン準備＿設計ガイドラインの作成">#REF!</definedName>
    <definedName name="反復のための環境準備＿ツールのセットアップ">#REF!</definedName>
    <definedName name="反復のための環境準備＿ツール構成とインストールの検証">#REF!</definedName>
    <definedName name="反復のための環境準備＿ツール専門家">#REF!</definedName>
    <definedName name="反復のための環境準備＿プロジェクト固有のテンプレートの作成">#REF!</definedName>
    <definedName name="反復のための環境準備＿プロセスエンジニア">#REF!</definedName>
    <definedName name="反復のための環境準備＿開発個別定義書の実施">#REF!</definedName>
    <definedName name="反復のための環境準備＿開発個別定義書の作成">#REF!</definedName>
    <definedName name="反復の管理＿プロジェクトレビュー担当者">#REF!</definedName>
    <definedName name="反復の管理＿プロジェクト管理者">#REF!</definedName>
    <definedName name="反復の管理＿反復の検収レビュー">#REF!</definedName>
    <definedName name="反復の管理＿反復の開始">#REF!</definedName>
    <definedName name="反復の管理＿反復の評価">#REF!</definedName>
    <definedName name="反復の管理＿反復評価基準のレビュー">#REF!</definedName>
    <definedName name="反復の管理＿要員の確保">#REF!</definedName>
    <definedName name="販売店">[103]InputMaster!$X$2:$X$4</definedName>
    <definedName name="範囲">[101]リスト!$A$2:$D$19</definedName>
    <definedName name="飛行機">#REF!</definedName>
    <definedName name="飛行機1">#REF!</definedName>
    <definedName name="飛行機2">#REF!</definedName>
    <definedName name="飛行機3">#REF!</definedName>
    <definedName name="飛行機4">#REF!</definedName>
    <definedName name="费用报价">#N/A</definedName>
    <definedName name="分類">[127]課題一覧!$B$1:$B$65536</definedName>
    <definedName name="分析_設計">#REF!</definedName>
    <definedName name="封面1" hidden="1">{"'Sheet1'!$A$92:$B$92","'Sheet1'!$A$1:$J$92"}</definedName>
    <definedName name="附图3" hidden="1">{"'Sheet1'!$A$92:$B$92","'Sheet1'!$A$1:$J$92"}</definedName>
    <definedName name="複雑度">#REF!</definedName>
    <definedName name="複雑度表">#REF!</definedName>
    <definedName name="改版日">[104]表紙!$A$4</definedName>
    <definedName name="改革" hidden="1">{"'表紙'!$A$1:$W$39"}</definedName>
    <definedName name="改修開始日">[124]KN_work!$C$10</definedName>
    <definedName name="改修開始時担当">[124]KN_work!$D$10</definedName>
    <definedName name="改修完了日">[124]KN_work!$C$11</definedName>
    <definedName name="改修完了時担当">[124]KN_work!$D$11</definedName>
    <definedName name="改造２">#REF!</definedName>
    <definedName name="概述" hidden="1">{"'Sheet1'!$A$92:$B$92","'Sheet1'!$A$1:$J$92"}</definedName>
    <definedName name="各サブシステムの統合＿サブシステムの統合">#REF!</definedName>
    <definedName name="各サブシステムの統合＿統合担当者">#REF!</definedName>
    <definedName name="更新処理説明">[109]表紙!$AB$13</definedName>
    <definedName name="更新日">[107]Sheet1!$B$4</definedName>
    <definedName name="工場倉庫マスタ">#REF!</definedName>
    <definedName name="工場試験単価">#REF!</definedName>
    <definedName name="工程">[126]基本情報!$H$17:$I$66</definedName>
    <definedName name="工程ＰＧＭ開発" localSheetId="9">'[16]バグ一覧(連結)'!#REF!</definedName>
    <definedName name="工程ＰＧＭ開発" localSheetId="8">'[16]バグ一覧(連結)'!#REF!</definedName>
    <definedName name="工程ＰＧＭ開発">'[16]バグ一覧(連結)'!#REF!</definedName>
    <definedName name="工程その他" localSheetId="9">'[16]バグ一覧(連結)'!#REF!</definedName>
    <definedName name="工程その他" localSheetId="8">'[16]バグ一覧(連結)'!#REF!</definedName>
    <definedName name="工程その他">'[16]バグ一覧(連結)'!#REF!</definedName>
    <definedName name="工程概要設計" localSheetId="9">'[16]バグ一覧(連結)'!#REF!</definedName>
    <definedName name="工程概要設計" localSheetId="8">'[16]バグ一覧(連結)'!#REF!</definedName>
    <definedName name="工程概要設計">'[16]バグ一覧(連結)'!#REF!</definedName>
    <definedName name="工程基本設計" localSheetId="9">'[16]バグ一覧(連結)'!#REF!</definedName>
    <definedName name="工程基本設計" localSheetId="8">'[16]バグ一覧(連結)'!#REF!</definedName>
    <definedName name="工程基本設計">'[16]バグ一覧(連結)'!#REF!</definedName>
    <definedName name="工程毎詳細データ">#REF!</definedName>
    <definedName name="工程詳細設計" localSheetId="9">'[16]バグ一覧(連結)'!#REF!</definedName>
    <definedName name="工程詳細設計" localSheetId="8">'[16]バグ一覧(連結)'!#REF!</definedName>
    <definedName name="工程詳細設計">'[16]バグ一覧(連結)'!#REF!</definedName>
    <definedName name="工数_0">#REF!</definedName>
    <definedName name="工数_0_2">#REF!</definedName>
    <definedName name="工数_1">#REF!</definedName>
    <definedName name="工数_1_2">#REF!</definedName>
    <definedName name="工数_2">#REF!</definedName>
    <definedName name="工数_3">#REF!</definedName>
    <definedName name="工数_4">#REF!</definedName>
    <definedName name="工数_5">#REF!</definedName>
    <definedName name="工数_社内">#REF!</definedName>
    <definedName name="工数_社外">#REF!</definedName>
    <definedName name="工数_特">#REF!</definedName>
    <definedName name="工数基準" localSheetId="9">[128]ＡＤＤ−ＯＮ一覧!#REF!</definedName>
    <definedName name="工数基準" localSheetId="8">[128]ＡＤＤ−ＯＮ一覧!#REF!</definedName>
    <definedName name="工数基準">[128]ＡＤＤ−ＯＮ一覧!#REF!</definedName>
    <definedName name="構成および変更管理">#REF!</definedName>
    <definedName name="構成要素の変更とデリバー＿ベースラインのプロモート">#REF!</definedName>
    <definedName name="構成要素の変更とデリバー＿ベースラインの作成">#REF!</definedName>
    <definedName name="構成要素の変更とデリバー＿ワークスペースの更新">#REF!</definedName>
    <definedName name="構成要素の変更とデリバー＿変更のデリバー">#REF!</definedName>
    <definedName name="構成要素の変更とデリバー＿構成要素への変更の追加">#REF!</definedName>
    <definedName name="構成要素の変更とデリバー＿開発ワークスペースの作成">#REF!</definedName>
    <definedName name="構成要素の変更とデリバー＿任意のワーカー">#REF!</definedName>
    <definedName name="構成要素の変更とデリバー＿統合担当者">#REF!</definedName>
    <definedName name="顧客">#REF!</definedName>
    <definedName name="顧客マスタ">#REF!</definedName>
    <definedName name="顧客名">#REF!</definedName>
    <definedName name="顧客名称">#REF!</definedName>
    <definedName name="顧客銘柄対応マスタ">#REF!</definedName>
    <definedName name="顧客数">[8]見積もり前提!$C$5</definedName>
    <definedName name="関連表" hidden="1">#REF!</definedName>
    <definedName name="管理No">[124]KN_work!$C$3</definedName>
    <definedName name="管理ヘッダ">#REF!</definedName>
    <definedName name="管理費係数">#REF!</definedName>
    <definedName name="帰着日日当_外">#REF!</definedName>
    <definedName name="国家">[3]!国家</definedName>
    <definedName name="横持ちだ">#REF!</definedName>
    <definedName name="戸田">[129]ＤＢ一覧!#REF!</definedName>
    <definedName name="戸田_1">[129]ＤＢ一覧!#REF!</definedName>
    <definedName name="华中" hidden="1">{"'Sheet1'!$A$92:$B$92","'Sheet1'!$A$1:$J$92"}</definedName>
    <definedName name="画面">#REF!</definedName>
    <definedName name="話">[67]見積り表紙!話</definedName>
    <definedName name="環境">[103]InputMaster!$C$2:$C$3</definedName>
    <definedName name="辉煌" localSheetId="9">#REF!</definedName>
    <definedName name="辉煌" localSheetId="8">#REF!</definedName>
    <definedName name="辉煌">#REF!</definedName>
    <definedName name="回答">[124]KN_work!$C$30</definedName>
    <definedName name="回答_リスク発生率" localSheetId="9">#REF!</definedName>
    <definedName name="回答_リスク発生率" localSheetId="8">#REF!</definedName>
    <definedName name="回答_リスク発生率">#REF!</definedName>
    <definedName name="回答_備考" localSheetId="9">#REF!</definedName>
    <definedName name="回答_備考" localSheetId="8">#REF!</definedName>
    <definedName name="回答_備考">#REF!</definedName>
    <definedName name="回答_回答" localSheetId="9">#REF!</definedName>
    <definedName name="回答_回答" localSheetId="8">#REF!</definedName>
    <definedName name="回答_回答">#REF!</definedName>
    <definedName name="回答_回答日" localSheetId="9">#REF!</definedName>
    <definedName name="回答_回答日" localSheetId="8">#REF!</definedName>
    <definedName name="回答_回答日">#REF!</definedName>
    <definedName name="回答_回答者" localSheetId="9">#REF!</definedName>
    <definedName name="回答_回答者" localSheetId="8">#REF!</definedName>
    <definedName name="回答_回答者">#REF!</definedName>
    <definedName name="回答_回答者TEL" localSheetId="9">#REF!</definedName>
    <definedName name="回答_回答者TEL" localSheetId="8">#REF!</definedName>
    <definedName name="回答_回答者TEL">#REF!</definedName>
    <definedName name="回答_回答者所属" localSheetId="9">#REF!</definedName>
    <definedName name="回答_回答者所属" localSheetId="8">#REF!</definedName>
    <definedName name="回答_回答者所属">#REF!</definedName>
    <definedName name="回答_影響度" localSheetId="9">#REF!</definedName>
    <definedName name="回答_影響度" localSheetId="8">#REF!</definedName>
    <definedName name="回答_影響度">#REF!</definedName>
    <definedName name="回答_重要度" localSheetId="9">#REF!</definedName>
    <definedName name="回答_重要度" localSheetId="8">#REF!</definedName>
    <definedName name="回答_重要度">#REF!</definedName>
    <definedName name="会社名">[104]表紙!$A$6</definedName>
    <definedName name="会社選択">[125]!会社選択</definedName>
    <definedName name="会社選択ダイアログ表示">[125]!会社選択ダイアログ表示</definedName>
    <definedName name="活动详细" localSheetId="9" hidden="1">'[2]#REF'!#REF!</definedName>
    <definedName name="活动详细" localSheetId="8" hidden="1">'[2]#REF'!#REF!</definedName>
    <definedName name="活动详细" hidden="1">'[2]#REF'!#REF!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基幹入庫データのPKG間連携機能開発" localSheetId="9">#REF!</definedName>
    <definedName name="基幹入庫データのPKG間連携機能開発" localSheetId="8">#REF!</definedName>
    <definedName name="基幹入庫データのPKG間連携機能開発">#REF!</definedName>
    <definedName name="基準単価ＣＳＥ">#REF!</definedName>
    <definedName name="基準単価ＭＳＥ">#REF!</definedName>
    <definedName name="基準単価ＰＧ">#REF!</definedName>
    <definedName name="基準単価ＳＥ">#REF!</definedName>
    <definedName name="機能">[19]para!$B$2</definedName>
    <definedName name="機能別原価">#REF!</definedName>
    <definedName name="機能大区分">OFFSET([28]基本情報!$C$2,0,0,COUNTA([28]基本情報!$C$1:$C$65536)-1,1)</definedName>
    <definedName name="機能概要図" localSheetId="9">[4]MTRIX!#REF!</definedName>
    <definedName name="機能概要図" localSheetId="8">[4]MTRIX!#REF!</definedName>
    <definedName name="機能概要図">[4]MTRIX!#REF!</definedName>
    <definedName name="機能一覧" localSheetId="9">#REF!</definedName>
    <definedName name="機能一覧" localSheetId="8">#REF!</definedName>
    <definedName name="機能一覧">#REF!</definedName>
    <definedName name="機能中区分">OFFSET([28]基本情報!$D$2,0,0,COUNTA([28]基本情報!$D$1:$D$65536)-1,1)</definedName>
    <definedName name="機能中区分統計">OFFSET([28]質問・回答!$E$12,0,0,COUNTA([28]質問・回答!$E$1:$E$65536)-1,1)</definedName>
    <definedName name="機器マスタ">#REF!</definedName>
    <definedName name="機種名">#REF!</definedName>
    <definedName name="計画" hidden="1">{"'表紙'!$A$1:$W$39"}</definedName>
    <definedName name="計数入力サーバＨＷ">#REF!</definedName>
    <definedName name="計数入力サーバＨＷ保守">#REF!</definedName>
    <definedName name="計数入力サーバＳＷ">#REF!</definedName>
    <definedName name="計数入力サーバＳＷ保守">#REF!</definedName>
    <definedName name="紀北SV台数">#REF!</definedName>
    <definedName name="紀南SV台数">#REF!</definedName>
    <definedName name="記号">#REF!</definedName>
    <definedName name="稼働日">#REF!</definedName>
    <definedName name="監視およびレポート構成ステータス＿プロジェクト構成ステータスのレポート">#REF!</definedName>
    <definedName name="監視およびレポート構成ステータス＿構成管理者">#REF!</definedName>
    <definedName name="監視およびレポート構成ステータス＿構成監査の実施">#REF!</definedName>
    <definedName name="検証環境無し" hidden="1">{"'表紙'!$A$1:$W$39"}</definedName>
    <definedName name="件名">[124]KN_work!$C$5</definedName>
    <definedName name="件数">#REF!</definedName>
    <definedName name="見やすく">[114]!見やすく</definedName>
    <definedName name="見積">#REF!</definedName>
    <definedName name="見積り代案">#REF!</definedName>
    <definedName name="見積番号">#REF!</definedName>
    <definedName name="見積工数">#REF!</definedName>
    <definedName name="見積金額">#REF!</definedName>
    <definedName name="見積条件">#N/A</definedName>
    <definedName name="講習店東京">#REF!</definedName>
    <definedName name="結果種別">[112]選択項目!$E$14:$E$23</definedName>
    <definedName name="結合" localSheetId="9">[130]開発規模見積りシート!#REF!</definedName>
    <definedName name="結合" localSheetId="8">[130]開発規模見積りシート!#REF!</definedName>
    <definedName name="結合">[130]開発規模見積りシート!#REF!</definedName>
    <definedName name="津SV台数">#REF!</definedName>
    <definedName name="進捗シリアル">#REF!</definedName>
    <definedName name="進捗ロット">#REF!</definedName>
    <definedName name="開発サーバＨＷ">#REF!</definedName>
    <definedName name="開発サーバＨＷ保守">#REF!</definedName>
    <definedName name="開発サーバＳＷ">#REF!</definedName>
    <definedName name="開発サーバＳＷ保守">#REF!</definedName>
    <definedName name="開発の背景・目的" localSheetId="9">#REF!</definedName>
    <definedName name="開発の背景・目的" localSheetId="8">#REF!</definedName>
    <definedName name="開発の背景・目的">#REF!</definedName>
    <definedName name="開発ベンダー">#REF!</definedName>
    <definedName name="開発ベンダー情報">#REF!</definedName>
    <definedName name="開発段階">OFFSET([28]基本情報!$G$2,0,0,COUNTA([28]基本情報!$G$1:$G$65536)-1,1)</definedName>
    <definedName name="開発段階統計">OFFSET([28]質問・回答!$G$12,0,0,COUNTA([28]質問・回答!$G$1:$G$65536)-1,1)</definedName>
    <definedName name="開発規模" localSheetId="9">#REF!</definedName>
    <definedName name="開発規模" localSheetId="8">#REF!</definedName>
    <definedName name="開発規模">#REF!</definedName>
    <definedName name="開始位置">[111]table詳細!#REF!</definedName>
    <definedName name="科目" localSheetId="9">#REF!</definedName>
    <definedName name="科目" localSheetId="8">#REF!</definedName>
    <definedName name="科目">#REF!</definedName>
    <definedName name="课题管理表" hidden="1">{"'Sheet1'!$A$92:$B$92","'Sheet1'!$A$1:$J$92"}</definedName>
    <definedName name="課題管理番号" localSheetId="9">#REF!</definedName>
    <definedName name="課題管理番号" localSheetId="8">#REF!</definedName>
    <definedName name="課題管理番号">#REF!</definedName>
    <definedName name="来源">[131]预制件!$O$2:$O$10</definedName>
    <definedName name="类别">[131]预制件!$N$2:$N$20</definedName>
    <definedName name="類別選択" localSheetId="8">[132]ヘッダ!類別選択</definedName>
    <definedName name="類別選択">[132]ヘッダ!類別選択</definedName>
    <definedName name="類別選択_1">#N/A</definedName>
    <definedName name="類別選択0316">#N/A</definedName>
    <definedName name="利害関係者のニーズの理解＿アクターとユースケースの獲得">#REF!</definedName>
    <definedName name="利害関係者のニーズの理解＿システム分析者">#REF!</definedName>
    <definedName name="利害関係者のニーズの理解＿共通語彙の把握">#REF!</definedName>
    <definedName name="利害関係者のニーズの理解＿開発構想書の作成">#REF!</definedName>
    <definedName name="利害関係者のニーズの理解＿利害関係者の要求の顕在化">#REF!</definedName>
    <definedName name="利害関係者のニーズの理解＿依存関係の管理">#REF!</definedName>
    <definedName name="例">[67]見積り表紙!例</definedName>
    <definedName name="零件入库明细查询" localSheetId="9">'2月决裁'!零件入库明细查询</definedName>
    <definedName name="零件入库明细查询" localSheetId="8">'新需求（服务）  '!零件入库明细查询</definedName>
    <definedName name="零件入库明细查询">零件入库明细查询</definedName>
    <definedName name="論理データ型一覧">[98]論理データ型!$A$3:$A$41</definedName>
    <definedName name="履歴類保有期間">[8]見積もり前提!$C$35</definedName>
    <definedName name="売値">#REF!</definedName>
    <definedName name="媒体種別選択">[125]!媒体種別選択</definedName>
    <definedName name="媒体種別選択ダイアログ表示">[125]!媒体種別選択ダイアログ表示</definedName>
    <definedName name="密码修改" localSheetId="9" hidden="1">'[2]#REF'!#REF!</definedName>
    <definedName name="密码修改" localSheetId="8" hidden="1">'[2]#REF'!#REF!</definedName>
    <definedName name="密码修改" hidden="1">'[2]#REF'!#REF!</definedName>
    <definedName name="名">#REF!</definedName>
    <definedName name="銘柄マスタ">#REF!</definedName>
    <definedName name="目次">[67]見積り表紙!目次</definedName>
    <definedName name="納期候補TABLE">#REF!</definedName>
    <definedName name="納期日付">[122]【見積書】!#REF!</definedName>
    <definedName name="納期条件TABLE">#REF!</definedName>
    <definedName name="南勢志摩SV台数">#REF!</definedName>
    <definedName name="内部設計実績">[1]進捗管理表!$W$3:$W$225</definedName>
    <definedName name="内部設計予定">[1]進捗管理表!$V$3:$V$225</definedName>
    <definedName name="内容">[124]KN_work!$C$29</definedName>
    <definedName name="品番引当_代表品番個数10以上_" localSheetId="9">#REF!</definedName>
    <definedName name="品番引当_代表品番個数10以上_" localSheetId="8">#REF!</definedName>
    <definedName name="品番引当_代表品番個数10以上_">#REF!</definedName>
    <definedName name="品管前チェック提出日">[124]KN_work!$C$12</definedName>
    <definedName name="品管前チェック提出時担当">[124]KN_work!$D$12</definedName>
    <definedName name="品管前チェック完了日">[124]KN_work!$C$13</definedName>
    <definedName name="品管前チェック完了時担当">[124]KN_work!$D$13</definedName>
    <definedName name="品管提出日">[124]KN_work!$C$14</definedName>
    <definedName name="品管提出時担当">[124]KN_work!$D$14</definedName>
    <definedName name="品管完了日">[124]KN_work!$C$15</definedName>
    <definedName name="品管完了時担当">[124]KN_work!$D$15</definedName>
    <definedName name="品質" hidden="1">{"'表紙'!$A$1:$W$39"}</definedName>
    <definedName name="凭证汇总表" localSheetId="9">#REF!</definedName>
    <definedName name="凭证汇总表" localSheetId="8">#REF!</definedName>
    <definedName name="凭证汇总表">#REF!</definedName>
    <definedName name="評価">[67]見積り表紙!評価</definedName>
    <definedName name="評価報告書">[67]見積り表紙!評価報告書</definedName>
    <definedName name="評価報告書１">[67]見積り表紙!評価報告書１</definedName>
    <definedName name="評価結果履歴_990802_19990802_List">#REF!</definedName>
    <definedName name="前提条件２" hidden="1">{#N/A,#N/A,FALSE,"見積書 (1)";#N/A,#N/A,FALSE,"見積書 (2)";#N/A,#N/A,FALSE,"見積書 (3)"}</definedName>
    <definedName name="情報系サーバＨＷ">#REF!</definedName>
    <definedName name="情報系サーバＨＷ保守">#REF!</definedName>
    <definedName name="情報系サーバＳＷ">#REF!</definedName>
    <definedName name="情報系サーバＳＷ保守">#REF!</definedName>
    <definedName name="请问我" hidden="1">{#N/A,#N/A,FALSE,"見積書 (1)";#N/A,#N/A,FALSE,"見積書 (2)";#N/A,#N/A,FALSE,"見積書 (3)"}</definedName>
    <definedName name="权限设置2" localSheetId="9" hidden="1">#REF!</definedName>
    <definedName name="权限设置2" localSheetId="8" hidden="1">#REF!</definedName>
    <definedName name="权限设置2" hidden="1">#REF!</definedName>
    <definedName name="全体" hidden="1">{"'表紙'!$A$1:$W$39"}</definedName>
    <definedName name="権限">[103]InputMaster!$W$2:$W$18</definedName>
    <definedName name="人日原価">#REF!</definedName>
    <definedName name="人月L0">#REF!</definedName>
    <definedName name="人月L1">#REF!</definedName>
    <definedName name="人月L2">#REF!</definedName>
    <definedName name="人月L3">#REF!</definedName>
    <definedName name="人月L4">#REF!</definedName>
    <definedName name="人月L5">#REF!</definedName>
    <definedName name="仍然仍然">[36]SETUP!$C$22:$C$36</definedName>
    <definedName name="日締めカウンター保有期間">[8]見積もり前提!$C$36</definedName>
    <definedName name="日帰り">#REF!</definedName>
    <definedName name="日帰り単金">#REF!</definedName>
    <definedName name="日帰日当_外">#REF!</definedName>
    <definedName name="萨" hidden="1">#REF!</definedName>
    <definedName name="商談管理Noofｻﾏﾘ">#REF!</definedName>
    <definedName name="設計顧客承認日">#REF!</definedName>
    <definedName name="深夜開始">[133]初期値!$G$3</definedName>
    <definedName name="生産性">#REF!</definedName>
    <definedName name="生産性TABLE">#REF!</definedName>
    <definedName name="湿熱パターン">#REF!</definedName>
    <definedName name="実施ﾌｪｰｽﾞ">[112]選択項目!$E$4:$E$10</definedName>
    <definedName name="実装">#REF!</definedName>
    <definedName name="実装モデルの組み立て＿ソフトウェアアーキテクチャ">#REF!</definedName>
    <definedName name="実装モデルの組み立て＿ソフトウェアアーキテクト">#REF!</definedName>
    <definedName name="実装モデルの組み立て＿実装モデルの整理">#REF!</definedName>
    <definedName name="使用想定BLOCK数">#REF!</definedName>
    <definedName name="使用想定BLOCK数_IND">#REF!</definedName>
    <definedName name="始業時間">[133]初期値!$C$3</definedName>
    <definedName name="仕様書番号">"R"</definedName>
    <definedName name="事实上" hidden="1">{#N/A,#N/A,FALSE,"見積書 (1)";#N/A,#N/A,FALSE,"見積書 (2)";#N/A,#N/A,FALSE,"見積書 (3)"}</definedName>
    <definedName name="事業体">[124]KN_work!$C$2</definedName>
    <definedName name="事業体List">[124]KN_work!$X$3:$X$9</definedName>
    <definedName name="試験日の増減">#N/A</definedName>
    <definedName name="受け入れテストの管理＿導入管理者">#REF!</definedName>
    <definedName name="受け入れテストの管理＿受け入れテストの管理">#REF!</definedName>
    <definedName name="受託契約単価">#REF!</definedName>
    <definedName name="受注_销售_配车_库存日报" localSheetId="9">#REF!</definedName>
    <definedName name="受注_销售_配车_库存日报" localSheetId="8">#REF!</definedName>
    <definedName name="受注_销售_配车_库存日报">#REF!</definedName>
    <definedName name="受注までの経緯" localSheetId="9">#REF!</definedName>
    <definedName name="受注までの経緯" localSheetId="8">#REF!</definedName>
    <definedName name="受注までの経緯">#REF!</definedName>
    <definedName name="属性">[111]table詳細!#REF!</definedName>
    <definedName name="四角形72_Click">[60]!四角形72_Click</definedName>
    <definedName name="価格チェック">#REF!</definedName>
    <definedName name="松阪SV台数">#REF!</definedName>
    <definedName name="送信１">[134]対応表サンプル!#REF!</definedName>
    <definedName name="送信２">[134]対応表サンプル!#REF!</definedName>
    <definedName name="送信３">[134]対応表サンプル!#REF!</definedName>
    <definedName name="送信４">[134]対応表サンプル!#REF!</definedName>
    <definedName name="宿泊">#REF!</definedName>
    <definedName name="宿泊なしの日当">#REF!</definedName>
    <definedName name="宿泊単金">#REF!</definedName>
    <definedName name="宿泊日の日当">#REF!</definedName>
    <definedName name="宿泊日当_外">#REF!</definedName>
    <definedName name="宿泊手当">#REF!</definedName>
    <definedName name="所属部署名">#REF!</definedName>
    <definedName name="台車マスタ">#REF!</definedName>
    <definedName name="台車毎フィルター指定">#REF!</definedName>
    <definedName name="台車滞留先マスタ">#REF!</definedName>
    <definedName name="台帳転記">#REF!</definedName>
    <definedName name="特" hidden="1">{"'Sheet1'!$A$92:$B$92","'Sheet1'!$A$1:$J$92"}</definedName>
    <definedName name="提出値" localSheetId="9">#REF!</definedName>
    <definedName name="提出値" localSheetId="8">#REF!</definedName>
    <definedName name="提出値">#REF!</definedName>
    <definedName name="題目">[124]KN_work!$C$28</definedName>
    <definedName name="体制" hidden="1">{"'表紙'!$A$1:$W$39"}</definedName>
    <definedName name="通い箱マスタ">#REF!</definedName>
    <definedName name="通貨">[87]Table!$B$1:$B$4</definedName>
    <definedName name="同時加工品番ﾏｽﾀ" localSheetId="9">#REF!</definedName>
    <definedName name="同時加工品番ﾏｽﾀ" localSheetId="8">#REF!</definedName>
    <definedName name="同時加工品番ﾏｽﾀ">#REF!</definedName>
    <definedName name="统计值">[135]data!$L$6827</definedName>
    <definedName name="統合テスト＿_1._テスト_プロシージャの実行">#REF!</definedName>
    <definedName name="統合テスト＿_2._テストの実行の評価">#REF!</definedName>
    <definedName name="統合テスト＿_3._テストの評価">#REF!</definedName>
    <definedName name="統合テスト＿_4._中断したテストからのリカバリ">#REF!</definedName>
    <definedName name="統合テスト＿テストの実行">#REF!</definedName>
    <definedName name="統合テスト＿テスト担当者">#REF!</definedName>
    <definedName name="統合の計画＿システム統合計画の立案">#REF!</definedName>
    <definedName name="統合の計画＿統合担当者">#REF!</definedName>
    <definedName name="投信取り扱い件数">[8]見積もり前提!$C$30</definedName>
    <definedName name="図形グループ7330">#REF!</definedName>
    <definedName name="窪田">#REF!</definedName>
    <definedName name="外部設計実績">#REF!</definedName>
    <definedName name="外部設計予定">#REF!</definedName>
    <definedName name="外観検査指示">#REF!</definedName>
    <definedName name="外注率">#REF!</definedName>
    <definedName name="外注名称">#REF!</definedName>
    <definedName name="宛先名">#REF!</definedName>
    <definedName name="問連DB">[124]KN_work!$V$17</definedName>
    <definedName name="問連ID__通しID">[136]Ｓｉ問連!$A$12</definedName>
    <definedName name="問題の分析＿アクターとユースケースの獲得">#REF!</definedName>
    <definedName name="問題の分析＿システム分析者">#REF!</definedName>
    <definedName name="問題の分析＿共通語彙の把握">#REF!</definedName>
    <definedName name="問題の分析＿開発構想書の作成">#REF!</definedName>
    <definedName name="問題の分析＿要求管理計画書の作成">#REF!</definedName>
    <definedName name="西部TASS合计" hidden="1">{"'Sheet1'!$A$92:$B$92","'Sheet1'!$A$1:$J$92"}</definedName>
    <definedName name="県">#REF!</definedName>
    <definedName name="県庁SV①">#REF!</definedName>
    <definedName name="県庁SV①台数">#REF!</definedName>
    <definedName name="県庁SV②台数">#REF!</definedName>
    <definedName name="現地試験単価">#REF!</definedName>
    <definedName name="現在ステータス">[124]KN_work!$C$17</definedName>
    <definedName name="現在ボール">[124]KN_work!$C$18</definedName>
    <definedName name="現在担当">[124]KN_work!$C$19</definedName>
    <definedName name="箱毎フィルター指定">#REF!</definedName>
    <definedName name="詳細スケジュール" hidden="1">{"'Sheet1'!$A$92:$B$92","'Sheet1'!$A$1:$J$92"}</definedName>
    <definedName name="詳細スケジュールAS">#N/A</definedName>
    <definedName name="詳細スケジュールHTML" hidden="1">{"'Sheet1'!$A$92:$B$92","'Sheet1'!$A$1:$J$92"}</definedName>
    <definedName name="詳細スケジュールHTML_C" hidden="1">{"'Sheet1'!$A$92:$B$92","'Sheet1'!$A$1:$J$92"}</definedName>
    <definedName name="詳細スケジュールPOS">#N/A</definedName>
    <definedName name="詳細スケジュール移行" hidden="1">{"'Sheet1'!$A$92:$B$92","'Sheet1'!$A$1:$J$92"}</definedName>
    <definedName name="詳細スケジュール移行計画" hidden="1">{"'Sheet1'!$A$92:$B$92","'Sheet1'!$A$1:$J$92"}</definedName>
    <definedName name="詳細設計レビュー完">[123]関連ｻﾌﾞ!$N$1:[123]関連ｻﾌﾞ!$N$3000</definedName>
    <definedName name="詳細設計実績完了日">[123]関連ｻﾌﾞ!$L$1:[123]関連ｻﾌﾞ!$L$3000</definedName>
    <definedName name="詳細設計実績着手日">[123]関連ｻﾌﾞ!$K$1:[123]関連ｻﾌﾞ!$K$3000</definedName>
    <definedName name="詳細設計予定完了日">[123]関連ｻﾌﾞ!$J$1:[123]関連ｻﾌﾞ!$J$3000</definedName>
    <definedName name="詳細設計予定着手日">[123]関連ｻﾌﾞ!$I$1:[123]関連ｻﾌﾞ!$I$3000</definedName>
    <definedName name="項目ｺｰﾄﾞ">[120]リスト!$G$2:$G$62:[120]リスト!$G$10</definedName>
    <definedName name="項目名１">"テキスト 1"</definedName>
    <definedName name="項目名２">"テキスト 14"</definedName>
    <definedName name="項目名３">"テキスト 16"</definedName>
    <definedName name="項目名４">"テキスト 18"</definedName>
    <definedName name="項目名５">"テキスト 20"</definedName>
    <definedName name="項目名６">"テキスト 22"</definedName>
    <definedName name="項目名７">"テキスト 24"</definedName>
    <definedName name="項目名８">"テキスト 26"</definedName>
    <definedName name="項目内容１">"テキスト 15"</definedName>
    <definedName name="項目内容２">"テキスト 17"</definedName>
    <definedName name="項目内容３">"テキスト 19"</definedName>
    <definedName name="項目内容４">"テキスト 21"</definedName>
    <definedName name="項目内容５">"テキスト 29"</definedName>
    <definedName name="項目内容６">"テキスト 30"</definedName>
    <definedName name="項目内容７">"テキスト 25"</definedName>
    <definedName name="項目内容８">"テキスト 27"</definedName>
    <definedName name="項目一覧_データ_List">#REF!</definedName>
    <definedName name="消費税">#REF!</definedName>
    <definedName name="销售预测全国上下载" localSheetId="9">'2月决裁'!销售预测全国上下载</definedName>
    <definedName name="销售预测全国上下载" localSheetId="8">'新需求（服务）  '!销售预测全国上下载</definedName>
    <definedName name="销售预测全国上下载">销售预测全国上下载</definedName>
    <definedName name="小分類リスト">INDIRECT([103]CheckMaster!$I$5)</definedName>
    <definedName name="新しいプロジェクトの立案＿プロジェクトの承認レビュー">#REF!</definedName>
    <definedName name="新しいプロジェクトの立案＿プロジェクトの開始">#REF!</definedName>
    <definedName name="新しいプロジェクトの立案＿プロジェクトレビュー担当者">#REF!</definedName>
    <definedName name="新しいプロジェクトの立案＿プロジェクト管理者">#REF!</definedName>
    <definedName name="新しいプロジェクトの立案＿リスクの取り出しと評価">#REF!</definedName>
    <definedName name="新しいプロジェクトの立案＿開発企画書の作成">#REF!</definedName>
    <definedName name="形名制定">#REF!</definedName>
    <definedName name="形態">#REF!</definedName>
    <definedName name="亜dさdふぁdsf">#REF!</definedName>
    <definedName name="言語名">#REF!</definedName>
    <definedName name="要求">#REF!</definedName>
    <definedName name="要求_サブシステム" localSheetId="9">#REF!</definedName>
    <definedName name="要求_サブシステム" localSheetId="8">#REF!</definedName>
    <definedName name="要求_サブシステム">#REF!</definedName>
    <definedName name="要求_リスク発生確率" localSheetId="9">#REF!</definedName>
    <definedName name="要求_リスク発生確率" localSheetId="8">#REF!</definedName>
    <definedName name="要求_リスク発生確率">#REF!</definedName>
    <definedName name="要求_備考" localSheetId="9">#REF!</definedName>
    <definedName name="要求_備考" localSheetId="8">#REF!</definedName>
    <definedName name="要求_備考">#REF!</definedName>
    <definedName name="要求_表題" localSheetId="9">#REF!</definedName>
    <definedName name="要求_表題" localSheetId="8">#REF!</definedName>
    <definedName name="要求_表題">#REF!</definedName>
    <definedName name="要求_発行日" localSheetId="9">#REF!</definedName>
    <definedName name="要求_発行日" localSheetId="8">#REF!</definedName>
    <definedName name="要求_発行日">#REF!</definedName>
    <definedName name="要求_発行者" localSheetId="9">#REF!</definedName>
    <definedName name="要求_発行者" localSheetId="8">#REF!</definedName>
    <definedName name="要求_発行者">#REF!</definedName>
    <definedName name="要求_発行者TEL" localSheetId="9">#REF!</definedName>
    <definedName name="要求_発行者TEL" localSheetId="8">#REF!</definedName>
    <definedName name="要求_発行者TEL">#REF!</definedName>
    <definedName name="要求_発行者所属" localSheetId="9">#REF!</definedName>
    <definedName name="要求_発行者所属" localSheetId="8">#REF!</definedName>
    <definedName name="要求_発行者所属">#REF!</definedName>
    <definedName name="要求_回答期限の理由" localSheetId="9">#REF!</definedName>
    <definedName name="要求_回答期限の理由" localSheetId="8">#REF!</definedName>
    <definedName name="要求_回答期限の理由">#REF!</definedName>
    <definedName name="要求_回答希望納期" localSheetId="9">#REF!</definedName>
    <definedName name="要求_回答希望納期" localSheetId="8">#REF!</definedName>
    <definedName name="要求_回答希望納期">#REF!</definedName>
    <definedName name="要求_回答依頼先" localSheetId="9">#REF!</definedName>
    <definedName name="要求_回答依頼先" localSheetId="8">#REF!</definedName>
    <definedName name="要求_回答依頼先">#REF!</definedName>
    <definedName name="要求_機能名" localSheetId="9">#REF!</definedName>
    <definedName name="要求_機能名" localSheetId="8">#REF!</definedName>
    <definedName name="要求_機能名">#REF!</definedName>
    <definedName name="要求_内容" localSheetId="9">#REF!</definedName>
    <definedName name="要求_内容" localSheetId="8">#REF!</definedName>
    <definedName name="要求_内容">#REF!</definedName>
    <definedName name="要求_影響度" localSheetId="9">#REF!</definedName>
    <definedName name="要求_影響度" localSheetId="8">#REF!</definedName>
    <definedName name="要求_影響度">#REF!</definedName>
    <definedName name="要求_種別" localSheetId="9">#REF!</definedName>
    <definedName name="要求_種別" localSheetId="8">#REF!</definedName>
    <definedName name="要求_種別">#REF!</definedName>
    <definedName name="要求_重要度" localSheetId="9">#REF!</definedName>
    <definedName name="要求_重要度" localSheetId="8">#REF!</definedName>
    <definedName name="要求_重要度">#REF!</definedName>
    <definedName name="曜日">#REF!</definedName>
    <definedName name="页眉" localSheetId="9">"第"&amp;IF(横当页=1,纵当页,横当页+纵当页)&amp;"页/共"&amp;总页&amp;"页"</definedName>
    <definedName name="页眉" localSheetId="8">"第"&amp;IF(横当页=1,纵当页,横当页+纵当页)&amp;"页/共"&amp;总页&amp;"页"</definedName>
    <definedName name="页眉">"第"&amp;IF(横当页=1,纵当页,横当页+纵当页)&amp;"页/共"&amp;总页&amp;"页"</definedName>
    <definedName name="業務LUN">#REF!</definedName>
    <definedName name="業務変更">#REF!</definedName>
    <definedName name="業務変更２">#REF!</definedName>
    <definedName name="業務名称">#REF!</definedName>
    <definedName name="一般管理費">#REF!</definedName>
    <definedName name="一覧" localSheetId="9">#REF!</definedName>
    <definedName name="一覧" localSheetId="8">#REF!</definedName>
    <definedName name="一覧">#REF!</definedName>
    <definedName name="一覧.事業体" localSheetId="9">[137]問連一覧!#REF!</definedName>
    <definedName name="一覧.事業体" localSheetId="8">[137]問連一覧!#REF!</definedName>
    <definedName name="一覧.事業体">[137]問連一覧!#REF!</definedName>
    <definedName name="伊賀SV台数">#REF!</definedName>
    <definedName name="依頼店舗のオリコン分２">#REF!</definedName>
    <definedName name="依頼元">#REF!</definedName>
    <definedName name="移行" localSheetId="9">#REF!</definedName>
    <definedName name="移行" localSheetId="8">#REF!</definedName>
    <definedName name="移行">#REF!</definedName>
    <definedName name="移行関連計画" hidden="1">{"'Sheet1'!$A$92:$B$92","'Sheet1'!$A$1:$J$92"}</definedName>
    <definedName name="移行計画" hidden="1">{"'Sheet1'!$A$92:$B$92","'Sheet1'!$A$1:$J$92"}</definedName>
    <definedName name="移行判定">[112]選択項目!$B$10:$B$11</definedName>
    <definedName name="以降関連" hidden="1">{"'Sheet1'!$A$92:$B$92","'Sheet1'!$A$1:$J$92"}</definedName>
    <definedName name="役割">[67]見積り表紙!役割</definedName>
    <definedName name="役割＿アーキテクチャレビュー担当者">#REF!</definedName>
    <definedName name="役割＿アーキテクト">#REF!</definedName>
    <definedName name="役割＿コードレビュー担当者">#REF!</definedName>
    <definedName name="役割＿システム分析者">#REF!</definedName>
    <definedName name="役割＿データベース設計yさ">#REF!</definedName>
    <definedName name="役割＿データベース設計者">#REF!</definedName>
    <definedName name="役割＿テスト担当者">#REF!</definedName>
    <definedName name="役割＿テスト設計者">#REF!</definedName>
    <definedName name="役割＿ビジネスプロセス分析者">#REF!</definedName>
    <definedName name="役割＿ビジネス設計者">#REF!</definedName>
    <definedName name="役割＿プロジェクトレビュー担当者">#REF!</definedName>
    <definedName name="役割＿プロジェクト管理者">#REF!</definedName>
    <definedName name="役割＿マニュアル作成者">#REF!</definedName>
    <definedName name="役割＿変更管理責任者">#REF!</definedName>
    <definedName name="役割＿導入管理者">#REF!</definedName>
    <definedName name="役割＿構成管理者">#REF!</definedName>
    <definedName name="役割＿任意のワーカー">#REF!</definedName>
    <definedName name="役割＿設計レビュー担当者">#REF!</definedName>
    <definedName name="役割＿設計者">#REF!</definedName>
    <definedName name="役割＿実務担当者">#REF!</definedName>
    <definedName name="役割＿実装担当者">#REF!</definedName>
    <definedName name="役割＿統合担当者">#REF!</definedName>
    <definedName name="役割＿要求管理者">#REF!</definedName>
    <definedName name="役割および責務の見直し＿ビジネスエンティティの詳細の作成">#REF!</definedName>
    <definedName name="役割および責務の見直し＿ビジネスオブジェクトモデルのレビュー">#REF!</definedName>
    <definedName name="役割および責務の見直し＿ビジネスモデルレビュー担当者">#REF!</definedName>
    <definedName name="役割および責務の見直し＿ビジネスワーカーの詳細の作成">#REF!</definedName>
    <definedName name="役割および責務の見直し＿ビジネス設計者">#REF!</definedName>
    <definedName name="引用規格・用語定義" localSheetId="9">'[138]１章－２章'!#REF!</definedName>
    <definedName name="引用規格・用語定義" localSheetId="8">'[138]１章－２章'!#REF!</definedName>
    <definedName name="引用規格・用語定義">'[138]１章－２章'!#REF!</definedName>
    <definedName name="印刷＿定数">#REF!</definedName>
    <definedName name="印刷範囲">#N/A</definedName>
    <definedName name="応用設計単価">#REF!</definedName>
    <definedName name="営技部署テーブル">#REF!</definedName>
    <definedName name="営業店東京">#REF!</definedName>
    <definedName name="影響">[103]InputMaster!$AD$2:$AD$93</definedName>
    <definedName name="影響度">[126]基本情報!$N$17:$O$66</definedName>
    <definedName name="用語定義＿あ行">#REF!</definedName>
    <definedName name="用語定義＿か行">#REF!</definedName>
    <definedName name="用語定義＿さ行">#REF!</definedName>
    <definedName name="用語定義＿た行">#REF!</definedName>
    <definedName name="用語定義＿な行">#REF!</definedName>
    <definedName name="用語定義＿は行">#REF!</definedName>
    <definedName name="用語定義＿ま行">#REF!</definedName>
    <definedName name="用語定義＿や行">#REF!</definedName>
    <definedName name="用語定義＿ら行">#REF!</definedName>
    <definedName name="用語定義＿わ行">#REF!</definedName>
    <definedName name="用語定義＿英数">#REF!</definedName>
    <definedName name="有償・無償区分">[112]選択項目!$H$4:$H$5</definedName>
    <definedName name="有無">[126]基本情報!$J$17:$K$18</definedName>
    <definedName name="予算">[120]リスト!$F$2:$H$7</definedName>
    <definedName name="裕髭選租">[132]!裕髭選租</definedName>
    <definedName name="原価">#REF!</definedName>
    <definedName name="原因">[103]InputMaster!$AC$2:$AC$17</definedName>
    <definedName name="原因ＡＰＬ" localSheetId="9">'[16]バグ一覧(連結)'!#REF!</definedName>
    <definedName name="原因ＡＰＬ" localSheetId="8">'[16]バグ一覧(連結)'!#REF!</definedName>
    <definedName name="原因ＡＰＬ">'[16]バグ一覧(連結)'!#REF!</definedName>
    <definedName name="原因その他" localSheetId="9">'[16]バグ一覧(連結)'!#REF!</definedName>
    <definedName name="原因その他" localSheetId="8">'[16]バグ一覧(連結)'!#REF!</definedName>
    <definedName name="原因その他">'[16]バグ一覧(連結)'!#REF!</definedName>
    <definedName name="原因データ" localSheetId="9">'[16]バグ一覧(連結)'!#REF!</definedName>
    <definedName name="原因データ" localSheetId="8">'[16]バグ一覧(連結)'!#REF!</definedName>
    <definedName name="原因データ">'[16]バグ一覧(連結)'!#REF!</definedName>
    <definedName name="原因バージョン" localSheetId="9">'[16]バグ一覧(連結)'!#REF!</definedName>
    <definedName name="原因バージョン" localSheetId="8">'[16]バグ一覧(連結)'!#REF!</definedName>
    <definedName name="原因バージョン">'[16]バグ一覧(連結)'!#REF!</definedName>
    <definedName name="原因ランニング" localSheetId="9">'[16]バグ一覧(連結)'!#REF!</definedName>
    <definedName name="原因ランニング" localSheetId="8">'[16]バグ一覧(連結)'!#REF!</definedName>
    <definedName name="原因ランニング">'[16]バグ一覧(連結)'!#REF!</definedName>
    <definedName name="原因分類">[126]基本情報!$F$17:$G$66</definedName>
    <definedName name="原因環境" localSheetId="9">'[16]バグ一覧(連結)'!#REF!</definedName>
    <definedName name="原因環境" localSheetId="8">'[16]バグ一覧(連結)'!#REF!</definedName>
    <definedName name="原因環境">'[16]バグ一覧(連結)'!#REF!</definedName>
    <definedName name="原因仕様通り" localSheetId="9">'[16]バグ一覧(連結)'!#REF!</definedName>
    <definedName name="原因仕様通り" localSheetId="8">'[16]バグ一覧(連結)'!#REF!</definedName>
    <definedName name="原因仕様通り">'[16]バグ一覧(連結)'!#REF!</definedName>
    <definedName name="月間スケジュール抽出クエリー">#REF!</definedName>
    <definedName name="月間取引件数">[8]見積もり前提!$C$20</definedName>
    <definedName name="月間取引件数_その他">[8]見積もり前提!$C$23</definedName>
    <definedName name="運用保守サーバＨＷ">#REF!</definedName>
    <definedName name="運用保守サーバＨＷ保守">#REF!</definedName>
    <definedName name="運用保守サーバＳＷ">#REF!</definedName>
    <definedName name="再ﾚﾋﾞｭｰ判定">[112]選択項目!$B$15:$B$16</definedName>
    <definedName name="再現性">[103]InputMaster!$AA$2:$AA$3</definedName>
    <definedName name="在宅ＰＣ">#REF!</definedName>
    <definedName name="在宅ＰＣ保守">#REF!</definedName>
    <definedName name="在宅ｻｰﾊﾞ">#REF!</definedName>
    <definedName name="在宅ｻｰﾊﾞＳＷ">#REF!</definedName>
    <definedName name="在宅ｻｰﾊﾞ保守">#REF!</definedName>
    <definedName name="暫定対応">[103]InputMaster!$AE$2:$AE$4</definedName>
    <definedName name="責任体制" hidden="1">{"'表紙'!$A$1:$W$39"}</definedName>
    <definedName name="帳票">#REF!</definedName>
    <definedName name="帳票DD">#REF!</definedName>
    <definedName name="障害レベル">#REF!</definedName>
    <definedName name="障害表１" localSheetId="9">#REF!</definedName>
    <definedName name="障害表１" localSheetId="8">#REF!</definedName>
    <definedName name="障害表１">#REF!</definedName>
    <definedName name="障害対策完了確認日" localSheetId="9">'[16]バグ一覧(連結)'!#REF!</definedName>
    <definedName name="障害対策完了確認日" localSheetId="8">'[16]バグ一覧(連結)'!#REF!</definedName>
    <definedName name="障害対策完了確認日">'[16]バグ一覧(連結)'!#REF!</definedName>
    <definedName name="障害発生ｻﾌﾞ" localSheetId="9">'[16]バグ一覧(連結)'!#REF!</definedName>
    <definedName name="障害発生ｻﾌﾞ" localSheetId="8">'[16]バグ一覧(連結)'!#REF!</definedName>
    <definedName name="障害発生ｻﾌﾞ">'[16]バグ一覧(連結)'!#REF!</definedName>
    <definedName name="障害発生年月日" localSheetId="9">'[16]バグ一覧(連結)'!#REF!</definedName>
    <definedName name="障害発生年月日" localSheetId="8">'[16]バグ一覧(連結)'!#REF!</definedName>
    <definedName name="障害発生年月日">'[16]バグ一覧(連結)'!#REF!</definedName>
    <definedName name="障害検出率_表範囲">[139]障害検出率!$B$25:$F$25,[139]障害検出率!$B$32:$F$35</definedName>
    <definedName name="障害内容区分" localSheetId="9">'[16]バグ一覧(連結)'!#REF!</definedName>
    <definedName name="障害内容区分" localSheetId="8">'[16]バグ一覧(連結)'!#REF!</definedName>
    <definedName name="障害内容区分">'[16]バグ一覧(連結)'!#REF!</definedName>
    <definedName name="障害票_">#REF!</definedName>
    <definedName name="障害票1" localSheetId="9">#REF!</definedName>
    <definedName name="障害票1" localSheetId="8">#REF!</definedName>
    <definedName name="障害票1">#REF!</definedName>
    <definedName name="障害票１０">#REF!</definedName>
    <definedName name="障害票１１">#REF!</definedName>
    <definedName name="障害票１２１">#REF!</definedName>
    <definedName name="障害票１２２">#REF!</definedName>
    <definedName name="障害票１３">#REF!</definedName>
    <definedName name="障害票１４">#REF!</definedName>
    <definedName name="障害票１５">#REF!</definedName>
    <definedName name="障害票１６">#REF!</definedName>
    <definedName name="障害票２">#REF!</definedName>
    <definedName name="障害票３">#REF!</definedName>
    <definedName name="障害票４">#REF!</definedName>
    <definedName name="障害票５">#REF!</definedName>
    <definedName name="障害票６">#REF!</definedName>
    <definedName name="障害票７">#REF!</definedName>
    <definedName name="障害票８">#REF!</definedName>
    <definedName name="障害票９">#REF!</definedName>
    <definedName name="障害票№">#REF!</definedName>
    <definedName name="障害票ツール区分">#REF!</definedName>
    <definedName name="障害原因ｻﾌﾞ" localSheetId="9">'[16]バグ一覧(連結)'!#REF!</definedName>
    <definedName name="障害原因ｻﾌﾞ" localSheetId="8">'[16]バグ一覧(連結)'!#REF!</definedName>
    <definedName name="障害原因ｻﾌﾞ">'[16]バグ一覧(連結)'!#REF!</definedName>
    <definedName name="振る舞いの分析＿アーキテクト">#REF!</definedName>
    <definedName name="振る舞いの分析＿ユースケース分析">#REF!</definedName>
    <definedName name="振る舞いの分析＿設計レビュー">#REF!</definedName>
    <definedName name="振る舞いの分析＿設計レビュー担当者">#REF!</definedName>
    <definedName name="振る舞いの分析＿設計要素の明確化">#REF!</definedName>
    <definedName name="振る舞いの分析＿設計者">#REF!</definedName>
    <definedName name="振替休日">#REF!</definedName>
    <definedName name="振込登録先数_平均">[8]見積もり前提!$C$7</definedName>
    <definedName name="振込予約件数">[8]見積もり前提!$C$21</definedName>
    <definedName name="执行盘点" hidden="1">{"'Sheet1'!$A$92:$B$92","'Sheet1'!$A$1:$J$92"}</definedName>
    <definedName name="製品のパッケージング＿グラフィックアーティスト">#REF!</definedName>
    <definedName name="製品のパッケージング＿導入管理者">#REF!</definedName>
    <definedName name="製品のパッケージング＿製品に関するアートワークの作成">#REF!</definedName>
    <definedName name="製品のパッケージング＿製造済み製品の検証">#REF!</definedName>
    <definedName name="製品のパッケージング＿製造業者へのリリース">#REF!</definedName>
    <definedName name="製品入力_Mod.CodeSch_Click">[42]製品入力_Dia!製品入力_Mod.CodeSch_Click</definedName>
    <definedName name="製品入力_Mod.edit1_Change">[42]製品入力_Dia!製品入力_Mod.edit1_Change</definedName>
    <definedName name="製品入力_Mod.spinSuu_Change">[42]製品入力_Dia!製品入力_Mod.spinSuu_Change</definedName>
    <definedName name="製品種目" localSheetId="9">#REF!</definedName>
    <definedName name="製品種目" localSheetId="8">#REF!</definedName>
    <definedName name="製品種目">#REF!</definedName>
    <definedName name="製造原価" localSheetId="9">#REF!</definedName>
    <definedName name="製造原価" localSheetId="8">#REF!</definedName>
    <definedName name="製造原価">#REF!</definedName>
    <definedName name="製造指示">#REF!</definedName>
    <definedName name="製作工数">#REF!</definedName>
    <definedName name="質問区分">OFFSET([28]基本情報!$E$2,0,0,COUNTA([28]基本情報!$E$1:$E$65536)-1,1)</definedName>
    <definedName name="質問区分統計">OFFSET([28]質問・回答!$F$12,0,0,COUNTA([28]質問・回答!$F$1:$F$65536)-1,1)</definedName>
    <definedName name="質問者">OFFSET([28]基本情報!$I$2,0,0,COUNTA([28]基本情報!$I$1:$I$65536)-1,1)</definedName>
    <definedName name="質問者統計">OFFSET([28]質問・回答!$L$12,0,0,COUNTA([28]質問・回答!$L$1:$L$65536)-1,1)</definedName>
    <definedName name="中分類リスト">INDIRECT([103]CheckMaster!$I$4)</definedName>
    <definedName name="中日程" hidden="1">{#N/A,#N/A,FALSE,"見積書 (1)";#N/A,#N/A,FALSE,"見積書 (2)";#N/A,#N/A,FALSE,"見積書 (3)"}</definedName>
    <definedName name="中項目01">#REF!</definedName>
    <definedName name="中項目02">#REF!</definedName>
    <definedName name="中項目03">#REF!</definedName>
    <definedName name="中項目04">#REF!</definedName>
    <definedName name="中項目05">#REF!</definedName>
    <definedName name="中項目06">#REF!</definedName>
    <definedName name="中項目07">#REF!</definedName>
    <definedName name="中項目XX">#REF!</definedName>
    <definedName name="終業時間">[133]初期値!$F$3</definedName>
    <definedName name="種別">[140]マスタ!$B$3:$B$5</definedName>
    <definedName name="種類">#REF!</definedName>
    <definedName name="重财" localSheetId="9" hidden="1">#REF!</definedName>
    <definedName name="重财" localSheetId="8" hidden="1">#REF!</definedName>
    <definedName name="重财" hidden="1">#REF!</definedName>
    <definedName name="重要度">[126]基本情報!$L$17:$M$66</definedName>
    <definedName name="諸届け件数_日">[8]見積もり前提!$C$27</definedName>
    <definedName name="諸届け系保有期間">[8]見積もり前提!$C$37</definedName>
    <definedName name="住所変更件数_さくら">[8]見積もり前提!$C$24</definedName>
    <definedName name="祝日">#REF!</definedName>
    <definedName name="状态">[131]预制件!$M$2:$M$5</definedName>
    <definedName name="状態マスタ">#REF!</definedName>
    <definedName name="資料請求件数_さくら">[8]見積もり前提!$C$25</definedName>
    <definedName name="自ﾋﾞ親ﾋﾞ">#REF!</definedName>
    <definedName name="走行規制要件">#REF!</definedName>
    <definedName name="作成前提資料等" localSheetId="9">#REF!</definedName>
    <definedName name="作成前提資料等" localSheetId="8">#REF!</definedName>
    <definedName name="作成前提資料等">#REF!</definedName>
    <definedName name="作成日">[107]Sheet1!$B$3</definedName>
    <definedName name="作成者">[108]表紙!$AE$21</definedName>
    <definedName name="作業者">#REF!</definedName>
    <definedName name="ー" hidden="1">{"'表紙'!$A$1:$W$39"}</definedName>
  </definedNames>
  <calcPr calcId="144525"/>
</workbook>
</file>

<file path=xl/comments1.xml><?xml version="1.0" encoding="utf-8"?>
<comments xmlns="http://schemas.openxmlformats.org/spreadsheetml/2006/main">
  <authors>
    <author>Administrator</author>
  </authors>
  <commentList>
    <comment ref="G2" authorId="0">
      <text>
        <r>
          <rPr>
            <b/>
            <sz val="9"/>
            <rFont val="宋体"/>
            <charset val="0"/>
          </rPr>
          <t>批注:</t>
        </r>
        <r>
          <rPr>
            <sz val="9"/>
            <rFont val="宋体"/>
            <charset val="0"/>
          </rPr>
          <t xml:space="preserve">
新决裁作成
或替代旧决裁未对应部分
</t>
        </r>
      </text>
    </comment>
  </commentList>
</comments>
</file>

<file path=xl/comments2.xml><?xml version="1.0" encoding="utf-8"?>
<comments xmlns="http://schemas.openxmlformats.org/spreadsheetml/2006/main">
  <authors>
    <author>Administrator</author>
  </authors>
  <commentList>
    <comment ref="G2" authorId="0">
      <text>
        <r>
          <rPr>
            <b/>
            <sz val="9"/>
            <rFont val="宋体"/>
            <charset val="0"/>
          </rPr>
          <t>批注:</t>
        </r>
        <r>
          <rPr>
            <sz val="9"/>
            <rFont val="宋体"/>
            <charset val="0"/>
          </rPr>
          <t xml:space="preserve">
新决裁作成
或替代旧决裁未对应部分
</t>
        </r>
      </text>
    </comment>
  </commentList>
</comments>
</file>

<file path=xl/sharedStrings.xml><?xml version="1.0" encoding="utf-8"?>
<sst xmlns="http://schemas.openxmlformats.org/spreadsheetml/2006/main" count="34872" uniqueCount="6762">
  <si>
    <t>序号</t>
  </si>
  <si>
    <t>一级</t>
  </si>
  <si>
    <t>二级模块</t>
  </si>
  <si>
    <t>功能</t>
  </si>
  <si>
    <t>费用</t>
  </si>
  <si>
    <t>处理人</t>
  </si>
  <si>
    <t>决裁序号</t>
  </si>
  <si>
    <t>决裁模块</t>
  </si>
  <si>
    <t>决裁机能名</t>
  </si>
  <si>
    <t>决裁留用</t>
  </si>
  <si>
    <t>决裁废弃</t>
  </si>
  <si>
    <t>新留用</t>
  </si>
  <si>
    <t>新废弃</t>
  </si>
  <si>
    <t>合并留用</t>
  </si>
  <si>
    <t>重复</t>
  </si>
  <si>
    <t>清单一级</t>
  </si>
  <si>
    <t>清单二级</t>
  </si>
  <si>
    <t>清单功能</t>
  </si>
  <si>
    <t>F001</t>
  </si>
  <si>
    <t>客户</t>
  </si>
  <si>
    <t>客户列表</t>
  </si>
  <si>
    <t>客户信息</t>
  </si>
  <si>
    <t>薛广海</t>
  </si>
  <si>
    <t>客户列表管理</t>
  </si>
  <si>
    <t>类似/需调整</t>
  </si>
  <si>
    <t>客户管理</t>
  </si>
  <si>
    <t>客户列表-客户一览</t>
  </si>
  <si>
    <t>F002</t>
  </si>
  <si>
    <t>查询客户信息</t>
  </si>
  <si>
    <t>F003</t>
  </si>
  <si>
    <t>安享管家（原名：所属分组）一览数据，来源：CRM-安享管家接口</t>
  </si>
  <si>
    <t>所属分组维护</t>
  </si>
  <si>
    <t>搜索文档</t>
  </si>
  <si>
    <t>留用/需调整</t>
  </si>
  <si>
    <t>F独有</t>
  </si>
  <si>
    <t>F004</t>
  </si>
  <si>
    <t>所属分组成员一览，来源：CRM-安享管家接口</t>
  </si>
  <si>
    <t>目录快速跳转</t>
  </si>
  <si>
    <t>F005</t>
  </si>
  <si>
    <t>查看安享管家（原名：所属分组）一览数据</t>
  </si>
  <si>
    <t>操作步骤展示</t>
  </si>
  <si>
    <t>F006</t>
  </si>
  <si>
    <t>车种一览数据，来源：DMS共通接口</t>
  </si>
  <si>
    <t>F007</t>
  </si>
  <si>
    <t>查看车种一览数据</t>
  </si>
  <si>
    <t>新需求</t>
  </si>
  <si>
    <t>F008</t>
  </si>
  <si>
    <t>根据车种查看车型一览数据，来源：DMS共通接口</t>
  </si>
  <si>
    <t>F009</t>
  </si>
  <si>
    <t>根据车型查询车种数据，来源：DMS共通接口</t>
  </si>
  <si>
    <t>F010</t>
  </si>
  <si>
    <t>查询销售店列表信息</t>
  </si>
  <si>
    <t>F011</t>
  </si>
  <si>
    <t>查询销售店详情信息</t>
  </si>
  <si>
    <t>F012</t>
  </si>
  <si>
    <t>编辑用途信息</t>
  </si>
  <si>
    <t>车辆用途区分一览数据，来源：本店已开通的车辆用途数据 和 厂家基础设置</t>
  </si>
  <si>
    <t>车辆详情信息</t>
  </si>
  <si>
    <t>F013</t>
  </si>
  <si>
    <t>查看车辆用途区分一览数据</t>
  </si>
  <si>
    <t>F014</t>
  </si>
  <si>
    <t>脱敏客户敏感信息</t>
  </si>
  <si>
    <t>F015</t>
  </si>
  <si>
    <t>查看脱敏后的客户敏感信息</t>
  </si>
  <si>
    <t>F016</t>
  </si>
  <si>
    <t>获取车主主数据（来源：数据平台）</t>
  </si>
  <si>
    <t>F017</t>
  </si>
  <si>
    <t>统计客户与车辆的关联关系（车主、送修人）</t>
  </si>
  <si>
    <t>F018</t>
  </si>
  <si>
    <t>查看行驶里程提示信息</t>
  </si>
  <si>
    <t>F019</t>
  </si>
  <si>
    <t>客户列表-履历详情</t>
  </si>
  <si>
    <t>客户列表-履历详情数据</t>
  </si>
  <si>
    <t>维修履历弹窗</t>
  </si>
  <si>
    <t>F020</t>
  </si>
  <si>
    <t>查看客户列表-履历详情</t>
  </si>
  <si>
    <t>客户详情信息</t>
  </si>
  <si>
    <t>查看车辆维修履历信息</t>
  </si>
  <si>
    <t>F021</t>
  </si>
  <si>
    <t>分类统计费用合计（含合计计算，自店/他店金额判断）</t>
  </si>
  <si>
    <t>点击客户姓名快速跳转</t>
  </si>
  <si>
    <t>类似/完全使用G</t>
  </si>
  <si>
    <t>F022</t>
  </si>
  <si>
    <t>客户列表-导出</t>
  </si>
  <si>
    <t>查看批量导出个人信息前的安全提示</t>
  </si>
  <si>
    <t>F023</t>
  </si>
  <si>
    <t>查看导出文件下载提示信息</t>
  </si>
  <si>
    <t>F024</t>
  </si>
  <si>
    <t>导出客户信息到文件</t>
  </si>
  <si>
    <t>客户数据提取</t>
  </si>
  <si>
    <t>设置提取条件范围区间</t>
  </si>
  <si>
    <t>F025</t>
  </si>
  <si>
    <t>下载履历（过去下载过的文件名、下载时间等）数据</t>
  </si>
  <si>
    <t>F026</t>
  </si>
  <si>
    <t>查看下载履历（过去下载过的文件名、下载时间等）</t>
  </si>
  <si>
    <t>F027</t>
  </si>
  <si>
    <t>客户列表-活动分类调整</t>
  </si>
  <si>
    <t>活动分类数据</t>
  </si>
  <si>
    <t>F028</t>
  </si>
  <si>
    <t>上传活动分类调整数据</t>
  </si>
  <si>
    <t>客户列表-重新上传</t>
  </si>
  <si>
    <t>F029</t>
  </si>
  <si>
    <t>查看上传活动分类调整数据文件前的提示信息</t>
  </si>
  <si>
    <t>F030</t>
  </si>
  <si>
    <t>活动分类调整模板文件</t>
  </si>
  <si>
    <t>客户列表-下载模板</t>
  </si>
  <si>
    <t>F031</t>
  </si>
  <si>
    <t>下载活动分类调整模板文件</t>
  </si>
  <si>
    <t>F032</t>
  </si>
  <si>
    <t>校验活动分类调整文件内容是否符合上传条件</t>
  </si>
  <si>
    <t>客户列表-异常提醒</t>
  </si>
  <si>
    <t>F033</t>
  </si>
  <si>
    <t>查看活动分类调整文件上传进度</t>
  </si>
  <si>
    <t>客户列表-上传进度</t>
  </si>
  <si>
    <t>F034</t>
  </si>
  <si>
    <t>对活动分类调整文件每行记录，逐条提示异常信息</t>
  </si>
  <si>
    <t>F035</t>
  </si>
  <si>
    <t>统计上传且导入正常的数据条数和异常数据条数</t>
  </si>
  <si>
    <t>F036</t>
  </si>
  <si>
    <t>查询VIN NO. 信息并验证有效性</t>
  </si>
  <si>
    <t>F037</t>
  </si>
  <si>
    <t>预览上传成功的活动分类调整数据</t>
  </si>
  <si>
    <t>客户列表-数据预览</t>
  </si>
  <si>
    <t>F038</t>
  </si>
  <si>
    <t>查看活动分类调整上传完成提示信息（含上传导入成功件数统计）</t>
  </si>
  <si>
    <t>客户列表-上传完成</t>
  </si>
  <si>
    <t>F039</t>
  </si>
  <si>
    <t>客户列表-设置列表字段</t>
  </si>
  <si>
    <t>客户列表字段定义（显示与否，显示顺序，对导出文件格式也生效）</t>
  </si>
  <si>
    <t>设置列表字段</t>
  </si>
  <si>
    <t>F040</t>
  </si>
  <si>
    <t>查看客户列表字段定义</t>
  </si>
  <si>
    <t>F041</t>
  </si>
  <si>
    <t>编辑客户列表字段定义</t>
  </si>
  <si>
    <t>F042</t>
  </si>
  <si>
    <t>F043</t>
  </si>
  <si>
    <t>新建客户</t>
  </si>
  <si>
    <t>超级APP客户信息，来源：超级APP系统</t>
  </si>
  <si>
    <t>新建客户-客户信息</t>
  </si>
  <si>
    <t>F044</t>
  </si>
  <si>
    <t>查看超级APP客户信息</t>
  </si>
  <si>
    <t>显示丰云行图标</t>
  </si>
  <si>
    <t>F045</t>
  </si>
  <si>
    <t>显示丰享汇图标</t>
  </si>
  <si>
    <t>丰享汇车主信息，来源：丰享汇系统</t>
  </si>
  <si>
    <t>显示车友回图标</t>
  </si>
  <si>
    <t>F046</t>
  </si>
  <si>
    <t>查看丰享汇车主信息</t>
  </si>
  <si>
    <t>F047</t>
  </si>
  <si>
    <t>编辑客户个人信息</t>
  </si>
  <si>
    <t>校验"姓名"是否符合业务规则（4种业务规则），任一不符合则显示提示信息</t>
  </si>
  <si>
    <t>编辑客户-客户信息</t>
  </si>
  <si>
    <t>F048</t>
  </si>
  <si>
    <t>校验"身份证ID"是否符合业务规则（5种业务规则），任一不符合则显示提示信息</t>
  </si>
  <si>
    <t>F049</t>
  </si>
  <si>
    <t>自动提取并录入客户“出生年月日”信息</t>
  </si>
  <si>
    <t>F050</t>
  </si>
  <si>
    <t>职业一览数据，数据来源：主数据</t>
  </si>
  <si>
    <t>F051</t>
  </si>
  <si>
    <t>查看职业一览数据</t>
  </si>
  <si>
    <t>F052</t>
  </si>
  <si>
    <t>校验手机号码是否已被注册，如有则显示提示信息</t>
  </si>
  <si>
    <t>F053</t>
  </si>
  <si>
    <t>编辑客户联系方式</t>
  </si>
  <si>
    <t>校验"手机号码"是否符合业务规则（2种），任一不符合则显示提示信息</t>
  </si>
  <si>
    <t>F054</t>
  </si>
  <si>
    <t>校验电子邮箱是否已被注册，如有则显示提示信息</t>
  </si>
  <si>
    <t>F055</t>
  </si>
  <si>
    <t>客户微信号数据，来源：DMS共通模块</t>
  </si>
  <si>
    <t>F056</t>
  </si>
  <si>
    <t>获取客户微信号数据</t>
  </si>
  <si>
    <t>F057</t>
  </si>
  <si>
    <t>编辑客户地址信息</t>
  </si>
  <si>
    <t>获取省份数据</t>
  </si>
  <si>
    <t>F058</t>
  </si>
  <si>
    <t>获取城市数据</t>
  </si>
  <si>
    <t>F059</t>
  </si>
  <si>
    <t>获取区县数据</t>
  </si>
  <si>
    <t>F060</t>
  </si>
  <si>
    <t>新建客户-添加车辆查询</t>
  </si>
  <si>
    <t>查询待添加车辆信息</t>
  </si>
  <si>
    <t>新建车辆</t>
  </si>
  <si>
    <t>F061</t>
  </si>
  <si>
    <t>新建客户-添加车辆查询-关联设置</t>
  </si>
  <si>
    <t>车辆关联数据（车辆-车主，车辆-购车人，车辆-送修人（最多5名））</t>
  </si>
  <si>
    <t>车辆关联区分</t>
  </si>
  <si>
    <t>新建客户-添加车辆-关联设置</t>
  </si>
  <si>
    <t>F062</t>
  </si>
  <si>
    <t>查看车辆信息</t>
  </si>
  <si>
    <t>查看车辆关联数据</t>
  </si>
  <si>
    <t>查看客户关联车辆信息</t>
  </si>
  <si>
    <t>F063</t>
  </si>
  <si>
    <t>编辑车辆关联数据</t>
  </si>
  <si>
    <t>车主/购车人/送修人展示</t>
  </si>
  <si>
    <t>F064</t>
  </si>
  <si>
    <t>新建客户-添加车辆-新建车辆</t>
  </si>
  <si>
    <t>已交车车辆信息，来源：DMS销售组-订单信息主表-已交车</t>
  </si>
  <si>
    <t>添加车辆</t>
  </si>
  <si>
    <t>车辆管理</t>
  </si>
  <si>
    <t>新建车辆-新建车辆</t>
  </si>
  <si>
    <t>F065</t>
  </si>
  <si>
    <t>查询已交车车辆信息</t>
  </si>
  <si>
    <t>F066</t>
  </si>
  <si>
    <t>获取车辆主数据（来源：主数据平台）</t>
  </si>
  <si>
    <t>F067</t>
  </si>
  <si>
    <t>获取进口车主数据（来源：主数据平台）</t>
  </si>
  <si>
    <t>F068</t>
  </si>
  <si>
    <t>车辆信息，来源：客户主表</t>
  </si>
  <si>
    <t>F069</t>
  </si>
  <si>
    <t>编辑车身基本信息</t>
  </si>
  <si>
    <t>编辑车辆信息</t>
  </si>
  <si>
    <t>编辑车辆-编辑车辆</t>
  </si>
  <si>
    <t>F070</t>
  </si>
  <si>
    <t>客户标签信息</t>
  </si>
  <si>
    <t>保存</t>
  </si>
  <si>
    <t>编辑车辆-选取客户</t>
  </si>
  <si>
    <t>F071</t>
  </si>
  <si>
    <t>车架号录入</t>
  </si>
  <si>
    <t>校验车架号唯一性（不允许重复）</t>
  </si>
  <si>
    <t>F072</t>
  </si>
  <si>
    <t>推送车主数据（TO：DMS共通）</t>
  </si>
  <si>
    <t>F073</t>
  </si>
  <si>
    <t>编辑入厂提醒</t>
  </si>
  <si>
    <t>入场提醒数据（SA接待履历）</t>
  </si>
  <si>
    <t>F074</t>
  </si>
  <si>
    <t>查看入场提醒数据（SA接待履历）</t>
  </si>
  <si>
    <t>F075</t>
  </si>
  <si>
    <t>车险查看</t>
  </si>
  <si>
    <t>车辆保险-交强险信息，来源：基础设置-保险公司维护接口</t>
  </si>
  <si>
    <t>编辑保险信息</t>
  </si>
  <si>
    <t>F076</t>
  </si>
  <si>
    <t>查看车辆保险-交强险信息</t>
  </si>
  <si>
    <t>F077</t>
  </si>
  <si>
    <t>车辆保险-AAA保险信息，来源：保险平台接口</t>
  </si>
  <si>
    <t>F078</t>
  </si>
  <si>
    <t>查看车辆保险-AAA保险信息</t>
  </si>
  <si>
    <t>F079</t>
  </si>
  <si>
    <t>销售信息查看</t>
  </si>
  <si>
    <t>销售店及销售日期数据，来源：订单信息主表</t>
  </si>
  <si>
    <t>编辑销售/服务信息</t>
  </si>
  <si>
    <t>F080</t>
  </si>
  <si>
    <t>查看销售店及销售日期数据</t>
  </si>
  <si>
    <t>F081</t>
  </si>
  <si>
    <t>绑定添加车辆信息并保存</t>
  </si>
  <si>
    <t>编辑客户-添加车辆-关联设置</t>
  </si>
  <si>
    <t>F082</t>
  </si>
  <si>
    <t>显示添加车辆-关联设置信息</t>
  </si>
  <si>
    <t>F083</t>
  </si>
  <si>
    <t>编辑车辆-关联设置信息</t>
  </si>
  <si>
    <t>F084</t>
  </si>
  <si>
    <t>显示添加车辆-新建车辆信息，来源：销售组_订单信息</t>
  </si>
  <si>
    <t>编辑客户-添加车辆-新建车辆</t>
  </si>
  <si>
    <t>F085</t>
  </si>
  <si>
    <t>校验车辆是否为新能源车，并更新车辆属性的可编辑性</t>
  </si>
  <si>
    <t>客户信息变更日志</t>
  </si>
  <si>
    <t>F086</t>
  </si>
  <si>
    <t>编辑客户</t>
  </si>
  <si>
    <t>F087</t>
  </si>
  <si>
    <t>查询车辆关联数据</t>
  </si>
  <si>
    <t>F088</t>
  </si>
  <si>
    <t>编辑客户信息</t>
  </si>
  <si>
    <t>F089</t>
  </si>
  <si>
    <t>车辆初始化数据，来源：DMS销售组_订单信息主表-已交车</t>
  </si>
  <si>
    <t>F090</t>
  </si>
  <si>
    <t>已售车辆台账</t>
  </si>
  <si>
    <t>F091</t>
  </si>
  <si>
    <t>判断"VIN NO"是否已被注册，如有则显示提示信息</t>
  </si>
  <si>
    <t>F092</t>
  </si>
  <si>
    <t>新建车辆-选取客户</t>
  </si>
  <si>
    <t>按默认条件查询候选客户信息</t>
  </si>
  <si>
    <t>F093</t>
  </si>
  <si>
    <t>新建车辆-选取客户-新建客户</t>
  </si>
  <si>
    <t>新建（自动带入选取客户的各项数据）并保存到客户信息表</t>
  </si>
  <si>
    <t>选取客户</t>
  </si>
  <si>
    <t>F094</t>
  </si>
  <si>
    <t>三包</t>
  </si>
  <si>
    <t>车辆三包信息，来源：结算单一览</t>
  </si>
  <si>
    <t>编辑车辆-三包</t>
  </si>
  <si>
    <t>F095</t>
  </si>
  <si>
    <t>查看车辆三包信息</t>
  </si>
  <si>
    <t>F096</t>
  </si>
  <si>
    <t>车辆变更详情</t>
  </si>
  <si>
    <t>车辆变更履历数据，来源：DMS共通模块</t>
  </si>
  <si>
    <t>查看车辆变更履历信息</t>
  </si>
  <si>
    <t>编辑车辆-车辆变更履历</t>
  </si>
  <si>
    <t>F097</t>
  </si>
  <si>
    <t>查看车辆变更履历数据</t>
  </si>
  <si>
    <t>F098</t>
  </si>
  <si>
    <t>车辆变更日志数据</t>
  </si>
  <si>
    <t>编辑车辆-变更日志</t>
  </si>
  <si>
    <t>F099</t>
  </si>
  <si>
    <t>查看车辆变更详情</t>
  </si>
  <si>
    <t>F100</t>
  </si>
  <si>
    <t>车辆详情</t>
  </si>
  <si>
    <t>DIMS保险</t>
  </si>
  <si>
    <t>F101</t>
  </si>
  <si>
    <t>丰桔客户导入</t>
  </si>
  <si>
    <t>丰桔客户数据</t>
  </si>
  <si>
    <t>状态查询</t>
  </si>
  <si>
    <t>丰桔车导入-导入</t>
  </si>
  <si>
    <t>F102</t>
  </si>
  <si>
    <t>丰桔客户数据上传详情（含上传人，时间，文件名等）</t>
  </si>
  <si>
    <t>F103</t>
  </si>
  <si>
    <t>查询丰桔客户数据上传履历</t>
  </si>
  <si>
    <t>丰桔车导入-导入列表</t>
  </si>
  <si>
    <t>F104</t>
  </si>
  <si>
    <t>导入模板下载</t>
  </si>
  <si>
    <t>下载丰桔客户导入模板</t>
  </si>
  <si>
    <t>丰桔车导入-下载模板</t>
  </si>
  <si>
    <t>F105</t>
  </si>
  <si>
    <t>上传丰桔客户数据</t>
  </si>
  <si>
    <t>丰桔车导入-重新上传</t>
  </si>
  <si>
    <t>F106</t>
  </si>
  <si>
    <t>对上传的丰桔客户数据，逐条显示异常信息</t>
  </si>
  <si>
    <t>丰桔车导入-异常提醒</t>
  </si>
  <si>
    <t>F107</t>
  </si>
  <si>
    <t>预览上传和导入成功的丰桔客户数据</t>
  </si>
  <si>
    <t>F108</t>
  </si>
  <si>
    <t>统计导入异常的丰桔客户信息件数合计</t>
  </si>
  <si>
    <t>丰桔车导入-导入完成</t>
  </si>
  <si>
    <t>F109</t>
  </si>
  <si>
    <t>查看丰桔客户数据上传进度</t>
  </si>
  <si>
    <t>丰桔车导入-上传进度</t>
  </si>
  <si>
    <t>F110</t>
  </si>
  <si>
    <t>导入结果下载</t>
  </si>
  <si>
    <t>查看丰桔客户数据上传完成提示（含上传成功件数统计结果）</t>
  </si>
  <si>
    <t>F111</t>
  </si>
  <si>
    <t>查看丰桔客户数据导出前的脱敏安全提示</t>
  </si>
  <si>
    <t>F112</t>
  </si>
  <si>
    <t>导入文件</t>
  </si>
  <si>
    <t>导出丰桔客户数据到文件</t>
  </si>
  <si>
    <t>丰桔车导入-导出</t>
  </si>
  <si>
    <t>F113</t>
  </si>
  <si>
    <t>维修记录详情</t>
  </si>
  <si>
    <t>车辆维修履历数据（自店、他店、非保有客户显示上有区别）</t>
  </si>
  <si>
    <t>维修履历查询</t>
  </si>
  <si>
    <t>查询维修履历</t>
  </si>
  <si>
    <t>维修履历查询-店端</t>
  </si>
  <si>
    <t>维修履历查询-维修履历查询</t>
  </si>
  <si>
    <t>F114</t>
  </si>
  <si>
    <t>查询车辆维修履历数据</t>
  </si>
  <si>
    <t>查看详情</t>
  </si>
  <si>
    <t>F115</t>
  </si>
  <si>
    <t>点击送修人快速跳转</t>
  </si>
  <si>
    <t>F116</t>
  </si>
  <si>
    <t>点击车牌号快速跳转</t>
  </si>
  <si>
    <t>F117</t>
  </si>
  <si>
    <t>查询他店履历</t>
  </si>
  <si>
    <t>F118</t>
  </si>
  <si>
    <t>结算单数据，来源：维修工单</t>
  </si>
  <si>
    <t>维修履历查询-结算单</t>
  </si>
  <si>
    <t>F119</t>
  </si>
  <si>
    <t>查询结算单数据</t>
  </si>
  <si>
    <t>F120</t>
  </si>
  <si>
    <t>查询车辆检查图片（支持下载）</t>
  </si>
  <si>
    <t>维修履历查询-检查图片一览</t>
  </si>
  <si>
    <t>F121</t>
  </si>
  <si>
    <t>查询检查点故障明细</t>
  </si>
  <si>
    <t>维修履历查询-检查点故障明细</t>
  </si>
  <si>
    <t>F122</t>
  </si>
  <si>
    <t>查询部位对照表</t>
  </si>
  <si>
    <t>维修履历查询-部位对照表</t>
  </si>
  <si>
    <t>F123</t>
  </si>
  <si>
    <t>车牌变更履历-厂端</t>
  </si>
  <si>
    <t>车牌变更履历，来源：DMS共通模块</t>
  </si>
  <si>
    <t>车牌变更履历-厂端-车牌变更履历-厂端</t>
  </si>
  <si>
    <t>F124</t>
  </si>
  <si>
    <t>查询车牌变更履历</t>
  </si>
  <si>
    <t>F125</t>
  </si>
  <si>
    <t>导出车牌变更履历到文件</t>
  </si>
  <si>
    <t>车牌变更履历-厂端-导出</t>
  </si>
  <si>
    <t>F126</t>
  </si>
  <si>
    <t>车牌变更履历表的字段的定义（显示与否，显示顺序）</t>
  </si>
  <si>
    <t>车牌变更履历-厂端-设置显示字段</t>
  </si>
  <si>
    <t>F127</t>
  </si>
  <si>
    <t>获取车牌变更履历表的字段的定义</t>
  </si>
  <si>
    <t>F128</t>
  </si>
  <si>
    <t>编辑并保存车牌变更履历表的字段的定义</t>
  </si>
  <si>
    <t>F129</t>
  </si>
  <si>
    <t>预约</t>
  </si>
  <si>
    <t>预约接待列表</t>
  </si>
  <si>
    <t>预约数据，来源：DMS、超级APP，丰享汇、车载机APP、官网、官微、SCRM代客预约、丰潮世界</t>
  </si>
  <si>
    <t>预约一览查询</t>
  </si>
  <si>
    <t>预约管理</t>
  </si>
  <si>
    <t>预约接待列表-预约接待列表</t>
  </si>
  <si>
    <t>F130</t>
  </si>
  <si>
    <t>预约查询</t>
  </si>
  <si>
    <t>查询预约接待数据</t>
  </si>
  <si>
    <t>预约列表信息</t>
  </si>
  <si>
    <t>F131</t>
  </si>
  <si>
    <t>编辑预约数据</t>
  </si>
  <si>
    <t>预约一览列表详情</t>
  </si>
  <si>
    <t>预约一览列表详情编辑</t>
  </si>
  <si>
    <t>F132</t>
  </si>
  <si>
    <t>预约到店时间，来源：OCR扫描</t>
  </si>
  <si>
    <t>预约一览列表详情查看</t>
  </si>
  <si>
    <t>F133</t>
  </si>
  <si>
    <t>预约到店时间，来源：SNPM</t>
  </si>
  <si>
    <t>F134</t>
  </si>
  <si>
    <t>查看预约到店时间</t>
  </si>
  <si>
    <t>F135</t>
  </si>
  <si>
    <t>所属分组一览数据，来源：安享管家</t>
  </si>
  <si>
    <t>设置e客服所属分组</t>
  </si>
  <si>
    <t>F136</t>
  </si>
  <si>
    <t>查看所属分组一览</t>
  </si>
  <si>
    <t>F137</t>
  </si>
  <si>
    <t>维修项目/零件数据</t>
  </si>
  <si>
    <t>F138</t>
  </si>
  <si>
    <t>编辑维修项目/零件数据</t>
  </si>
  <si>
    <t>F139</t>
  </si>
  <si>
    <t>取消准备</t>
  </si>
  <si>
    <t>执行取消准备</t>
  </si>
  <si>
    <t>预约一览列表详情准备</t>
  </si>
  <si>
    <t>F140</t>
  </si>
  <si>
    <t>预约类型一览，来源：维保预约项目维护</t>
  </si>
  <si>
    <t>F141</t>
  </si>
  <si>
    <t>查看预约类型一览</t>
  </si>
  <si>
    <t>F142</t>
  </si>
  <si>
    <t>预约服务顾问一览，来源：本店服务顾问数据</t>
  </si>
  <si>
    <t>F143</t>
  </si>
  <si>
    <t>查看预约服务顾问一览</t>
  </si>
  <si>
    <t>接待</t>
  </si>
  <si>
    <t>F144</t>
  </si>
  <si>
    <t>预约客户信息，来源：DMS共通-客户主数据、车辆主数据</t>
  </si>
  <si>
    <t>F145</t>
  </si>
  <si>
    <t>客户信息与履历</t>
  </si>
  <si>
    <t>查询预约客户信息及履历</t>
  </si>
  <si>
    <t>预约接待列表-客户信息及履历</t>
  </si>
  <si>
    <t>F146</t>
  </si>
  <si>
    <t>F147</t>
  </si>
  <si>
    <t>查询客户标签-超级APP（来源：超级APP）</t>
  </si>
  <si>
    <t>F148</t>
  </si>
  <si>
    <t>查询客户标签-丰享汇（来源：丰享汇）</t>
  </si>
  <si>
    <t>F149</t>
  </si>
  <si>
    <t>查询客户标签-安享管家（来源：安享管家）</t>
  </si>
  <si>
    <t>F150</t>
  </si>
  <si>
    <t>查询客户标签-微店主（来源：数据平台）</t>
  </si>
  <si>
    <t>F151</t>
  </si>
  <si>
    <t>车辆维修履历信息，来源：DMS共通-工单</t>
  </si>
  <si>
    <t>F152</t>
  </si>
  <si>
    <t>查询车辆维修履历信息</t>
  </si>
  <si>
    <t>F153</t>
  </si>
  <si>
    <t>判断车辆是否为燃油车</t>
  </si>
  <si>
    <t>F154</t>
  </si>
  <si>
    <t>获取行驶里程（来源：车联网APP)</t>
  </si>
  <si>
    <t>F155</t>
  </si>
  <si>
    <t>推送保养到期提醒（TO：车联网APP)</t>
  </si>
  <si>
    <t>F156</t>
  </si>
  <si>
    <t>校验是否为车联网认证车辆</t>
  </si>
  <si>
    <t>F157</t>
  </si>
  <si>
    <t>提示车联网实名认证信息</t>
  </si>
  <si>
    <t>F158</t>
  </si>
  <si>
    <t>技术情报一览</t>
  </si>
  <si>
    <t>技术情报一览，来源：技术支持组-一览接口</t>
  </si>
  <si>
    <t>预约接待列表-技术情报一览</t>
  </si>
  <si>
    <t>F159</t>
  </si>
  <si>
    <t>查询并显示技术情报一览</t>
  </si>
  <si>
    <t>F160</t>
  </si>
  <si>
    <t>查询并显示客户名下所有车辆信息，并选择其中一辆，并同步变更客户信息履历</t>
  </si>
  <si>
    <t>F161</t>
  </si>
  <si>
    <t>SSC信息</t>
  </si>
  <si>
    <t>SSC信息，来源：保修模块</t>
  </si>
  <si>
    <t>预约接待列表-SSC弹窗</t>
  </si>
  <si>
    <t>F162</t>
  </si>
  <si>
    <t>查询SSC信息</t>
  </si>
  <si>
    <t>F163</t>
  </si>
  <si>
    <t>车辆三包信息</t>
  </si>
  <si>
    <t>车辆三包信息，来源：服务模块接口</t>
  </si>
  <si>
    <t>预约接待列表-三包信息</t>
  </si>
  <si>
    <t>F164</t>
  </si>
  <si>
    <t>查看车辆主要零件维修履历</t>
  </si>
  <si>
    <t>F165</t>
  </si>
  <si>
    <t>统计同一故障维修次数和累计修理时间</t>
  </si>
  <si>
    <t>F166</t>
  </si>
  <si>
    <t>技术资料详细</t>
  </si>
  <si>
    <t>技术资料详细，来源：技术支持组-查询接口</t>
  </si>
  <si>
    <t>F167</t>
  </si>
  <si>
    <t>查看技术资料详细</t>
  </si>
  <si>
    <t>F168</t>
  </si>
  <si>
    <t>查看车辆信息（车牌号和VIN NO.)</t>
  </si>
  <si>
    <t>F169</t>
  </si>
  <si>
    <t>选择车辆</t>
  </si>
  <si>
    <t>预约接待列表-客户信息</t>
  </si>
  <si>
    <t>F170</t>
  </si>
  <si>
    <t>显示选中车辆的车辆详情</t>
  </si>
  <si>
    <t>预约接待列表-车辆详情</t>
  </si>
  <si>
    <t>F171</t>
  </si>
  <si>
    <t>查看结算单一览</t>
  </si>
  <si>
    <t>预约接待列表-结算单一览</t>
  </si>
  <si>
    <t>F172</t>
  </si>
  <si>
    <t>预约接待与随到接待</t>
  </si>
  <si>
    <t>随到接待数据</t>
  </si>
  <si>
    <t>预约接待/随到接待-接待</t>
  </si>
  <si>
    <t>F173</t>
  </si>
  <si>
    <t>推送接待记录（TO：CRM)</t>
  </si>
  <si>
    <t>F174</t>
  </si>
  <si>
    <t>获取零件数据（FROM:DMS零件）</t>
  </si>
  <si>
    <t>F175</t>
  </si>
  <si>
    <t>查询随到接待数据</t>
  </si>
  <si>
    <t>F176</t>
  </si>
  <si>
    <t>编辑随到接待数据</t>
  </si>
  <si>
    <t>F177</t>
  </si>
  <si>
    <t>查询未售车辆数据（与已售车辆的显示内容有大量区别）</t>
  </si>
  <si>
    <t>F178</t>
  </si>
  <si>
    <t>查询并显示指定的未售车辆的基本情报</t>
  </si>
  <si>
    <t>F179</t>
  </si>
  <si>
    <t>查询并显示接待信息</t>
  </si>
  <si>
    <t>F180</t>
  </si>
  <si>
    <t>F181</t>
  </si>
  <si>
    <t>查询未完结工单信息</t>
  </si>
  <si>
    <t>F182</t>
  </si>
  <si>
    <t>非正式工单转为正式工单</t>
  </si>
  <si>
    <t>F183</t>
  </si>
  <si>
    <t>编辑工单基本信息</t>
  </si>
  <si>
    <t>F184</t>
  </si>
  <si>
    <t>获取车辆是否已做5K/10K免保</t>
  </si>
  <si>
    <t>预约接待列表-车辆维修履历</t>
  </si>
  <si>
    <t>F185</t>
  </si>
  <si>
    <t>邀约提醒/预约</t>
  </si>
  <si>
    <t>废弃</t>
  </si>
  <si>
    <t>无</t>
  </si>
  <si>
    <t>F186</t>
  </si>
  <si>
    <t>预约登记</t>
  </si>
  <si>
    <t>F187</t>
  </si>
  <si>
    <t>预约登记履历查询</t>
  </si>
  <si>
    <t>F188</t>
  </si>
  <si>
    <t>F189</t>
  </si>
  <si>
    <t>F190</t>
  </si>
  <si>
    <t>F191</t>
  </si>
  <si>
    <t>预约确认</t>
  </si>
  <si>
    <t>F192</t>
  </si>
  <si>
    <t>回访</t>
  </si>
  <si>
    <t>F193</t>
  </si>
  <si>
    <t>服务投诉</t>
  </si>
  <si>
    <t>F194</t>
  </si>
  <si>
    <t>预约/回访数据上载</t>
  </si>
  <si>
    <t>F195</t>
  </si>
  <si>
    <t>回访数据下载</t>
  </si>
  <si>
    <t>F196</t>
  </si>
  <si>
    <t>入门</t>
  </si>
  <si>
    <t>问题搜索</t>
  </si>
  <si>
    <t>问题检索</t>
  </si>
  <si>
    <t>朱雷</t>
  </si>
  <si>
    <t>基础管理</t>
  </si>
  <si>
    <t>F197</t>
  </si>
  <si>
    <t>查看问题类型</t>
  </si>
  <si>
    <t>F198</t>
  </si>
  <si>
    <t>问题搜索最近搜索</t>
  </si>
  <si>
    <t>F199</t>
  </si>
  <si>
    <t>问题搜索结果展示</t>
  </si>
  <si>
    <t>F200</t>
  </si>
  <si>
    <t>用车常识</t>
  </si>
  <si>
    <t>F201</t>
  </si>
  <si>
    <t>取送车运营</t>
  </si>
  <si>
    <t>查询订单</t>
  </si>
  <si>
    <t>F202</t>
  </si>
  <si>
    <t>切换订单状态</t>
  </si>
  <si>
    <t>F203</t>
  </si>
  <si>
    <t>导出报表</t>
  </si>
  <si>
    <t>F204</t>
  </si>
  <si>
    <t>修改订单信息</t>
  </si>
  <si>
    <t>F205</t>
  </si>
  <si>
    <t>查看订单</t>
  </si>
  <si>
    <t>F206</t>
  </si>
  <si>
    <t>订单详情页</t>
  </si>
  <si>
    <t>F207</t>
  </si>
  <si>
    <t>取车服务</t>
  </si>
  <si>
    <t>F208</t>
  </si>
  <si>
    <t>输入取车信息</t>
  </si>
  <si>
    <t>F209</t>
  </si>
  <si>
    <t>确认取车信息</t>
  </si>
  <si>
    <t>F210</t>
  </si>
  <si>
    <t>根据地图，自动预估价格及公里</t>
  </si>
  <si>
    <t>F211</t>
  </si>
  <si>
    <t>送车服务</t>
  </si>
  <si>
    <t>F212</t>
  </si>
  <si>
    <t>输入送车信息</t>
  </si>
  <si>
    <t>F213</t>
  </si>
  <si>
    <t>确认送车信息</t>
  </si>
  <si>
    <t>F214</t>
  </si>
  <si>
    <t>F215</t>
  </si>
  <si>
    <t>保险速算器</t>
  </si>
  <si>
    <t>输入保费相关数据</t>
  </si>
  <si>
    <t>F216</t>
  </si>
  <si>
    <t>商业保险条款</t>
  </si>
  <si>
    <t>F217</t>
  </si>
  <si>
    <t>开始计算</t>
  </si>
  <si>
    <t>F218</t>
  </si>
  <si>
    <t>权益与价值</t>
  </si>
  <si>
    <t>权益与价值管理</t>
  </si>
  <si>
    <t>F219</t>
  </si>
  <si>
    <t>权益与价值检索</t>
  </si>
  <si>
    <t>F220</t>
  </si>
  <si>
    <t>权益与价值列表</t>
  </si>
  <si>
    <t>F221</t>
  </si>
  <si>
    <t>查看客户信息及履历</t>
  </si>
  <si>
    <t>F222</t>
  </si>
  <si>
    <t>查看客户权益与价值</t>
  </si>
  <si>
    <t>F223</t>
  </si>
  <si>
    <t>首页</t>
  </si>
  <si>
    <t>SA工单首页</t>
  </si>
  <si>
    <t>车辆查询接待</t>
  </si>
  <si>
    <t>F224</t>
  </si>
  <si>
    <t>工作状态一览</t>
  </si>
  <si>
    <t>F225</t>
  </si>
  <si>
    <t>显示交车超时数量红点提示</t>
  </si>
  <si>
    <t>F226</t>
  </si>
  <si>
    <t>工单详情快速跳转</t>
  </si>
  <si>
    <t>F227</t>
  </si>
  <si>
    <t>最近访问工单按先后排序</t>
  </si>
  <si>
    <t>F228</t>
  </si>
  <si>
    <t>工单</t>
  </si>
  <si>
    <t>工单一览</t>
  </si>
  <si>
    <t>工单信息</t>
  </si>
  <si>
    <t>工单管理</t>
  </si>
  <si>
    <t>工单一览-工单一览</t>
  </si>
  <si>
    <t>F229</t>
  </si>
  <si>
    <t>工单一览查询</t>
  </si>
  <si>
    <t>查询工单信息</t>
  </si>
  <si>
    <t>检索工单条件</t>
  </si>
  <si>
    <t>F230</t>
  </si>
  <si>
    <t>查询工单三包状态（来源：保修）</t>
  </si>
  <si>
    <t>F231</t>
  </si>
  <si>
    <t>查询工单零件状态（来源：零件）</t>
  </si>
  <si>
    <t>F232</t>
  </si>
  <si>
    <t>查询客户信息（来源：客户管理）</t>
  </si>
  <si>
    <t>查看工单详情</t>
  </si>
  <si>
    <t>F233</t>
  </si>
  <si>
    <t>根据VIN查询工单信息</t>
  </si>
  <si>
    <t>F234</t>
  </si>
  <si>
    <t>工单维修保养信息列表（TO:一汽出行）</t>
  </si>
  <si>
    <t>F235</t>
  </si>
  <si>
    <t>车辆信息验证（TO:一汽出行）</t>
  </si>
  <si>
    <t>F236</t>
  </si>
  <si>
    <t>查询车辆信息（来源：车辆管理）</t>
  </si>
  <si>
    <t>F237</t>
  </si>
  <si>
    <t>查询车辆销售信息（来源：车辆销售）</t>
  </si>
  <si>
    <t>F238</t>
  </si>
  <si>
    <t>查询服务接待信息（来源：服务接待）</t>
  </si>
  <si>
    <t>F239</t>
  </si>
  <si>
    <t>统计返工完工次数</t>
  </si>
  <si>
    <t>F240</t>
  </si>
  <si>
    <t>销售日期展示</t>
  </si>
  <si>
    <t>F241</t>
  </si>
  <si>
    <t>交车日期展示</t>
  </si>
  <si>
    <t>F242</t>
  </si>
  <si>
    <t>工单列表的列定义</t>
  </si>
  <si>
    <t>工单一览-设置显示字段</t>
  </si>
  <si>
    <t>F243</t>
  </si>
  <si>
    <t>查看工单列表的列定义</t>
  </si>
  <si>
    <t>F244</t>
  </si>
  <si>
    <t>编辑工单列表的列定义</t>
  </si>
  <si>
    <t>F245</t>
  </si>
  <si>
    <t>工单一览导出</t>
  </si>
  <si>
    <t>工单一览信息导出</t>
  </si>
  <si>
    <t>工单一览-导出</t>
  </si>
  <si>
    <t>F246</t>
  </si>
  <si>
    <t>查看随到接待信息</t>
  </si>
  <si>
    <t>新增工单</t>
  </si>
  <si>
    <t>工单一览-随到接待</t>
  </si>
  <si>
    <t>F247</t>
  </si>
  <si>
    <t>查看工单进程（仅限处于维修中/维修完成/检查完成状态的）</t>
  </si>
  <si>
    <t>F248</t>
  </si>
  <si>
    <t>BO零件到货提醒看板</t>
  </si>
  <si>
    <t>工单预览</t>
  </si>
  <si>
    <t>工单预览-零件出库单</t>
  </si>
  <si>
    <t>F249</t>
  </si>
  <si>
    <t>查看工单预览</t>
  </si>
  <si>
    <t>F250</t>
  </si>
  <si>
    <t>查看新建追加作业施工单（仅限估算/结算之后）</t>
  </si>
  <si>
    <t>工单预览-追加作业施工单</t>
  </si>
  <si>
    <t>F251</t>
  </si>
  <si>
    <t>工单预览-问诊表</t>
  </si>
  <si>
    <t>问诊表信息</t>
  </si>
  <si>
    <t>问诊表</t>
  </si>
  <si>
    <t>F252</t>
  </si>
  <si>
    <t>查看问诊表信息</t>
  </si>
  <si>
    <t>F253</t>
  </si>
  <si>
    <t>问诊表打印</t>
  </si>
  <si>
    <t>F254</t>
  </si>
  <si>
    <t>工单预览-施工单</t>
  </si>
  <si>
    <t>施工单信息</t>
  </si>
  <si>
    <t>施工单</t>
  </si>
  <si>
    <t>F255</t>
  </si>
  <si>
    <t>查看预约数据（预约单号、客户类型、接待时间等）</t>
  </si>
  <si>
    <t>F256</t>
  </si>
  <si>
    <t>查看客户车辆基本信息（车主姓名、车主电话、车主地址等）</t>
  </si>
  <si>
    <t>F257</t>
  </si>
  <si>
    <t>查询套餐项目</t>
  </si>
  <si>
    <t>F258</t>
  </si>
  <si>
    <t>查看丰桔车数据（来源：丰桔车导入）</t>
  </si>
  <si>
    <t>F259</t>
  </si>
  <si>
    <t>查看权益与价值数据（车龄、VIN、车牌、外观色、销售交车日期等）</t>
  </si>
  <si>
    <t>F260</t>
  </si>
  <si>
    <t>查看车辆状况数据（里程、动力类型、油表、旧件、脚垫、物品等）</t>
  </si>
  <si>
    <t>车型动力类型区</t>
  </si>
  <si>
    <t>客户基础属性筛选</t>
  </si>
  <si>
    <t>F261</t>
  </si>
  <si>
    <t>查看估算结算数据（原始/预计交车时间、维修金额等）</t>
  </si>
  <si>
    <t>F262</t>
  </si>
  <si>
    <t>查看维修项目零件数据（维修代码、名称；零件代码、名称；套餐等）</t>
  </si>
  <si>
    <t>F263</t>
  </si>
  <si>
    <t>查看基本情报数据（未实施活动名称及未实施活动原因等）</t>
  </si>
  <si>
    <t>F264</t>
  </si>
  <si>
    <t>查看优惠券信息（来源:工单优惠券信息获取接口）</t>
  </si>
  <si>
    <t>F265</t>
  </si>
  <si>
    <t>施工单打印预览</t>
  </si>
  <si>
    <t>工单预览-施工单-打印预览</t>
  </si>
  <si>
    <t>F266</t>
  </si>
  <si>
    <t>施工单打印</t>
  </si>
  <si>
    <t>F267</t>
  </si>
  <si>
    <t>客户批准（限客户线下签署）</t>
  </si>
  <si>
    <t>估算/结算-估算/结算</t>
  </si>
  <si>
    <t>F268</t>
  </si>
  <si>
    <t>客户批准（限客户在SNPM上电子签名并回传通知）</t>
  </si>
  <si>
    <t>F269</t>
  </si>
  <si>
    <t>朔源码</t>
  </si>
  <si>
    <t>生成朔源二维码</t>
  </si>
  <si>
    <t>车辆状况-车辆状况</t>
  </si>
  <si>
    <t>F270</t>
  </si>
  <si>
    <t>部位对照表查看</t>
  </si>
  <si>
    <t>F271</t>
  </si>
  <si>
    <t>施工单客户批准</t>
  </si>
  <si>
    <t>视频/图片查看（来源：SNPM）</t>
  </si>
  <si>
    <t>F272</t>
  </si>
  <si>
    <t>F273</t>
  </si>
  <si>
    <t>追加作业施工单信息</t>
  </si>
  <si>
    <t>追加作业报价单</t>
  </si>
  <si>
    <t>F274</t>
  </si>
  <si>
    <t>查看原工单基本情报数据（服务顾问、车牌号、VIN等）</t>
  </si>
  <si>
    <t>追加作业-结算估算</t>
  </si>
  <si>
    <t>F275</t>
  </si>
  <si>
    <t>查看原工单车辆状况数据（是否洗车、客户等待方式等）</t>
  </si>
  <si>
    <t>F276</t>
  </si>
  <si>
    <t>查看原工单预计交车日期</t>
  </si>
  <si>
    <t>F277</t>
  </si>
  <si>
    <t>查看原工单销售店名称及销售店联系方式（DMS共通）</t>
  </si>
  <si>
    <t>F278</t>
  </si>
  <si>
    <t>查看原工单作业班组及维修技师信息</t>
  </si>
  <si>
    <t>F279</t>
  </si>
  <si>
    <t>故障点描述内容（来源：作业技师PAD端）</t>
  </si>
  <si>
    <t>F280</t>
  </si>
  <si>
    <t>查看技师PAD端添加的故障点信息</t>
  </si>
  <si>
    <t>F281</t>
  </si>
  <si>
    <t>查看估算结算各付款方的付款金额</t>
  </si>
  <si>
    <t>F282</t>
  </si>
  <si>
    <t>查看维修项目零件数据（维修代码、名称；零件代码、名称等）</t>
  </si>
  <si>
    <t>工单预览-追加作业施工单-打印预览</t>
  </si>
  <si>
    <t>F283</t>
  </si>
  <si>
    <t>追加作业施工单预览页面中新建费用总览数据计算</t>
  </si>
  <si>
    <t>F284</t>
  </si>
  <si>
    <t>追加作业施工单客户批准</t>
  </si>
  <si>
    <t>F285</t>
  </si>
  <si>
    <t>取消追加作业</t>
  </si>
  <si>
    <t>F286</t>
  </si>
  <si>
    <t>追加作业施工单打印</t>
  </si>
  <si>
    <t>F287</t>
  </si>
  <si>
    <t>工单预览-结算单</t>
  </si>
  <si>
    <t>结算单信息</t>
  </si>
  <si>
    <t>结算单</t>
  </si>
  <si>
    <t>F288</t>
  </si>
  <si>
    <t>查看结算单</t>
  </si>
  <si>
    <t>F289</t>
  </si>
  <si>
    <t>结算单打印</t>
  </si>
  <si>
    <t>工单预览-结算单-打印预览</t>
  </si>
  <si>
    <t>F290</t>
  </si>
  <si>
    <t>F291</t>
  </si>
  <si>
    <t>F292</t>
  </si>
  <si>
    <t>F293</t>
  </si>
  <si>
    <t>F294</t>
  </si>
  <si>
    <t>F295</t>
  </si>
  <si>
    <t>F296</t>
  </si>
  <si>
    <t>查看基本情报数据（未实施活动、未实施活动原因、客户需求等）</t>
  </si>
  <si>
    <t>F297</t>
  </si>
  <si>
    <t>查看作业结果数据（用车建议、行车安全检查、未采纳项目等）</t>
  </si>
  <si>
    <t>F298</t>
  </si>
  <si>
    <t>查看上次维修信息（类型、日期、里程、工单号、项目、用车建议）</t>
  </si>
  <si>
    <t>F299</t>
  </si>
  <si>
    <t>F300</t>
  </si>
  <si>
    <t>视频/图片查看</t>
  </si>
  <si>
    <t>F301</t>
  </si>
  <si>
    <t>结算单线下签署</t>
  </si>
  <si>
    <t>F302</t>
  </si>
  <si>
    <t>取消签署</t>
  </si>
  <si>
    <t>F303</t>
  </si>
  <si>
    <t>生成二维码对接微信小程序</t>
  </si>
  <si>
    <t>生成二维码对接微信小程序（官微）</t>
  </si>
  <si>
    <t>F304</t>
  </si>
  <si>
    <t>零件出库单信息（来源：零件内销）</t>
  </si>
  <si>
    <t>F305</t>
  </si>
  <si>
    <t>查看零件出库单详情</t>
  </si>
  <si>
    <t>F306</t>
  </si>
  <si>
    <t>基本情报</t>
  </si>
  <si>
    <t>基本情报信息</t>
  </si>
  <si>
    <t>录入客户基本信息、客户要求等</t>
  </si>
  <si>
    <t>基本情报-基本情报</t>
  </si>
  <si>
    <t>F307</t>
  </si>
  <si>
    <t>将选择实施的SSC活动添加至“维修项目/零件”列表</t>
  </si>
  <si>
    <t>F308</t>
  </si>
  <si>
    <t>权益与价值内容查看</t>
  </si>
  <si>
    <t>事故主要责任保司数据（来源：AAA保险平台）</t>
  </si>
  <si>
    <t>保险信息录入</t>
  </si>
  <si>
    <t>权益与价值-权益</t>
  </si>
  <si>
    <t>F309</t>
  </si>
  <si>
    <t>查看保险公司列表数据</t>
  </si>
  <si>
    <t>F310</t>
  </si>
  <si>
    <t>超A图标展示（来源：共通能力中心）</t>
  </si>
  <si>
    <t>丰云行客户图标</t>
  </si>
  <si>
    <t>F311</t>
  </si>
  <si>
    <t>丰享汇图标展示（来源：共通能力中心）</t>
  </si>
  <si>
    <t>车友会车主图标</t>
  </si>
  <si>
    <t>F312</t>
  </si>
  <si>
    <t>添加微信图标展示（来源：SCRM）</t>
  </si>
  <si>
    <t>添加微信图标</t>
  </si>
  <si>
    <t>F313</t>
  </si>
  <si>
    <t>微店主信息展示（来源：数据平台）</t>
  </si>
  <si>
    <t>F314</t>
  </si>
  <si>
    <t>安享管家图标展示</t>
  </si>
  <si>
    <t>E客服所属小组图标</t>
  </si>
  <si>
    <t>F315</t>
  </si>
  <si>
    <t>客户需求常用语</t>
  </si>
  <si>
    <t>工单取消</t>
  </si>
  <si>
    <t>选择常用语，可设置编辑</t>
  </si>
  <si>
    <t>基本情报-客户信息</t>
  </si>
  <si>
    <t>F316</t>
  </si>
  <si>
    <t>查看常用语</t>
  </si>
  <si>
    <t>F317</t>
  </si>
  <si>
    <t>新增常用语</t>
  </si>
  <si>
    <t>F318</t>
  </si>
  <si>
    <t>编辑常用语</t>
  </si>
  <si>
    <t>F319</t>
  </si>
  <si>
    <t>删除常用语</t>
  </si>
  <si>
    <t>F320</t>
  </si>
  <si>
    <t>SA只能维护自己设置的常用语</t>
  </si>
  <si>
    <t>F321</t>
  </si>
  <si>
    <t>客户信息及履历</t>
  </si>
  <si>
    <t>客户信息及履历查询</t>
  </si>
  <si>
    <t>客户信息与履历查询</t>
  </si>
  <si>
    <t>基本情报-客户信息及履历</t>
  </si>
  <si>
    <t>F322</t>
  </si>
  <si>
    <t>入厂提醒弹窗（来源：每次入厂提醒/下次入厂提醒）</t>
  </si>
  <si>
    <t>入厂提醒</t>
  </si>
  <si>
    <t>基本情报-技术情报</t>
  </si>
  <si>
    <t>F323</t>
  </si>
  <si>
    <t>维修工单SSC确认信息</t>
  </si>
  <si>
    <t>基本情报-SSC弹窗</t>
  </si>
  <si>
    <t>F324</t>
  </si>
  <si>
    <t>SSC</t>
  </si>
  <si>
    <t>SSC提示弹窗（来源：DMS保修模块）</t>
  </si>
  <si>
    <t>服务提醒</t>
  </si>
  <si>
    <t>F325</t>
  </si>
  <si>
    <t>F326</t>
  </si>
  <si>
    <t>查看SSC信息</t>
  </si>
  <si>
    <t>SSC召回车辆</t>
  </si>
  <si>
    <t>F327</t>
  </si>
  <si>
    <t>编辑SSC信息</t>
  </si>
  <si>
    <t>F328</t>
  </si>
  <si>
    <t>校验SSC信息</t>
  </si>
  <si>
    <t>F329</t>
  </si>
  <si>
    <t>SSC批量操作</t>
  </si>
  <si>
    <t>F330</t>
  </si>
  <si>
    <t>三包维修信息</t>
  </si>
  <si>
    <t>基本情报-三包</t>
  </si>
  <si>
    <t>F331</t>
  </si>
  <si>
    <t>主动点检项</t>
  </si>
  <si>
    <t>主动点检提醒维护</t>
  </si>
  <si>
    <t>追加主动点检提醒</t>
  </si>
  <si>
    <t>F332</t>
  </si>
  <si>
    <t>主动点检代码</t>
  </si>
  <si>
    <t>编辑主动点检提醒</t>
  </si>
  <si>
    <t>F333</t>
  </si>
  <si>
    <t>统计累计修理时间</t>
  </si>
  <si>
    <t>F334</t>
  </si>
  <si>
    <t>查询三包零件详情</t>
  </si>
  <si>
    <t>F335</t>
  </si>
  <si>
    <t>校验批量零件是否属于三包零件</t>
  </si>
  <si>
    <t>F336</t>
  </si>
  <si>
    <t>故障部位维修次数（来源：保修）</t>
  </si>
  <si>
    <t>F337</t>
  </si>
  <si>
    <t>故障部位维修明细（来源：保修）</t>
  </si>
  <si>
    <t>F338</t>
  </si>
  <si>
    <t>零件维修次数（来源：保修）</t>
  </si>
  <si>
    <t>F339</t>
  </si>
  <si>
    <t>零件维修明细（来源：保修）</t>
  </si>
  <si>
    <t>F340</t>
  </si>
  <si>
    <t>维修累计天数（来源：保修）</t>
  </si>
  <si>
    <t>F341</t>
  </si>
  <si>
    <t>获取SSC活动数据（来源：技术支持）</t>
  </si>
  <si>
    <t>F342</t>
  </si>
  <si>
    <t>获取技术支持活动数据（来源：技术支持）</t>
  </si>
  <si>
    <t>F343</t>
  </si>
  <si>
    <t>接待开单</t>
  </si>
  <si>
    <t>查看未售车辆维修基本情报</t>
  </si>
  <si>
    <t>基本情报-车辆</t>
  </si>
  <si>
    <t>F344</t>
  </si>
  <si>
    <t>统计三包车辆本店/他店实施</t>
  </si>
  <si>
    <t>F345</t>
  </si>
  <si>
    <t>三包车辆预警判断（统计多条同一故障零件）</t>
  </si>
  <si>
    <t>F346</t>
  </si>
  <si>
    <t>保存基本情报</t>
  </si>
  <si>
    <t>临时保存</t>
  </si>
  <si>
    <t>F347</t>
  </si>
  <si>
    <t>自动更新车主/送修人信息</t>
  </si>
  <si>
    <t>F348</t>
  </si>
  <si>
    <t>校验基本情报</t>
  </si>
  <si>
    <t>F349</t>
  </si>
  <si>
    <t>客户要求</t>
  </si>
  <si>
    <t>F350</t>
  </si>
  <si>
    <t>预约备注信息</t>
  </si>
  <si>
    <t>F351</t>
  </si>
  <si>
    <t>车辆状况</t>
  </si>
  <si>
    <t>车辆状况信息</t>
  </si>
  <si>
    <t>录入车辆初始状况</t>
  </si>
  <si>
    <t>F352</t>
  </si>
  <si>
    <t>检查内容</t>
  </si>
  <si>
    <t>F353</t>
  </si>
  <si>
    <t>车联网车辆信息（来源：车联网接口）</t>
  </si>
  <si>
    <t>F354</t>
  </si>
  <si>
    <t>查询车联网展示信息</t>
  </si>
  <si>
    <t>F355</t>
  </si>
  <si>
    <t>编辑车辆状况信息（含外观检查、确认事项等）</t>
  </si>
  <si>
    <t>车辆状况-保存成功</t>
  </si>
  <si>
    <t>F356</t>
  </si>
  <si>
    <t>判断外观检查标记和类型，自动带入维修项目</t>
  </si>
  <si>
    <t>F357</t>
  </si>
  <si>
    <t>判断车辆状况信息未保存并提示</t>
  </si>
  <si>
    <t>F358</t>
  </si>
  <si>
    <t>查看问诊表</t>
  </si>
  <si>
    <t>查看问诊表数据</t>
  </si>
  <si>
    <t>录入问诊表</t>
  </si>
  <si>
    <t>F359</t>
  </si>
  <si>
    <t>查看图片及视频（来源：SNPM）</t>
  </si>
  <si>
    <t>检查图片一览</t>
  </si>
  <si>
    <t>F360</t>
  </si>
  <si>
    <t>保险定损单凭证上传</t>
  </si>
  <si>
    <t>F361</t>
  </si>
  <si>
    <t>新增问诊表信息</t>
  </si>
  <si>
    <t>F362</t>
  </si>
  <si>
    <t>编辑问诊表信息</t>
  </si>
  <si>
    <t>F363</t>
  </si>
  <si>
    <t>新能源车和非新能源车</t>
  </si>
  <si>
    <t>F364</t>
  </si>
  <si>
    <t>确认事项</t>
  </si>
  <si>
    <t>F365</t>
  </si>
  <si>
    <t>外观内饰检查图片</t>
  </si>
  <si>
    <t>F366</t>
  </si>
  <si>
    <t>故障点损伤照片</t>
  </si>
  <si>
    <t>F367</t>
  </si>
  <si>
    <t>可查看部位对照图</t>
  </si>
  <si>
    <t>F368</t>
  </si>
  <si>
    <t>上传问诊录音</t>
  </si>
  <si>
    <t>F369</t>
  </si>
  <si>
    <t>可查看并上传故障点
损伤照片</t>
  </si>
  <si>
    <t>可查看并上传故障点损伤照片</t>
  </si>
  <si>
    <t>F370</t>
  </si>
  <si>
    <t>F371</t>
  </si>
  <si>
    <t>里程输入失去焦点时，需要查询当前车辆的上次进厂里程</t>
  </si>
  <si>
    <t>F372</t>
  </si>
  <si>
    <t>外观拍照检查信息</t>
  </si>
  <si>
    <t>F373</t>
  </si>
  <si>
    <t>环车检查信息</t>
  </si>
  <si>
    <t>F374</t>
  </si>
  <si>
    <t>保存车辆状况信息</t>
  </si>
  <si>
    <t>F375</t>
  </si>
  <si>
    <t>权益与价值信息</t>
  </si>
  <si>
    <t>展示权益</t>
  </si>
  <si>
    <t>F376</t>
  </si>
  <si>
    <t>新增客户特征信息</t>
  </si>
  <si>
    <t>权益与价值-顾客特征查看预录入</t>
  </si>
  <si>
    <t>F377</t>
  </si>
  <si>
    <t>会员等级信息（来源：数据平台）</t>
  </si>
  <si>
    <t>F378</t>
  </si>
  <si>
    <t>查看会员等级</t>
  </si>
  <si>
    <t>F379</t>
  </si>
  <si>
    <t>客户特征信息（来源：数据平台和SCRM系统）</t>
  </si>
  <si>
    <t>F380</t>
  </si>
  <si>
    <t>车辆HCR信息</t>
  </si>
  <si>
    <t>F381</t>
  </si>
  <si>
    <t>查看客户特征</t>
  </si>
  <si>
    <t>查看客户特征信息</t>
  </si>
  <si>
    <t>F382</t>
  </si>
  <si>
    <t>编辑客户特征</t>
  </si>
  <si>
    <t>编辑客户特征信息</t>
  </si>
  <si>
    <t>F383</t>
  </si>
  <si>
    <t>车辆健康报告数据（来源：HCR接口）</t>
  </si>
  <si>
    <t>F384</t>
  </si>
  <si>
    <t>查看HCR</t>
  </si>
  <si>
    <t>查看车辆健康报告</t>
  </si>
  <si>
    <t>F385</t>
  </si>
  <si>
    <t>会员积分信息（来源：数据平台）</t>
  </si>
  <si>
    <t>F386</t>
  </si>
  <si>
    <t>查看厂商积分及销售店积分</t>
  </si>
  <si>
    <t>F387</t>
  </si>
  <si>
    <t>查看已购商品信息</t>
  </si>
  <si>
    <t>维修项目/零件</t>
  </si>
  <si>
    <t>商品销售履历查询</t>
  </si>
  <si>
    <t>权益与价值-已购商品列表</t>
  </si>
  <si>
    <t>F388</t>
  </si>
  <si>
    <t>查看已购商品销售单信息</t>
  </si>
  <si>
    <t>权益与价值-服务商品销售</t>
  </si>
  <si>
    <t>F389</t>
  </si>
  <si>
    <t>当前车辆可购服务商品查询</t>
  </si>
  <si>
    <t>展示价值</t>
  </si>
  <si>
    <t>F390</t>
  </si>
  <si>
    <t>获取定保通可选择零件列表</t>
  </si>
  <si>
    <t>权益与价值-定保通零件确认</t>
  </si>
  <si>
    <t>F391</t>
  </si>
  <si>
    <t>商品销售单信息</t>
  </si>
  <si>
    <t>F392</t>
  </si>
  <si>
    <t>服务商品销售明细信息</t>
  </si>
  <si>
    <t>权益与价值-服务商品销售明细</t>
  </si>
  <si>
    <t>F393</t>
  </si>
  <si>
    <t>代金券销售明细信息</t>
  </si>
  <si>
    <t>F394</t>
  </si>
  <si>
    <t>定保通销售明细信息</t>
  </si>
  <si>
    <t>权益与价值-定保通销售</t>
  </si>
  <si>
    <t>F395</t>
  </si>
  <si>
    <t>服务商品销售</t>
  </si>
  <si>
    <t>工单服务商品购买记录创建</t>
  </si>
  <si>
    <t>F396</t>
  </si>
  <si>
    <t>创建服务商品销售结算单</t>
  </si>
  <si>
    <t>F397</t>
  </si>
  <si>
    <t>定保通商品销售</t>
  </si>
  <si>
    <t>当前车辆可购定保通商品查询</t>
  </si>
  <si>
    <t>F398</t>
  </si>
  <si>
    <t>工单服务定保通购买记录创建</t>
  </si>
  <si>
    <t>F399</t>
  </si>
  <si>
    <t>当前车辆所购定保通商品零件明细展示</t>
  </si>
  <si>
    <t>F400</t>
  </si>
  <si>
    <t>工单服务定保通购买的零件明细记录创建</t>
  </si>
  <si>
    <t>F401</t>
  </si>
  <si>
    <t>删除未付款商品行</t>
  </si>
  <si>
    <t>F402</t>
  </si>
  <si>
    <t>定保通附件上传</t>
  </si>
  <si>
    <t>F403</t>
  </si>
  <si>
    <t>服务商品附件上传</t>
  </si>
  <si>
    <t>F404</t>
  </si>
  <si>
    <t>查看已用定保通信息</t>
  </si>
  <si>
    <t>F405</t>
  </si>
  <si>
    <t>查看剩余定保通信息</t>
  </si>
  <si>
    <t>F406</t>
  </si>
  <si>
    <t>查看已用服务商品信息</t>
  </si>
  <si>
    <t>F407</t>
  </si>
  <si>
    <t>查看剩余服务商品信息</t>
  </si>
  <si>
    <t>F408</t>
  </si>
  <si>
    <t>查看享受的厂家政策</t>
  </si>
  <si>
    <t>F409</t>
  </si>
  <si>
    <t>客户名下优惠券信息（图形化展示，非文字列表）</t>
  </si>
  <si>
    <t>F410</t>
  </si>
  <si>
    <t>查看可用优惠券信息</t>
  </si>
  <si>
    <t>查看优惠券详情（图形化界面，非文字列表）</t>
  </si>
  <si>
    <t>维修项目/零件-优惠券</t>
  </si>
  <si>
    <t>F411</t>
  </si>
  <si>
    <t>客户名下非车险信息</t>
  </si>
  <si>
    <t>F412</t>
  </si>
  <si>
    <t>查看非车险详情</t>
  </si>
  <si>
    <t>F413</t>
  </si>
  <si>
    <t>查看线索推荐</t>
  </si>
  <si>
    <t>增换购线索推荐</t>
  </si>
  <si>
    <t>权益与价值-线索推荐</t>
  </si>
  <si>
    <t>F414</t>
  </si>
  <si>
    <t>精真估估价信息</t>
  </si>
  <si>
    <t>F415</t>
  </si>
  <si>
    <t>查看精真估估价详情</t>
  </si>
  <si>
    <t>权益与价值-估价</t>
  </si>
  <si>
    <t>F416</t>
  </si>
  <si>
    <t>查看上次维修用车建议（来源：作业结果）</t>
  </si>
  <si>
    <t>F417</t>
  </si>
  <si>
    <t>查询保修/盘喷（来源：AAA)</t>
  </si>
  <si>
    <t>F418</t>
  </si>
  <si>
    <t>查询意向新车车系（来源：ADMS)</t>
  </si>
  <si>
    <t>F419</t>
  </si>
  <si>
    <t>查询通过车系查询排量（来源：ADMS)</t>
  </si>
  <si>
    <t>F420</t>
  </si>
  <si>
    <t>媒体通过车系查询车型（来源：ADMS)</t>
  </si>
  <si>
    <t>F421</t>
  </si>
  <si>
    <t>媒体推送销售线索接口（来源：ADMS)</t>
  </si>
  <si>
    <t>F422</t>
  </si>
  <si>
    <t>查看上次维修未采纳项目（来源：作业结果）</t>
  </si>
  <si>
    <t>F423</t>
  </si>
  <si>
    <t>查看车辆数据标签</t>
  </si>
  <si>
    <t>F424</t>
  </si>
  <si>
    <t>查看用车旅途</t>
  </si>
  <si>
    <t>查看用车旅途（来源：车辆维修履历）</t>
  </si>
  <si>
    <t>权益与价值-用车旅途</t>
  </si>
  <si>
    <t>F425</t>
  </si>
  <si>
    <t>按不同维修类型区分不同维修内容（保养、钣喷、保修、一般等）</t>
  </si>
  <si>
    <t>F426</t>
  </si>
  <si>
    <t>车辆价值（数据来源：基础设置-定期保养主表维护）</t>
  </si>
  <si>
    <t>F427</t>
  </si>
  <si>
    <t>价值</t>
  </si>
  <si>
    <t>按不同车种及公里数查看维修项目及配件信息</t>
  </si>
  <si>
    <t>F428</t>
  </si>
  <si>
    <t>定保通/服务商品销售</t>
  </si>
  <si>
    <t>F429</t>
  </si>
  <si>
    <t>追加定保通产品</t>
  </si>
  <si>
    <t>F430</t>
  </si>
  <si>
    <t>批量维护公里数及零件数</t>
  </si>
  <si>
    <t>F431</t>
  </si>
  <si>
    <t>查看定保通销售明细</t>
  </si>
  <si>
    <t>权益与价值-定保通销售明细</t>
  </si>
  <si>
    <t>F432</t>
  </si>
  <si>
    <t>查看服务商品销售明细</t>
  </si>
  <si>
    <t>F433</t>
  </si>
  <si>
    <t>查看定保通销售单</t>
  </si>
  <si>
    <t>F434</t>
  </si>
  <si>
    <t>打印定保通销售单</t>
  </si>
  <si>
    <t>权益与价值-打印已购商品</t>
  </si>
  <si>
    <t>F435</t>
  </si>
  <si>
    <t>查看服务商品销售单</t>
  </si>
  <si>
    <t>F436</t>
  </si>
  <si>
    <t>打印服务商品销售单</t>
  </si>
  <si>
    <t>F437</t>
  </si>
  <si>
    <t>查询保养入库近一年的特征信息</t>
  </si>
  <si>
    <t>F438</t>
  </si>
  <si>
    <t>维修项目与零件</t>
  </si>
  <si>
    <t>维修项目零件信息</t>
  </si>
  <si>
    <t>维修项目/零件-维修项目查询</t>
  </si>
  <si>
    <t>F439</t>
  </si>
  <si>
    <t>维修零件信息</t>
  </si>
  <si>
    <t>维修项目/零件-维修零件查询</t>
  </si>
  <si>
    <t>F440</t>
  </si>
  <si>
    <t>厂家政策提醒</t>
  </si>
  <si>
    <t>维修项目/零件-厂家政策弹窗</t>
  </si>
  <si>
    <t>F441</t>
  </si>
  <si>
    <t>查看厂家政策（来源：厂家政策设置）</t>
  </si>
  <si>
    <t>维修项目/零件-厂家政策</t>
  </si>
  <si>
    <t>F442</t>
  </si>
  <si>
    <t>查看保养建议（来源：定期保养主表维护）</t>
  </si>
  <si>
    <t>维修项目/零件-保养建议</t>
  </si>
  <si>
    <t>F443</t>
  </si>
  <si>
    <t>查看维修项目</t>
  </si>
  <si>
    <t>项目速查（来源：SA常用维修项目管理）</t>
  </si>
  <si>
    <t>项目速查/零件速查</t>
  </si>
  <si>
    <t>维修项目/零件-项目速查</t>
  </si>
  <si>
    <t>F444</t>
  </si>
  <si>
    <t>查看维修零件</t>
  </si>
  <si>
    <t>零件速查（来源：SA常用维修零件管理）</t>
  </si>
  <si>
    <t>维修项目/零件-零件速查</t>
  </si>
  <si>
    <t>F445</t>
  </si>
  <si>
    <t>查看定保通（来源：定保通销售明细）</t>
  </si>
  <si>
    <t>维修项目/零件-定保通</t>
  </si>
  <si>
    <t>F446</t>
  </si>
  <si>
    <t>查看服务商品（来源：服务商品销售明细）</t>
  </si>
  <si>
    <t>维修项目/零件-服务商品</t>
  </si>
  <si>
    <t>F447</t>
  </si>
  <si>
    <t>查看自店套餐</t>
  </si>
  <si>
    <t>查看自店套餐（来源：基础设置-维修套餐）</t>
  </si>
  <si>
    <t>优惠套餐</t>
  </si>
  <si>
    <t>维修项目/零件-自店套餐</t>
  </si>
  <si>
    <t>F448</t>
  </si>
  <si>
    <t>查看服务节活动（来源：基础设置-服务节活动）</t>
  </si>
  <si>
    <t>维修项目/零件-服务节</t>
  </si>
  <si>
    <t>F449</t>
  </si>
  <si>
    <t>服务节活动按品类添加</t>
  </si>
  <si>
    <t>F450</t>
  </si>
  <si>
    <t>按品类添加的服务节活动录入配件数量时校验</t>
  </si>
  <si>
    <t>F451</t>
  </si>
  <si>
    <t>查看知识库</t>
  </si>
  <si>
    <t>去了解数据（来源：DMS共通）</t>
  </si>
  <si>
    <t>维修项目/零件-去了解</t>
  </si>
  <si>
    <t>F452</t>
  </si>
  <si>
    <t>维修项目零件</t>
  </si>
  <si>
    <t>本次必选</t>
  </si>
  <si>
    <t>维修项目/零件-免保</t>
  </si>
  <si>
    <t>F453</t>
  </si>
  <si>
    <t>查看维修项目配件详情介绍</t>
  </si>
  <si>
    <t>维修项目/零件-项目零件详情</t>
  </si>
  <si>
    <t>F454</t>
  </si>
  <si>
    <t>5K/10K维修项目绑定（来源：接待）</t>
  </si>
  <si>
    <t>F455</t>
  </si>
  <si>
    <t>追加作业授权默认展示（来源：基础设置-追加作业授权）</t>
  </si>
  <si>
    <t>维修项目/零件-追加授权开关</t>
  </si>
  <si>
    <t>F456</t>
  </si>
  <si>
    <t>查看维修代码</t>
  </si>
  <si>
    <t>工时代码查询（来源：维修代码对照表）</t>
  </si>
  <si>
    <t>F457</t>
  </si>
  <si>
    <t>查看零件代码</t>
  </si>
  <si>
    <t>零件代码查询（来源：维修零件代码对照表）</t>
  </si>
  <si>
    <t>F458</t>
  </si>
  <si>
    <t>获取所选零件的非整数出库的单位数量</t>
  </si>
  <si>
    <t>F459</t>
  </si>
  <si>
    <t>获取所选零件是否钣喷件标志</t>
  </si>
  <si>
    <t>F460</t>
  </si>
  <si>
    <t>获取是否符合现认案件判断结果</t>
  </si>
  <si>
    <t>F461</t>
  </si>
  <si>
    <t>服务节活动实施状况一览查询列表</t>
  </si>
  <si>
    <t>F462</t>
  </si>
  <si>
    <t>服务商品实施信息</t>
  </si>
  <si>
    <t>F463</t>
  </si>
  <si>
    <t>创建工单套餐使用记录</t>
  </si>
  <si>
    <t>F464</t>
  </si>
  <si>
    <t>套餐被使用（实施）信息</t>
  </si>
  <si>
    <t>F465</t>
  </si>
  <si>
    <t>定保通使用（实施）时，需创建实施记录</t>
  </si>
  <si>
    <t>F466</t>
  </si>
  <si>
    <t>服务商品使用（实施）时，需创建实施记录</t>
  </si>
  <si>
    <t>F467</t>
  </si>
  <si>
    <t>服务节实施时，需创建实施记录</t>
  </si>
  <si>
    <t>F468</t>
  </si>
  <si>
    <t>服务商品销售记录更新</t>
  </si>
  <si>
    <t>F469</t>
  </si>
  <si>
    <t>维修暂停信息</t>
  </si>
  <si>
    <t>维修项目/零件-三包暂停</t>
  </si>
  <si>
    <t>F470</t>
  </si>
  <si>
    <t>保存维修暂停</t>
  </si>
  <si>
    <t>F471</t>
  </si>
  <si>
    <t>工单维修项目/零件保存</t>
  </si>
  <si>
    <t>F472</t>
  </si>
  <si>
    <t>服务节活动实施状况一览
维修项目/零件</t>
  </si>
  <si>
    <t>服务节活动实施信息</t>
  </si>
  <si>
    <t>F473</t>
  </si>
  <si>
    <t>推送TL提醒</t>
  </si>
  <si>
    <t>推送TL现认案件提醒</t>
  </si>
  <si>
    <t>F474</t>
  </si>
  <si>
    <t>推送项目和零件确定完成的工单信息</t>
  </si>
  <si>
    <t>维修项目/零件-项目零件保存</t>
  </si>
  <si>
    <t>F475</t>
  </si>
  <si>
    <t>推送三包车辆维修展厅（TO：保修）</t>
  </si>
  <si>
    <t>T1数据（来源：保修）</t>
  </si>
  <si>
    <t>维修项目/零件-T1</t>
  </si>
  <si>
    <t>F476</t>
  </si>
  <si>
    <t>T1明细信息</t>
  </si>
  <si>
    <t>F477</t>
  </si>
  <si>
    <t>查看T1信息</t>
  </si>
  <si>
    <t>F478</t>
  </si>
  <si>
    <t>查看三包车辆维修暂停原因</t>
  </si>
  <si>
    <t>F479</t>
  </si>
  <si>
    <t>推送三包车辆维修展厅</t>
  </si>
  <si>
    <t>F480</t>
  </si>
  <si>
    <t>编辑三包车辆维修暂停原因</t>
  </si>
  <si>
    <t>F481</t>
  </si>
  <si>
    <t>三包车辆维修启用</t>
  </si>
  <si>
    <t>F482</t>
  </si>
  <si>
    <t>更新报价</t>
  </si>
  <si>
    <t>更新工单报价</t>
  </si>
  <si>
    <t>F483</t>
  </si>
  <si>
    <t>查看优惠券数据</t>
  </si>
  <si>
    <t>优惠券数据（来源：共通能力中心）</t>
  </si>
  <si>
    <t>F484</t>
  </si>
  <si>
    <t>维修工单-优惠券</t>
  </si>
  <si>
    <t>F485</t>
  </si>
  <si>
    <t>维修工单-代金券</t>
  </si>
  <si>
    <t>F486</t>
  </si>
  <si>
    <t>查询优惠券信息</t>
  </si>
  <si>
    <t>F487</t>
  </si>
  <si>
    <t>使用优惠券（绑定至工单）</t>
  </si>
  <si>
    <t>F488</t>
  </si>
  <si>
    <t>查看已选优惠券</t>
  </si>
  <si>
    <t>F489</t>
  </si>
  <si>
    <t>取消优惠券绑定</t>
  </si>
  <si>
    <t>F490</t>
  </si>
  <si>
    <t>保养唯一码录入</t>
  </si>
  <si>
    <t>其他业务功能</t>
  </si>
  <si>
    <t>保养唯一码</t>
  </si>
  <si>
    <t>F491</t>
  </si>
  <si>
    <t>查询零件档案列表信息，来源：零件</t>
  </si>
  <si>
    <t>F492</t>
  </si>
  <si>
    <t>查询零件档案详情信息，来源：零件</t>
  </si>
  <si>
    <t>F493</t>
  </si>
  <si>
    <t>查询零件在库信息，来源：零件</t>
  </si>
  <si>
    <t>F494</t>
  </si>
  <si>
    <t>SA授权添加零件</t>
  </si>
  <si>
    <t>SA授权零件经理添加零件</t>
  </si>
  <si>
    <t>F495</t>
  </si>
  <si>
    <t>维修项目折扣金额计算</t>
  </si>
  <si>
    <t>F496</t>
  </si>
  <si>
    <t>维修零件折扣金额计算</t>
  </si>
  <si>
    <t>F497</t>
  </si>
  <si>
    <t>原厂保养套餐销售状况查询</t>
  </si>
  <si>
    <t>F498</t>
  </si>
  <si>
    <t>原厂保养套餐销售应开票明细查询</t>
  </si>
  <si>
    <t>F499</t>
  </si>
  <si>
    <t>原厂保养套餐实施状况查询</t>
  </si>
  <si>
    <t>F500</t>
  </si>
  <si>
    <t>原厂保养套餐产品销售</t>
  </si>
  <si>
    <t>F501</t>
  </si>
  <si>
    <t>原厂保养套餐维修发票确认</t>
  </si>
  <si>
    <t>F502</t>
  </si>
  <si>
    <t>F503</t>
  </si>
  <si>
    <t>原厂保养套餐销售发票查询</t>
  </si>
  <si>
    <t>F504</t>
  </si>
  <si>
    <t>原厂保养套餐财务结算</t>
  </si>
  <si>
    <t>F505</t>
  </si>
  <si>
    <t>创建追加作业</t>
  </si>
  <si>
    <t>追加作业信息</t>
  </si>
  <si>
    <t>追加作业-追加作业创建</t>
  </si>
  <si>
    <t>F506</t>
  </si>
  <si>
    <t>查看追加作业信息</t>
  </si>
  <si>
    <t>追加作业-追加作业详情</t>
  </si>
  <si>
    <t>F507</t>
  </si>
  <si>
    <t>编辑追加作业信息</t>
  </si>
  <si>
    <t>F508</t>
  </si>
  <si>
    <t>追加作业估算结算</t>
  </si>
  <si>
    <t>F509</t>
  </si>
  <si>
    <t>追加作业预览</t>
  </si>
  <si>
    <t>F510</t>
  </si>
  <si>
    <t>追加作业打印</t>
  </si>
  <si>
    <t>F511</t>
  </si>
  <si>
    <t>追加作业信息-维修项目</t>
  </si>
  <si>
    <t>追加作业-维修项目查询</t>
  </si>
  <si>
    <t>F512</t>
  </si>
  <si>
    <t>追加作业信息-维修项目-列表</t>
  </si>
  <si>
    <t>F513</t>
  </si>
  <si>
    <t>追加作业信息-维修项目-编辑</t>
  </si>
  <si>
    <t>F514</t>
  </si>
  <si>
    <t>追加作业信息-维修零件</t>
  </si>
  <si>
    <t>追加作业-维修零件查询</t>
  </si>
  <si>
    <t>F515</t>
  </si>
  <si>
    <t>追加作业信息-维修零件-列表</t>
  </si>
  <si>
    <t>F516</t>
  </si>
  <si>
    <t>F517</t>
  </si>
  <si>
    <t>零件内销单更新（来源：零件）</t>
  </si>
  <si>
    <t>F518</t>
  </si>
  <si>
    <t>零件内销单取消（来源：零件）</t>
  </si>
  <si>
    <t>F519</t>
  </si>
  <si>
    <t>估算/结算</t>
  </si>
  <si>
    <t>估算/结算信息</t>
  </si>
  <si>
    <t>F520</t>
  </si>
  <si>
    <t>丰田付款方数据（来源：基础设置-丰田付款方）</t>
  </si>
  <si>
    <t>F521</t>
  </si>
  <si>
    <t>查看丰田付款方</t>
  </si>
  <si>
    <t>估算/结算-费用详情</t>
  </si>
  <si>
    <t>F522</t>
  </si>
  <si>
    <t>保险公司付款方数据（来源：基础设置-保险公司维护）</t>
  </si>
  <si>
    <t>F523</t>
  </si>
  <si>
    <t>查看保险公司付款方</t>
  </si>
  <si>
    <t>F524</t>
  </si>
  <si>
    <t>客户已购代金券数据（来源：服务商品）</t>
  </si>
  <si>
    <t>F525</t>
  </si>
  <si>
    <t>查看可用代金券</t>
  </si>
  <si>
    <t>F526</t>
  </si>
  <si>
    <t>批量选择可用的的代金券</t>
  </si>
  <si>
    <t>F527</t>
  </si>
  <si>
    <t>查看客户车辆基本信息（来源：基本情报）</t>
  </si>
  <si>
    <t>F528</t>
  </si>
  <si>
    <t>查看工单基础信息</t>
  </si>
  <si>
    <t>查看维修项目零件、优惠券、套餐等信息（来源：维修项目/零件）</t>
  </si>
  <si>
    <t>估算结算</t>
  </si>
  <si>
    <t>展示优惠券信息</t>
  </si>
  <si>
    <t>F529</t>
  </si>
  <si>
    <t>展示维修项目与零件</t>
  </si>
  <si>
    <t>F530</t>
  </si>
  <si>
    <t>录入预计交车时间</t>
  </si>
  <si>
    <t>编辑预计交车时间</t>
  </si>
  <si>
    <t>F531</t>
  </si>
  <si>
    <t>录入送修问题</t>
  </si>
  <si>
    <t>F532</t>
  </si>
  <si>
    <t>录入发票抬头</t>
  </si>
  <si>
    <t>F533</t>
  </si>
  <si>
    <t>查看结算单预览</t>
  </si>
  <si>
    <t>F534</t>
  </si>
  <si>
    <t>特殊结算单预览展示（江苏、上海）</t>
  </si>
  <si>
    <t>F535</t>
  </si>
  <si>
    <t>在原工单基础上进行追加作业</t>
  </si>
  <si>
    <t>F536</t>
  </si>
  <si>
    <t>F537</t>
  </si>
  <si>
    <t>优惠卷解锁（来源：共通能力中心）</t>
  </si>
  <si>
    <t>F538</t>
  </si>
  <si>
    <t>优惠卷锁定（来源：共通能力中心）</t>
  </si>
  <si>
    <t>F539</t>
  </si>
  <si>
    <t>优惠卷反核销（来源：共通能力中心）</t>
  </si>
  <si>
    <t>F540</t>
  </si>
  <si>
    <t>获取大事故车钣喷件折扣（来源：零件）</t>
  </si>
  <si>
    <t>F541</t>
  </si>
  <si>
    <t>推送估算签字确认的工单信息（TO：技术）</t>
  </si>
  <si>
    <t>F542</t>
  </si>
  <si>
    <t>推送估算签字确认后的零件信息（TO：零件）</t>
  </si>
  <si>
    <t>F543</t>
  </si>
  <si>
    <t>客户估算确认电子签（FROM：SNPM）</t>
  </si>
  <si>
    <t>F544</t>
  </si>
  <si>
    <t>客户结算确认电子签（FROM：SNPM）</t>
  </si>
  <si>
    <t>F545</t>
  </si>
  <si>
    <t>客户结算取消（FROM:SNPM)</t>
  </si>
  <si>
    <t>F546</t>
  </si>
  <si>
    <t>优惠券核销</t>
  </si>
  <si>
    <t>商城订单核销</t>
  </si>
  <si>
    <t>F547</t>
  </si>
  <si>
    <t>优惠券反核销</t>
  </si>
  <si>
    <t>F548</t>
  </si>
  <si>
    <t>推送结算完成的维修工单信息</t>
  </si>
  <si>
    <t>F549</t>
  </si>
  <si>
    <t>推送结算完成的大事故车配件折扣金额信息</t>
  </si>
  <si>
    <t>F550</t>
  </si>
  <si>
    <t>查询追加作业</t>
  </si>
  <si>
    <t>F551</t>
  </si>
  <si>
    <t>展示费用详情</t>
  </si>
  <si>
    <t>F552</t>
  </si>
  <si>
    <t>展示支付方式</t>
  </si>
  <si>
    <t>会计服务结算-店端-会计服务结算列表</t>
  </si>
  <si>
    <t>F553</t>
  </si>
  <si>
    <t>展示基本信息</t>
  </si>
  <si>
    <t>F554</t>
  </si>
  <si>
    <t>估算单预览</t>
  </si>
  <si>
    <t>F555</t>
  </si>
  <si>
    <t>展示套餐</t>
  </si>
  <si>
    <t>F556</t>
  </si>
  <si>
    <t>月结客户标识</t>
  </si>
  <si>
    <t>F557</t>
  </si>
  <si>
    <t>施工单预览</t>
  </si>
  <si>
    <t>F558</t>
  </si>
  <si>
    <t>问诊表查看</t>
  </si>
  <si>
    <t>F559</t>
  </si>
  <si>
    <t>打印估算单</t>
  </si>
  <si>
    <t>F560</t>
  </si>
  <si>
    <t>打印施工单</t>
  </si>
  <si>
    <t>F561</t>
  </si>
  <si>
    <t>客户批准确认</t>
  </si>
  <si>
    <t>工单预览-结算单-线下签署</t>
  </si>
  <si>
    <t>F562</t>
  </si>
  <si>
    <t>线上支付确认</t>
  </si>
  <si>
    <t>F563</t>
  </si>
  <si>
    <t>检验报告录入</t>
  </si>
  <si>
    <t>F564</t>
  </si>
  <si>
    <t>技术总监支援</t>
  </si>
  <si>
    <t>F565</t>
  </si>
  <si>
    <t>作业结果</t>
  </si>
  <si>
    <t>完工工单详情</t>
  </si>
  <si>
    <t>作业结果-维修完成</t>
  </si>
  <si>
    <t>F566</t>
  </si>
  <si>
    <t>作业结果待交车信息</t>
  </si>
  <si>
    <t>作业结果-作业结果</t>
  </si>
  <si>
    <t>F567</t>
  </si>
  <si>
    <t>录入交车前检查说明</t>
  </si>
  <si>
    <t>F568</t>
  </si>
  <si>
    <t>作业结果详情</t>
  </si>
  <si>
    <t>完成检查查询</t>
  </si>
  <si>
    <t>作业结果-交车检查确认</t>
  </si>
  <si>
    <t>F569</t>
  </si>
  <si>
    <t>维修完成</t>
  </si>
  <si>
    <t>F570</t>
  </si>
  <si>
    <t>客户要求常用语设置</t>
  </si>
  <si>
    <t>作业结果-常用语设置</t>
  </si>
  <si>
    <t>F571</t>
  </si>
  <si>
    <t>新增客户要求常用语</t>
  </si>
  <si>
    <t>作业结果-编辑常用语</t>
  </si>
  <si>
    <t>F572</t>
  </si>
  <si>
    <t>编辑客户要求常用语</t>
  </si>
  <si>
    <t>F573</t>
  </si>
  <si>
    <t>删除客户要求常用语</t>
  </si>
  <si>
    <t>F574</t>
  </si>
  <si>
    <t>用车建议常用语设置</t>
  </si>
  <si>
    <t>F575</t>
  </si>
  <si>
    <t>新增用车建议常用语</t>
  </si>
  <si>
    <t>F576</t>
  </si>
  <si>
    <t>编辑用车建议常用语</t>
  </si>
  <si>
    <t>F577</t>
  </si>
  <si>
    <t>删除用车建议常用语</t>
  </si>
  <si>
    <t>F578</t>
  </si>
  <si>
    <t>查看行车安全检查信息</t>
  </si>
  <si>
    <t>查看行车安全检查信息（来源于车间数据）</t>
  </si>
  <si>
    <t>F579</t>
  </si>
  <si>
    <t>查看交车检查信息</t>
  </si>
  <si>
    <t>F580</t>
  </si>
  <si>
    <t>作业退回</t>
  </si>
  <si>
    <t>作业结果-作业退回</t>
  </si>
  <si>
    <t>F581</t>
  </si>
  <si>
    <t>保存交车检查信息</t>
  </si>
  <si>
    <t>F582</t>
  </si>
  <si>
    <t>保存作业结果已交车信息</t>
  </si>
  <si>
    <t>F583</t>
  </si>
  <si>
    <t>取消交车检查（作业数据和状态回滚）</t>
  </si>
  <si>
    <t>F584</t>
  </si>
  <si>
    <t>保存结算单信息</t>
  </si>
  <si>
    <t>F585</t>
  </si>
  <si>
    <t>推送交车完成的工单信息（TO：保修）</t>
  </si>
  <si>
    <t>F586</t>
  </si>
  <si>
    <t>车辆维修工单未采纳项目信息</t>
  </si>
  <si>
    <t>F587</t>
  </si>
  <si>
    <t>工单取消信息</t>
  </si>
  <si>
    <t>工单取消-工单取消</t>
  </si>
  <si>
    <t>F588</t>
  </si>
  <si>
    <t>查看取消工单列表</t>
  </si>
  <si>
    <t>工单列表信息</t>
  </si>
  <si>
    <t>F589</t>
  </si>
  <si>
    <t>三包状态</t>
  </si>
  <si>
    <t>三包状态数据（来源：保修）</t>
  </si>
  <si>
    <t>F590</t>
  </si>
  <si>
    <t>查看三包状态</t>
  </si>
  <si>
    <t>F591</t>
  </si>
  <si>
    <t>工单状态</t>
  </si>
  <si>
    <t>工单状态数据（来源：工单数据）</t>
  </si>
  <si>
    <t>F592</t>
  </si>
  <si>
    <t>查看工单状态</t>
  </si>
  <si>
    <t>F593</t>
  </si>
  <si>
    <t>维修类型数据（来源：基础设置-维修类型）</t>
  </si>
  <si>
    <t>F594</t>
  </si>
  <si>
    <t>查看维修类型</t>
  </si>
  <si>
    <t>F595</t>
  </si>
  <si>
    <t>服务顾问数据（来源：鉴权）</t>
  </si>
  <si>
    <t>F596</t>
  </si>
  <si>
    <t>查看服务顾问</t>
  </si>
  <si>
    <t>F597</t>
  </si>
  <si>
    <t>导出所有取消工单</t>
  </si>
  <si>
    <t>取消工单信息导出</t>
  </si>
  <si>
    <t>F598</t>
  </si>
  <si>
    <t>操作工单取消（含变更工单状态，零件退库，优惠券回退等）</t>
  </si>
  <si>
    <t>F599</t>
  </si>
  <si>
    <t>编辑工单取消类型和备注</t>
  </si>
  <si>
    <t>F600</t>
  </si>
  <si>
    <t>查看工单取消操作结果提示</t>
  </si>
  <si>
    <t>F601</t>
  </si>
  <si>
    <t>检验工单取消条件，取消失败提示</t>
  </si>
  <si>
    <t>F602</t>
  </si>
  <si>
    <t>站内信提醒信息</t>
  </si>
  <si>
    <t>F603</t>
  </si>
  <si>
    <t>新增站内信提醒</t>
  </si>
  <si>
    <t>F604</t>
  </si>
  <si>
    <t>工单状态变化事件发送</t>
  </si>
  <si>
    <t>F605</t>
  </si>
  <si>
    <t>PDS未实施一览</t>
  </si>
  <si>
    <t>PDS信息（来源：销售）（协议、发票、在库种类、R/O等）</t>
  </si>
  <si>
    <t>彭波</t>
  </si>
  <si>
    <t>F606</t>
  </si>
  <si>
    <t>查看PDS信息</t>
  </si>
  <si>
    <t>PDS未实施一览-PDS工单一览</t>
  </si>
  <si>
    <t>F607</t>
  </si>
  <si>
    <t>进口车PDS操作</t>
  </si>
  <si>
    <t>进口车PDS工单手工开单</t>
  </si>
  <si>
    <t>PDS未实施一览-PDS一键开单</t>
  </si>
  <si>
    <t>F608</t>
  </si>
  <si>
    <t>批量选择车辆进行PDS一键开单</t>
  </si>
  <si>
    <t>F609</t>
  </si>
  <si>
    <t>对进口车PDS工单进行推送</t>
  </si>
  <si>
    <t>F610</t>
  </si>
  <si>
    <t>PDS信息推送接口（来源：销售）（协议、发票、在库种类、R/O等）</t>
  </si>
  <si>
    <t>F611</t>
  </si>
  <si>
    <t>二手车委托一览</t>
  </si>
  <si>
    <t>二手车委托信息</t>
  </si>
  <si>
    <t>二手车委托</t>
  </si>
  <si>
    <t>工单信息检索</t>
  </si>
  <si>
    <t>二手车委托一览-二手车委托一览</t>
  </si>
  <si>
    <t>F612</t>
  </si>
  <si>
    <t>二手车委托类型数据</t>
  </si>
  <si>
    <t>委托信息</t>
  </si>
  <si>
    <t>二手车委托一览-查看</t>
  </si>
  <si>
    <t>F613</t>
  </si>
  <si>
    <t>查看二手车委托</t>
  </si>
  <si>
    <t>查看二手车委托类型</t>
  </si>
  <si>
    <t>F614</t>
  </si>
  <si>
    <t>二手车工单状态数据</t>
  </si>
  <si>
    <t>F615</t>
  </si>
  <si>
    <t>查看二手车工单状态</t>
  </si>
  <si>
    <t>F616</t>
  </si>
  <si>
    <t>二手车基本信息（来源：UCAR360）（ID、车牌号、VIN、类型等）</t>
  </si>
  <si>
    <t>F617</t>
  </si>
  <si>
    <t>二手车维保记录查询（来源：UCAR360)</t>
  </si>
  <si>
    <t>F618</t>
  </si>
  <si>
    <t>工单已结算回传数据至UCAR系统（TO：UCAR360)</t>
  </si>
  <si>
    <t>会计服务结算-店端-内销单会计服务结算</t>
  </si>
  <si>
    <t>F619</t>
  </si>
  <si>
    <t>工单反结算回传数据至UCAR系统（TO：UCAR360)</t>
  </si>
  <si>
    <t>会计服务结算-店端-工单会计服务取消结算</t>
  </si>
  <si>
    <t>F620</t>
  </si>
  <si>
    <t>工单取消回传数据至UCAR系统（TO：UCAR360)</t>
  </si>
  <si>
    <t>F621</t>
  </si>
  <si>
    <t>二手车委托整备检测开单</t>
  </si>
  <si>
    <t>F622</t>
  </si>
  <si>
    <t>二手车委托工单编辑</t>
  </si>
  <si>
    <t>二手车委托一览-编辑</t>
  </si>
  <si>
    <t>F623</t>
  </si>
  <si>
    <t>二手车委托工单查看</t>
  </si>
  <si>
    <t>F624</t>
  </si>
  <si>
    <t>二手车委托工单结算单打印</t>
  </si>
  <si>
    <t>二手车委托一览-查看-打印</t>
  </si>
  <si>
    <t>F625</t>
  </si>
  <si>
    <t>钥匙订购信息采集</t>
  </si>
  <si>
    <t>钥匙订购信息采集信息</t>
  </si>
  <si>
    <t>钥匙订购信息采集-采集列表一览</t>
  </si>
  <si>
    <t>F626</t>
  </si>
  <si>
    <t>查看钥匙订购信息</t>
  </si>
  <si>
    <t>钥匙订购信息采集-查看</t>
  </si>
  <si>
    <t>F627</t>
  </si>
  <si>
    <t>新增钥匙订购信息</t>
  </si>
  <si>
    <t>钥匙订购信息采集-填报信息</t>
  </si>
  <si>
    <t>F628</t>
  </si>
  <si>
    <t>编辑钥匙订购信息</t>
  </si>
  <si>
    <t>钥匙订购信息采集-编辑</t>
  </si>
  <si>
    <t>F629</t>
  </si>
  <si>
    <t>订购信息详情</t>
  </si>
  <si>
    <t>F630</t>
  </si>
  <si>
    <t>订购信息绑定状态（来源：零部件）</t>
  </si>
  <si>
    <t>F631</t>
  </si>
  <si>
    <t>删除钥匙订购信息</t>
  </si>
  <si>
    <t>F632</t>
  </si>
  <si>
    <t>上传车辆证明</t>
  </si>
  <si>
    <t>F633</t>
  </si>
  <si>
    <t>上传车主证明</t>
  </si>
  <si>
    <t>F634</t>
  </si>
  <si>
    <t>上传购车发票</t>
  </si>
  <si>
    <t>F635</t>
  </si>
  <si>
    <t>交车</t>
  </si>
  <si>
    <t>会计服务结算</t>
  </si>
  <si>
    <t>会计服务结算信息</t>
  </si>
  <si>
    <t>结算</t>
  </si>
  <si>
    <t>交车管理</t>
  </si>
  <si>
    <t>F636</t>
  </si>
  <si>
    <t>会计服务工单列表展示</t>
  </si>
  <si>
    <t>F637</t>
  </si>
  <si>
    <t>该店所有的SA列表（来源：DMS共通）</t>
  </si>
  <si>
    <t>F638</t>
  </si>
  <si>
    <t>按不同的接待SA查看待结算的工单</t>
  </si>
  <si>
    <t>F639</t>
  </si>
  <si>
    <t>维修工单数据（数据来源于售后服务模块）</t>
  </si>
  <si>
    <t>F640</t>
  </si>
  <si>
    <t>查看不同结算状态的工单结算信息</t>
  </si>
  <si>
    <t>F641</t>
  </si>
  <si>
    <t>根据月结工单类型查看待结算工单信息</t>
  </si>
  <si>
    <t>会计服务结算-店端-查看工单详情</t>
  </si>
  <si>
    <t>F642</t>
  </si>
  <si>
    <t>工单分多次结算</t>
  </si>
  <si>
    <t>会计服务结算-店端-工单会计服务结算</t>
  </si>
  <si>
    <t>F643</t>
  </si>
  <si>
    <t>会计服务结算信息-维修项目</t>
  </si>
  <si>
    <t>会计服务结算-店端-会计服务结算详情</t>
  </si>
  <si>
    <t>F644</t>
  </si>
  <si>
    <t>会计服务结算信息-维修零件</t>
  </si>
  <si>
    <t>F645</t>
  </si>
  <si>
    <t>会计服务结算信息-维修项目查询</t>
  </si>
  <si>
    <t>F646</t>
  </si>
  <si>
    <t>会计服务结算信息-维修零件查询</t>
  </si>
  <si>
    <t>F647</t>
  </si>
  <si>
    <t>零件外销会计服务结算</t>
  </si>
  <si>
    <t>F648</t>
  </si>
  <si>
    <t>含保险业务会计服务结算</t>
  </si>
  <si>
    <t>F649</t>
  </si>
  <si>
    <t>含保修业务会计服务结算</t>
  </si>
  <si>
    <t>F650</t>
  </si>
  <si>
    <t>含客户付费会计服务结算</t>
  </si>
  <si>
    <t>F651</t>
  </si>
  <si>
    <t>含定保通/服务商品的会计服务结算</t>
  </si>
  <si>
    <t>服务商品会计结算-店端-服务商品会计结算</t>
  </si>
  <si>
    <t>F652</t>
  </si>
  <si>
    <t>查看月结工单详细信息</t>
  </si>
  <si>
    <t>F653</t>
  </si>
  <si>
    <t>校验非月结客户结算条件</t>
  </si>
  <si>
    <t>会计服务结算-店端-结算提示</t>
  </si>
  <si>
    <t>F654</t>
  </si>
  <si>
    <t>校验月结客户结算条件</t>
  </si>
  <si>
    <t>F655</t>
  </si>
  <si>
    <t>查看会计服务结算详情</t>
  </si>
  <si>
    <t>F656</t>
  </si>
  <si>
    <t>会计结算日志信息</t>
  </si>
  <si>
    <t>会计服务结算-店端-查看日志</t>
  </si>
  <si>
    <t>F657</t>
  </si>
  <si>
    <t>查看会计结算日志</t>
  </si>
  <si>
    <t>F658</t>
  </si>
  <si>
    <t>结算内部维修工单（自有车维修和返修）</t>
  </si>
  <si>
    <t>F659</t>
  </si>
  <si>
    <t>拆分结算工单（一张工单拆分为多次结算，每次使用不同的支付方式）</t>
  </si>
  <si>
    <t>F660</t>
  </si>
  <si>
    <t>查看结算提示信息</t>
  </si>
  <si>
    <t>F661</t>
  </si>
  <si>
    <t>取消结算提示</t>
  </si>
  <si>
    <t>会计服务结算-店端-结算取消提示</t>
  </si>
  <si>
    <t>F662</t>
  </si>
  <si>
    <t>反结算待处理工单</t>
  </si>
  <si>
    <t>F663</t>
  </si>
  <si>
    <t>检验反结算工单条件（基础设置-反结算授权）</t>
  </si>
  <si>
    <t>F664</t>
  </si>
  <si>
    <t>反结算待处理结算单</t>
  </si>
  <si>
    <t>F665</t>
  </si>
  <si>
    <t>反结算待处理优惠卷</t>
  </si>
  <si>
    <t>F666</t>
  </si>
  <si>
    <t>反结算待处理定保通</t>
  </si>
  <si>
    <t>F667</t>
  </si>
  <si>
    <t>反结算待处理服务商品</t>
  </si>
  <si>
    <t>F668</t>
  </si>
  <si>
    <t>反结算待处理厂家政策</t>
  </si>
  <si>
    <t>F669</t>
  </si>
  <si>
    <t>反结算待处理服务节</t>
  </si>
  <si>
    <t>F670</t>
  </si>
  <si>
    <t>定保通会计结算</t>
  </si>
  <si>
    <t>定保通会计结算信息</t>
  </si>
  <si>
    <t>定保通会计结算-店端-定保通会计结算</t>
  </si>
  <si>
    <t>F671</t>
  </si>
  <si>
    <t>查询定保通会计结算信息</t>
  </si>
  <si>
    <t>定保通会计结算-店端-定保通会计结算详情</t>
  </si>
  <si>
    <t>F672</t>
  </si>
  <si>
    <t>定保通根据实际业务场景选择不同的付款方式进行结算</t>
  </si>
  <si>
    <t>F673</t>
  </si>
  <si>
    <t>销售合同上载</t>
  </si>
  <si>
    <t>F674</t>
  </si>
  <si>
    <t>付款凭证上载</t>
  </si>
  <si>
    <t>F675</t>
  </si>
  <si>
    <t>定保通结算确认</t>
  </si>
  <si>
    <t>F676</t>
  </si>
  <si>
    <t>定保通结算取消</t>
  </si>
  <si>
    <t>F677</t>
  </si>
  <si>
    <t>服务商品会计结算</t>
  </si>
  <si>
    <t>服务商品会计结算信息</t>
  </si>
  <si>
    <t>商品销售财务结算</t>
  </si>
  <si>
    <t>服务商品会计结算-店端-服务商品会计结算列表</t>
  </si>
  <si>
    <t>F678</t>
  </si>
  <si>
    <t>查询服务商品会计结算信息</t>
  </si>
  <si>
    <t>服务商品会计结算-店端-服务商品会计结算详情页</t>
  </si>
  <si>
    <t>F679</t>
  </si>
  <si>
    <t>服务商品根据实际业务场景选择不同的付款方式进行结算</t>
  </si>
  <si>
    <t>F680</t>
  </si>
  <si>
    <t>F681</t>
  </si>
  <si>
    <t>F682</t>
  </si>
  <si>
    <t>服务商品结算取消</t>
  </si>
  <si>
    <t>服务商品会计结算-店端-服务商品会计取消结算</t>
  </si>
  <si>
    <t>F683</t>
  </si>
  <si>
    <t>服务商品结算确认</t>
  </si>
  <si>
    <t>F684</t>
  </si>
  <si>
    <t>商品销售单查看</t>
  </si>
  <si>
    <t>服务商品会计结算-店端-服务商品销售单查看</t>
  </si>
  <si>
    <t>F685</t>
  </si>
  <si>
    <t>会计服务结算事件发送</t>
  </si>
  <si>
    <t>F686</t>
  </si>
  <si>
    <t>应收帐信息</t>
  </si>
  <si>
    <t>应收账查询-应收账查询</t>
  </si>
  <si>
    <t>F687</t>
  </si>
  <si>
    <t>查看应收帐信息</t>
  </si>
  <si>
    <t>F688</t>
  </si>
  <si>
    <t>打印应收帐信息</t>
  </si>
  <si>
    <t>应收账查询-应收账查询打印</t>
  </si>
  <si>
    <t>F689</t>
  </si>
  <si>
    <t>在应收账里面查询工单基本信息</t>
  </si>
  <si>
    <t>F690</t>
  </si>
  <si>
    <t>服务会计日报信息</t>
  </si>
  <si>
    <t>服务会计日报</t>
  </si>
  <si>
    <t>服务会计日报-服务会计日报</t>
  </si>
  <si>
    <t>F691</t>
  </si>
  <si>
    <t>查看服务会计日报信息</t>
  </si>
  <si>
    <t>F692</t>
  </si>
  <si>
    <t>打印服务会计日报信息</t>
  </si>
  <si>
    <t>服务会计日报-服务会计日报打印</t>
  </si>
  <si>
    <t>F693</t>
  </si>
  <si>
    <t>应收帐查询</t>
  </si>
  <si>
    <t>F694</t>
  </si>
  <si>
    <t>服务销售日报</t>
  </si>
  <si>
    <t>F695</t>
  </si>
  <si>
    <t>新能源电池管理</t>
  </si>
  <si>
    <t>新能源车电池管理</t>
  </si>
  <si>
    <t>F696</t>
  </si>
  <si>
    <t>月结客户</t>
  </si>
  <si>
    <t>月结客户信息</t>
  </si>
  <si>
    <t>月结客户-月结客户一览</t>
  </si>
  <si>
    <t>F697</t>
  </si>
  <si>
    <t>查看月结客户信息</t>
  </si>
  <si>
    <t>F698</t>
  </si>
  <si>
    <t>编辑月结客户信息</t>
  </si>
  <si>
    <t>月结客户-编辑客户</t>
  </si>
  <si>
    <t>F699</t>
  </si>
  <si>
    <t>批量新增月结客户</t>
  </si>
  <si>
    <t>月结客户-新增月结客户</t>
  </si>
  <si>
    <t>F700</t>
  </si>
  <si>
    <t>月结客户信息编辑</t>
  </si>
  <si>
    <t>F701</t>
  </si>
  <si>
    <t>删除月结客户</t>
  </si>
  <si>
    <t>月结客户-删除提示</t>
  </si>
  <si>
    <t>F702</t>
  </si>
  <si>
    <t>更改月结客户已绑定的车辆信息</t>
  </si>
  <si>
    <t>月结客户-编辑车辆</t>
  </si>
  <si>
    <t>F703</t>
  </si>
  <si>
    <t>更改月结客户的客户信息</t>
  </si>
  <si>
    <t>F704</t>
  </si>
  <si>
    <t>查看月结客户应收账信息</t>
  </si>
  <si>
    <t>F705</t>
  </si>
  <si>
    <t>编辑月结客户备注（单独画面）</t>
  </si>
  <si>
    <t>F706</t>
  </si>
  <si>
    <t>基础</t>
  </si>
  <si>
    <t>工作台</t>
  </si>
  <si>
    <t>工作台首页信息展示</t>
  </si>
  <si>
    <t>工作台-工作台</t>
  </si>
  <si>
    <t>F707</t>
  </si>
  <si>
    <t>统计接待中工单数量</t>
  </si>
  <si>
    <t>F708</t>
  </si>
  <si>
    <t>统计待接待工单数量</t>
  </si>
  <si>
    <t>F709</t>
  </si>
  <si>
    <t>统计维修中工单数量</t>
  </si>
  <si>
    <t>F710</t>
  </si>
  <si>
    <t>统计维修完成工单数量</t>
  </si>
  <si>
    <t>F711</t>
  </si>
  <si>
    <t>统计检查完成工单数量</t>
  </si>
  <si>
    <t>F712</t>
  </si>
  <si>
    <t>统计活动招徕任务数量</t>
  </si>
  <si>
    <t>F713</t>
  </si>
  <si>
    <t>查看活动跟进列表</t>
  </si>
  <si>
    <t>F714</t>
  </si>
  <si>
    <t>屏蔽月度统计功能</t>
  </si>
  <si>
    <t>F715</t>
  </si>
  <si>
    <t>查看随到接待页面</t>
  </si>
  <si>
    <t>F716</t>
  </si>
  <si>
    <t>查看工单列表页面</t>
  </si>
  <si>
    <t>F717</t>
  </si>
  <si>
    <t>查看SMB车间数据</t>
  </si>
  <si>
    <t>F718</t>
  </si>
  <si>
    <t>查看客户列表信息</t>
  </si>
  <si>
    <t>F719</t>
  </si>
  <si>
    <t>F720</t>
  </si>
  <si>
    <t>消息通知提醒数据</t>
  </si>
  <si>
    <t>F721</t>
  </si>
  <si>
    <t>查看消息通知概要</t>
  </si>
  <si>
    <t>F722</t>
  </si>
  <si>
    <t>维护代码对照表</t>
  </si>
  <si>
    <t>查看消息通知列表</t>
  </si>
  <si>
    <t>F723</t>
  </si>
  <si>
    <t>消息提醒一览</t>
  </si>
  <si>
    <t>消息提醒详情展示及状态调整</t>
  </si>
  <si>
    <t>F724</t>
  </si>
  <si>
    <t>作业组维护</t>
  </si>
  <si>
    <t>接收人员数据（来源：鉴权）</t>
  </si>
  <si>
    <t>F725</t>
  </si>
  <si>
    <t>SA常用维修项目设置</t>
  </si>
  <si>
    <t>查看接收人员</t>
  </si>
  <si>
    <t>F726</t>
  </si>
  <si>
    <t>SA常用维修零件管理</t>
  </si>
  <si>
    <t>丰田付款方信息</t>
  </si>
  <si>
    <t>丰田付款方-厂端-丰田付款方列表</t>
  </si>
  <si>
    <t>F727</t>
  </si>
  <si>
    <t>维修套餐</t>
  </si>
  <si>
    <t>付款种类</t>
  </si>
  <si>
    <t>查询丰田付款方</t>
  </si>
  <si>
    <t>F728</t>
  </si>
  <si>
    <t>丰田付款方新建</t>
  </si>
  <si>
    <t>丰田付款方</t>
  </si>
  <si>
    <t>新建丰田付款方</t>
  </si>
  <si>
    <t>丰田付款方-厂端-丰田付款方新建</t>
  </si>
  <si>
    <t>F729</t>
  </si>
  <si>
    <t>丰田付款方详情</t>
  </si>
  <si>
    <t>丰田付款方-厂端-丰田付款方编辑</t>
  </si>
  <si>
    <t>F730</t>
  </si>
  <si>
    <t>丰田付款方编辑</t>
  </si>
  <si>
    <t>更新丰田付款方</t>
  </si>
  <si>
    <t>F731</t>
  </si>
  <si>
    <t>丰田付款方删除</t>
  </si>
  <si>
    <t>丰田付款方-厂端-丰田付款方删除</t>
  </si>
  <si>
    <t>F732</t>
  </si>
  <si>
    <t>付款种类信息</t>
  </si>
  <si>
    <t>付款种类-厂端-付款种类列表</t>
  </si>
  <si>
    <t>F733</t>
  </si>
  <si>
    <t>查看付款种类</t>
  </si>
  <si>
    <t>查询付款种类</t>
  </si>
  <si>
    <t>F734</t>
  </si>
  <si>
    <t>付款种类新建</t>
  </si>
  <si>
    <t>新建付款种类</t>
  </si>
  <si>
    <t>付款种类-厂端-付款种类新建</t>
  </si>
  <si>
    <t>F735</t>
  </si>
  <si>
    <t>付款种类详情</t>
  </si>
  <si>
    <t>付款种类-厂端-付款种类编辑</t>
  </si>
  <si>
    <t>F736</t>
  </si>
  <si>
    <t>付款种类编辑</t>
  </si>
  <si>
    <t>更新付款种类</t>
  </si>
  <si>
    <t>F737</t>
  </si>
  <si>
    <t>付款种类删除</t>
  </si>
  <si>
    <t>付款种类-厂端-付款种类删除</t>
  </si>
  <si>
    <t>F738</t>
  </si>
  <si>
    <t>维修类型设置</t>
  </si>
  <si>
    <t>维修类型信息</t>
  </si>
  <si>
    <t>维修类型-厂端-维修类型列表</t>
  </si>
  <si>
    <t>F739</t>
  </si>
  <si>
    <t>维修类型</t>
  </si>
  <si>
    <t>查询维修类型</t>
  </si>
  <si>
    <t>F740</t>
  </si>
  <si>
    <t>选择结算种类</t>
  </si>
  <si>
    <t>维修类型-厂端-维修类型新建</t>
  </si>
  <si>
    <t>F741</t>
  </si>
  <si>
    <t>维修类型新建</t>
  </si>
  <si>
    <t>新建维修类型</t>
  </si>
  <si>
    <t>F742</t>
  </si>
  <si>
    <t>维修类型详情</t>
  </si>
  <si>
    <t>维修类型-厂端-维修类型编辑</t>
  </si>
  <si>
    <t>F743</t>
  </si>
  <si>
    <t>维修类型编辑</t>
  </si>
  <si>
    <t>更新维修类型</t>
  </si>
  <si>
    <t>F744</t>
  </si>
  <si>
    <t>维修类型删除</t>
  </si>
  <si>
    <t>维修类型-厂端-维修类型删除</t>
  </si>
  <si>
    <t>F745</t>
  </si>
  <si>
    <t>销售店车辆用途</t>
  </si>
  <si>
    <t>销售店车辆用途信息</t>
  </si>
  <si>
    <t>经销店车辆用途区分</t>
  </si>
  <si>
    <t>追加用途区分</t>
  </si>
  <si>
    <t>经销商车辆用途设置-厂端-经销店车辆用途设置</t>
  </si>
  <si>
    <t>F746</t>
  </si>
  <si>
    <t>查看销售店车辆用途</t>
  </si>
  <si>
    <t>修改用途区分</t>
  </si>
  <si>
    <t>F747</t>
  </si>
  <si>
    <t>车辆用途详情</t>
  </si>
  <si>
    <t>经销商车辆用途设置-厂端-车辆用途编辑</t>
  </si>
  <si>
    <t>F748</t>
  </si>
  <si>
    <t>车辆用途编辑</t>
  </si>
  <si>
    <t>F749</t>
  </si>
  <si>
    <t>批量选择需要开通的销售店</t>
  </si>
  <si>
    <t>经销商车辆用途设置-厂端-车辆用途新建</t>
  </si>
  <si>
    <t>F750</t>
  </si>
  <si>
    <t>车辆用途新建</t>
  </si>
  <si>
    <t>F751</t>
  </si>
  <si>
    <t>车辆用途导出</t>
  </si>
  <si>
    <t>经销商车辆用途设置-厂端-车辆用途导出</t>
  </si>
  <si>
    <t>F752</t>
  </si>
  <si>
    <t>维修履历查询信息</t>
  </si>
  <si>
    <t>维修履历查询-厂端-维修履历查询</t>
  </si>
  <si>
    <t>F753</t>
  </si>
  <si>
    <t>查看维修履历列表</t>
  </si>
  <si>
    <t>F754</t>
  </si>
  <si>
    <t>查看维修工单结算单</t>
  </si>
  <si>
    <t>维修履历查询-厂端-维修履历查看</t>
  </si>
  <si>
    <t>F755</t>
  </si>
  <si>
    <t>查看维修工单的车身视频/图片</t>
  </si>
  <si>
    <t>维修履历查询-厂端-查看视频/图片</t>
  </si>
  <si>
    <t>F756</t>
  </si>
  <si>
    <t>查看车辆维修部位对照表</t>
  </si>
  <si>
    <t>维修履历查询-厂端-部位对照表</t>
  </si>
  <si>
    <t>F757</t>
  </si>
  <si>
    <t>维修履历查询-厂端-打印预览</t>
  </si>
  <si>
    <t>F758</t>
  </si>
  <si>
    <t>打印车辆维修履历</t>
  </si>
  <si>
    <t>F759</t>
  </si>
  <si>
    <t>维护代码对照表-厂端</t>
  </si>
  <si>
    <t>维护代码对照表信息</t>
  </si>
  <si>
    <t>维修代码对照表</t>
  </si>
  <si>
    <t>查询维修代码对照表</t>
  </si>
  <si>
    <t>维修代码对照表-厂端-维护代码对照表</t>
  </si>
  <si>
    <t>F760</t>
  </si>
  <si>
    <t>查看维修代码对照表</t>
  </si>
  <si>
    <t>查询维修代码</t>
  </si>
  <si>
    <t>F761</t>
  </si>
  <si>
    <t>维修代码对照表列表</t>
  </si>
  <si>
    <t>F762</t>
  </si>
  <si>
    <t>维修代码对照表-新建</t>
  </si>
  <si>
    <t>新建维修代码</t>
  </si>
  <si>
    <t>维修代码对照表-厂端-维修代码对照表-新建</t>
  </si>
  <si>
    <t>F763</t>
  </si>
  <si>
    <t>维修代码对照表-详情</t>
  </si>
  <si>
    <t>变更维修代码</t>
  </si>
  <si>
    <t>维修代码对照表-厂端-维修代码对照表-编辑</t>
  </si>
  <si>
    <t>F764</t>
  </si>
  <si>
    <t>维修代码对照表批量删除</t>
  </si>
  <si>
    <t>维修代码对照表-厂端-维修代码对照表-批量删除</t>
  </si>
  <si>
    <t>F765</t>
  </si>
  <si>
    <t>维修代码车型对照表信息</t>
  </si>
  <si>
    <t>F766</t>
  </si>
  <si>
    <t>维修代码车型对照表-列表</t>
  </si>
  <si>
    <t>F767</t>
  </si>
  <si>
    <t>维修代码对照表车型-新建</t>
  </si>
  <si>
    <t>F768</t>
  </si>
  <si>
    <t>维修代码对照表车型-详情</t>
  </si>
  <si>
    <t>F769</t>
  </si>
  <si>
    <t>维修代码车型对照表-编辑</t>
  </si>
  <si>
    <t>F770</t>
  </si>
  <si>
    <t>批量选择多个车型</t>
  </si>
  <si>
    <t>F771</t>
  </si>
  <si>
    <t>删除已选中的车型</t>
  </si>
  <si>
    <t>F772</t>
  </si>
  <si>
    <t>维修代码对照表-编辑</t>
  </si>
  <si>
    <t>F773</t>
  </si>
  <si>
    <t>批量编辑对应车型</t>
  </si>
  <si>
    <t>F774</t>
  </si>
  <si>
    <t>F775</t>
  </si>
  <si>
    <t>维修代码对照表-批量维护-下载模板</t>
  </si>
  <si>
    <t>维修代码对照表批量修改</t>
  </si>
  <si>
    <t>维修代码对照表-厂端-维修代码对照表-批量维护-下载模板</t>
  </si>
  <si>
    <t>F776</t>
  </si>
  <si>
    <t>维修代码对照表-批量维护-文件上传</t>
  </si>
  <si>
    <t>维修代码对照表-厂端-维修代码对照表-批量维护-文件上传</t>
  </si>
  <si>
    <t>F777</t>
  </si>
  <si>
    <t>维修代码对照表-批量维护-上载进度</t>
  </si>
  <si>
    <t>维修代码对照表-厂端-维修代码对照表-批量维护-上载进度</t>
  </si>
  <si>
    <t>F778</t>
  </si>
  <si>
    <t>维修代码对照表-批量维护-异常提醒</t>
  </si>
  <si>
    <t>维修代码对照表-厂端-维修代码对照表-批量维护-异常提醒</t>
  </si>
  <si>
    <t>F779</t>
  </si>
  <si>
    <t>维修代码对照表-批量维护-数据预览</t>
  </si>
  <si>
    <t>维修代码对照表-厂端-维修代码对照表-批量维护-导入数据</t>
  </si>
  <si>
    <t>F780</t>
  </si>
  <si>
    <t>维修代码对照表-批量导入-导入完成</t>
  </si>
  <si>
    <t>维修代码对照表-厂端-维修代码对照表-批量导入-导入完成</t>
  </si>
  <si>
    <t>F781</t>
  </si>
  <si>
    <t>维修代码对照表-维修代码索引</t>
  </si>
  <si>
    <t>维修代码对照表-厂端-维修代码对照表-维修代码索引</t>
  </si>
  <si>
    <t>F782</t>
  </si>
  <si>
    <t>维修代码对照表-导出</t>
  </si>
  <si>
    <t>维修代码对照表-厂端-维修代码对照表-导出</t>
  </si>
  <si>
    <t>F783</t>
  </si>
  <si>
    <t>维修代码对照表单个删除</t>
  </si>
  <si>
    <t>维修代码对照表-厂端-维修代码对照表-删除</t>
  </si>
  <si>
    <t>F784</t>
  </si>
  <si>
    <t>小时单价录入</t>
  </si>
  <si>
    <t>F785</t>
  </si>
  <si>
    <t>维修零件代码对照表信息</t>
  </si>
  <si>
    <t>维修零件对照表</t>
  </si>
  <si>
    <t>维修零件代码对照表-厂端-维修零件代码对照表</t>
  </si>
  <si>
    <t>F786</t>
  </si>
  <si>
    <t>查看维修零件代码对照表</t>
  </si>
  <si>
    <t>F787</t>
  </si>
  <si>
    <t>批量选择车型代码检索</t>
  </si>
  <si>
    <t>F788</t>
  </si>
  <si>
    <t>维修零件代码对照表</t>
  </si>
  <si>
    <t>维修零件代码对照表-新增</t>
  </si>
  <si>
    <t>维修零件代码对照表-厂端-维修零件代码对照表-新增</t>
  </si>
  <si>
    <t>F789</t>
  </si>
  <si>
    <t>维修零件代码对照表-详情</t>
  </si>
  <si>
    <t>维修零件代码对照表-厂端-维修零件代码对照表-编辑</t>
  </si>
  <si>
    <t>F790</t>
  </si>
  <si>
    <t>维修零件代码对照表-维修代码信息</t>
  </si>
  <si>
    <t>维修零件代码对照表-厂端-维修零件代码对照表-维修代码查询</t>
  </si>
  <si>
    <t>F791</t>
  </si>
  <si>
    <t>维修零件代码对照表-维修代码查询</t>
  </si>
  <si>
    <t>F792</t>
  </si>
  <si>
    <t>维修零件代码对照表-零件代码信息</t>
  </si>
  <si>
    <t>维修零件代码对照表-厂端-维修零件代码对照表-零件代码查询</t>
  </si>
  <si>
    <t>F793</t>
  </si>
  <si>
    <t>维修零件代码对照表-零件代码查询</t>
  </si>
  <si>
    <t>F794</t>
  </si>
  <si>
    <t>选择零件厂商</t>
  </si>
  <si>
    <t>F795</t>
  </si>
  <si>
    <t>维修零件代码对照表-编辑</t>
  </si>
  <si>
    <t>F796</t>
  </si>
  <si>
    <t>维修零件代码对照表-删除</t>
  </si>
  <si>
    <t>维修零件代码对照表-厂端-维修零件代码对照表-删除</t>
  </si>
  <si>
    <t>F797</t>
  </si>
  <si>
    <t>维修零件代码对照表-导入-下载模板</t>
  </si>
  <si>
    <t>维修零件代码对照表-厂端-维修零件代码对照表-导入-下载模板</t>
  </si>
  <si>
    <t>F798</t>
  </si>
  <si>
    <t>维修零件代码对照表-导入-文件上传</t>
  </si>
  <si>
    <t>维修零件代码对照表-厂端-维修零件代码对照表-导入-文件上传</t>
  </si>
  <si>
    <t>F799</t>
  </si>
  <si>
    <t>维修零件代码对照表-导入-上载进度（实时刷新）</t>
  </si>
  <si>
    <t>维修零件代码对照表-厂端-维修零件代码对照表-导入-上载进度</t>
  </si>
  <si>
    <t>F800</t>
  </si>
  <si>
    <t>维修零件代码对照表-导入-异常提醒</t>
  </si>
  <si>
    <t>维修零件代码对照表-厂端-维修零件代码对照表-导入-异常提醒</t>
  </si>
  <si>
    <t>F801</t>
  </si>
  <si>
    <t>维修零件代码对照表-导入-数据预览</t>
  </si>
  <si>
    <t>维修零件代码对照表-厂端-维修零件代码对照表-导入-导入数据</t>
  </si>
  <si>
    <t>F802</t>
  </si>
  <si>
    <t>维修零件代码对照表-导入-导入完成（统计导入成功件数）</t>
  </si>
  <si>
    <t>维修零件代码对照表-厂端-维修零件代码对照表-导入-导入完成</t>
  </si>
  <si>
    <t>F803</t>
  </si>
  <si>
    <t>维修零件代码对照表-导出</t>
  </si>
  <si>
    <t>维修零件代码对照表-厂端-维修零件代码对照表-导出</t>
  </si>
  <si>
    <t>F804</t>
  </si>
  <si>
    <t>设置说明-厂端</t>
  </si>
  <si>
    <t>查看维修类型维护</t>
  </si>
  <si>
    <t>设置说明</t>
  </si>
  <si>
    <t>设置说明-厂端-维修类型维护</t>
  </si>
  <si>
    <t>F805</t>
  </si>
  <si>
    <t>查看基础设置-维修类型</t>
  </si>
  <si>
    <t>文档目录切换</t>
  </si>
  <si>
    <t>F806</t>
  </si>
  <si>
    <t>查看维修项目/零件代码对照表维护</t>
  </si>
  <si>
    <t>文档目录搜索</t>
  </si>
  <si>
    <t>设置说明-厂端-维修项目/零件代码对照表维护</t>
  </si>
  <si>
    <t>F807</t>
  </si>
  <si>
    <t>查看基础设置-维修代码对照表</t>
  </si>
  <si>
    <t>点此去设置</t>
  </si>
  <si>
    <t>F808</t>
  </si>
  <si>
    <t>查看基础设置-维修零件代码对照表</t>
  </si>
  <si>
    <t>F809</t>
  </si>
  <si>
    <t>查看销售店车辆用途维护</t>
  </si>
  <si>
    <t>设置说明-厂端-经销店车辆用途维护</t>
  </si>
  <si>
    <t>F810</t>
  </si>
  <si>
    <t>查看基础设置-销售店车辆用途</t>
  </si>
  <si>
    <t>F811</t>
  </si>
  <si>
    <t>设置说明-厂端-付款种类</t>
  </si>
  <si>
    <t>F812</t>
  </si>
  <si>
    <t>查看基础设置-付款种类</t>
  </si>
  <si>
    <t>F813</t>
  </si>
  <si>
    <t>F814</t>
  </si>
  <si>
    <t>查看基础设置-丰田付款方</t>
  </si>
  <si>
    <t>F815</t>
  </si>
  <si>
    <t>下载管理（厂端）</t>
  </si>
  <si>
    <t>下载管理（厂端）信息</t>
  </si>
  <si>
    <t>服务部门下载</t>
  </si>
  <si>
    <t>上传结果下载</t>
  </si>
  <si>
    <t>下载管理-厂端-下载管理（厂端）列表</t>
  </si>
  <si>
    <t>F816</t>
  </si>
  <si>
    <t>查看下载管理（厂端）列表</t>
  </si>
  <si>
    <t>下载管理（厂端）列表</t>
  </si>
  <si>
    <t>F817</t>
  </si>
  <si>
    <t>下载管理（厂端）详情</t>
  </si>
  <si>
    <t>下载管理-厂端-下载管理（厂端）-详情</t>
  </si>
  <si>
    <t>F818</t>
  </si>
  <si>
    <t>下载</t>
  </si>
  <si>
    <t>下载管理-厂端-下载管理（厂端）-下载</t>
  </si>
  <si>
    <t>F819</t>
  </si>
  <si>
    <t>功能名数据</t>
  </si>
  <si>
    <t>F820</t>
  </si>
  <si>
    <t>查看功能名数据</t>
  </si>
  <si>
    <t>F821</t>
  </si>
  <si>
    <t>创建状态数据</t>
  </si>
  <si>
    <t>F822</t>
  </si>
  <si>
    <t>查看创建状态数据</t>
  </si>
  <si>
    <t>F823</t>
  </si>
  <si>
    <t>查看下载详情信息</t>
  </si>
  <si>
    <t>F824</t>
  </si>
  <si>
    <t>再次创建下载任务</t>
  </si>
  <si>
    <t>下载管理-厂端-下载管理（厂端）-再次创建</t>
  </si>
  <si>
    <t>F825</t>
  </si>
  <si>
    <t>下载记录（厂端）信息</t>
  </si>
  <si>
    <t>F826</t>
  </si>
  <si>
    <t>下载记录-列表</t>
  </si>
  <si>
    <t>F827</t>
  </si>
  <si>
    <t>环车检查与维修代码对照关系维护</t>
  </si>
  <si>
    <t>环车检查与维修代码对照关系维护信息</t>
  </si>
  <si>
    <t>环车检查与维修代码对照关系维护-厂端-环车检查与维修代码对照关系维护</t>
  </si>
  <si>
    <t>F828</t>
  </si>
  <si>
    <t>查看环车检查与维修代码对照关系表</t>
  </si>
  <si>
    <t>环车检查与维修代码对照关系维护-厂端-导出（报表）</t>
  </si>
  <si>
    <t>F829</t>
  </si>
  <si>
    <t>环车检查与维修代码对照关系表-新建</t>
  </si>
  <si>
    <t>环车检查与维修代码对照关系维护-厂端-导入</t>
  </si>
  <si>
    <t>F830</t>
  </si>
  <si>
    <t>环车检查与维修代码对照关系表-编辑</t>
  </si>
  <si>
    <t>F831</t>
  </si>
  <si>
    <t>环车检查与维修代码对照关系表-详情</t>
  </si>
  <si>
    <t>F832</t>
  </si>
  <si>
    <t>环车检查与维修代码对照关系表批量删除</t>
  </si>
  <si>
    <t>F833</t>
  </si>
  <si>
    <t>导入-下载模板</t>
  </si>
  <si>
    <t>环车检查与维修代码对照关系维护-厂端-导入-下载模板</t>
  </si>
  <si>
    <t>F834</t>
  </si>
  <si>
    <t>导入-文件上传</t>
  </si>
  <si>
    <t>环车检查与维修代码对照关系维护-厂端-导入-文件上传</t>
  </si>
  <si>
    <t>F835</t>
  </si>
  <si>
    <t>导入-上载进度</t>
  </si>
  <si>
    <t>环车检查与维修代码对照关系维护-厂端-导入-上传进度</t>
  </si>
  <si>
    <t>F836</t>
  </si>
  <si>
    <t>导入-异常提醒</t>
  </si>
  <si>
    <t>环车检查与维修代码对照关系维护-厂端-导入-异常提醒</t>
  </si>
  <si>
    <t>F837</t>
  </si>
  <si>
    <t>导入-数据预览</t>
  </si>
  <si>
    <t>环车检查与维修代码对照关系维护-厂端-导入-数据预览</t>
  </si>
  <si>
    <t>F838</t>
  </si>
  <si>
    <t>导入-导入完成</t>
  </si>
  <si>
    <t>环车检查与维修代码对照关系维护-厂端-导入-导入完成</t>
  </si>
  <si>
    <t>F839</t>
  </si>
  <si>
    <t>F840</t>
  </si>
  <si>
    <t>结算单模板主表</t>
  </si>
  <si>
    <t>结算单模板主表信息</t>
  </si>
  <si>
    <t>结算单模板主表-厂端-结算单模板主表</t>
  </si>
  <si>
    <t>F841</t>
  </si>
  <si>
    <t>查看结算单模板主表列表</t>
  </si>
  <si>
    <t>F842</t>
  </si>
  <si>
    <t>结算单模板主表-新建</t>
  </si>
  <si>
    <t>结算单模板主表-厂端-结算单模板主表-新建</t>
  </si>
  <si>
    <t>F843</t>
  </si>
  <si>
    <t>结算单模板主表-详情</t>
  </si>
  <si>
    <t>结算单模板主表-厂端-结算单模板主表-编辑</t>
  </si>
  <si>
    <t>F844</t>
  </si>
  <si>
    <t>结算单模板主表-编辑</t>
  </si>
  <si>
    <t>F845</t>
  </si>
  <si>
    <t>结算单模板主表-删除</t>
  </si>
  <si>
    <t>结算单模板主表-厂端-结算单模板主表-删除</t>
  </si>
  <si>
    <t>F846</t>
  </si>
  <si>
    <t>查看上海市机动车维修结算单样式</t>
  </si>
  <si>
    <t>结算单模板主表-厂端-上海市机动车维修结算单清单</t>
  </si>
  <si>
    <t>F847</t>
  </si>
  <si>
    <t>查看江苏省机动车维修结算单样式</t>
  </si>
  <si>
    <t>结算单模板主表-厂端-江苏省机动车维修结算单清单</t>
  </si>
  <si>
    <t>F848</t>
  </si>
  <si>
    <t>汽车维修电子健康档案信息维护</t>
  </si>
  <si>
    <t>汽车维修电子健康档案信息</t>
  </si>
  <si>
    <t>汽车维修电子健康档案信息维护-厂端-汽车维修电子健康档案信息维护</t>
  </si>
  <si>
    <t>F849</t>
  </si>
  <si>
    <t>查看汽车维修电子健康档案信息</t>
  </si>
  <si>
    <t>F850</t>
  </si>
  <si>
    <t>汽车维修电子健康档案信息维护-新建</t>
  </si>
  <si>
    <t>汽车维修电子健康档案信息维护-厂端-汽车维修电子健康档案信息维护-新建</t>
  </si>
  <si>
    <t>F851</t>
  </si>
  <si>
    <t>汽车维修电子健康档案信息维护-状态获取</t>
  </si>
  <si>
    <t>汽车维修电子健康档案信息维护-厂端-汽车维修电子健康档案信息维护-编辑</t>
  </si>
  <si>
    <t>F852</t>
  </si>
  <si>
    <t>汽车维修电子健康档案信息维护-详情</t>
  </si>
  <si>
    <t>F853</t>
  </si>
  <si>
    <t>汽车维修电子健康档案信息维护-编辑</t>
  </si>
  <si>
    <t>F854</t>
  </si>
  <si>
    <t>汽车维修电子健康档案信息维护-删除</t>
  </si>
  <si>
    <t>汽车维修电子健康档案信息维护-厂端-汽车维修电子健康档案信息维护-删除</t>
  </si>
  <si>
    <t>F855</t>
  </si>
  <si>
    <t>汽车维修电子健康档案信息维护-导入-下载模板</t>
  </si>
  <si>
    <t>汽车维修电子健康档案信息维护-厂端-汽车维修电子健康档案信息维护-导入-下载模板</t>
  </si>
  <si>
    <t>F856</t>
  </si>
  <si>
    <t>汽车维修电子健康档案信息维护-导入-文件上传</t>
  </si>
  <si>
    <t>汽车维修电子健康档案信息维护-厂端-汽车维修电子健康档案信息维护-导入-文件上传</t>
  </si>
  <si>
    <t>F857</t>
  </si>
  <si>
    <t>汽车维修电子健康档案信息维护-导入-上传进度</t>
  </si>
  <si>
    <t>汽车维修电子健康档案信息维护-厂端-汽车维修电子健康档案信息维护-导入-上传进度</t>
  </si>
  <si>
    <t>F858</t>
  </si>
  <si>
    <t>汽车维修电子健康档案信息维护-导入-异常提醒</t>
  </si>
  <si>
    <t>汽车维修电子健康档案信息维护-厂端-汽车维修电子健康档案信息维护-导入-异常提醒</t>
  </si>
  <si>
    <t>F859</t>
  </si>
  <si>
    <t>汽车维修电子健康档案信息维护-导入-数据预览</t>
  </si>
  <si>
    <t>汽车维修电子健康档案信息维护-厂端-汽车维修电子健康档案信息维护-导入-数据预览</t>
  </si>
  <si>
    <t>F860</t>
  </si>
  <si>
    <t>汽车维修电子健康档案信息维护-导入-导入完成</t>
  </si>
  <si>
    <t>汽车维修电子健康档案信息维护-厂端-汽车维修电子健康档案信息维护-导入-导入完成</t>
  </si>
  <si>
    <t>F861</t>
  </si>
  <si>
    <t>汽车维修电子健康档案信息维护-导出</t>
  </si>
  <si>
    <t>汽车维修电子健康档案信息维护-厂端-汽车维修电子健康档案信息维护-导出</t>
  </si>
  <si>
    <t>F862</t>
  </si>
  <si>
    <t>零件更换优惠政策零件主表维护</t>
  </si>
  <si>
    <t>零件更换优惠政策零件主表信息</t>
  </si>
  <si>
    <t>零件更换优惠政策零件主表维护-零件更换优惠政策零件主表维护</t>
  </si>
  <si>
    <t>F863</t>
  </si>
  <si>
    <t>查看零件更换优惠政策零件主表</t>
  </si>
  <si>
    <t>F864</t>
  </si>
  <si>
    <t>零件更换优惠政策零件主表维护-导入-下载模板</t>
  </si>
  <si>
    <t>零件更换优惠政策零件主表维护-零件更换优惠政策零件主表维护-导入-下载模板</t>
  </si>
  <si>
    <t>F865</t>
  </si>
  <si>
    <t>零件更换优惠政策零件主表维护-导入-文件上传</t>
  </si>
  <si>
    <t>零件更换优惠政策零件主表维护-零件更换优惠政策零件主表维护-导入-文件上传</t>
  </si>
  <si>
    <t>F866</t>
  </si>
  <si>
    <t>零件更换优惠政策零件主表维护-导入-上传进度</t>
  </si>
  <si>
    <t>零件更换优惠政策零件主表维护-零件更换优惠政策零件主表维护-导入-上传进度</t>
  </si>
  <si>
    <t>F867</t>
  </si>
  <si>
    <t>零件更换优惠政策零件主表维护-导入-异常提醒</t>
  </si>
  <si>
    <t>零件更换优惠政策零件主表维护-零件更换优惠政策零件主表维护-导入-异常提醒</t>
  </si>
  <si>
    <t>F868</t>
  </si>
  <si>
    <t>零件更换优惠政策零件主表维护-导入-数据预览</t>
  </si>
  <si>
    <t>零件更换优惠政策零件主表维护-零件更换优惠政策零件主表维护-导入-数据预览</t>
  </si>
  <si>
    <t>F869</t>
  </si>
  <si>
    <t>零件更换优惠政策零件主表维护-导入-导入完成</t>
  </si>
  <si>
    <t>零件更换优惠政策零件主表维护-零件更换优惠政策零件主表维护-导入-导入完成</t>
  </si>
  <si>
    <t>F870</t>
  </si>
  <si>
    <t>零件更换优惠政策零件主表维护-导出</t>
  </si>
  <si>
    <t>零件更换优惠政策零件主表维护-零件更换优惠政策零件主表维护-导出</t>
  </si>
  <si>
    <t>F871</t>
  </si>
  <si>
    <t>服务节活动维护</t>
  </si>
  <si>
    <t>服务节活动信息</t>
  </si>
  <si>
    <t>服务节活动维护-厂端-服务节活动一览</t>
  </si>
  <si>
    <t>F872</t>
  </si>
  <si>
    <t>服务节活动信息-列表</t>
  </si>
  <si>
    <t>F873</t>
  </si>
  <si>
    <t>服务节活动信息-新增</t>
  </si>
  <si>
    <t>服务节活动维护-厂端-服务节活动新建</t>
  </si>
  <si>
    <t>F874</t>
  </si>
  <si>
    <t>服务节活动信息-详情</t>
  </si>
  <si>
    <t>服务节活动维护-厂端-服务节活动编辑</t>
  </si>
  <si>
    <t>F875</t>
  </si>
  <si>
    <t>服务节活动信息-编辑</t>
  </si>
  <si>
    <t>F876</t>
  </si>
  <si>
    <t>服务节活动信息-删除</t>
  </si>
  <si>
    <t>服务节活动维护-厂端-服务节活动删除</t>
  </si>
  <si>
    <t>F877</t>
  </si>
  <si>
    <t>服务节活动-维修信息</t>
  </si>
  <si>
    <t>服务节活动维护-厂端-服务节活动新建-维修代码查询</t>
  </si>
  <si>
    <t>F878</t>
  </si>
  <si>
    <t>服务节活动-维修信息-列表</t>
  </si>
  <si>
    <t>F879</t>
  </si>
  <si>
    <t>服务节活动-维修信息-新增</t>
  </si>
  <si>
    <t>F880</t>
  </si>
  <si>
    <t>服务节活动-维修信息-详情</t>
  </si>
  <si>
    <t>服务节活动维护-厂端-服务节活动编辑-维修代码查询</t>
  </si>
  <si>
    <t>F881</t>
  </si>
  <si>
    <t>服务节活动-维修信息-编辑</t>
  </si>
  <si>
    <t>F882</t>
  </si>
  <si>
    <t>服务节活动-零件信息</t>
  </si>
  <si>
    <t>服务节活动维护-厂端-服务节活动新建-零件代码查询</t>
  </si>
  <si>
    <t>F883</t>
  </si>
  <si>
    <t>服务节活动-零件信息-列表</t>
  </si>
  <si>
    <t>F884</t>
  </si>
  <si>
    <t>服务节活动-零件信息-新增</t>
  </si>
  <si>
    <t>F885</t>
  </si>
  <si>
    <t>服务节活动-零件信息-详情</t>
  </si>
  <si>
    <t>服务节活动维护-厂端-服务节活动编辑-零件代码查询</t>
  </si>
  <si>
    <t>F886</t>
  </si>
  <si>
    <t>服务节活动-零件信息-编辑</t>
  </si>
  <si>
    <t>F887</t>
  </si>
  <si>
    <t>服务节活动-品名信息</t>
  </si>
  <si>
    <t>F888</t>
  </si>
  <si>
    <t>服务节活动-品名信息-列表</t>
  </si>
  <si>
    <t>F889</t>
  </si>
  <si>
    <t>服务节活动-品名信息-新增</t>
  </si>
  <si>
    <t>F890</t>
  </si>
  <si>
    <t>服务节活动-品名信息-详情</t>
  </si>
  <si>
    <t>F891</t>
  </si>
  <si>
    <t>服务节活动-品名信息-编辑</t>
  </si>
  <si>
    <t>F892</t>
  </si>
  <si>
    <t>服务节活动-适用车辆信息</t>
  </si>
  <si>
    <t>F893</t>
  </si>
  <si>
    <t>服务节活动-适用车辆信息-详情</t>
  </si>
  <si>
    <t>F894</t>
  </si>
  <si>
    <t>服务节活动-适用车辆信息-新增</t>
  </si>
  <si>
    <t>F895</t>
  </si>
  <si>
    <t>服务节活动-适用车辆信息-编辑</t>
  </si>
  <si>
    <t>F896</t>
  </si>
  <si>
    <t>服务节活动-适用范围信息</t>
  </si>
  <si>
    <t>F897</t>
  </si>
  <si>
    <t>服务节活动-适用范围信息-详情</t>
  </si>
  <si>
    <t>F898</t>
  </si>
  <si>
    <t>服务节活动-适用范围信息-新增</t>
  </si>
  <si>
    <t>F899</t>
  </si>
  <si>
    <t>服务节活动-适用范围信息-编辑</t>
  </si>
  <si>
    <t>F900</t>
  </si>
  <si>
    <t>厂家政策费用项目</t>
  </si>
  <si>
    <t>费用项目设置信息</t>
  </si>
  <si>
    <t>厂家政策费用项目及政策维护-厂端-费用项目设置</t>
  </si>
  <si>
    <t>F901</t>
  </si>
  <si>
    <t>查看费用项目列表</t>
  </si>
  <si>
    <t>F902</t>
  </si>
  <si>
    <t>费用项目设置新建</t>
  </si>
  <si>
    <t>厂家政策费用项目及政策维护-厂端-费用项目设置新建</t>
  </si>
  <si>
    <t>F903</t>
  </si>
  <si>
    <t>费用项目设置详情</t>
  </si>
  <si>
    <t>厂家政策费用项目及政策维护-厂端-费用项目设置编辑</t>
  </si>
  <si>
    <t>F904</t>
  </si>
  <si>
    <t>费用项目设置编辑</t>
  </si>
  <si>
    <t>F905</t>
  </si>
  <si>
    <t>费用项目设置删除</t>
  </si>
  <si>
    <t>厂家政策费用项目及政策维护-厂端-费用项目设置删除</t>
  </si>
  <si>
    <t>F906</t>
  </si>
  <si>
    <t>厂家政策设置</t>
  </si>
  <si>
    <t>厂家政策设置信息</t>
  </si>
  <si>
    <t>厂家政策维护</t>
  </si>
  <si>
    <t>厂家政策费用项目及政策维护-厂端-厂家政策设置</t>
  </si>
  <si>
    <t>F907</t>
  </si>
  <si>
    <t>厂家政策-列表</t>
  </si>
  <si>
    <t>F908</t>
  </si>
  <si>
    <t>厂家政策-新建</t>
  </si>
  <si>
    <t>厂家政策费用项目及政策维护-厂端-厂家政策设置-新建</t>
  </si>
  <si>
    <t>F909</t>
  </si>
  <si>
    <t>厂家政策-详情</t>
  </si>
  <si>
    <t>厂家政策费用项目及政策维护-厂端-厂家政策设置-详细</t>
  </si>
  <si>
    <t>F910</t>
  </si>
  <si>
    <t>厂家政策-修改</t>
  </si>
  <si>
    <t>厂家政策费用项目及政策维护-厂端-厂家政策设置-修改</t>
  </si>
  <si>
    <t>F911</t>
  </si>
  <si>
    <t>厂家政策-复制</t>
  </si>
  <si>
    <t>厂家政策费用项目及政策维护-厂端-厂家政策设置-复制</t>
  </si>
  <si>
    <t>F912</t>
  </si>
  <si>
    <t>厂家政策-删除</t>
  </si>
  <si>
    <t>厂家政策费用项目及政策维护-厂端-厂家政策删除</t>
  </si>
  <si>
    <t>F913</t>
  </si>
  <si>
    <t>厂家政策-明细信息</t>
  </si>
  <si>
    <t>F914</t>
  </si>
  <si>
    <t>厂家政策-明细信息-列表</t>
  </si>
  <si>
    <t>F915</t>
  </si>
  <si>
    <t>厂家政策-明细信息-新增</t>
  </si>
  <si>
    <t>F916</t>
  </si>
  <si>
    <t>厂家政策-明细信息-详情</t>
  </si>
  <si>
    <t>F917</t>
  </si>
  <si>
    <t>厂家政策-明细信息-编辑</t>
  </si>
  <si>
    <t>F918</t>
  </si>
  <si>
    <t>厂家政策-明细信息-删除</t>
  </si>
  <si>
    <t>F919</t>
  </si>
  <si>
    <t>厂家政策-维修信息</t>
  </si>
  <si>
    <t>厂家政策费用项目及政策维护-厂端-厂家政策设置-新建-实施明细维护-维修明细</t>
  </si>
  <si>
    <t>F920</t>
  </si>
  <si>
    <t>厂家政策-维修信息-列表</t>
  </si>
  <si>
    <t>F921</t>
  </si>
  <si>
    <t>厂家政策-维修信息-新增</t>
  </si>
  <si>
    <t>F922</t>
  </si>
  <si>
    <t>厂家政策-维修信息-编辑</t>
  </si>
  <si>
    <t>厂家政策费用项目及政策维护-厂端-厂家政策设置-修改-实施明细维护-维修明细</t>
  </si>
  <si>
    <t>F923</t>
  </si>
  <si>
    <t>厂家政策-维修信息-清除</t>
  </si>
  <si>
    <t>F924</t>
  </si>
  <si>
    <t>厂家政策-零件信息</t>
  </si>
  <si>
    <t>厂家政策费用项目及政策维护-厂端-厂家政策设置-新建-实施明细维护-零件明细</t>
  </si>
  <si>
    <t>F925</t>
  </si>
  <si>
    <t>厂家政策-零件信息-列表</t>
  </si>
  <si>
    <t>F926</t>
  </si>
  <si>
    <t>厂家政策-零件信息-新增</t>
  </si>
  <si>
    <t>F927</t>
  </si>
  <si>
    <t>厂家政策-零件信息-编辑</t>
  </si>
  <si>
    <t>厂家政策费用项目及政策维护-厂端-厂家政策设置-修改-实施明细维护-零件明细</t>
  </si>
  <si>
    <t>F928</t>
  </si>
  <si>
    <t>厂家政策-零件信息-清除</t>
  </si>
  <si>
    <t>F929</t>
  </si>
  <si>
    <t>厂家政策-适用车辆信息</t>
  </si>
  <si>
    <t>F930</t>
  </si>
  <si>
    <t>厂家政策-适用车辆信息-新增</t>
  </si>
  <si>
    <t>F931</t>
  </si>
  <si>
    <t>厂家政策-适用车辆信息-详情</t>
  </si>
  <si>
    <t>F932</t>
  </si>
  <si>
    <t>厂家政策-适用车辆信息-编辑</t>
  </si>
  <si>
    <t>F933</t>
  </si>
  <si>
    <t>厂家政策-适用范围信息</t>
  </si>
  <si>
    <t>F934</t>
  </si>
  <si>
    <t>厂家政策-适用范围信息-新增</t>
  </si>
  <si>
    <t>F935</t>
  </si>
  <si>
    <t>厂家政策-适用范围信息-详情</t>
  </si>
  <si>
    <t>F936</t>
  </si>
  <si>
    <t>厂家政策-适用范围信息-编辑</t>
  </si>
  <si>
    <t>F937</t>
  </si>
  <si>
    <t>厂家政策-销售范围信息</t>
  </si>
  <si>
    <t>F938</t>
  </si>
  <si>
    <t>厂家政策-销售范围信息-新增</t>
  </si>
  <si>
    <t>F939</t>
  </si>
  <si>
    <t>厂家政策-销售范围信息-详情</t>
  </si>
  <si>
    <t>F940</t>
  </si>
  <si>
    <t>厂家政策-销售范围信息-编辑</t>
  </si>
  <si>
    <t>F941</t>
  </si>
  <si>
    <t>厂家实施明细维护-维修明细</t>
  </si>
  <si>
    <t>F942</t>
  </si>
  <si>
    <t>厂家实施明细维护-零件明细</t>
  </si>
  <si>
    <t>F943</t>
  </si>
  <si>
    <t>F944</t>
  </si>
  <si>
    <t>F945</t>
  </si>
  <si>
    <t>厂家政策费用项目及政策维护-厂端-厂家政策设置-复制-实施明细维护-维修明细</t>
  </si>
  <si>
    <t>F946</t>
  </si>
  <si>
    <t>厂家政策费用项目及政策维护-厂端-厂家政策设置-复制-实施明细维护-零件明细</t>
  </si>
  <si>
    <t>F947</t>
  </si>
  <si>
    <t>厂家政策详细</t>
  </si>
  <si>
    <t>F948</t>
  </si>
  <si>
    <t>厂家政策详细-维修明细详细</t>
  </si>
  <si>
    <t>厂家政策费用项目及政策维护-厂端-厂家政策设置-详细-维修明细详细</t>
  </si>
  <si>
    <t>F949</t>
  </si>
  <si>
    <t>厂家政策详细-零件明细详细</t>
  </si>
  <si>
    <t>厂家政策费用项目及政策维护-厂端-厂家政策设置-详细-零件明细详细</t>
  </si>
  <si>
    <t>F950</t>
  </si>
  <si>
    <t>定保通零件描述主表维护-厂端</t>
  </si>
  <si>
    <t>零件描述主表维护信息</t>
  </si>
  <si>
    <t>定保通零件描述主表维护-厂端-零件描述主表维护</t>
  </si>
  <si>
    <t>F951</t>
  </si>
  <si>
    <t>查看零件描述主表</t>
  </si>
  <si>
    <t>F952</t>
  </si>
  <si>
    <t>零件描述主表新建</t>
  </si>
  <si>
    <t>定保通零件描述主表维护-厂端-零件描述主表维护新建</t>
  </si>
  <si>
    <t>F953</t>
  </si>
  <si>
    <t>零件描述主表详情</t>
  </si>
  <si>
    <t>定保通零件描述主表维护-厂端-零件描述主表维护编辑</t>
  </si>
  <si>
    <t>F954</t>
  </si>
  <si>
    <t>零件描述主表编辑</t>
  </si>
  <si>
    <t>F955</t>
  </si>
  <si>
    <t>下载模板</t>
  </si>
  <si>
    <t>定保通零件描述主表维护-厂端-下载模板</t>
  </si>
  <si>
    <t>F956</t>
  </si>
  <si>
    <t>上传文件</t>
  </si>
  <si>
    <t>定保通零件描述主表维护-厂端-文件上传</t>
  </si>
  <si>
    <t>F957</t>
  </si>
  <si>
    <t>导入进度</t>
  </si>
  <si>
    <t>定保通零件描述主表维护-厂端-导入进度</t>
  </si>
  <si>
    <t>F958</t>
  </si>
  <si>
    <t>异常提醒</t>
  </si>
  <si>
    <t>定保通零件描述主表维护-厂端-异常提醒</t>
  </si>
  <si>
    <t>F959</t>
  </si>
  <si>
    <t>数据预览</t>
  </si>
  <si>
    <t>定保通零件描述主表维护-厂端-导入数据</t>
  </si>
  <si>
    <t>F960</t>
  </si>
  <si>
    <t>导入结果统计</t>
  </si>
  <si>
    <t>定保通零件描述主表维护-厂端-导入完成</t>
  </si>
  <si>
    <t>F961</t>
  </si>
  <si>
    <t>零件描述主表导出</t>
  </si>
  <si>
    <t>定保通零件描述主表维护-厂端-导出</t>
  </si>
  <si>
    <t>F962</t>
  </si>
  <si>
    <t>零件描述主表删除</t>
  </si>
  <si>
    <t>定保通零件描述主表维护-厂端-删除</t>
  </si>
  <si>
    <t>F963</t>
  </si>
  <si>
    <t>定保通零件标签主表维护-厂端</t>
  </si>
  <si>
    <t>零件标签主表维护信息</t>
  </si>
  <si>
    <t>定保通零件标签主表维护-厂端-零件标签主表维护</t>
  </si>
  <si>
    <t>F964</t>
  </si>
  <si>
    <t>查看零件标签主表</t>
  </si>
  <si>
    <t>F965</t>
  </si>
  <si>
    <t>零件标签主表新建</t>
  </si>
  <si>
    <t>定保通零件标签主表维护-厂端-零件标签主表维护新建</t>
  </si>
  <si>
    <t>F966</t>
  </si>
  <si>
    <t>零件标签主表详情</t>
  </si>
  <si>
    <t>定保通零件标签主表维护-厂端-零件标签主表维护编辑</t>
  </si>
  <si>
    <t>F967</t>
  </si>
  <si>
    <t>零件标签主表编辑</t>
  </si>
  <si>
    <t>F968</t>
  </si>
  <si>
    <t>定保通零件标签主表维护-厂端-下载模板</t>
  </si>
  <si>
    <t>F969</t>
  </si>
  <si>
    <t>定保通零件标签主表维护-厂端-文件上传</t>
  </si>
  <si>
    <t>F970</t>
  </si>
  <si>
    <t>定保通零件标签主表维护-厂端-导入进度</t>
  </si>
  <si>
    <t>F971</t>
  </si>
  <si>
    <t>定保通零件标签主表维护-厂端-异常提醒</t>
  </si>
  <si>
    <t>F972</t>
  </si>
  <si>
    <t>定保通零件标签主表维护-厂端-导入数据</t>
  </si>
  <si>
    <t>F973</t>
  </si>
  <si>
    <t>定保通零件标签主表维护-厂端-导入完成</t>
  </si>
  <si>
    <t>F974</t>
  </si>
  <si>
    <t>零件标签主表导出</t>
  </si>
  <si>
    <t>定保通零件标签主表维护-厂端-导出</t>
  </si>
  <si>
    <t>F975</t>
  </si>
  <si>
    <t>零件标签主表删除</t>
  </si>
  <si>
    <t>定保通零件标签主表维护-厂端-删除</t>
  </si>
  <si>
    <t>F976</t>
  </si>
  <si>
    <t>定期保养主表维护-厂端</t>
  </si>
  <si>
    <t>定期保养主表维护信息</t>
  </si>
  <si>
    <t>定期保养主表维护</t>
  </si>
  <si>
    <t>定期保养主表维护-厂端-定期保养主表维护</t>
  </si>
  <si>
    <t>F977</t>
  </si>
  <si>
    <t>查看定期保养主表</t>
  </si>
  <si>
    <t>免保维修代码</t>
  </si>
  <si>
    <t>F978</t>
  </si>
  <si>
    <t>定期保养主表新建</t>
  </si>
  <si>
    <t>追加维修代码</t>
  </si>
  <si>
    <t>定期保养主表维护-厂端-定期保养主表维护新建</t>
  </si>
  <si>
    <t>F979</t>
  </si>
  <si>
    <t>定期保养主表编辑</t>
  </si>
  <si>
    <t>修改维修代码</t>
  </si>
  <si>
    <t>定期保养主表维护-厂端-定期保养主表维护编辑</t>
  </si>
  <si>
    <t>F980</t>
  </si>
  <si>
    <t>定期保养主表删除</t>
  </si>
  <si>
    <t>F981</t>
  </si>
  <si>
    <t>定期保养-维修明细信息</t>
  </si>
  <si>
    <t>F982</t>
  </si>
  <si>
    <t>定期保养-维修明细信息-列表</t>
  </si>
  <si>
    <t>F983</t>
  </si>
  <si>
    <t>定期保养-维修明细信息-新增</t>
  </si>
  <si>
    <t>F984</t>
  </si>
  <si>
    <t>定期保养-维修明细信息-编辑</t>
  </si>
  <si>
    <t>F985</t>
  </si>
  <si>
    <t>定期保养-维修明细信息-清除</t>
  </si>
  <si>
    <t>F986</t>
  </si>
  <si>
    <t>定期保养-维修明细信息-详情</t>
  </si>
  <si>
    <t>F987</t>
  </si>
  <si>
    <t>定期保养-零件明细信息</t>
  </si>
  <si>
    <t>F988</t>
  </si>
  <si>
    <t>定期保养-零件明细信息-列表</t>
  </si>
  <si>
    <t>F989</t>
  </si>
  <si>
    <t>定期保养-零件明细信息-新增</t>
  </si>
  <si>
    <t>F990</t>
  </si>
  <si>
    <t>定期保养-零件明细信息-编辑</t>
  </si>
  <si>
    <t>F991</t>
  </si>
  <si>
    <t>定期保养-零件明细信息-清除</t>
  </si>
  <si>
    <t>F992</t>
  </si>
  <si>
    <t>定期保养-零件明细信息-详情</t>
  </si>
  <si>
    <t>F993</t>
  </si>
  <si>
    <t>定期保养主表维护-厂端-导入模板</t>
  </si>
  <si>
    <t>F994</t>
  </si>
  <si>
    <t>定期保养主表维护-厂端-导入初始化</t>
  </si>
  <si>
    <t>F995</t>
  </si>
  <si>
    <t>定期保养主表维护-厂端-导入进度</t>
  </si>
  <si>
    <t>F996</t>
  </si>
  <si>
    <t>定期保养主表维护-厂端-异常提醒</t>
  </si>
  <si>
    <t>F997</t>
  </si>
  <si>
    <t>定期保养主表维护-厂端-导入完成</t>
  </si>
  <si>
    <t>F998</t>
  </si>
  <si>
    <t>F999</t>
  </si>
  <si>
    <t>定保通替代零件维护-厂端</t>
  </si>
  <si>
    <t>定保通替代零件维护信息</t>
  </si>
  <si>
    <t>定保通替代零件维护</t>
  </si>
  <si>
    <t>定保通替代零件维护-厂端-定保通替代零件维护</t>
  </si>
  <si>
    <t>F1000</t>
  </si>
  <si>
    <t>查看定保通替代零件</t>
  </si>
  <si>
    <t>F1001</t>
  </si>
  <si>
    <t>定保通替代零件新建</t>
  </si>
  <si>
    <t>定保通替代零件维护-厂端-定保通替代零件维护新建</t>
  </si>
  <si>
    <t>F1002</t>
  </si>
  <si>
    <t>定保通替代零件详情</t>
  </si>
  <si>
    <t>定保通替代零件维护-厂端-定保通替代零件维护编辑</t>
  </si>
  <si>
    <t>F1003</t>
  </si>
  <si>
    <t>定保通替代零件编辑</t>
  </si>
  <si>
    <t>F1004</t>
  </si>
  <si>
    <t>定保通替代零件维护-厂端-下载模板</t>
  </si>
  <si>
    <t>F1005</t>
  </si>
  <si>
    <t>定保通替代零件维护-厂端-导入初始化</t>
  </si>
  <si>
    <t>F1006</t>
  </si>
  <si>
    <t>定保通替代零件维护-厂端-导入进度</t>
  </si>
  <si>
    <t>F1007</t>
  </si>
  <si>
    <t>定保通替代零件维护-厂端-异常提醒</t>
  </si>
  <si>
    <t>F1008</t>
  </si>
  <si>
    <t>王洪</t>
  </si>
  <si>
    <t>定保通替代零件维护-厂端-导入数据</t>
  </si>
  <si>
    <t>F1009</t>
  </si>
  <si>
    <t>导入完成</t>
  </si>
  <si>
    <t>定保通替代零件维护-厂端-导入完成</t>
  </si>
  <si>
    <t>F1010</t>
  </si>
  <si>
    <t>定保通替代零件导出</t>
  </si>
  <si>
    <t>F1011</t>
  </si>
  <si>
    <t>定保通替代零件删除</t>
  </si>
  <si>
    <t>定保通替代零件维护-厂端-删除提示</t>
  </si>
  <si>
    <t>F1012</t>
  </si>
  <si>
    <t>服务商品一览-厂端</t>
  </si>
  <si>
    <t>服务商品信息</t>
  </si>
  <si>
    <t>服务商品一览-厂端-服务商品一览</t>
  </si>
  <si>
    <t>F1013</t>
  </si>
  <si>
    <t>服务商品-列表</t>
  </si>
  <si>
    <t>F1014</t>
  </si>
  <si>
    <t>服务商品-新建</t>
  </si>
  <si>
    <t>商品设计</t>
  </si>
  <si>
    <t>服务商品一览-厂端-新建服务商品</t>
  </si>
  <si>
    <t>F1015</t>
  </si>
  <si>
    <t>服务商品-编辑</t>
  </si>
  <si>
    <t>服务商品一览-厂端-编辑服务商品</t>
  </si>
  <si>
    <t>F1016</t>
  </si>
  <si>
    <t>服务商品-详情</t>
  </si>
  <si>
    <t>服务商品一览-厂端-查看服务商品详情</t>
  </si>
  <si>
    <t>F1017</t>
  </si>
  <si>
    <t>服务商品-复制</t>
  </si>
  <si>
    <t>服务商品一览-厂端-复制服务商品</t>
  </si>
  <si>
    <t>F1018</t>
  </si>
  <si>
    <t>服务商品-删除</t>
  </si>
  <si>
    <t>服务商品一览-厂端-服务商品一览-删除</t>
  </si>
  <si>
    <t>F1019</t>
  </si>
  <si>
    <t>服务商品-明细信息</t>
  </si>
  <si>
    <t>服务商品一览-厂端-商品明细维护详情</t>
  </si>
  <si>
    <t>F1020</t>
  </si>
  <si>
    <t>服务商品-明细信息-列表</t>
  </si>
  <si>
    <t>F1021</t>
  </si>
  <si>
    <t>服务商品-明细信息-新增</t>
  </si>
  <si>
    <t>F1022</t>
  </si>
  <si>
    <t>服务商品-明细信息-修改</t>
  </si>
  <si>
    <t>F1023</t>
  </si>
  <si>
    <t>服务商品-明细信息-删除</t>
  </si>
  <si>
    <t>F1024</t>
  </si>
  <si>
    <t>服务商品-明细信息-详情</t>
  </si>
  <si>
    <t>F1025</t>
  </si>
  <si>
    <t>服务商品-维修信息</t>
  </si>
  <si>
    <t>F1026</t>
  </si>
  <si>
    <t>服务商品-维修信息-列表</t>
  </si>
  <si>
    <t>F1027</t>
  </si>
  <si>
    <t>服务商品-维修信息-新增</t>
  </si>
  <si>
    <t>F1028</t>
  </si>
  <si>
    <t>服务商品-维修信息-修改</t>
  </si>
  <si>
    <t>F1029</t>
  </si>
  <si>
    <t>服务商品-维修信息-删除</t>
  </si>
  <si>
    <t>F1030</t>
  </si>
  <si>
    <t>服务商品-维修信息-详情</t>
  </si>
  <si>
    <t>F1031</t>
  </si>
  <si>
    <t>服务商品-零件信息</t>
  </si>
  <si>
    <t>F1032</t>
  </si>
  <si>
    <t>服务商品-零件信息-列表</t>
  </si>
  <si>
    <t>F1033</t>
  </si>
  <si>
    <t>服务商品-零件信息-新增</t>
  </si>
  <si>
    <t>F1034</t>
  </si>
  <si>
    <t>服务商品-零件信息-修改</t>
  </si>
  <si>
    <t>F1035</t>
  </si>
  <si>
    <t>服务商品-零件信息-删除</t>
  </si>
  <si>
    <t>F1036</t>
  </si>
  <si>
    <t>服务商品-零件信息-详情</t>
  </si>
  <si>
    <t>F1037</t>
  </si>
  <si>
    <t>服务商品-适用范围信息</t>
  </si>
  <si>
    <t>F1038</t>
  </si>
  <si>
    <t>服务商品-适用范围信息-新增</t>
  </si>
  <si>
    <t>F1039</t>
  </si>
  <si>
    <t>服务商品-适用范围信息-详情</t>
  </si>
  <si>
    <t>F1040</t>
  </si>
  <si>
    <t>服务商品-适用范围信息-编辑</t>
  </si>
  <si>
    <t>F1041</t>
  </si>
  <si>
    <t>服务商品-套餐设置</t>
  </si>
  <si>
    <t>服务商品一览-厂端-服务商品详情-套餐</t>
  </si>
  <si>
    <t>F1042</t>
  </si>
  <si>
    <t>服务商品-套餐设置-列表</t>
  </si>
  <si>
    <t>F1043</t>
  </si>
  <si>
    <t>按商品类型筛选服务商品</t>
  </si>
  <si>
    <t>F1044</t>
  </si>
  <si>
    <t>按业务领域筛选服务商品</t>
  </si>
  <si>
    <t>F1045</t>
  </si>
  <si>
    <t>按商品分类筛选服务商品</t>
  </si>
  <si>
    <t>F1046</t>
  </si>
  <si>
    <t>按商品状态筛选服务商品</t>
  </si>
  <si>
    <t>F1047</t>
  </si>
  <si>
    <t>选择查询厂家或自店的服务商品</t>
  </si>
  <si>
    <t>F1048</t>
  </si>
  <si>
    <t>服务商品一览导出</t>
  </si>
  <si>
    <t>F1049</t>
  </si>
  <si>
    <t>新建服务商品</t>
  </si>
  <si>
    <t>F1050</t>
  </si>
  <si>
    <t>商品明细维护</t>
  </si>
  <si>
    <t>F1051</t>
  </si>
  <si>
    <t>编辑服务商品</t>
  </si>
  <si>
    <t>F1052</t>
  </si>
  <si>
    <t>删除商品明细</t>
  </si>
  <si>
    <t>F1053</t>
  </si>
  <si>
    <t>创建维修项目</t>
  </si>
  <si>
    <t>F1054</t>
  </si>
  <si>
    <t>创建零件代码</t>
  </si>
  <si>
    <t>F1055</t>
  </si>
  <si>
    <t>商品套餐设置</t>
  </si>
  <si>
    <t>F1056</t>
  </si>
  <si>
    <t>搜索服务商品</t>
  </si>
  <si>
    <t>F1057</t>
  </si>
  <si>
    <t>复选合成商品套餐</t>
  </si>
  <si>
    <t>F1058</t>
  </si>
  <si>
    <t>复制服务商品明细</t>
  </si>
  <si>
    <t>F1059</t>
  </si>
  <si>
    <t>复制服务商品适用范围</t>
  </si>
  <si>
    <t>F1060</t>
  </si>
  <si>
    <t>复制服务商品-维修明细</t>
  </si>
  <si>
    <t>F1061</t>
  </si>
  <si>
    <t>复制服务商品-零件明细</t>
  </si>
  <si>
    <t>F1062</t>
  </si>
  <si>
    <t>复制服务商品-套餐设置</t>
  </si>
  <si>
    <t>F1063</t>
  </si>
  <si>
    <t>删除服务商品</t>
  </si>
  <si>
    <t>F1064</t>
  </si>
  <si>
    <t>原厂保养套餐里程产品维护</t>
  </si>
  <si>
    <t>F1065</t>
  </si>
  <si>
    <t>原厂保养套餐产品维护</t>
  </si>
  <si>
    <t>F1066</t>
  </si>
  <si>
    <t>F1067</t>
  </si>
  <si>
    <t>原厂保养套餐销售应明细查询</t>
  </si>
  <si>
    <t>F1068</t>
  </si>
  <si>
    <t>F1069</t>
  </si>
  <si>
    <t>F1070</t>
  </si>
  <si>
    <t>原厂保养套餐维修费用支付依赖查
询</t>
  </si>
  <si>
    <t>原厂保养套餐维修费用支付依赖查询</t>
  </si>
  <si>
    <t>F1071</t>
  </si>
  <si>
    <t>保养套餐产品项目明细维护</t>
  </si>
  <si>
    <t>F1072</t>
  </si>
  <si>
    <t>原厂保养套餐销售发票上载</t>
  </si>
  <si>
    <t>F1073</t>
  </si>
  <si>
    <t>作业组信息</t>
  </si>
  <si>
    <t>作业组维护-作业组列表展示</t>
  </si>
  <si>
    <t>F1074</t>
  </si>
  <si>
    <t>查看作业组列表</t>
  </si>
  <si>
    <t>F1075</t>
  </si>
  <si>
    <t>新建作业组</t>
  </si>
  <si>
    <t>作业组维护-新建作业组</t>
  </si>
  <si>
    <t>F1076</t>
  </si>
  <si>
    <t>作业组详情</t>
  </si>
  <si>
    <t>作业组维护-编辑作业组</t>
  </si>
  <si>
    <t>F1077</t>
  </si>
  <si>
    <t>编辑作业组</t>
  </si>
  <si>
    <t>变更作业组表</t>
  </si>
  <si>
    <t>F1078</t>
  </si>
  <si>
    <t>查看使用说明</t>
  </si>
  <si>
    <t>作业组维护-使用说明</t>
  </si>
  <si>
    <t>F1079</t>
  </si>
  <si>
    <t>作业组删除</t>
  </si>
  <si>
    <t>作业组维护-删除</t>
  </si>
  <si>
    <t>F1080</t>
  </si>
  <si>
    <t>恢复作业组表</t>
  </si>
  <si>
    <t>F1081</t>
  </si>
  <si>
    <t>转账部门维护</t>
  </si>
  <si>
    <t>转账部门信息</t>
  </si>
  <si>
    <t>查询转账部门</t>
  </si>
  <si>
    <t>转账部门维护-转账部门维护</t>
  </si>
  <si>
    <t>F1082</t>
  </si>
  <si>
    <t>查看转账部门</t>
  </si>
  <si>
    <t>业时间/作业班组/转账部</t>
  </si>
  <si>
    <t>转账部门维护-编辑转账部门</t>
  </si>
  <si>
    <t>F1083</t>
  </si>
  <si>
    <t>新增转账部门</t>
  </si>
  <si>
    <t>新建转账部门</t>
  </si>
  <si>
    <t>转账部门维护-新增转账部门</t>
  </si>
  <si>
    <t>F1084</t>
  </si>
  <si>
    <t>转账部门详情</t>
  </si>
  <si>
    <t>F1085</t>
  </si>
  <si>
    <t>编辑转账部门</t>
  </si>
  <si>
    <t>F1086</t>
  </si>
  <si>
    <t>查看转账部门使用说明</t>
  </si>
  <si>
    <t>转账部门维护-转账部门使用说明</t>
  </si>
  <si>
    <t>F1087</t>
  </si>
  <si>
    <t>转账部门删除</t>
  </si>
  <si>
    <t>转账部门维护-删除</t>
  </si>
  <si>
    <t>F1088</t>
  </si>
  <si>
    <t>保险公司维护</t>
  </si>
  <si>
    <t>保险公司信息</t>
  </si>
  <si>
    <t>保险公司维护-保险公司维护列表</t>
  </si>
  <si>
    <t>F1089</t>
  </si>
  <si>
    <t>查看保险公司列表</t>
  </si>
  <si>
    <t>F1090</t>
  </si>
  <si>
    <t>保险公司新建</t>
  </si>
  <si>
    <t>保险公司维护-保险公司维护新建</t>
  </si>
  <si>
    <t>F1091</t>
  </si>
  <si>
    <t>保险公司详情</t>
  </si>
  <si>
    <t>保险公司维护-保险公司维护编辑</t>
  </si>
  <si>
    <t>F1092</t>
  </si>
  <si>
    <t>保险公司编辑</t>
  </si>
  <si>
    <t>F1093</t>
  </si>
  <si>
    <t>保险公司删除</t>
  </si>
  <si>
    <t>保险公司维护-删除提示</t>
  </si>
  <si>
    <t>F1094</t>
  </si>
  <si>
    <t>维修代码对照表-店端</t>
  </si>
  <si>
    <t>维修代码对照表信息</t>
  </si>
  <si>
    <t>维修代码对照表-店端-维护代码对照表</t>
  </si>
  <si>
    <t>F1095</t>
  </si>
  <si>
    <r>
      <rPr>
        <strike/>
        <sz val="10"/>
        <color rgb="FF000000"/>
        <rFont val="微软雅黑"/>
        <charset val="134"/>
      </rPr>
      <t xml:space="preserve">查看维修代码对照表
</t>
    </r>
    <r>
      <rPr>
        <sz val="10"/>
        <color rgb="FFFF0000"/>
        <rFont val="微软雅黑"/>
        <charset val="134"/>
      </rPr>
      <t>查看维修代码对照表（含价格体系）</t>
    </r>
  </si>
  <si>
    <t>维修代码对照表-店端-维修代码对照表-编辑</t>
  </si>
  <si>
    <t>F1096</t>
  </si>
  <si>
    <r>
      <rPr>
        <strike/>
        <sz val="10"/>
        <color rgb="FF000000"/>
        <rFont val="微软雅黑"/>
        <charset val="134"/>
      </rPr>
      <t>维修代码对照表-详情</t>
    </r>
    <r>
      <rPr>
        <sz val="10"/>
        <color rgb="FF000000"/>
        <rFont val="微软雅黑"/>
        <charset val="134"/>
      </rPr>
      <t xml:space="preserve">
</t>
    </r>
    <r>
      <rPr>
        <sz val="10"/>
        <color rgb="FFFF0000"/>
        <rFont val="微软雅黑"/>
        <charset val="134"/>
      </rPr>
      <t>维修代码对照表-详情（含价格体系）</t>
    </r>
  </si>
  <si>
    <t>F1097</t>
  </si>
  <si>
    <r>
      <rPr>
        <strike/>
        <sz val="10"/>
        <color rgb="FF000000"/>
        <rFont val="微软雅黑"/>
        <charset val="134"/>
      </rPr>
      <t>维修代码对照表-编辑</t>
    </r>
    <r>
      <rPr>
        <sz val="10"/>
        <color rgb="FF000000"/>
        <rFont val="微软雅黑"/>
        <charset val="134"/>
      </rPr>
      <t xml:space="preserve">
</t>
    </r>
    <r>
      <rPr>
        <sz val="10"/>
        <color rgb="FFFF0000"/>
        <rFont val="微软雅黑"/>
        <charset val="134"/>
      </rPr>
      <t>维修代码对照表-编辑（含价格体系）</t>
    </r>
  </si>
  <si>
    <t>F1098</t>
  </si>
  <si>
    <r>
      <rPr>
        <strike/>
        <sz val="10"/>
        <color rgb="FF000000"/>
        <rFont val="微软雅黑"/>
        <charset val="134"/>
      </rPr>
      <t>维修代码对照表-导出</t>
    </r>
    <r>
      <rPr>
        <sz val="10"/>
        <color rgb="FF000000"/>
        <rFont val="微软雅黑"/>
        <charset val="134"/>
      </rPr>
      <t xml:space="preserve">
</t>
    </r>
    <r>
      <rPr>
        <sz val="10"/>
        <color rgb="FFFF0000"/>
        <rFont val="微软雅黑"/>
        <charset val="134"/>
      </rPr>
      <t>维修代码对照表-导出（含价格体系）</t>
    </r>
  </si>
  <si>
    <t>维修代码对照表-店端-维护代码对照表-导出</t>
  </si>
  <si>
    <t>F1099</t>
  </si>
  <si>
    <t>维修代码对照表-小时单价信息</t>
  </si>
  <si>
    <t>维修代码对照表-店端-维修代码对照表-小时单价配置维护</t>
  </si>
  <si>
    <t>F1100</t>
  </si>
  <si>
    <t>维修代码对照表-小时单价-列表</t>
  </si>
  <si>
    <t>F1101</t>
  </si>
  <si>
    <t>维修代码对照表-小时单价-新增</t>
  </si>
  <si>
    <t>F1102</t>
  </si>
  <si>
    <t>维修代码对照表-小时单价-编辑</t>
  </si>
  <si>
    <t>F1103</t>
  </si>
  <si>
    <t>维修代码对照表-小时单价-删除</t>
  </si>
  <si>
    <t>F1104</t>
  </si>
  <si>
    <t>维修代码对照表-使用说明</t>
  </si>
  <si>
    <t>维修代码对照表-店端-维修代码对照表-使用说明</t>
  </si>
  <si>
    <t>F1105</t>
  </si>
  <si>
    <t>维修代码对照表-店端-维修代码对照表-批量维护-下载模板</t>
  </si>
  <si>
    <t>F1106</t>
  </si>
  <si>
    <t>维修代码对照表-店端-维修代码对照表-批量维护-导入数据</t>
  </si>
  <si>
    <t>F1107</t>
  </si>
  <si>
    <t>维修代码对照表-店端-维修代码对照表-批量维护-上载进度</t>
  </si>
  <si>
    <t>F1108</t>
  </si>
  <si>
    <t>维修代码对照表-店端-维修代码对照表-批量维护-异常提醒</t>
  </si>
  <si>
    <t>F1109</t>
  </si>
  <si>
    <t>维修代码对照表-店端-维修代码对照表-批量导入-导入完成</t>
  </si>
  <si>
    <t>F1110</t>
  </si>
  <si>
    <t>维修代码对照表-批量导入-导入完成统计</t>
  </si>
  <si>
    <t>F1111</t>
  </si>
  <si>
    <t>维修零件代码对照表-店端</t>
  </si>
  <si>
    <r>
      <rPr>
        <strike/>
        <sz val="10"/>
        <color rgb="FF000000"/>
        <rFont val="微软雅黑"/>
        <charset val="134"/>
      </rPr>
      <t>维修零件代码对照表信息</t>
    </r>
    <r>
      <rPr>
        <sz val="10"/>
        <color rgb="FF000000"/>
        <rFont val="微软雅黑"/>
        <charset val="134"/>
      </rPr>
      <t xml:space="preserve">
</t>
    </r>
    <r>
      <rPr>
        <sz val="10"/>
        <color rgb="FFFF0000"/>
        <rFont val="微软雅黑"/>
        <charset val="134"/>
      </rPr>
      <t>维修零件代码对照表信息（自店定制）</t>
    </r>
  </si>
  <si>
    <t>F1112</t>
  </si>
  <si>
    <t>查看维修零件代码对照表列表</t>
  </si>
  <si>
    <t>F1113</t>
  </si>
  <si>
    <t>维修零件代码对照表-店端-维修零件代码对照表-新增</t>
  </si>
  <si>
    <t>F1114</t>
  </si>
  <si>
    <t>维修零件代码对照表-店端-维修零件代码对照表-编辑</t>
  </si>
  <si>
    <t>F1115</t>
  </si>
  <si>
    <t>维修零件代码对照表-店端-维修零件代码对照表-维修代码查询</t>
  </si>
  <si>
    <t>F1116</t>
  </si>
  <si>
    <t>维修零件代码对照表-店端-维修零件代码对照表-零件代码查询</t>
  </si>
  <si>
    <t>F1117</t>
  </si>
  <si>
    <r>
      <rPr>
        <strike/>
        <sz val="10"/>
        <color rgb="FF000000"/>
        <rFont val="微软雅黑"/>
        <charset val="134"/>
      </rPr>
      <t>维修零件代码对照表-编辑</t>
    </r>
    <r>
      <rPr>
        <sz val="10"/>
        <color rgb="FF000000"/>
        <rFont val="微软雅黑"/>
        <charset val="134"/>
      </rPr>
      <t xml:space="preserve">
</t>
    </r>
    <r>
      <rPr>
        <sz val="10"/>
        <color rgb="FFFF0000"/>
        <rFont val="微软雅黑"/>
        <charset val="134"/>
      </rPr>
      <t>维修零件代码对照表-编辑（自店定制）</t>
    </r>
  </si>
  <si>
    <t>F1118</t>
  </si>
  <si>
    <t>维修零件代码对照表-店端-维修零件代码对照表-删除</t>
  </si>
  <si>
    <t>F1119</t>
  </si>
  <si>
    <t>维修零件代码对照表-店端-维修零件代码对照表-导入</t>
  </si>
  <si>
    <t>F1120</t>
  </si>
  <si>
    <t>F1121</t>
  </si>
  <si>
    <t>维修零件代码对照表-导入-上载进度</t>
  </si>
  <si>
    <t>维修零件代码对照表-店端-维修零件代码对照表-导入-上载进度</t>
  </si>
  <si>
    <t>F1122</t>
  </si>
  <si>
    <t>维修零件代码对照表-店端-维修零件代码对照表-导入-异常提醒</t>
  </si>
  <si>
    <t>F1123</t>
  </si>
  <si>
    <t>维修零件代码对照表-店端-维修零件代码对照表-导入-导入完成</t>
  </si>
  <si>
    <t>F1124</t>
  </si>
  <si>
    <t>维修零件代码对照表-导入-导入完成统计</t>
  </si>
  <si>
    <t>F1125</t>
  </si>
  <si>
    <t>维修零件代码对照表-店端-维修零件代码表-导出</t>
  </si>
  <si>
    <t>F1126</t>
  </si>
  <si>
    <t>SA常用维修项目管理</t>
  </si>
  <si>
    <t>SA常用维修项目管理信息</t>
  </si>
  <si>
    <t>查询项目</t>
  </si>
  <si>
    <t>SA常用维修项目管理-店端-SA常用维护项目管理</t>
  </si>
  <si>
    <t>F1127</t>
  </si>
  <si>
    <t>列表修改</t>
  </si>
  <si>
    <t>F1128</t>
  </si>
  <si>
    <t>查看SA常用维修项目</t>
  </si>
  <si>
    <t>F1129</t>
  </si>
  <si>
    <t>勾选多个车型筛选常用维修项目</t>
  </si>
  <si>
    <t>SA常用维修项目管理-店端-新增常用维修项目</t>
  </si>
  <si>
    <t>F1130</t>
  </si>
  <si>
    <t>新增常用维修项目</t>
  </si>
  <si>
    <t>新建项目信息</t>
  </si>
  <si>
    <t>F1131</t>
  </si>
  <si>
    <t>编辑常用维修项目</t>
  </si>
  <si>
    <t>F1132</t>
  </si>
  <si>
    <t>查看SA常用维修项目使用说明</t>
  </si>
  <si>
    <t>F1133</t>
  </si>
  <si>
    <t>SA常用维修项目-导入</t>
  </si>
  <si>
    <t>SA常用维修项目-导入-下载模板</t>
  </si>
  <si>
    <t>导入项目列表</t>
  </si>
  <si>
    <t>F1134</t>
  </si>
  <si>
    <t>SA常用维修项目-导入-文件上传</t>
  </si>
  <si>
    <t>SA常用维修项目管理-店端-导入数据</t>
  </si>
  <si>
    <t>F1135</t>
  </si>
  <si>
    <t>SA常用维修项目-导入-上载进度</t>
  </si>
  <si>
    <t>SA常用维修项目管理-店端-导入进度</t>
  </si>
  <si>
    <t>F1136</t>
  </si>
  <si>
    <t>SA常用维修项目-导入-异常提醒</t>
  </si>
  <si>
    <t>SA常用维修项目管理-店端-异常提醒</t>
  </si>
  <si>
    <t>F1137</t>
  </si>
  <si>
    <t>SA常用维修项目-导入-数据预览</t>
  </si>
  <si>
    <t>SA常用维修项目管理-店端-导入完成</t>
  </si>
  <si>
    <t>F1138</t>
  </si>
  <si>
    <t>SA常用维修项目-导入-导入完成</t>
  </si>
  <si>
    <t>F1139</t>
  </si>
  <si>
    <t>SA常用维修项目导出</t>
  </si>
  <si>
    <t>导出项目列表</t>
  </si>
  <si>
    <t>SA常用维修项目管理-店端-SA常用维修项目管理-导出</t>
  </si>
  <si>
    <t>F1140</t>
  </si>
  <si>
    <t>SA常用维修项目删除</t>
  </si>
  <si>
    <t>SA常用维修项目管理-店端-删除提示</t>
  </si>
  <si>
    <t>F1141</t>
  </si>
  <si>
    <t>SA常用维修零件管理信息</t>
  </si>
  <si>
    <t>查询零件</t>
  </si>
  <si>
    <t>SA常用维修零件管理-店端-SA常用维护零件管理</t>
  </si>
  <si>
    <t>F1142</t>
  </si>
  <si>
    <t>零件列表修改</t>
  </si>
  <si>
    <t>F1143</t>
  </si>
  <si>
    <t>查看SA常用维修零件</t>
  </si>
  <si>
    <t>SA常用维修零件管理-店端-SA常用维护零件管理-新增常用零件</t>
  </si>
  <si>
    <t>F1144</t>
  </si>
  <si>
    <t>勾选多个车型筛选常用维修零件</t>
  </si>
  <si>
    <t>F1145</t>
  </si>
  <si>
    <t>新增常用维修零件</t>
  </si>
  <si>
    <t>新建零件信息</t>
  </si>
  <si>
    <t>F1146</t>
  </si>
  <si>
    <t>编辑常用维修零件</t>
  </si>
  <si>
    <t>F1147</t>
  </si>
  <si>
    <t>查看SA常用维修零件管理信息使用说明</t>
  </si>
  <si>
    <t>SA常用维修零件管理-店端-SA常用维护零件管理-使用说明</t>
  </si>
  <si>
    <t>F1148</t>
  </si>
  <si>
    <t>SA常用维修零件-导入</t>
  </si>
  <si>
    <t>SA常用维修零件-导入-下载模板</t>
  </si>
  <si>
    <t>导入零件列表</t>
  </si>
  <si>
    <t>F1149</t>
  </si>
  <si>
    <t>SA常用维修零件-导入-文件上传</t>
  </si>
  <si>
    <t>SA常用维修零件管理-店端-常用维修零件-批量导入</t>
  </si>
  <si>
    <t>F1150</t>
  </si>
  <si>
    <t>SA常用维修零件-导入-上载进度</t>
  </si>
  <si>
    <t>SA常用维修零件管理-店端-批量导入-上载进度</t>
  </si>
  <si>
    <t>F1151</t>
  </si>
  <si>
    <t>SA常用维修零件-导入-异常提醒</t>
  </si>
  <si>
    <t>SA常用维修零件管理-店端-批量导入-异常提醒</t>
  </si>
  <si>
    <t>F1152</t>
  </si>
  <si>
    <t>SA常用维修零件-导入-数据预览</t>
  </si>
  <si>
    <t>SA常用维修零件管理-店端-批量导入-导入完成</t>
  </si>
  <si>
    <t>F1153</t>
  </si>
  <si>
    <t>SA常用维修零件-导入-导入完成</t>
  </si>
  <si>
    <t>F1154</t>
  </si>
  <si>
    <t>SA常用维修零件导出</t>
  </si>
  <si>
    <t>导出零件列表</t>
  </si>
  <si>
    <t>SA常用维修零件管理-店端-SA常用维护零件管理-导出</t>
  </si>
  <si>
    <t>F1155</t>
  </si>
  <si>
    <t>SA常用维修零件删除</t>
  </si>
  <si>
    <t>SA常用维修零件管理-店端-SA常用维护零件管理-删除</t>
  </si>
  <si>
    <t>F1156</t>
  </si>
  <si>
    <t>维修套餐信息</t>
  </si>
  <si>
    <t>查询维修套餐</t>
  </si>
  <si>
    <t>维修套餐-维修套餐列表</t>
  </si>
  <si>
    <t>F1157</t>
  </si>
  <si>
    <t>查看维修套餐列表</t>
  </si>
  <si>
    <t>F1158</t>
  </si>
  <si>
    <t>新增维修套餐</t>
  </si>
  <si>
    <t>维修套餐-新增维修套餐</t>
  </si>
  <si>
    <t>F1159</t>
  </si>
  <si>
    <t>维修套餐编辑</t>
  </si>
  <si>
    <t>新增维修维修套餐</t>
  </si>
  <si>
    <t>F1160</t>
  </si>
  <si>
    <t>维修套餐删除</t>
  </si>
  <si>
    <t>修改维修维修套餐</t>
  </si>
  <si>
    <t>维修套餐-删除</t>
  </si>
  <si>
    <t>F1161</t>
  </si>
  <si>
    <t>维修套餐详情</t>
  </si>
  <si>
    <t>维修套餐-维修套餐详情</t>
  </si>
  <si>
    <t>F1162</t>
  </si>
  <si>
    <t>按车型筛选维修套餐</t>
  </si>
  <si>
    <t>维修套餐-维修代码查询</t>
  </si>
  <si>
    <t>F1163</t>
  </si>
  <si>
    <t>维修套餐-车型信息</t>
  </si>
  <si>
    <t>维修套餐-新增车型</t>
  </si>
  <si>
    <t>F1164</t>
  </si>
  <si>
    <t>车型信息</t>
  </si>
  <si>
    <t>维修套餐-车型信息-列表</t>
  </si>
  <si>
    <t>F1165</t>
  </si>
  <si>
    <t>维修套餐-车型信息-新增</t>
  </si>
  <si>
    <t>F1166</t>
  </si>
  <si>
    <t>维修套餐-车型信息-详情</t>
  </si>
  <si>
    <t>F1167</t>
  </si>
  <si>
    <t>维修套餐-车型信息-编辑</t>
  </si>
  <si>
    <t>F1168</t>
  </si>
  <si>
    <t>维修套餐-车型信息-删除</t>
  </si>
  <si>
    <t>F1169</t>
  </si>
  <si>
    <r>
      <rPr>
        <strike/>
        <sz val="10"/>
        <color rgb="FF000000"/>
        <rFont val="微软雅黑"/>
        <charset val="134"/>
      </rPr>
      <t xml:space="preserve">项目信息
</t>
    </r>
    <r>
      <rPr>
        <sz val="10"/>
        <color rgb="FFFF0000"/>
        <rFont val="微软雅黑"/>
        <charset val="134"/>
      </rPr>
      <t>美容装饰工时组合信息</t>
    </r>
  </si>
  <si>
    <r>
      <rPr>
        <strike/>
        <sz val="10"/>
        <color rgb="FF000000"/>
        <rFont val="微软雅黑"/>
        <charset val="134"/>
      </rPr>
      <t>维修套餐-项目信息</t>
    </r>
    <r>
      <rPr>
        <sz val="10"/>
        <color rgb="FF000000"/>
        <rFont val="微软雅黑"/>
        <charset val="134"/>
      </rPr>
      <t xml:space="preserve">
</t>
    </r>
    <r>
      <rPr>
        <sz val="10"/>
        <color rgb="FFFF0000"/>
        <rFont val="微软雅黑"/>
        <charset val="134"/>
      </rPr>
      <t>美容装饰工时组合信息</t>
    </r>
  </si>
  <si>
    <t>F1170</t>
  </si>
  <si>
    <r>
      <rPr>
        <strike/>
        <sz val="10"/>
        <color rgb="FF000000"/>
        <rFont val="微软雅黑"/>
        <charset val="134"/>
      </rPr>
      <t>维修套餐-项目信息-列表</t>
    </r>
    <r>
      <rPr>
        <sz val="10"/>
        <color rgb="FF000000"/>
        <rFont val="微软雅黑"/>
        <charset val="134"/>
      </rPr>
      <t xml:space="preserve">
</t>
    </r>
    <r>
      <rPr>
        <sz val="10"/>
        <color rgb="FFFF0000"/>
        <rFont val="微软雅黑"/>
        <charset val="134"/>
      </rPr>
      <t>美容装饰工时组合信息-选择列表</t>
    </r>
  </si>
  <si>
    <t>F1171</t>
  </si>
  <si>
    <r>
      <rPr>
        <strike/>
        <sz val="10"/>
        <color rgb="FF000000"/>
        <rFont val="微软雅黑"/>
        <charset val="134"/>
      </rPr>
      <t>维修套餐-项目信息-新增</t>
    </r>
    <r>
      <rPr>
        <sz val="10"/>
        <color rgb="FF000000"/>
        <rFont val="微软雅黑"/>
        <charset val="134"/>
      </rPr>
      <t xml:space="preserve">
</t>
    </r>
    <r>
      <rPr>
        <sz val="10"/>
        <color rgb="FFFF0000"/>
        <rFont val="微软雅黑"/>
        <charset val="134"/>
      </rPr>
      <t>美容装饰工时组合信息-新增</t>
    </r>
  </si>
  <si>
    <t>F1172</t>
  </si>
  <si>
    <r>
      <rPr>
        <strike/>
        <sz val="10"/>
        <color rgb="FF000000"/>
        <rFont val="微软雅黑"/>
        <charset val="134"/>
      </rPr>
      <t>维修套餐-项目信息-详情</t>
    </r>
    <r>
      <rPr>
        <sz val="10"/>
        <color rgb="FF000000"/>
        <rFont val="微软雅黑"/>
        <charset val="134"/>
      </rPr>
      <t xml:space="preserve">
</t>
    </r>
    <r>
      <rPr>
        <sz val="10"/>
        <color rgb="FFFF0000"/>
        <rFont val="微软雅黑"/>
        <charset val="134"/>
      </rPr>
      <t>美容装饰工时组合信息-详情</t>
    </r>
  </si>
  <si>
    <t>F1173</t>
  </si>
  <si>
    <r>
      <rPr>
        <strike/>
        <sz val="10"/>
        <color rgb="FF000000"/>
        <rFont val="微软雅黑"/>
        <charset val="134"/>
      </rPr>
      <t>维修套餐-项目信息-编辑</t>
    </r>
    <r>
      <rPr>
        <sz val="10"/>
        <color rgb="FF000000"/>
        <rFont val="微软雅黑"/>
        <charset val="134"/>
      </rPr>
      <t xml:space="preserve">
</t>
    </r>
    <r>
      <rPr>
        <sz val="10"/>
        <color rgb="FFFF0000"/>
        <rFont val="微软雅黑"/>
        <charset val="134"/>
      </rPr>
      <t>美容装饰工时组合信息-编辑</t>
    </r>
  </si>
  <si>
    <t>F1174</t>
  </si>
  <si>
    <r>
      <rPr>
        <strike/>
        <sz val="10"/>
        <color rgb="FF000000"/>
        <rFont val="微软雅黑"/>
        <charset val="134"/>
      </rPr>
      <t>维修套餐-项目信息-删除</t>
    </r>
    <r>
      <rPr>
        <sz val="10"/>
        <color rgb="FF000000"/>
        <rFont val="微软雅黑"/>
        <charset val="134"/>
      </rPr>
      <t xml:space="preserve">
</t>
    </r>
    <r>
      <rPr>
        <sz val="10"/>
        <color rgb="FFFF0000"/>
        <rFont val="微软雅黑"/>
        <charset val="134"/>
      </rPr>
      <t>美容装饰工时组合信息-删除</t>
    </r>
  </si>
  <si>
    <t>F1175</t>
  </si>
  <si>
    <r>
      <rPr>
        <strike/>
        <sz val="10"/>
        <color rgb="FF000000"/>
        <rFont val="微软雅黑"/>
        <charset val="134"/>
      </rPr>
      <t>零件信息</t>
    </r>
    <r>
      <rPr>
        <sz val="10"/>
        <color rgb="FF000000"/>
        <rFont val="微软雅黑"/>
        <charset val="134"/>
      </rPr>
      <t xml:space="preserve">
</t>
    </r>
    <r>
      <rPr>
        <sz val="10"/>
        <color rgb="FFFF0000"/>
        <rFont val="微软雅黑"/>
        <charset val="134"/>
      </rPr>
      <t>附件组合优享包信息</t>
    </r>
  </si>
  <si>
    <r>
      <rPr>
        <strike/>
        <sz val="10"/>
        <color rgb="FF000000"/>
        <rFont val="微软雅黑"/>
        <charset val="134"/>
      </rPr>
      <t xml:space="preserve">维修套餐-零件信息
</t>
    </r>
    <r>
      <rPr>
        <sz val="10"/>
        <color rgb="FFFF0000"/>
        <rFont val="微软雅黑"/>
        <charset val="134"/>
      </rPr>
      <t>附件组合优享包信息</t>
    </r>
  </si>
  <si>
    <t>F1176</t>
  </si>
  <si>
    <r>
      <rPr>
        <strike/>
        <sz val="10"/>
        <color rgb="FF000000"/>
        <rFont val="微软雅黑"/>
        <charset val="134"/>
      </rPr>
      <t>维修套餐-零件信息-列表</t>
    </r>
    <r>
      <rPr>
        <sz val="10"/>
        <color rgb="FF000000"/>
        <rFont val="微软雅黑"/>
        <charset val="134"/>
      </rPr>
      <t xml:space="preserve">
</t>
    </r>
    <r>
      <rPr>
        <sz val="10"/>
        <color rgb="FFFF0000"/>
        <rFont val="微软雅黑"/>
        <charset val="134"/>
      </rPr>
      <t>附件组合优享包信息-选择列表</t>
    </r>
  </si>
  <si>
    <t>F1177</t>
  </si>
  <si>
    <r>
      <rPr>
        <strike/>
        <sz val="10"/>
        <color rgb="FF000000"/>
        <rFont val="微软雅黑"/>
        <charset val="134"/>
      </rPr>
      <t>维修套餐-零件信息-新增</t>
    </r>
    <r>
      <rPr>
        <sz val="10"/>
        <color rgb="FF000000"/>
        <rFont val="微软雅黑"/>
        <charset val="134"/>
      </rPr>
      <t xml:space="preserve">
</t>
    </r>
    <r>
      <rPr>
        <sz val="10"/>
        <color rgb="FFFF0000"/>
        <rFont val="微软雅黑"/>
        <charset val="134"/>
      </rPr>
      <t>附件组合优享包信息-新增</t>
    </r>
  </si>
  <si>
    <t>F1178</t>
  </si>
  <si>
    <r>
      <rPr>
        <strike/>
        <sz val="10"/>
        <color rgb="FF000000"/>
        <rFont val="微软雅黑"/>
        <charset val="134"/>
      </rPr>
      <t>维修套餐-零件信息-详情</t>
    </r>
    <r>
      <rPr>
        <sz val="10"/>
        <color rgb="FF000000"/>
        <rFont val="微软雅黑"/>
        <charset val="134"/>
      </rPr>
      <t xml:space="preserve">
</t>
    </r>
    <r>
      <rPr>
        <sz val="10"/>
        <color rgb="FFFF0000"/>
        <rFont val="微软雅黑"/>
        <charset val="134"/>
      </rPr>
      <t>附件组合优享包信息-详情</t>
    </r>
  </si>
  <si>
    <t>F1179</t>
  </si>
  <si>
    <r>
      <rPr>
        <strike/>
        <sz val="10"/>
        <color rgb="FF000000"/>
        <rFont val="微软雅黑"/>
        <charset val="134"/>
      </rPr>
      <t>维修套餐-零件信息-编辑</t>
    </r>
    <r>
      <rPr>
        <sz val="10"/>
        <color rgb="FF000000"/>
        <rFont val="微软雅黑"/>
        <charset val="134"/>
      </rPr>
      <t xml:space="preserve">
</t>
    </r>
    <r>
      <rPr>
        <sz val="10"/>
        <color rgb="FFFF0000"/>
        <rFont val="微软雅黑"/>
        <charset val="134"/>
      </rPr>
      <t>附件组合优享包信息-编辑</t>
    </r>
  </si>
  <si>
    <t>F1180</t>
  </si>
  <si>
    <r>
      <rPr>
        <strike/>
        <sz val="10"/>
        <color rgb="FF000000"/>
        <rFont val="微软雅黑"/>
        <charset val="134"/>
      </rPr>
      <t>维修套餐-零件信息-删除</t>
    </r>
    <r>
      <rPr>
        <sz val="10"/>
        <color rgb="FF000000"/>
        <rFont val="微软雅黑"/>
        <charset val="134"/>
      </rPr>
      <t xml:space="preserve">
</t>
    </r>
    <r>
      <rPr>
        <sz val="10"/>
        <color rgb="FFFF0000"/>
        <rFont val="微软雅黑"/>
        <charset val="134"/>
      </rPr>
      <t>附件组合优享包信息-删除</t>
    </r>
  </si>
  <si>
    <t>F1181</t>
  </si>
  <si>
    <t>删除选中的车型</t>
  </si>
  <si>
    <t>F1182</t>
  </si>
  <si>
    <t>新增维修项目</t>
  </si>
  <si>
    <t>F1183</t>
  </si>
  <si>
    <t>删除维修项目</t>
  </si>
  <si>
    <t>F1184</t>
  </si>
  <si>
    <t>新增零件代码</t>
  </si>
  <si>
    <t>F1185</t>
  </si>
  <si>
    <t>删除零件代码</t>
  </si>
  <si>
    <t>F1186</t>
  </si>
  <si>
    <t>e客服分组维护</t>
  </si>
  <si>
    <t>客户迁移</t>
  </si>
  <si>
    <t>F1187</t>
  </si>
  <si>
    <t>F1188</t>
  </si>
  <si>
    <t>编辑&amp;删除客户组</t>
  </si>
  <si>
    <t>F1189</t>
  </si>
  <si>
    <t>e客服分组调整</t>
  </si>
  <si>
    <t>F1190</t>
  </si>
  <si>
    <t>系统内消息节点提醒
模板查询</t>
  </si>
  <si>
    <t>系统内消息节点提醒模板</t>
  </si>
  <si>
    <t>系统内消息节点提醒模板查询</t>
  </si>
  <si>
    <t>消息提醒-消息提醒一览</t>
  </si>
  <si>
    <t>F1191</t>
  </si>
  <si>
    <t>系统内消息节点提醒
模板一览</t>
  </si>
  <si>
    <t>系统内消息节点提醒模板一览</t>
  </si>
  <si>
    <t>F1192</t>
  </si>
  <si>
    <t>系统内消息节点提醒
模板编辑</t>
  </si>
  <si>
    <t>系统内消息节点提醒模板编辑</t>
  </si>
  <si>
    <t>F1193</t>
  </si>
  <si>
    <t>系统内消息节点提醒
模板新建</t>
  </si>
  <si>
    <t>系统内消息节点提醒模板新建</t>
  </si>
  <si>
    <t>F1194</t>
  </si>
  <si>
    <t>系统内消息节点提醒
模板弹窗</t>
  </si>
  <si>
    <t>系统内消息节点提醒模板弹窗</t>
  </si>
  <si>
    <t>F1195</t>
  </si>
  <si>
    <t>F1196</t>
  </si>
  <si>
    <t>预约信息查看</t>
  </si>
  <si>
    <t>消息提醒-预约信息查看</t>
  </si>
  <si>
    <t>F1197</t>
  </si>
  <si>
    <t>工单信息查看</t>
  </si>
  <si>
    <t>F1198</t>
  </si>
  <si>
    <t>设置说明-店端</t>
  </si>
  <si>
    <t>查看项目速查/零件速查维护</t>
  </si>
  <si>
    <t>设置说明-店端-项目速查/零件速查维护</t>
  </si>
  <si>
    <t>F1199</t>
  </si>
  <si>
    <t>查看基础设置-SA常用维修项目管理</t>
  </si>
  <si>
    <t>设置常用维修项目</t>
  </si>
  <si>
    <t>F1200</t>
  </si>
  <si>
    <t>查看基础设置-SA常用维修零件管理</t>
  </si>
  <si>
    <t>F1201</t>
  </si>
  <si>
    <t>查看HR/作业时长/作业班组/转账部门</t>
  </si>
  <si>
    <t>设置说明-店端-HR/作业时长/作业班组/转账部门</t>
  </si>
  <si>
    <t>F1202</t>
  </si>
  <si>
    <t>查看基础设置-维修代码对照表-店端</t>
  </si>
  <si>
    <t>设置维修代码对照</t>
  </si>
  <si>
    <t>F1203</t>
  </si>
  <si>
    <t>查看基础设置-作业组维护</t>
  </si>
  <si>
    <t>F1204</t>
  </si>
  <si>
    <t>查看基础设置-转账部门维护</t>
  </si>
  <si>
    <t>F1205</t>
  </si>
  <si>
    <t>查看所属小组维护</t>
  </si>
  <si>
    <t>设置说明-店端-所属小组维护</t>
  </si>
  <si>
    <t>F1206</t>
  </si>
  <si>
    <t>查看基础设置-安享管家分组维护</t>
  </si>
  <si>
    <t>F1207</t>
  </si>
  <si>
    <t>下载管理（店端）</t>
  </si>
  <si>
    <t>下载管理（店端）信息</t>
  </si>
  <si>
    <t>下载管理-店端-下载管理（店端）-详情</t>
  </si>
  <si>
    <t>F1208</t>
  </si>
  <si>
    <t>查看下载管理（店端）列表</t>
  </si>
  <si>
    <t>下载管理-店端-下载管理-店端列表</t>
  </si>
  <si>
    <t>F1209</t>
  </si>
  <si>
    <t>下载（店端）</t>
  </si>
  <si>
    <t>F1210</t>
  </si>
  <si>
    <t>F1211</t>
  </si>
  <si>
    <t>选择功能名</t>
  </si>
  <si>
    <t>F1212</t>
  </si>
  <si>
    <t>F1213</t>
  </si>
  <si>
    <t>选择创建状态</t>
  </si>
  <si>
    <t>F1214</t>
  </si>
  <si>
    <t>F1215</t>
  </si>
  <si>
    <t>下载管理-店端-下载管理（店端）-再次创建</t>
  </si>
  <si>
    <t>F1216</t>
  </si>
  <si>
    <t>下载记录（店端）信息</t>
  </si>
  <si>
    <t>F1217</t>
  </si>
  <si>
    <t>下载记录（店端）-列表</t>
  </si>
  <si>
    <t>F1218</t>
  </si>
  <si>
    <t>汽车维修电子健康档案系统工单数据上传</t>
  </si>
  <si>
    <t>汽车维修电子健康档案系统工单数据上传信息</t>
  </si>
  <si>
    <t>汽车维修电子健康档案系统工单数据上传-店端-汽车维修电子健康档案系统工单数据上传列表</t>
  </si>
  <si>
    <t>F1219</t>
  </si>
  <si>
    <t>汽车维修电子健康档案系统工单数据手动上传</t>
  </si>
  <si>
    <t>报表及查询功能</t>
  </si>
  <si>
    <t>电子健康档案系统工单数据上传</t>
  </si>
  <si>
    <t>F1220</t>
  </si>
  <si>
    <t>查看汽车维修电子健康档案系统工单数据上传列表</t>
  </si>
  <si>
    <t>F1221</t>
  </si>
  <si>
    <t>F1222</t>
  </si>
  <si>
    <t>点击工单号跳转至服务会计结算详情页面</t>
  </si>
  <si>
    <t>服务会计结算</t>
  </si>
  <si>
    <t>F1223</t>
  </si>
  <si>
    <t>定期保养主表维护-店端</t>
  </si>
  <si>
    <t>定期保养主表信息</t>
  </si>
  <si>
    <t>定期保养主表维护-店端-定期保养主表维护</t>
  </si>
  <si>
    <t>F1224</t>
  </si>
  <si>
    <t>定期保养主表维护-店端-定期保养主表维护编辑</t>
  </si>
  <si>
    <t>F1225</t>
  </si>
  <si>
    <t>定期保养主表维护编辑</t>
  </si>
  <si>
    <t>F1226</t>
  </si>
  <si>
    <t>定期保养主表维护详情</t>
  </si>
  <si>
    <t>F1227</t>
  </si>
  <si>
    <t>按车型筛选定期保养信息</t>
  </si>
  <si>
    <t>F1228</t>
  </si>
  <si>
    <t>定期保养主表-维修项目信息</t>
  </si>
  <si>
    <t>F1229</t>
  </si>
  <si>
    <t>定期保养主表-维修项目信息-列表</t>
  </si>
  <si>
    <t>F1230</t>
  </si>
  <si>
    <t>定期保养主表-维修项目信息-新增</t>
  </si>
  <si>
    <t>F1231</t>
  </si>
  <si>
    <t>定期保养主表-维修项目信息-编辑</t>
  </si>
  <si>
    <t>F1232</t>
  </si>
  <si>
    <t>定期保养主表-维修项目信息-移除</t>
  </si>
  <si>
    <t>F1233</t>
  </si>
  <si>
    <t>定期保养主表-维修零件信息</t>
  </si>
  <si>
    <t>F1234</t>
  </si>
  <si>
    <r>
      <rPr>
        <strike/>
        <sz val="10"/>
        <color rgb="FF000000"/>
        <rFont val="微软雅黑"/>
        <charset val="134"/>
      </rPr>
      <t>定期保养主表-维修项目信息-列表</t>
    </r>
    <r>
      <rPr>
        <sz val="10"/>
        <color rgb="FF000000"/>
        <rFont val="微软雅黑"/>
        <charset val="134"/>
      </rPr>
      <t xml:space="preserve">
</t>
    </r>
    <r>
      <rPr>
        <sz val="10"/>
        <color rgb="FFFF0000"/>
        <rFont val="微软雅黑"/>
        <charset val="134"/>
      </rPr>
      <t>定期保养主表-维修项目信息-列表（自店定制）</t>
    </r>
  </si>
  <si>
    <t>F1235</t>
  </si>
  <si>
    <r>
      <rPr>
        <strike/>
        <sz val="10"/>
        <color rgb="FF000000"/>
        <rFont val="微软雅黑"/>
        <charset val="134"/>
      </rPr>
      <t>定期保养主表-维修项目信息-新增</t>
    </r>
    <r>
      <rPr>
        <sz val="10"/>
        <color rgb="FF000000"/>
        <rFont val="微软雅黑"/>
        <charset val="134"/>
      </rPr>
      <t xml:space="preserve">
</t>
    </r>
    <r>
      <rPr>
        <sz val="10"/>
        <color rgb="FFFF0000"/>
        <rFont val="微软雅黑"/>
        <charset val="134"/>
      </rPr>
      <t>定期保养主表-维修项目信息-新增（自店定制）</t>
    </r>
  </si>
  <si>
    <t>F1236</t>
  </si>
  <si>
    <t>F1237</t>
  </si>
  <si>
    <r>
      <rPr>
        <strike/>
        <sz val="10"/>
        <color rgb="FF000000"/>
        <rFont val="微软雅黑"/>
        <charset val="134"/>
      </rPr>
      <t>定期保养主表-维修项目信息-移除</t>
    </r>
    <r>
      <rPr>
        <sz val="10"/>
        <color rgb="FF000000"/>
        <rFont val="微软雅黑"/>
        <charset val="134"/>
      </rPr>
      <t xml:space="preserve">
</t>
    </r>
    <r>
      <rPr>
        <sz val="10"/>
        <color rgb="FFFF0000"/>
        <rFont val="微软雅黑"/>
        <charset val="134"/>
      </rPr>
      <t>定期保养主表-维修项目信息-移除（自店定制）</t>
    </r>
  </si>
  <si>
    <t>F1238</t>
  </si>
  <si>
    <t>服务商品一览-店端</t>
  </si>
  <si>
    <t>查看服务商品一览列表</t>
  </si>
  <si>
    <t>服务商品一览-店端-服务商品一览</t>
  </si>
  <si>
    <t>F1239</t>
  </si>
  <si>
    <t>F1240</t>
  </si>
  <si>
    <t>F1241</t>
  </si>
  <si>
    <t>F1242</t>
  </si>
  <si>
    <t>F1243</t>
  </si>
  <si>
    <t>F1244</t>
  </si>
  <si>
    <r>
      <rPr>
        <strike/>
        <sz val="10"/>
        <color rgb="FF000000"/>
        <rFont val="微软雅黑"/>
        <charset val="134"/>
      </rPr>
      <t>服务商品一览导出</t>
    </r>
    <r>
      <rPr>
        <sz val="10"/>
        <color rgb="FF000000"/>
        <rFont val="微软雅黑"/>
        <charset val="134"/>
      </rPr>
      <t xml:space="preserve">
</t>
    </r>
    <r>
      <rPr>
        <sz val="10"/>
        <color rgb="FFFF0000"/>
        <rFont val="微软雅黑"/>
        <charset val="134"/>
      </rPr>
      <t>服务商品一览导出（厂店差异）</t>
    </r>
  </si>
  <si>
    <t>服务商品一览-店端-服务商品一览-导出</t>
  </si>
  <si>
    <t>F1245</t>
  </si>
  <si>
    <t>查看服务商品详情</t>
  </si>
  <si>
    <t>服务商品一览-店端-查看服务商品详情</t>
  </si>
  <si>
    <t>F1246</t>
  </si>
  <si>
    <r>
      <rPr>
        <strike/>
        <sz val="10"/>
        <color rgb="FF000000"/>
        <rFont val="微软雅黑"/>
        <charset val="134"/>
      </rPr>
      <t>新建服务商品</t>
    </r>
    <r>
      <rPr>
        <sz val="10"/>
        <color rgb="FF000000"/>
        <rFont val="微软雅黑"/>
        <charset val="134"/>
      </rPr>
      <t xml:space="preserve">
</t>
    </r>
    <r>
      <rPr>
        <sz val="10"/>
        <color rgb="FFFF0000"/>
        <rFont val="微软雅黑"/>
        <charset val="134"/>
      </rPr>
      <t>新建服务商品（厂店差异）</t>
    </r>
  </si>
  <si>
    <t>服务商品一览-店端-新建服务商品详情</t>
  </si>
  <si>
    <t>F1247</t>
  </si>
  <si>
    <t>服务商品一览-店端-商品明细维护详情</t>
  </si>
  <si>
    <t>F1248</t>
  </si>
  <si>
    <t>编辑商品明细</t>
  </si>
  <si>
    <t>服务商品一览-店端-编辑服务商品</t>
  </si>
  <si>
    <t>F1249</t>
  </si>
  <si>
    <t>服务商品一览-店端-服务商品-删除</t>
  </si>
  <si>
    <t>F1250</t>
  </si>
  <si>
    <t>F1251</t>
  </si>
  <si>
    <t>F1252</t>
  </si>
  <si>
    <t>F1253</t>
  </si>
  <si>
    <t>查询服务商品</t>
  </si>
  <si>
    <t>F1254</t>
  </si>
  <si>
    <t>F1255</t>
  </si>
  <si>
    <t>复制服务商品</t>
  </si>
  <si>
    <t>服务商品一览-店端-复制服务商品</t>
  </si>
  <si>
    <t>F1256</t>
  </si>
  <si>
    <t>服务商品（店端）-明细信息-列表</t>
  </si>
  <si>
    <t>F1257</t>
  </si>
  <si>
    <t>服务商品（店端）-明细信息-新增</t>
  </si>
  <si>
    <t>F1258</t>
  </si>
  <si>
    <t>服务商品（店端）-明细信息-修改</t>
  </si>
  <si>
    <t>F1259</t>
  </si>
  <si>
    <t>服务商品（店端）-明细信息-删除</t>
  </si>
  <si>
    <t>F1260</t>
  </si>
  <si>
    <t>服务商品（店端）-明细信息-详情</t>
  </si>
  <si>
    <t>F1261</t>
  </si>
  <si>
    <t>服务商品（店端）-维修信息-列表</t>
  </si>
  <si>
    <t>F1262</t>
  </si>
  <si>
    <t>服务商品（店端）-维修信息-新增</t>
  </si>
  <si>
    <t>F1263</t>
  </si>
  <si>
    <t>服务商品（店端）-维修信息-修改</t>
  </si>
  <si>
    <t>F1264</t>
  </si>
  <si>
    <t>服务商品（店端）-维修信息-删除</t>
  </si>
  <si>
    <t>F1265</t>
  </si>
  <si>
    <t>服务商品（店端）-维修信息-详情</t>
  </si>
  <si>
    <t>F1266</t>
  </si>
  <si>
    <t>服务商品（店端）-零件信息-列表</t>
  </si>
  <si>
    <t>F1267</t>
  </si>
  <si>
    <t>服务商品（店端）-零件信息-新增</t>
  </si>
  <si>
    <t>F1268</t>
  </si>
  <si>
    <t>服务商品（店端）-零件信息-修改</t>
  </si>
  <si>
    <t>F1269</t>
  </si>
  <si>
    <t>服务商品（店端）-零件信息-删除</t>
  </si>
  <si>
    <t>F1270</t>
  </si>
  <si>
    <t>服务商品（店端）-零件信息-详情</t>
  </si>
  <si>
    <t>F1271</t>
  </si>
  <si>
    <t>服务商品（店端）-适用范围信息</t>
  </si>
  <si>
    <t>F1272</t>
  </si>
  <si>
    <t>服务商品（店端）-适用范围信息-新增</t>
  </si>
  <si>
    <t>F1273</t>
  </si>
  <si>
    <t>服务商品（店端）-适用范围信息-详情</t>
  </si>
  <si>
    <t>F1274</t>
  </si>
  <si>
    <t>服务商品（店端）-适用范围信息-编辑</t>
  </si>
  <si>
    <t>F1275</t>
  </si>
  <si>
    <t>服务商品（店端）-套餐设置-列表</t>
  </si>
  <si>
    <t>服务商品一览-店端-服务商品详情-套餐</t>
  </si>
  <si>
    <t>F1276</t>
  </si>
  <si>
    <r>
      <rPr>
        <strike/>
        <sz val="10"/>
        <color rgb="FF000000"/>
        <rFont val="微软雅黑"/>
        <charset val="134"/>
      </rPr>
      <t>编辑服务商品</t>
    </r>
    <r>
      <rPr>
        <sz val="10"/>
        <color rgb="FF000000"/>
        <rFont val="微软雅黑"/>
        <charset val="134"/>
      </rPr>
      <t xml:space="preserve">
</t>
    </r>
    <r>
      <rPr>
        <sz val="10"/>
        <color rgb="FFFF0000"/>
        <rFont val="微软雅黑"/>
        <charset val="134"/>
      </rPr>
      <t>编辑服务商品（厂店差异）</t>
    </r>
  </si>
  <si>
    <t>F1277</t>
  </si>
  <si>
    <r>
      <rPr>
        <strike/>
        <sz val="10"/>
        <color rgb="FF000000"/>
        <rFont val="微软雅黑"/>
        <charset val="134"/>
      </rPr>
      <t>删除服务商品</t>
    </r>
    <r>
      <rPr>
        <sz val="10"/>
        <color rgb="FF000000"/>
        <rFont val="微软雅黑"/>
        <charset val="134"/>
      </rPr>
      <t xml:space="preserve">
</t>
    </r>
    <r>
      <rPr>
        <sz val="10"/>
        <color rgb="FFFF0000"/>
        <rFont val="微软雅黑"/>
        <charset val="134"/>
      </rPr>
      <t>删除服务商品（厂店差异）</t>
    </r>
  </si>
  <si>
    <t>F1278</t>
  </si>
  <si>
    <t>追加作业授权</t>
  </si>
  <si>
    <t>追加作业授权信息</t>
  </si>
  <si>
    <t>追加作业授权-追加作业授权</t>
  </si>
  <si>
    <t>F1279</t>
  </si>
  <si>
    <t>查看追加作业授权信息</t>
  </si>
  <si>
    <t>F1280</t>
  </si>
  <si>
    <t>编辑追加作业授权信息</t>
  </si>
  <si>
    <t>F1281</t>
  </si>
  <si>
    <t>反结算授权列表</t>
  </si>
  <si>
    <t>反结算授权信息</t>
  </si>
  <si>
    <t>反结算授权-反结算授权列表</t>
  </si>
  <si>
    <t>F1282</t>
  </si>
  <si>
    <t>反结算授权经销商信息</t>
  </si>
  <si>
    <t>反结算授权-编辑反结算授权</t>
  </si>
  <si>
    <t>F1283</t>
  </si>
  <si>
    <t>查看反结算授权列表</t>
  </si>
  <si>
    <t>F1284</t>
  </si>
  <si>
    <t>按上限类型筛选反结算授权信息</t>
  </si>
  <si>
    <t>F1285</t>
  </si>
  <si>
    <t>新建反结算授权</t>
  </si>
  <si>
    <t>反结算授权-新建反结算授权</t>
  </si>
  <si>
    <t>F1286</t>
  </si>
  <si>
    <t>新建反结算授权-经销商</t>
  </si>
  <si>
    <t>F1287</t>
  </si>
  <si>
    <t>批量查看销售店代码进行反结算授权设置</t>
  </si>
  <si>
    <t>F1288</t>
  </si>
  <si>
    <t>单个删除已设置的销售店反结算授权信息</t>
  </si>
  <si>
    <t>F1289</t>
  </si>
  <si>
    <t>批量删除已设置的销售店反结算授权信息</t>
  </si>
  <si>
    <t>F1290</t>
  </si>
  <si>
    <t>反结算授权详情</t>
  </si>
  <si>
    <t>F1291</t>
  </si>
  <si>
    <t>反结算授权-经销商详情</t>
  </si>
  <si>
    <t>F1292</t>
  </si>
  <si>
    <t>编辑反结算授权</t>
  </si>
  <si>
    <t>F1293</t>
  </si>
  <si>
    <t>编辑反结算授权-经销商</t>
  </si>
  <si>
    <t>F1294</t>
  </si>
  <si>
    <t>删除反结算授权</t>
  </si>
  <si>
    <t>F1295</t>
  </si>
  <si>
    <t>三包暂停维修授权-店端</t>
  </si>
  <si>
    <t>暂停维修授权信息</t>
  </si>
  <si>
    <t>暂停维修授权-编辑</t>
  </si>
  <si>
    <t>F1296</t>
  </si>
  <si>
    <t>暂停维修授权-列表</t>
  </si>
  <si>
    <t>F1297</t>
  </si>
  <si>
    <t>F1298</t>
  </si>
  <si>
    <t>暂停维修授权-删除</t>
  </si>
  <si>
    <t>F1299</t>
  </si>
  <si>
    <t>维修履历查看授权-店端</t>
  </si>
  <si>
    <t>维修履历查看授权信息</t>
  </si>
  <si>
    <t>维修履历查看授权-编辑</t>
  </si>
  <si>
    <t>F1300</t>
  </si>
  <si>
    <t>维修履历查看授权-列表</t>
  </si>
  <si>
    <t>F1301</t>
  </si>
  <si>
    <t>F1302</t>
  </si>
  <si>
    <t>维修履历查看授权-删除</t>
  </si>
  <si>
    <t>F1303</t>
  </si>
  <si>
    <t>厂家政策实施汇总查询-厂端</t>
  </si>
  <si>
    <t>厂家政策实施汇总信息</t>
  </si>
  <si>
    <t>厂家政策实施汇总查询-厂端-一览</t>
  </si>
  <si>
    <t>F1304</t>
  </si>
  <si>
    <t>查看厂家政策实施汇总</t>
  </si>
  <si>
    <t>F1305</t>
  </si>
  <si>
    <t>按政策查询实施汇总信息</t>
  </si>
  <si>
    <t>F1306</t>
  </si>
  <si>
    <t>按车名查询实施汇总信息</t>
  </si>
  <si>
    <t>F1307</t>
  </si>
  <si>
    <t>厂家政策实施汇总信息导出</t>
  </si>
  <si>
    <t>F1308</t>
  </si>
  <si>
    <t>厂家政策实施明细查询-厂端</t>
  </si>
  <si>
    <t>厂家政策实施明细信息</t>
  </si>
  <si>
    <t>厂家政策实施明细查询-厂端-一览</t>
  </si>
  <si>
    <t>F1309</t>
  </si>
  <si>
    <t>查看厂家政策实施明细</t>
  </si>
  <si>
    <t>F1310</t>
  </si>
  <si>
    <t>按政策查询实施明细信息</t>
  </si>
  <si>
    <t>F1311</t>
  </si>
  <si>
    <t>按车名查询实施明细信息</t>
  </si>
  <si>
    <t>F1312</t>
  </si>
  <si>
    <t>厂家政策实施明细信息导出</t>
  </si>
  <si>
    <t>F1313</t>
  </si>
  <si>
    <t>厂家政策入厂车辆查询-厂端</t>
  </si>
  <si>
    <t>厂家政策入厂车辆信息</t>
  </si>
  <si>
    <t>厂家政策入厂车辆查询</t>
  </si>
  <si>
    <t>厂家政策入厂车辆查询-厂端-一览</t>
  </si>
  <si>
    <t>F1314</t>
  </si>
  <si>
    <t>查看厂家政策入厂车辆</t>
  </si>
  <si>
    <t>F1315</t>
  </si>
  <si>
    <t>按政策名称查询厂家政策入厂车辆</t>
  </si>
  <si>
    <t>F1316</t>
  </si>
  <si>
    <t>按工单状态查询厂家政策入厂车辆</t>
  </si>
  <si>
    <t>F1317</t>
  </si>
  <si>
    <t>按费用结算状态询厂家政策入厂车辆</t>
  </si>
  <si>
    <t>F1318</t>
  </si>
  <si>
    <t>按工单号查询厂家政策入厂车辆</t>
  </si>
  <si>
    <t>F1319</t>
  </si>
  <si>
    <t>厂家政策入厂车辆导出</t>
  </si>
  <si>
    <t>F1320</t>
  </si>
  <si>
    <t>厂家政策入厂车辆查询-店端</t>
  </si>
  <si>
    <t>F1321</t>
  </si>
  <si>
    <t>F1322</t>
  </si>
  <si>
    <t>F1323</t>
  </si>
  <si>
    <t>F1324</t>
  </si>
  <si>
    <t>F1325</t>
  </si>
  <si>
    <t>F1326</t>
  </si>
  <si>
    <t>F1327</t>
  </si>
  <si>
    <t>定保通销售履历下载-厂端</t>
  </si>
  <si>
    <t>定保通销售履历信息</t>
  </si>
  <si>
    <t>定保通销售履历下载</t>
  </si>
  <si>
    <t>定保通销售履历下载-厂端-一览</t>
  </si>
  <si>
    <t>F1328</t>
  </si>
  <si>
    <t>查看定保通销售履历</t>
  </si>
  <si>
    <t>F1329</t>
  </si>
  <si>
    <t>按付款类型查询定保通销售履历</t>
  </si>
  <si>
    <t>F1330</t>
  </si>
  <si>
    <t>按车型查询定保通销售履历</t>
  </si>
  <si>
    <t>F1331</t>
  </si>
  <si>
    <t>按套餐种类查询定保通销售履历</t>
  </si>
  <si>
    <t>F1332</t>
  </si>
  <si>
    <t>按销售店代码查询定保通销售履历</t>
  </si>
  <si>
    <t>F1333</t>
  </si>
  <si>
    <t>按大区查询定保通销售履历</t>
  </si>
  <si>
    <t>F1334</t>
  </si>
  <si>
    <t>按省份查询定保通销售履历</t>
  </si>
  <si>
    <t>F1335</t>
  </si>
  <si>
    <t>F1336</t>
  </si>
  <si>
    <t>批量下载附件</t>
  </si>
  <si>
    <t>F1337</t>
  </si>
  <si>
    <t>定保通固定数据提取-厂端</t>
  </si>
  <si>
    <t>定保通固定数据提取信息</t>
  </si>
  <si>
    <t>定保通固定数据提取</t>
  </si>
  <si>
    <t>定保通固定数据提取-厂端-一览</t>
  </si>
  <si>
    <t>F1338</t>
  </si>
  <si>
    <t>查看定保通固定数据提取列表</t>
  </si>
  <si>
    <t>F1339</t>
  </si>
  <si>
    <t>按数据类型筛选定保通数据</t>
  </si>
  <si>
    <t>F1340</t>
  </si>
  <si>
    <r>
      <rPr>
        <strike/>
        <sz val="10"/>
        <color rgb="FF000000"/>
        <rFont val="微软雅黑"/>
        <charset val="134"/>
      </rPr>
      <t>点击文件名查看定保通附件信息</t>
    </r>
    <r>
      <rPr>
        <strike/>
        <sz val="10"/>
        <color rgb="FFFF0000"/>
        <rFont val="微软雅黑"/>
        <charset val="134"/>
      </rPr>
      <t xml:space="preserve">
</t>
    </r>
    <r>
      <rPr>
        <sz val="10"/>
        <color rgb="FFFF0000"/>
        <rFont val="微软雅黑"/>
        <charset val="134"/>
      </rPr>
      <t>查看定保通数据详情</t>
    </r>
  </si>
  <si>
    <t>F1341</t>
  </si>
  <si>
    <t>定保通固定数据导出</t>
  </si>
  <si>
    <t>F1342</t>
  </si>
  <si>
    <t>条件设定</t>
  </si>
  <si>
    <t>F1343</t>
  </si>
  <si>
    <t>定保通固定数据删除</t>
  </si>
  <si>
    <t>F1344</t>
  </si>
  <si>
    <t>定保通销售履历下载-店端</t>
  </si>
  <si>
    <t>定保通销售履历下载-店端-一览</t>
  </si>
  <si>
    <t>F1345</t>
  </si>
  <si>
    <r>
      <rPr>
        <strike/>
        <sz val="10"/>
        <color rgb="FF000000"/>
        <rFont val="微软雅黑"/>
        <charset val="134"/>
      </rPr>
      <t>查看定保通销售履历</t>
    </r>
    <r>
      <rPr>
        <sz val="10"/>
        <color rgb="FF000000"/>
        <rFont val="微软雅黑"/>
        <charset val="134"/>
      </rPr>
      <t xml:space="preserve">
</t>
    </r>
    <r>
      <rPr>
        <sz val="10"/>
        <color rgb="FFFF0000"/>
        <rFont val="微软雅黑"/>
        <charset val="134"/>
      </rPr>
      <t>查看定保通销售履历（店端）</t>
    </r>
  </si>
  <si>
    <t>F1346</t>
  </si>
  <si>
    <t>F1347</t>
  </si>
  <si>
    <t>F1348</t>
  </si>
  <si>
    <t>F1349</t>
  </si>
  <si>
    <t>定保通附件上载</t>
  </si>
  <si>
    <t>F1350</t>
  </si>
  <si>
    <t>下载定保通销售履历</t>
  </si>
  <si>
    <t>服务商品销售履历查询-厂端-一览</t>
  </si>
  <si>
    <t>F1351</t>
  </si>
  <si>
    <t>服务商品销售履历查询-厂端</t>
  </si>
  <si>
    <t>服务商品销售履历信息</t>
  </si>
  <si>
    <t>F1352</t>
  </si>
  <si>
    <t>查看服务商品销售履历</t>
  </si>
  <si>
    <t>F1353</t>
  </si>
  <si>
    <t>按付款状态查询销售履历</t>
  </si>
  <si>
    <t>F1354</t>
  </si>
  <si>
    <t>按车型查询销售履历</t>
  </si>
  <si>
    <t>F1355</t>
  </si>
  <si>
    <t>按车名查询销售履历</t>
  </si>
  <si>
    <t>F1356</t>
  </si>
  <si>
    <t>按销售店简称查询销售履历</t>
  </si>
  <si>
    <t>F1357</t>
  </si>
  <si>
    <t>服务商品销售履历导出</t>
  </si>
  <si>
    <t>F1358</t>
  </si>
  <si>
    <t>F1359</t>
  </si>
  <si>
    <t>服务商品实施状况查询-厂端</t>
  </si>
  <si>
    <t>服务商品实施状况信息</t>
  </si>
  <si>
    <t>服务商品实施状况查询-厂端-一览</t>
  </si>
  <si>
    <t>F1360</t>
  </si>
  <si>
    <t>按照不同工单状态查询商品实施状况</t>
  </si>
  <si>
    <t>F1361</t>
  </si>
  <si>
    <t>按照不同商品类型查询商品实施状况</t>
  </si>
  <si>
    <t>F1362</t>
  </si>
  <si>
    <t>服务商品实施状况查询</t>
  </si>
  <si>
    <t>F1363</t>
  </si>
  <si>
    <t>服务商品实施状况导出</t>
  </si>
  <si>
    <t>F1364</t>
  </si>
  <si>
    <t>点击销售单号查看服务商品销售单</t>
  </si>
  <si>
    <t>F1365</t>
  </si>
  <si>
    <t>服务商品销售履历查询-店端</t>
  </si>
  <si>
    <t>服务商品设定相关</t>
  </si>
  <si>
    <t>服务商品销售履历查询-店端-一览</t>
  </si>
  <si>
    <t>F1366</t>
  </si>
  <si>
    <r>
      <rPr>
        <strike/>
        <sz val="10"/>
        <color rgb="FF000000"/>
        <rFont val="微软雅黑"/>
        <charset val="134"/>
      </rPr>
      <t>查看服务商品销售履历</t>
    </r>
    <r>
      <rPr>
        <sz val="10"/>
        <color rgb="FF000000"/>
        <rFont val="微软雅黑"/>
        <charset val="134"/>
      </rPr>
      <t xml:space="preserve">
</t>
    </r>
    <r>
      <rPr>
        <sz val="10"/>
        <color rgb="FFFF0000"/>
        <rFont val="微软雅黑"/>
        <charset val="134"/>
      </rPr>
      <t>查看服务商品销售履历（店端）</t>
    </r>
  </si>
  <si>
    <t>F1367</t>
  </si>
  <si>
    <t>F1368</t>
  </si>
  <si>
    <t>F1369</t>
  </si>
  <si>
    <t>F1370</t>
  </si>
  <si>
    <t>F1371</t>
  </si>
  <si>
    <r>
      <rPr>
        <strike/>
        <sz val="10"/>
        <color rgb="FF000000"/>
        <rFont val="微软雅黑"/>
        <charset val="134"/>
      </rPr>
      <t>服务商品销售履历导出</t>
    </r>
    <r>
      <rPr>
        <sz val="10"/>
        <color rgb="FF000000"/>
        <rFont val="微软雅黑"/>
        <charset val="134"/>
      </rPr>
      <t xml:space="preserve">
</t>
    </r>
    <r>
      <rPr>
        <sz val="10"/>
        <color rgb="FFFF0000"/>
        <rFont val="微软雅黑"/>
        <charset val="134"/>
      </rPr>
      <t>服务商品销售履历导出（店端）</t>
    </r>
  </si>
  <si>
    <t>F1372</t>
  </si>
  <si>
    <t>F1373</t>
  </si>
  <si>
    <t>服务商品实施状况查询-店端</t>
  </si>
  <si>
    <t>服务商品实施状况查询-店端-一览</t>
  </si>
  <si>
    <t>F1374</t>
  </si>
  <si>
    <t>F1375</t>
  </si>
  <si>
    <t>F1376</t>
  </si>
  <si>
    <r>
      <rPr>
        <strike/>
        <sz val="10"/>
        <color rgb="FF000000"/>
        <rFont val="微软雅黑"/>
        <charset val="134"/>
      </rPr>
      <t>服务商品实施状况查询</t>
    </r>
    <r>
      <rPr>
        <sz val="10"/>
        <color rgb="FF000000"/>
        <rFont val="微软雅黑"/>
        <charset val="134"/>
      </rPr>
      <t xml:space="preserve">
</t>
    </r>
    <r>
      <rPr>
        <sz val="10"/>
        <color rgb="FFFF0000"/>
        <rFont val="微软雅黑"/>
        <charset val="134"/>
      </rPr>
      <t>服务商品实施状况查询（店端）</t>
    </r>
  </si>
  <si>
    <t>F1377</t>
  </si>
  <si>
    <t>查看服务商品销售单详情</t>
  </si>
  <si>
    <t>F1378</t>
  </si>
  <si>
    <t>三包维修暂停履历下载-厂端</t>
  </si>
  <si>
    <t>三包维修暂停履历下载信息-厂端</t>
  </si>
  <si>
    <t>三包维修暂停履历下载</t>
  </si>
  <si>
    <t>三包维修暂停履历下载-厂端-查看销售单</t>
  </si>
  <si>
    <t>F1379</t>
  </si>
  <si>
    <t>查看三包维修暂停履历-厂端</t>
  </si>
  <si>
    <t>F1380</t>
  </si>
  <si>
    <t>三包维修暂停履历-厂端导出</t>
  </si>
  <si>
    <t>三包维修暂停履历下载-厂端-导出模板</t>
  </si>
  <si>
    <t>F1381</t>
  </si>
  <si>
    <t>保养唯一码信息</t>
  </si>
  <si>
    <t>F1382</t>
  </si>
  <si>
    <t>保养唯一码列表</t>
  </si>
  <si>
    <t>F1383</t>
  </si>
  <si>
    <t>保养唯一码编辑</t>
  </si>
  <si>
    <t>F1384</t>
  </si>
  <si>
    <t>保养唯一码详情</t>
  </si>
  <si>
    <t>F1385</t>
  </si>
  <si>
    <t>三包维修暂停履历下载-店端</t>
  </si>
  <si>
    <t>三包维修暂停履历下载信息-店端</t>
  </si>
  <si>
    <t>三包维修暂停履历下载-厂端-三包维修暂停履历下载</t>
  </si>
  <si>
    <t>F1386</t>
  </si>
  <si>
    <t>查看三包维修暂停履历-店端</t>
  </si>
  <si>
    <t>F1387</t>
  </si>
  <si>
    <t>三包维修暂停履历-店端导出</t>
  </si>
  <si>
    <t>三包维修暂停履历下载-店端-导出模板</t>
  </si>
  <si>
    <t>F1388</t>
  </si>
  <si>
    <t>经销店营业信息人力资源，客户资源等的汇总</t>
  </si>
  <si>
    <t>MSI相关</t>
  </si>
  <si>
    <t>MSI当月累计明细</t>
  </si>
  <si>
    <t>F1389</t>
  </si>
  <si>
    <t>MSI统计使用的经销店基本信息维护</t>
  </si>
  <si>
    <t>MSI基本情报输入</t>
  </si>
  <si>
    <t>F1390</t>
  </si>
  <si>
    <t>经销店侧下载月别的营业信息，人力资源，客户资源等信息汇总</t>
  </si>
  <si>
    <t>MSI月别明细表下载</t>
  </si>
  <si>
    <t>F1391</t>
  </si>
  <si>
    <t>经销店侧下载月次的营业信息，人力资源，客户资源等信息汇总</t>
  </si>
  <si>
    <t>MSI月次明细确认下载</t>
  </si>
  <si>
    <t>F1392</t>
  </si>
  <si>
    <t>工单主维修项目及工作情况明细的统计信息</t>
  </si>
  <si>
    <t>工作情况</t>
  </si>
  <si>
    <t>F1393</t>
  </si>
  <si>
    <t>引用方案查询</t>
  </si>
  <si>
    <t>引用方案配置</t>
  </si>
  <si>
    <t>F1394</t>
  </si>
  <si>
    <t>引用方案编辑</t>
  </si>
  <si>
    <t>F1395</t>
  </si>
  <si>
    <t>引用方案批量上传</t>
  </si>
  <si>
    <t>F1396</t>
  </si>
  <si>
    <t>引用方案审批流</t>
  </si>
  <si>
    <t>F1397</t>
  </si>
  <si>
    <t>本次必选查询</t>
  </si>
  <si>
    <t>本次必选方案配</t>
  </si>
  <si>
    <t>F1398</t>
  </si>
  <si>
    <t>本次必选编辑</t>
  </si>
  <si>
    <t>F1399</t>
  </si>
  <si>
    <t>本次必选新增</t>
  </si>
  <si>
    <t>F1400</t>
  </si>
  <si>
    <t>本次必选详情</t>
  </si>
  <si>
    <t>F1401</t>
  </si>
  <si>
    <t>本次必选零件数据</t>
  </si>
  <si>
    <t>F1402</t>
  </si>
  <si>
    <t>质检环节范围查询</t>
  </si>
  <si>
    <t>质检环节配置</t>
  </si>
  <si>
    <t>F1403</t>
  </si>
  <si>
    <t>质检环节范围配置</t>
  </si>
  <si>
    <t>F1404</t>
  </si>
  <si>
    <t>新增油种对应关系</t>
  </si>
  <si>
    <t>机油油种配置</t>
  </si>
  <si>
    <t>F1405</t>
  </si>
  <si>
    <t>编辑油种对应关系</t>
  </si>
  <si>
    <t>F1406</t>
  </si>
  <si>
    <t>批量导入/导出</t>
  </si>
  <si>
    <t>项目点检项配置</t>
  </si>
  <si>
    <t>F1407</t>
  </si>
  <si>
    <t>查询作业点检项数据</t>
  </si>
  <si>
    <t>F1408</t>
  </si>
  <si>
    <t>新增作业点检项对应关系</t>
  </si>
  <si>
    <t>F1409</t>
  </si>
  <si>
    <t>F1410</t>
  </si>
  <si>
    <t>查询车型对应动力类型</t>
  </si>
  <si>
    <t>F1411</t>
  </si>
  <si>
    <t>新增车型对应动力类型</t>
  </si>
  <si>
    <t>F1412</t>
  </si>
  <si>
    <t>编辑车型的动力类型</t>
  </si>
  <si>
    <t>F1413</t>
  </si>
  <si>
    <t>F1414</t>
  </si>
  <si>
    <t>导出条件筛选</t>
  </si>
  <si>
    <t>F1415</t>
  </si>
  <si>
    <t>F1416</t>
  </si>
  <si>
    <t>导出范围筛选</t>
  </si>
  <si>
    <t>F1417</t>
  </si>
  <si>
    <t>F1418</t>
  </si>
  <si>
    <t>添加导出条件</t>
  </si>
  <si>
    <t>F1419</t>
  </si>
  <si>
    <t>开始导出</t>
  </si>
  <si>
    <t>F1420</t>
  </si>
  <si>
    <t>文件导出确认弹窗</t>
  </si>
  <si>
    <t>F1421</t>
  </si>
  <si>
    <t>文件登记成功</t>
  </si>
  <si>
    <t>F1422</t>
  </si>
  <si>
    <t>文件下载成功</t>
  </si>
  <si>
    <t>F1423</t>
  </si>
  <si>
    <t>查看生成记录</t>
  </si>
  <si>
    <t>导出记录</t>
  </si>
  <si>
    <t>F1424</t>
  </si>
  <si>
    <t>下载生成文件</t>
  </si>
  <si>
    <t>F1425</t>
  </si>
  <si>
    <t>批量下载</t>
  </si>
  <si>
    <t>F1426</t>
  </si>
  <si>
    <t>生产</t>
  </si>
  <si>
    <t>【PC】日看板-日期选择</t>
  </si>
  <si>
    <t>前一天</t>
  </si>
  <si>
    <t>生产管理</t>
  </si>
  <si>
    <t>SMB看板</t>
  </si>
  <si>
    <t>日看板-日期选择-前一天</t>
  </si>
  <si>
    <t>F1427</t>
  </si>
  <si>
    <t>后一天</t>
  </si>
  <si>
    <t>日看板-日期选择-后一天</t>
  </si>
  <si>
    <t>F1428</t>
  </si>
  <si>
    <t>【PC】日看板-多屏显示</t>
  </si>
  <si>
    <t>多屏显示</t>
  </si>
  <si>
    <t>日看板-多屏显示-多屏显示</t>
  </si>
  <si>
    <t>F1429</t>
  </si>
  <si>
    <t>【PC】日看板-刷新</t>
  </si>
  <si>
    <t>刷新</t>
  </si>
  <si>
    <t>日看板-刷新-刷新</t>
  </si>
  <si>
    <t>F1430</t>
  </si>
  <si>
    <t>【PC】日看板-通用操作</t>
  </si>
  <si>
    <t>图标详情</t>
  </si>
  <si>
    <t>SMB日看板-图标详情</t>
  </si>
  <si>
    <t>F1431</t>
  </si>
  <si>
    <t>图标详情-变更履历（预约单变更履历）</t>
  </si>
  <si>
    <t>F1432</t>
  </si>
  <si>
    <t>图标详情-预约详情（脱敏处理）</t>
  </si>
  <si>
    <t>F1433</t>
  </si>
  <si>
    <t>图标详情-预约详情-预约成功（来源：CRM）</t>
  </si>
  <si>
    <t>F1434</t>
  </si>
  <si>
    <t>图标详情-预约详情-预约取消（来源：CRM）</t>
  </si>
  <si>
    <t>F1435</t>
  </si>
  <si>
    <t>图标详情-预约详情-预约变更（来源：CRM）</t>
  </si>
  <si>
    <t>F1436</t>
  </si>
  <si>
    <t>图标详情-施工单（脱敏处理）</t>
  </si>
  <si>
    <t>F1437</t>
  </si>
  <si>
    <t>图标详情-施工单-查看详情（脱敏处理）</t>
  </si>
  <si>
    <t>F1438</t>
  </si>
  <si>
    <t>【PC】日看板-通用车辆标签操作</t>
  </si>
  <si>
    <t>售后服务传递工单是否增项/是否减项指令到SMB</t>
  </si>
  <si>
    <t>技师Pad-施工中-增项</t>
  </si>
  <si>
    <t>F1439</t>
  </si>
  <si>
    <t>图标详情-维修保养流程及进度</t>
  </si>
  <si>
    <t>F1440</t>
  </si>
  <si>
    <t>放置工位</t>
  </si>
  <si>
    <t>SMB日看板-未分配图标-放置工位</t>
  </si>
  <si>
    <t>F1441</t>
  </si>
  <si>
    <t>分配班组</t>
  </si>
  <si>
    <t>SMB日看板-未分配图标-分配班组</t>
  </si>
  <si>
    <t>F1442</t>
  </si>
  <si>
    <t>工位班组信息</t>
  </si>
  <si>
    <t>日看板-通用操作-工位班组信息</t>
  </si>
  <si>
    <t>F1443</t>
  </si>
  <si>
    <t>工位班组列表</t>
  </si>
  <si>
    <t>日看板-通用操作-工位班组列表</t>
  </si>
  <si>
    <t>F1444</t>
  </si>
  <si>
    <t>工位班组绑定</t>
  </si>
  <si>
    <t>日看板-通用操作-工位班组绑定</t>
  </si>
  <si>
    <t>F1445</t>
  </si>
  <si>
    <t>工位班组解绑</t>
  </si>
  <si>
    <t>日看板-通用操作-工位班组解绑</t>
  </si>
  <si>
    <t>F1446</t>
  </si>
  <si>
    <t>校验工位时间</t>
  </si>
  <si>
    <t>日看板-通用操作-占用工位时间</t>
  </si>
  <si>
    <t>F1447</t>
  </si>
  <si>
    <t>占用工位时间</t>
  </si>
  <si>
    <t>F1448</t>
  </si>
  <si>
    <t>编辑工位时间</t>
  </si>
  <si>
    <t>日看板-通用操作-编辑工位时间</t>
  </si>
  <si>
    <t>F1449</t>
  </si>
  <si>
    <t>调整作业时长</t>
  </si>
  <si>
    <t>日看板-通用操作-调整作业时长</t>
  </si>
  <si>
    <t>F1450</t>
  </si>
  <si>
    <t>返工作业</t>
  </si>
  <si>
    <t>SMB日看板-完工图标-返工作业</t>
  </si>
  <si>
    <t>F1451</t>
  </si>
  <si>
    <t>【PC】日看板-未分配区</t>
  </si>
  <si>
    <t>未分配信息</t>
  </si>
  <si>
    <t>日看板-未分配区-未分配信息</t>
  </si>
  <si>
    <t>F1452</t>
  </si>
  <si>
    <t>未分配区对象</t>
  </si>
  <si>
    <t>日看板-未分配区-未分配区对象</t>
  </si>
  <si>
    <t>F1453</t>
  </si>
  <si>
    <t>未分配更多</t>
  </si>
  <si>
    <t>日看板-未分配区-未分配更多</t>
  </si>
  <si>
    <t>F1454</t>
  </si>
  <si>
    <t>【PC】日看板-待开始作业区</t>
  </si>
  <si>
    <t>待开始作业信息</t>
  </si>
  <si>
    <t>日看板-待开始作业区-待开始作业信息</t>
  </si>
  <si>
    <t>F1455</t>
  </si>
  <si>
    <t>待开始作业区对象</t>
  </si>
  <si>
    <t>日看板-待开始作业区-待开始作业区对象</t>
  </si>
  <si>
    <t>F1456</t>
  </si>
  <si>
    <t>待开始作业更多</t>
  </si>
  <si>
    <t>日看板-待开始作业区-待开始作业更多</t>
  </si>
  <si>
    <t>F1457</t>
  </si>
  <si>
    <t>售后零件传递施工单缺件信息到SMB</t>
  </si>
  <si>
    <t>日看板-通用操作-售后零件传递施工单缺件信息到SMB</t>
  </si>
  <si>
    <t>F1458</t>
  </si>
  <si>
    <t>售后零件传递施工单出库完成信息到SMB</t>
  </si>
  <si>
    <t>日看板-通用操作-售后零件传递施工单出库完成信息到SMB</t>
  </si>
  <si>
    <t>F1459</t>
  </si>
  <si>
    <t>【PC】日看板-作业中断区</t>
  </si>
  <si>
    <t>作业中断区信息</t>
  </si>
  <si>
    <t>日看板-作业中断区-作业中断区信息</t>
  </si>
  <si>
    <t>F1460</t>
  </si>
  <si>
    <t>作业中断区对象</t>
  </si>
  <si>
    <t>日看板-作业中断区-作业中断区对象</t>
  </si>
  <si>
    <t>F1461</t>
  </si>
  <si>
    <t>SMB查看车辆信息</t>
  </si>
  <si>
    <t>日看板-作业中断区-SMB查看车辆信息</t>
  </si>
  <si>
    <t>F1462</t>
  </si>
  <si>
    <t>作业中断区更多</t>
  </si>
  <si>
    <t>日看板-作业中断区-作业中断区更多</t>
  </si>
  <si>
    <t>F1463</t>
  </si>
  <si>
    <t>恢复作业</t>
  </si>
  <si>
    <t>SMB日看板-中断图标-恢复作业</t>
  </si>
  <si>
    <t>F1464</t>
  </si>
  <si>
    <t>【PC】日看板-等待质检区</t>
  </si>
  <si>
    <t>等待质检区信息</t>
  </si>
  <si>
    <t>日看板-等待质检区-等待质检区信息</t>
  </si>
  <si>
    <t>F1465</t>
  </si>
  <si>
    <t>等待质检区对象</t>
  </si>
  <si>
    <t>日看板-等待质检区-等待质检区对象</t>
  </si>
  <si>
    <t>F1466</t>
  </si>
  <si>
    <t>等待质检区更多</t>
  </si>
  <si>
    <t>日看板-等待质检区-等待质检区更多</t>
  </si>
  <si>
    <t>F1467</t>
  </si>
  <si>
    <t>质检合格</t>
  </si>
  <si>
    <t>SMB日看板-完工图标-质检合格</t>
  </si>
  <si>
    <t>F1468</t>
  </si>
  <si>
    <t>【PC】日看板-内返区</t>
  </si>
  <si>
    <t>内返区信息</t>
  </si>
  <si>
    <t>日看板-内返区-内返区信息</t>
  </si>
  <si>
    <t>F1469</t>
  </si>
  <si>
    <t>内返区对象</t>
  </si>
  <si>
    <t>F1470</t>
  </si>
  <si>
    <t>内返区更多</t>
  </si>
  <si>
    <t>F1471</t>
  </si>
  <si>
    <t>【PC】日看板-外返区</t>
  </si>
  <si>
    <t>外返区信息</t>
  </si>
  <si>
    <t>日看板-内返区-外返区信息</t>
  </si>
  <si>
    <t>F1472</t>
  </si>
  <si>
    <t>外返区对象</t>
  </si>
  <si>
    <t>F1473</t>
  </si>
  <si>
    <t>外返区更多</t>
  </si>
  <si>
    <t>F1474</t>
  </si>
  <si>
    <t>【PC】日看板-质检合格区</t>
  </si>
  <si>
    <t>质检合格区信息</t>
  </si>
  <si>
    <t>日看板-质检合格区-质检合格区信息</t>
  </si>
  <si>
    <t>F1475</t>
  </si>
  <si>
    <t>质检合格区对象</t>
  </si>
  <si>
    <t>F1476</t>
  </si>
  <si>
    <t>质检合格区更多</t>
  </si>
  <si>
    <t>F1477</t>
  </si>
  <si>
    <t>驳回返工</t>
  </si>
  <si>
    <t>SMB日看板-质检图标-驳回返工</t>
  </si>
  <si>
    <t>F1478</t>
  </si>
  <si>
    <t>【PC】日看板-洗车区</t>
  </si>
  <si>
    <t>洗车区信息</t>
  </si>
  <si>
    <t>日看板-洗车区-洗车区信息</t>
  </si>
  <si>
    <t>F1479</t>
  </si>
  <si>
    <t>洗车区对象</t>
  </si>
  <si>
    <t>F1480</t>
  </si>
  <si>
    <t>洗车区更多</t>
  </si>
  <si>
    <t>F1481</t>
  </si>
  <si>
    <t>开始洗车</t>
  </si>
  <si>
    <t>SMB日看板-洗车图标-开始洗车</t>
  </si>
  <si>
    <t>F1482</t>
  </si>
  <si>
    <t>结束洗车</t>
  </si>
  <si>
    <t>日看板-洗车区-结束洗车</t>
  </si>
  <si>
    <t>F1483</t>
  </si>
  <si>
    <t>终止洗车</t>
  </si>
  <si>
    <t>SMB日看板-洗车图标-终止洗车</t>
  </si>
  <si>
    <t>F1484</t>
  </si>
  <si>
    <t>【PC】日看板-返工区</t>
  </si>
  <si>
    <t>SMB传递外返确认/驳回指令到售后服务</t>
  </si>
  <si>
    <t>日看板-返工区-SMB传递外返确认/驳回指令到售后服务</t>
  </si>
  <si>
    <t>F1485</t>
  </si>
  <si>
    <t>售后服务传递交车检查通过/退回指令到SMB</t>
  </si>
  <si>
    <t>F1486</t>
  </si>
  <si>
    <t>【PC】日看板-作业图标</t>
  </si>
  <si>
    <t>作业图标信息</t>
  </si>
  <si>
    <t>日看板-作业图标-作业图标信息</t>
  </si>
  <si>
    <t>F1487</t>
  </si>
  <si>
    <t>作业图标-创建（来源：客户确认估算）</t>
  </si>
  <si>
    <t>日看板-作业图标-作业图标-创建（来源：客户确认估算）</t>
  </si>
  <si>
    <t>F1488</t>
  </si>
  <si>
    <t>作业图标-修改</t>
  </si>
  <si>
    <t>日看板-作业图标-作业图标-修改</t>
  </si>
  <si>
    <t>F1489</t>
  </si>
  <si>
    <t>作业单信息</t>
  </si>
  <si>
    <t>日看板-作业图标-作业单信息</t>
  </si>
  <si>
    <t>F1490</t>
  </si>
  <si>
    <t>作业单-预约信息（来源：客户已预约、确认预约）</t>
  </si>
  <si>
    <t>日看板-作业图标-作业单-预约信息（来源：客户已预约、确认预约）</t>
  </si>
  <si>
    <t>F1491</t>
  </si>
  <si>
    <t>作业单-创建</t>
  </si>
  <si>
    <t>日看板-作业图标-作业单-创建</t>
  </si>
  <si>
    <t>F1492</t>
  </si>
  <si>
    <t>作业单-修改</t>
  </si>
  <si>
    <t>日看板-作业图标-作业单-修改</t>
  </si>
  <si>
    <t>F1493</t>
  </si>
  <si>
    <t>作业履历信息</t>
  </si>
  <si>
    <t>日看板-作业图标-作业履历信息</t>
  </si>
  <si>
    <t>F1494</t>
  </si>
  <si>
    <t>作业履历-创建</t>
  </si>
  <si>
    <t>日看板-作业图标-作业履历-创建</t>
  </si>
  <si>
    <t>F1495</t>
  </si>
  <si>
    <t>图标关联</t>
  </si>
  <si>
    <t>日看板-作业图标-图标关联</t>
  </si>
  <si>
    <t>F1496</t>
  </si>
  <si>
    <t>【PC】日看板-筛选图标</t>
  </si>
  <si>
    <t>所有图标过滤（管理工位车辆作业标签显示）</t>
  </si>
  <si>
    <t>SMB日看板-筛选图标</t>
  </si>
  <si>
    <t>F1497</t>
  </si>
  <si>
    <t>预约图标过滤（管理工位车辆作业标签显示）</t>
  </si>
  <si>
    <t>F1498</t>
  </si>
  <si>
    <t>未分配图标过滤（管理工位车辆作业标签显示）</t>
  </si>
  <si>
    <t>F1499</t>
  </si>
  <si>
    <t>待开始图标过滤（管理工位车辆作业标签显示）</t>
  </si>
  <si>
    <t>F1500</t>
  </si>
  <si>
    <t>作业中图标过滤（管理工位车辆作业标签显示）</t>
  </si>
  <si>
    <t>F1501</t>
  </si>
  <si>
    <t>作业中断图标过滤（管理工位车辆作业标签显示）</t>
  </si>
  <si>
    <t>F1502</t>
  </si>
  <si>
    <t>等待质检图标过滤（管理工位车辆作业标签显示）</t>
  </si>
  <si>
    <t>F1503</t>
  </si>
  <si>
    <t>内返图标过滤（管理工位车辆作业标签显示）</t>
  </si>
  <si>
    <t>F1504</t>
  </si>
  <si>
    <t>外返图标过滤（管理工位车辆作业标签显示）</t>
  </si>
  <si>
    <t>F1505</t>
  </si>
  <si>
    <t>质检完成过滤（管理工位车辆作业标签显示）</t>
  </si>
  <si>
    <t>F1506</t>
  </si>
  <si>
    <t>【PC】日看板-筛选工位显示时长</t>
  </si>
  <si>
    <t>筛选工位显示时长（管理时段显示间隔）</t>
  </si>
  <si>
    <t>F1507</t>
  </si>
  <si>
    <t>【PC】日看板-筛选班组</t>
  </si>
  <si>
    <t>筛选班组（管理工位车辆作业标签显示）</t>
  </si>
  <si>
    <t>日看板-筛选班组-筛选班组（管理工位车辆作业标签显示）</t>
  </si>
  <si>
    <t>F1508</t>
  </si>
  <si>
    <t>【PC】日看板-展示工位标签</t>
  </si>
  <si>
    <t>工位总数统计</t>
  </si>
  <si>
    <t>日看板-展示工位标签-工位总数统计</t>
  </si>
  <si>
    <t>F1509</t>
  </si>
  <si>
    <t>工位超时统计</t>
  </si>
  <si>
    <t>日看板-展示工位标签-工位超时统计</t>
  </si>
  <si>
    <t>F1510</t>
  </si>
  <si>
    <t>解除班组</t>
  </si>
  <si>
    <t>日看板-展示工位标签-解除班组</t>
  </si>
  <si>
    <t>F1511</t>
  </si>
  <si>
    <t>历史班组</t>
  </si>
  <si>
    <t>日看板-展示工位标签-历史班组</t>
  </si>
  <si>
    <t>F1512</t>
  </si>
  <si>
    <t>【PC】日看板-通用车辆标签</t>
  </si>
  <si>
    <t>显示车辆入库图标</t>
  </si>
  <si>
    <t>日看板-通用车辆标签-显示车辆入库图标</t>
  </si>
  <si>
    <t>F1513</t>
  </si>
  <si>
    <t>日看板-预约车辆标签</t>
  </si>
  <si>
    <t>日看板-通用车辆标签-日看板-预约车辆标签</t>
  </si>
  <si>
    <t>F1514</t>
  </si>
  <si>
    <t>显示添加微信图标</t>
  </si>
  <si>
    <t>日看板-通用车辆标签-显示添加微信图标</t>
  </si>
  <si>
    <t>F1515</t>
  </si>
  <si>
    <t>显示客户店内等待图标</t>
  </si>
  <si>
    <t>日看板-通用车辆标签-显示客户店内等待图标</t>
  </si>
  <si>
    <t>F1516</t>
  </si>
  <si>
    <t>显示待开工图标</t>
  </si>
  <si>
    <t>日看板-通用车辆标签-显示待开工图标</t>
  </si>
  <si>
    <t>F1517</t>
  </si>
  <si>
    <t>显示完工图标</t>
  </si>
  <si>
    <t>日看板-通用车辆标签-显示完工图标</t>
  </si>
  <si>
    <t>F1518</t>
  </si>
  <si>
    <t>显示质检图标</t>
  </si>
  <si>
    <t>日看板-通用车辆标签-显示质检图标</t>
  </si>
  <si>
    <t>F1519</t>
  </si>
  <si>
    <t>显示增项图标</t>
  </si>
  <si>
    <t>日看板-通用车辆标签-显示增项图标</t>
  </si>
  <si>
    <t>F1520</t>
  </si>
  <si>
    <t>显示减项图标</t>
  </si>
  <si>
    <t>日看板-通用车辆标签-显示减项图标</t>
  </si>
  <si>
    <t>F1521</t>
  </si>
  <si>
    <t>显示返工图标</t>
  </si>
  <si>
    <t>日看板-通用车辆标签-显示返工图标</t>
  </si>
  <si>
    <t>F1522</t>
  </si>
  <si>
    <t>显示未分配班组图标</t>
  </si>
  <si>
    <t>日看板-通用车辆标签-显示未分配班组图标</t>
  </si>
  <si>
    <t>F1523</t>
  </si>
  <si>
    <t>显示未分配工位图标</t>
  </si>
  <si>
    <t>日看板-通用车辆标签-显示未分配工位图标</t>
  </si>
  <si>
    <t>F1524</t>
  </si>
  <si>
    <t>显示等待零件图标</t>
  </si>
  <si>
    <t>日看板-通用车辆标签-显示等待零件图标</t>
  </si>
  <si>
    <t>F1525</t>
  </si>
  <si>
    <t>显示零件已出库图标</t>
  </si>
  <si>
    <t>日看板-通用车辆标签-显示零件已出库图标</t>
  </si>
  <si>
    <t>F1526</t>
  </si>
  <si>
    <t>显示无需零件图标</t>
  </si>
  <si>
    <t>日看板-通用车辆标签-显示无需零件图标</t>
  </si>
  <si>
    <t>F1527</t>
  </si>
  <si>
    <t>显示作业中图标</t>
  </si>
  <si>
    <t>日看板-通用车辆标签-显示作业中图标</t>
  </si>
  <si>
    <t>F1528</t>
  </si>
  <si>
    <t>显示超时到店图标</t>
  </si>
  <si>
    <t>日看板-通用车辆标签-显示超时到店图标</t>
  </si>
  <si>
    <t>F1529</t>
  </si>
  <si>
    <t>显示超时未到店图标</t>
  </si>
  <si>
    <t>日看板-通用车辆标签-显示超时未到店图标</t>
  </si>
  <si>
    <t>F1530</t>
  </si>
  <si>
    <t>显示预约单标签</t>
  </si>
  <si>
    <t>日看板-通用车辆标签-显示预约单标签</t>
  </si>
  <si>
    <t>F1531</t>
  </si>
  <si>
    <t>显示随到单标签</t>
  </si>
  <si>
    <t>日看板-通用车辆标签-显示随到单标签</t>
  </si>
  <si>
    <t>F1532</t>
  </si>
  <si>
    <t>显示随到工单取消标签</t>
  </si>
  <si>
    <t>日看板-通用车辆标签-显示随到工单取消标签</t>
  </si>
  <si>
    <t>F1533</t>
  </si>
  <si>
    <t>售后服务传递工单取消指令到SMB</t>
  </si>
  <si>
    <t>F1534</t>
  </si>
  <si>
    <t>售后服务传递车辆是否洗车加急/店内等待/洗车指令到SMB</t>
  </si>
  <si>
    <t>日看板-通用车辆标签-售后服务传递车辆是否洗车加急/店内等待/洗车指令到SMB</t>
  </si>
  <si>
    <t>F1535</t>
  </si>
  <si>
    <t>【PC】日看板-预约车辆标签</t>
  </si>
  <si>
    <t>显示预约图标</t>
  </si>
  <si>
    <t>日看板-预约车辆标签-显示预约图标</t>
  </si>
  <si>
    <t>F1536</t>
  </si>
  <si>
    <t>显示预约确认图标</t>
  </si>
  <si>
    <t>日看板-预约车辆标签-显示预约确认图标</t>
  </si>
  <si>
    <t>F1537</t>
  </si>
  <si>
    <t>显示预约工单取消图标</t>
  </si>
  <si>
    <t>技师Pad端</t>
  </si>
  <si>
    <t>日看板-预约车辆标签-显示预约工单取消图标</t>
  </si>
  <si>
    <t>F1538</t>
  </si>
  <si>
    <t>售后服务传递非正式工单取消指令到SMB</t>
  </si>
  <si>
    <t>日看板-通用车辆标签操作-售后服务传递非正式工单取消指令到SMB</t>
  </si>
  <si>
    <t>F1539</t>
  </si>
  <si>
    <t>开始作业</t>
  </si>
  <si>
    <t>SMB日看板-作业图标-开始作业</t>
  </si>
  <si>
    <t>F1540</t>
  </si>
  <si>
    <t>提交质检</t>
  </si>
  <si>
    <t>日看板-通用车辆标签操作-提交质检</t>
  </si>
  <si>
    <t>F1541</t>
  </si>
  <si>
    <t>HCR查看</t>
  </si>
  <si>
    <t>技师Pad-施工中-HCR查看</t>
  </si>
  <si>
    <t>F1542</t>
  </si>
  <si>
    <t>CRM系统传递取消预约指令到SMB</t>
  </si>
  <si>
    <t>SMB日看板-预约图标-取消预约</t>
  </si>
  <si>
    <t>F1543</t>
  </si>
  <si>
    <t>SMB传递取消预约消息到CRM系统</t>
  </si>
  <si>
    <t>F1544</t>
  </si>
  <si>
    <t>CRM系统传递确认预约指令到SMB</t>
  </si>
  <si>
    <t>SMB日看板-预约图标-确认预约</t>
  </si>
  <si>
    <t>F1545</t>
  </si>
  <si>
    <t>SMB传递确认预约消息到CRM系统</t>
  </si>
  <si>
    <t>F1546</t>
  </si>
  <si>
    <t>售后服务传递不进SMB工单施工完成指令到SMB</t>
  </si>
  <si>
    <t>F1547</t>
  </si>
  <si>
    <t>中断作业</t>
  </si>
  <si>
    <t>日看板-通用车辆标签操作-中断作业</t>
  </si>
  <si>
    <t>F1548</t>
  </si>
  <si>
    <t>F1549</t>
  </si>
  <si>
    <t>技师首页</t>
  </si>
  <si>
    <t>F1550</t>
  </si>
  <si>
    <t>预约取消</t>
  </si>
  <si>
    <t>F1551</t>
  </si>
  <si>
    <t>【PC】日看板-列表位置</t>
  </si>
  <si>
    <t>置顶</t>
  </si>
  <si>
    <t>SMB日看板-图标位置-置底</t>
  </si>
  <si>
    <t>F1552</t>
  </si>
  <si>
    <t>置底</t>
  </si>
  <si>
    <t>SMB日看板-图标位置-置顶</t>
  </si>
  <si>
    <t>F1553</t>
  </si>
  <si>
    <t>【PC】日看板-接口</t>
  </si>
  <si>
    <t>SMB作业或图标变化事件发送</t>
  </si>
  <si>
    <t>SMB日看板-场景逻辑</t>
  </si>
  <si>
    <t>F1554</t>
  </si>
  <si>
    <t>【PC】日看板-新建预约</t>
  </si>
  <si>
    <t>客户查询操作</t>
  </si>
  <si>
    <t>F1555</t>
  </si>
  <si>
    <t>新建客户操作</t>
  </si>
  <si>
    <t>F1556</t>
  </si>
  <si>
    <t>新建车辆操作</t>
  </si>
  <si>
    <t>F1557</t>
  </si>
  <si>
    <t>关联客户操作</t>
  </si>
  <si>
    <t>F1558</t>
  </si>
  <si>
    <t>预约查看及确定操作</t>
  </si>
  <si>
    <t>作业信息输入</t>
  </si>
  <si>
    <t>F1559</t>
  </si>
  <si>
    <t>【PC】日看板-CR主动邀约-新建预约</t>
  </si>
  <si>
    <t>确认作业时长操作</t>
  </si>
  <si>
    <t>SMB日看板-CR邀约-新建预约-确认预约时长</t>
  </si>
  <si>
    <t>F1560</t>
  </si>
  <si>
    <t>创建标签操作</t>
  </si>
  <si>
    <t>SMB日看板-CR邀约-新建预约-初始看板</t>
  </si>
  <si>
    <t>F1561</t>
  </si>
  <si>
    <t>【PC】日看板-CR主动邀约-调整预约</t>
  </si>
  <si>
    <t>移动图标操作</t>
  </si>
  <si>
    <t>SMB日看板-CR邀约-调整预约-移动图标</t>
  </si>
  <si>
    <t>F1562</t>
  </si>
  <si>
    <t>日看板-CR主动邀约-新建预约</t>
  </si>
  <si>
    <t>F1563</t>
  </si>
  <si>
    <t>F1564</t>
  </si>
  <si>
    <t>日看板-CR主动邀约-调整预约</t>
  </si>
  <si>
    <t>F1565</t>
  </si>
  <si>
    <t>F1566</t>
  </si>
  <si>
    <t>【PC】周看板-日期选择</t>
  </si>
  <si>
    <t>前一周</t>
  </si>
  <si>
    <t>SMB周看板-日期选择器</t>
  </si>
  <si>
    <t>F1567</t>
  </si>
  <si>
    <t>后一周</t>
  </si>
  <si>
    <t>F1568</t>
  </si>
  <si>
    <t>【PC】周看板-多屏显示</t>
  </si>
  <si>
    <t>SMB周看板-多屏显示</t>
  </si>
  <si>
    <t>F1569</t>
  </si>
  <si>
    <t>【PC】周看板-切换到日看板</t>
  </si>
  <si>
    <t>切换到日看板</t>
  </si>
  <si>
    <t>SMB周看板-切换到日看板</t>
  </si>
  <si>
    <t>F1570</t>
  </si>
  <si>
    <t>【PC】周看板-筛选图标</t>
  </si>
  <si>
    <t>所有图标过滤及数量统计</t>
  </si>
  <si>
    <t>SMB周看板-筛选图标</t>
  </si>
  <si>
    <t>F1571</t>
  </si>
  <si>
    <t>预约图标过滤及数量统计</t>
  </si>
  <si>
    <t>F1572</t>
  </si>
  <si>
    <t>未分配图标过滤及数量统计</t>
  </si>
  <si>
    <t>F1573</t>
  </si>
  <si>
    <t>作业中/作业完成/返工图标过滤及数量统计</t>
  </si>
  <si>
    <t>F1574</t>
  </si>
  <si>
    <t>质检完成图标过滤及数量统计</t>
  </si>
  <si>
    <t>F1575</t>
  </si>
  <si>
    <t>【PC】周看板-展示工位标签</t>
  </si>
  <si>
    <t>按日排列显示车辆标签</t>
  </si>
  <si>
    <t>周看板-展示工位标签-按日排列显示车辆标签</t>
  </si>
  <si>
    <t>F1576</t>
  </si>
  <si>
    <t>【PC】车间作业计划一览</t>
  </si>
  <si>
    <t>车间作业计划信息</t>
  </si>
  <si>
    <t>车间管理</t>
  </si>
  <si>
    <t>车间当天作业计划一览</t>
  </si>
  <si>
    <t>车间作业计划一览-车间作业计划一览</t>
  </si>
  <si>
    <t>F1577</t>
  </si>
  <si>
    <t>作业详情</t>
  </si>
  <si>
    <t>车间当天作业工单详情</t>
  </si>
  <si>
    <t>车间作业计划一览-作业详情</t>
  </si>
  <si>
    <t>F1578</t>
  </si>
  <si>
    <t>【PC】SA追加作业一览</t>
  </si>
  <si>
    <t>SA追加作业信息</t>
  </si>
  <si>
    <t>SA追加作业一览-SA追加作业一览</t>
  </si>
  <si>
    <t>F1579</t>
  </si>
  <si>
    <t>追加详情</t>
  </si>
  <si>
    <t>SA追加作业一览-追加详情</t>
  </si>
  <si>
    <t>F1580</t>
  </si>
  <si>
    <t>估算/结算查看</t>
  </si>
  <si>
    <t>SA追加作业一览-估算/结算查看</t>
  </si>
  <si>
    <t>F1581</t>
  </si>
  <si>
    <t>原工单</t>
  </si>
  <si>
    <t>F1582</t>
  </si>
  <si>
    <t>客户履历</t>
  </si>
  <si>
    <t>F1583</t>
  </si>
  <si>
    <t>追加作业施工单查看</t>
  </si>
  <si>
    <t>SA追加作业一览-追加作业施工单查看</t>
  </si>
  <si>
    <t>F1584</t>
  </si>
  <si>
    <t>【PC】作业结果审批一览</t>
  </si>
  <si>
    <t>作业结果审批信息</t>
  </si>
  <si>
    <t>作业结果审批一览-作业结果审批一览</t>
  </si>
  <si>
    <t>F1585</t>
  </si>
  <si>
    <t>质检审批详情（含合格/不合格/外返确认/外返驳回）</t>
  </si>
  <si>
    <t>作业结果审批一览-质检合格审批详情</t>
  </si>
  <si>
    <t>F1586</t>
  </si>
  <si>
    <t>质检待审批详情</t>
  </si>
  <si>
    <t>F1587</t>
  </si>
  <si>
    <t>【PC】车间作业明细查询-厂端</t>
  </si>
  <si>
    <t>车间作业明细查询</t>
  </si>
  <si>
    <t>车间作业明细查询-厂端-车间作业明细查询</t>
  </si>
  <si>
    <t>F1588</t>
  </si>
  <si>
    <t>车间作业明细导出</t>
  </si>
  <si>
    <t>车间作业明细查询-厂端-车间作业明细导出</t>
  </si>
  <si>
    <t>F1589</t>
  </si>
  <si>
    <t>跳过车间详情</t>
  </si>
  <si>
    <t>车间作业明细查询-厂端-跳过车间详情</t>
  </si>
  <si>
    <t>F1590</t>
  </si>
  <si>
    <t>车间作业详情</t>
  </si>
  <si>
    <t>车间作业明细查询-厂端-车间作业详情</t>
  </si>
  <si>
    <t>F1591</t>
  </si>
  <si>
    <t>中断详情</t>
  </si>
  <si>
    <t>车间作业明细查询-厂端-中断详情</t>
  </si>
  <si>
    <t>F1592</t>
  </si>
  <si>
    <t>增项详情</t>
  </si>
  <si>
    <t>车间作业明细查询-厂端-增项详情</t>
  </si>
  <si>
    <t>F1593</t>
  </si>
  <si>
    <t>内返详情</t>
  </si>
  <si>
    <t>车间作业明细查询-厂端-内返详情</t>
  </si>
  <si>
    <t>F1594</t>
  </si>
  <si>
    <t>外返详情</t>
  </si>
  <si>
    <t>车间作业明细查询-厂端-外返详情</t>
  </si>
  <si>
    <t>F1595</t>
  </si>
  <si>
    <t>洗车详情</t>
  </si>
  <si>
    <t>车间作业明细查询-厂端-洗车详情</t>
  </si>
  <si>
    <t>F1596</t>
  </si>
  <si>
    <t>【PC】作业中断原因维护</t>
  </si>
  <si>
    <t>作业中断原因信息</t>
  </si>
  <si>
    <t>作业中断原因维护-列表</t>
  </si>
  <si>
    <t>F1597</t>
  </si>
  <si>
    <t>作业中断原因列表</t>
  </si>
  <si>
    <t>F1598</t>
  </si>
  <si>
    <t>作业中断原因新增</t>
  </si>
  <si>
    <t>作业中断原因维护-新增中断原因</t>
  </si>
  <si>
    <t>F1599</t>
  </si>
  <si>
    <t>作业中断原因详情</t>
  </si>
  <si>
    <t>作业中断原因维护-拖动排序</t>
  </si>
  <si>
    <t>F1600</t>
  </si>
  <si>
    <t>作业中断原因编辑</t>
  </si>
  <si>
    <t>F1601</t>
  </si>
  <si>
    <t>作业中断原因删除</t>
  </si>
  <si>
    <t>作业中断原因维护-删除</t>
  </si>
  <si>
    <t>F1602</t>
  </si>
  <si>
    <t>【PC】班组维护</t>
  </si>
  <si>
    <t>班组维护信息</t>
  </si>
  <si>
    <t>班组维护-班组维护列表</t>
  </si>
  <si>
    <t>F1603</t>
  </si>
  <si>
    <t>班组维护列表</t>
  </si>
  <si>
    <t>F1604</t>
  </si>
  <si>
    <t>班组维护新增</t>
  </si>
  <si>
    <t>班组维护-新增班组</t>
  </si>
  <si>
    <t>F1605</t>
  </si>
  <si>
    <t>班组维护详情</t>
  </si>
  <si>
    <t>班组维护-详情</t>
  </si>
  <si>
    <t>F1606</t>
  </si>
  <si>
    <t>班组维护编辑</t>
  </si>
  <si>
    <t>班组维护-编辑班组</t>
  </si>
  <si>
    <t>F1607</t>
  </si>
  <si>
    <t>班组维护删除</t>
  </si>
  <si>
    <t>班组维护-删除</t>
  </si>
  <si>
    <t>F1608</t>
  </si>
  <si>
    <t>班组技师信息</t>
  </si>
  <si>
    <t>F1609</t>
  </si>
  <si>
    <t>班组绑定技师</t>
  </si>
  <si>
    <t>F1610</t>
  </si>
  <si>
    <t>【PC】工位维护</t>
  </si>
  <si>
    <t>工位信息</t>
  </si>
  <si>
    <t>工位维护-SMB工位维护列表</t>
  </si>
  <si>
    <t>F1611</t>
  </si>
  <si>
    <t>工位列表</t>
  </si>
  <si>
    <t>F1612</t>
  </si>
  <si>
    <t>工位新增</t>
  </si>
  <si>
    <t>工位维护-新增工位</t>
  </si>
  <si>
    <t>F1613</t>
  </si>
  <si>
    <t>工位详情</t>
  </si>
  <si>
    <t>工位维护-详情</t>
  </si>
  <si>
    <t>F1614</t>
  </si>
  <si>
    <t>工位编辑</t>
  </si>
  <si>
    <t>工位维护-编辑工位</t>
  </si>
  <si>
    <t>F1615</t>
  </si>
  <si>
    <t>工位删除</t>
  </si>
  <si>
    <t>工位维护-删除</t>
  </si>
  <si>
    <t>F1616</t>
  </si>
  <si>
    <t>工位使用情况查询</t>
  </si>
  <si>
    <t>工位维护-查看工位使用情况</t>
  </si>
  <si>
    <t>F1617</t>
  </si>
  <si>
    <t>【PC】技师追加作业一览</t>
  </si>
  <si>
    <t>技师追加作业一览</t>
  </si>
  <si>
    <t>F1618</t>
  </si>
  <si>
    <t>追加作业审批结果</t>
  </si>
  <si>
    <t>F1619</t>
  </si>
  <si>
    <t>追加作业审批详情</t>
  </si>
  <si>
    <t>F1620</t>
  </si>
  <si>
    <t>拒绝原因查看</t>
  </si>
  <si>
    <t>F1621</t>
  </si>
  <si>
    <t>故障照片查看</t>
  </si>
  <si>
    <t>F1622</t>
  </si>
  <si>
    <t>【PC】追加作业审批一览</t>
  </si>
  <si>
    <t>追加作业审批一览</t>
  </si>
  <si>
    <t>F1623</t>
  </si>
  <si>
    <t>审批详情查看</t>
  </si>
  <si>
    <t>F1624</t>
  </si>
  <si>
    <t>F1625</t>
  </si>
  <si>
    <t>F1626</t>
  </si>
  <si>
    <t>F1627</t>
  </si>
  <si>
    <t>F1628</t>
  </si>
  <si>
    <t>【Android】Pad端-系统设置</t>
  </si>
  <si>
    <t>退出账号</t>
  </si>
  <si>
    <t>技师Pad-系统设置-退出账号</t>
  </si>
  <si>
    <t>F1629</t>
  </si>
  <si>
    <t>【Android】Pad端-账号切换</t>
  </si>
  <si>
    <t>账号切换</t>
  </si>
  <si>
    <t>技师Pad-账号切换</t>
  </si>
  <si>
    <t>F1630</t>
  </si>
  <si>
    <t>【Android】Pad端-施工中</t>
  </si>
  <si>
    <t>检查单信息</t>
  </si>
  <si>
    <t>技师Pad-检查单-检查项目</t>
  </si>
  <si>
    <t>F1631</t>
  </si>
  <si>
    <t>T51检查单（7热点63项）录入</t>
  </si>
  <si>
    <t>F1632</t>
  </si>
  <si>
    <t>T26检查单（7热点82项）录入</t>
  </si>
  <si>
    <t>F1633</t>
  </si>
  <si>
    <t>T35检查单（7热点56项）录入</t>
  </si>
  <si>
    <t>F1634</t>
  </si>
  <si>
    <t>T48检查单（7热点97项）录入</t>
  </si>
  <si>
    <t>F1635</t>
  </si>
  <si>
    <t>电动车检查单（7热点64）录入</t>
  </si>
  <si>
    <t>F1636</t>
  </si>
  <si>
    <t>售后服务传递环检项目数据到SMB</t>
  </si>
  <si>
    <t>F1637</t>
  </si>
  <si>
    <t>行车安全检查信息</t>
  </si>
  <si>
    <t>F1638</t>
  </si>
  <si>
    <t>行车安全检查信息录入</t>
  </si>
  <si>
    <t>F1639</t>
  </si>
  <si>
    <t>用车建议信息</t>
  </si>
  <si>
    <t>技师Pad-检查单-用车建议</t>
  </si>
  <si>
    <t>F1640</t>
  </si>
  <si>
    <t>用车建议填写</t>
  </si>
  <si>
    <t>F1641</t>
  </si>
  <si>
    <t>用车建议详情</t>
  </si>
  <si>
    <t>F1642</t>
  </si>
  <si>
    <t>用车建议修改</t>
  </si>
  <si>
    <t>F1643</t>
  </si>
  <si>
    <t>作业增项信息</t>
  </si>
  <si>
    <t>F1644</t>
  </si>
  <si>
    <t>作业增项填写</t>
  </si>
  <si>
    <t>F1645</t>
  </si>
  <si>
    <t>作业增项详情</t>
  </si>
  <si>
    <t>F1646</t>
  </si>
  <si>
    <t>作业增项议修改</t>
  </si>
  <si>
    <t>F1647</t>
  </si>
  <si>
    <t>【Android】Pad端-通用查看</t>
  </si>
  <si>
    <t>售后服务传递工单环检结果数据到SMB</t>
  </si>
  <si>
    <t>F1648</t>
  </si>
  <si>
    <t>SNPM传递检查单类型到SMB</t>
  </si>
  <si>
    <t>F1649</t>
  </si>
  <si>
    <t>SMB回传检查单结果到SNPM</t>
  </si>
  <si>
    <t>F1650</t>
  </si>
  <si>
    <t>维修图片信息</t>
  </si>
  <si>
    <t>技师Pad-检查单-维修前图片</t>
  </si>
  <si>
    <t>F1651</t>
  </si>
  <si>
    <t>维修图片拍摄</t>
  </si>
  <si>
    <t>F1652</t>
  </si>
  <si>
    <t>维修图片相册选择</t>
  </si>
  <si>
    <t>技师Pad-检查单-维修后图片</t>
  </si>
  <si>
    <t>F1653</t>
  </si>
  <si>
    <t>维修图片上传</t>
  </si>
  <si>
    <t>维修前后图片上传</t>
  </si>
  <si>
    <t>F1654</t>
  </si>
  <si>
    <t>客户情报</t>
  </si>
  <si>
    <t>技师Pad-施工中-施工单查看</t>
  </si>
  <si>
    <t>F1655</t>
  </si>
  <si>
    <t>SMB查看环检客户情报页面（接口：SNPM-&gt;SMB）</t>
  </si>
  <si>
    <t>F1656</t>
  </si>
  <si>
    <t>F1657</t>
  </si>
  <si>
    <t>SMB查看环检车辆情况页面（接口：SNPM-&gt;SMB）</t>
  </si>
  <si>
    <t>F1658</t>
  </si>
  <si>
    <t>维修履历</t>
  </si>
  <si>
    <t>F1659</t>
  </si>
  <si>
    <t>SMB查看环检维修情况页面（接口：SNPM-&gt;SMB）</t>
  </si>
  <si>
    <t>F1660</t>
  </si>
  <si>
    <t>【Android】Pad端-查完工</t>
  </si>
  <si>
    <t>检查单信息（7热点）查看</t>
  </si>
  <si>
    <t>技师Pad-查完工-查看检查单</t>
  </si>
  <si>
    <t>F1661</t>
  </si>
  <si>
    <t>维修前后图片查看（通用）</t>
  </si>
  <si>
    <t>F1662</t>
  </si>
  <si>
    <t>【Android】手机端</t>
  </si>
  <si>
    <t>登录退出</t>
  </si>
  <si>
    <t>质检手机-登录-登录/登出</t>
  </si>
  <si>
    <t>F1663</t>
  </si>
  <si>
    <t>【Android】手机端-审批中心</t>
  </si>
  <si>
    <t>待审批信息</t>
  </si>
  <si>
    <t>质检手机-审批中心-等待质检</t>
  </si>
  <si>
    <t>F1664</t>
  </si>
  <si>
    <t>待审批列表</t>
  </si>
  <si>
    <t>F1665</t>
  </si>
  <si>
    <t>待审批详情</t>
  </si>
  <si>
    <t>质检手机-审批中心-检查退回</t>
  </si>
  <si>
    <t>F1666</t>
  </si>
  <si>
    <t>质检单信息</t>
  </si>
  <si>
    <t>F1667</t>
  </si>
  <si>
    <t>质检单列表</t>
  </si>
  <si>
    <t>F1668</t>
  </si>
  <si>
    <t>质检单详情</t>
  </si>
  <si>
    <t>F1669</t>
  </si>
  <si>
    <t>【Android】手机端-常规待审批</t>
  </si>
  <si>
    <t>通过</t>
  </si>
  <si>
    <t>质检手机-审批-质检通过</t>
  </si>
  <si>
    <t>F1670</t>
  </si>
  <si>
    <t>驳回</t>
  </si>
  <si>
    <t>质检手机-审批-质检驳回</t>
  </si>
  <si>
    <t>F1671</t>
  </si>
  <si>
    <t>【Android】手机端-检查退回待审批</t>
  </si>
  <si>
    <t>外返申请单</t>
  </si>
  <si>
    <t>质检手机-审批结果-检查退回详情</t>
  </si>
  <si>
    <t>F1672</t>
  </si>
  <si>
    <t>查看检查退回详情</t>
  </si>
  <si>
    <t>质检手机-审批结果-审批内容</t>
  </si>
  <si>
    <t>F1673</t>
  </si>
  <si>
    <t>外返驳回</t>
  </si>
  <si>
    <t>质检手机-审批-外返驳回</t>
  </si>
  <si>
    <t>F1674</t>
  </si>
  <si>
    <t>接受退回</t>
  </si>
  <si>
    <t>质检手机-审批-接受退回</t>
  </si>
  <si>
    <t>F1675</t>
  </si>
  <si>
    <t>【Android】手机端-已审批</t>
  </si>
  <si>
    <t>已审批信息</t>
  </si>
  <si>
    <t>质检手机-已审批-审批详情</t>
  </si>
  <si>
    <t>F1676</t>
  </si>
  <si>
    <t>质检手机-审批-临时保存</t>
  </si>
  <si>
    <t>F1677</t>
  </si>
  <si>
    <t>【Android】Pad端</t>
  </si>
  <si>
    <t>登录</t>
  </si>
  <si>
    <t>手机端技师</t>
  </si>
  <si>
    <t>技师Pad-登录-Pad登录</t>
  </si>
  <si>
    <t>F1678</t>
  </si>
  <si>
    <t>【Android】Pad端-绑定工位</t>
  </si>
  <si>
    <t>绑定工位</t>
  </si>
  <si>
    <t>技师Pad-系统设置-绑定工位</t>
  </si>
  <si>
    <t>F1679</t>
  </si>
  <si>
    <t>账号移除</t>
  </si>
  <si>
    <t>技师Pad-系统设置-账号移除</t>
  </si>
  <si>
    <t>F1680</t>
  </si>
  <si>
    <t>添加账号并登录</t>
  </si>
  <si>
    <t>技师Pad-系统设置-添加账号并登录</t>
  </si>
  <si>
    <t>F1681</t>
  </si>
  <si>
    <t>【Android】Pad端-认领作业</t>
  </si>
  <si>
    <t>待派工信息查看</t>
  </si>
  <si>
    <t>技师Pad-认领作业-工单信息</t>
  </si>
  <si>
    <t>F1682</t>
  </si>
  <si>
    <t>签字施工单查看</t>
  </si>
  <si>
    <t>技师Pad-认领作业-查看签字施工单</t>
  </si>
  <si>
    <t>F1683</t>
  </si>
  <si>
    <t>待派工工单信息</t>
  </si>
  <si>
    <t>F1684</t>
  </si>
  <si>
    <t>选择工单跳转待施工</t>
  </si>
  <si>
    <t>技师Pad-认领作业-选定工单</t>
  </si>
  <si>
    <t>F1685</t>
  </si>
  <si>
    <t>工位看板信息查看</t>
  </si>
  <si>
    <t>技师Pad-认领作业-工位看板</t>
  </si>
  <si>
    <t>F1686</t>
  </si>
  <si>
    <t>工位看板图标详情</t>
  </si>
  <si>
    <t>F1687</t>
  </si>
  <si>
    <r>
      <rPr>
        <strike/>
        <sz val="10"/>
        <color rgb="FF000000"/>
        <rFont val="微软雅黑"/>
        <charset val="134"/>
      </rPr>
      <t xml:space="preserve">工单信息查看
</t>
    </r>
    <r>
      <rPr>
        <sz val="10"/>
        <color rgb="FFFF0000"/>
        <rFont val="微软雅黑"/>
        <charset val="134"/>
      </rPr>
      <t>工单详情查看</t>
    </r>
  </si>
  <si>
    <t>技师Pad-施工中-项目/零件查看</t>
  </si>
  <si>
    <t>F1688</t>
  </si>
  <si>
    <t>开工</t>
  </si>
  <si>
    <t>技师Pad-施工中-开工</t>
  </si>
  <si>
    <t>F1689</t>
  </si>
  <si>
    <t>申请审批</t>
  </si>
  <si>
    <t>技师Pad-施工中-提交质检</t>
  </si>
  <si>
    <t>F1690</t>
  </si>
  <si>
    <t>车辆展开图选择</t>
  </si>
  <si>
    <t>技师Pad-施工中-车辆展开图</t>
  </si>
  <si>
    <t>F1691</t>
  </si>
  <si>
    <t>一键良好</t>
  </si>
  <si>
    <t>技师Pad-检查单-一键良好</t>
  </si>
  <si>
    <t>F1692</t>
  </si>
  <si>
    <t>技师Pad-检查单-保存</t>
  </si>
  <si>
    <t>F1693</t>
  </si>
  <si>
    <t>增项</t>
  </si>
  <si>
    <t>F1694</t>
  </si>
  <si>
    <t>【Android】Pad端-设置常用语</t>
  </si>
  <si>
    <t>常用语信息</t>
  </si>
  <si>
    <t>技师Pad-设置常用语-列表</t>
  </si>
  <si>
    <t>F1695</t>
  </si>
  <si>
    <t>常用语确认</t>
  </si>
  <si>
    <t>技师Pad-设置常用语-确认</t>
  </si>
  <si>
    <t>F1696</t>
  </si>
  <si>
    <t>常用语填写</t>
  </si>
  <si>
    <t>技师Pad-设置常用语-填写</t>
  </si>
  <si>
    <t>F1697</t>
  </si>
  <si>
    <t>常用语移除</t>
  </si>
  <si>
    <t>技师Pad-设置常用语-清除</t>
  </si>
  <si>
    <t>F1698</t>
  </si>
  <si>
    <t>HCR查看操作</t>
  </si>
  <si>
    <t>F1699</t>
  </si>
  <si>
    <t>完工信息列表</t>
  </si>
  <si>
    <t>技师Pad-查完工-列表</t>
  </si>
  <si>
    <t>F1700</t>
  </si>
  <si>
    <t>完工信息详情</t>
  </si>
  <si>
    <t>F1701</t>
  </si>
  <si>
    <t>维修前后图片查看</t>
  </si>
  <si>
    <t>F1702</t>
  </si>
  <si>
    <t>增项信息查看</t>
  </si>
  <si>
    <t>技师Pad-查完工-查看增项</t>
  </si>
  <si>
    <t>F1703</t>
  </si>
  <si>
    <t>【Android】手机端-通用工单</t>
  </si>
  <si>
    <t>通用工单信息</t>
  </si>
  <si>
    <t>质检手机端</t>
  </si>
  <si>
    <t>质检手机-通用详情-工单信息</t>
  </si>
  <si>
    <t>F1704</t>
  </si>
  <si>
    <t>通用工单详情</t>
  </si>
  <si>
    <t>质检手机-通用详情-客户要求</t>
  </si>
  <si>
    <t>F1705</t>
  </si>
  <si>
    <t>查询条件</t>
  </si>
  <si>
    <t>质检手机-已审批-审批结果列表</t>
  </si>
  <si>
    <t>F1706</t>
  </si>
  <si>
    <t>F1707</t>
  </si>
  <si>
    <t>【Android】手机端-通用详情</t>
  </si>
  <si>
    <t>检查项目（7项）查看</t>
  </si>
  <si>
    <t>质检手机-审批查看-检查项目</t>
  </si>
  <si>
    <t>F1708</t>
  </si>
  <si>
    <t>行车安全检查查看</t>
  </si>
  <si>
    <t>F1709</t>
  </si>
  <si>
    <t>质检手机-审批查看-维修前图片</t>
  </si>
  <si>
    <t>F1710</t>
  </si>
  <si>
    <t>检查退回查看</t>
  </si>
  <si>
    <t>F1711</t>
  </si>
  <si>
    <t>【Android】手机端-质检授权</t>
  </si>
  <si>
    <t>授权信息</t>
  </si>
  <si>
    <t>质检手机-质检授权-待授权</t>
  </si>
  <si>
    <t>F1712</t>
  </si>
  <si>
    <t>待授权</t>
  </si>
  <si>
    <t>F1713</t>
  </si>
  <si>
    <t>联系他（她）</t>
  </si>
  <si>
    <t>F1714</t>
  </si>
  <si>
    <t>授权记录</t>
  </si>
  <si>
    <t>质检手机-质检授权-授权记录</t>
  </si>
  <si>
    <t>F1715</t>
  </si>
  <si>
    <t>已授权</t>
  </si>
  <si>
    <t>质检手机-质检授权-已授权</t>
  </si>
  <si>
    <t>F1716</t>
  </si>
  <si>
    <t>【Android】手机端-洗车中心</t>
  </si>
  <si>
    <t>洗车信息</t>
  </si>
  <si>
    <t>洗车手机端</t>
  </si>
  <si>
    <t>洗车管理-洗车中心-洗车中汇总</t>
  </si>
  <si>
    <t>F1717</t>
  </si>
  <si>
    <t>洗车中汇总</t>
  </si>
  <si>
    <t>F1718</t>
  </si>
  <si>
    <t>待洗车汇总</t>
  </si>
  <si>
    <t>洗车管理-洗车中心-待洗车汇总</t>
  </si>
  <si>
    <t>F1719</t>
  </si>
  <si>
    <t>已洗车汇总</t>
  </si>
  <si>
    <t>洗车管理-洗车中心-已洗车汇总</t>
  </si>
  <si>
    <t>F1720</t>
  </si>
  <si>
    <t>跳过洗车汇总</t>
  </si>
  <si>
    <t>洗车管理-洗车中心-跳过洗车汇总</t>
  </si>
  <si>
    <t>F1721</t>
  </si>
  <si>
    <t>【Android】手机端-待洗车</t>
  </si>
  <si>
    <t>待洗车信息</t>
  </si>
  <si>
    <t>洗车管理-待洗车-待洗车列表</t>
  </si>
  <si>
    <t>F1722</t>
  </si>
  <si>
    <t>洗车管理-待洗车-开始洗车</t>
  </si>
  <si>
    <t>F1723</t>
  </si>
  <si>
    <t>【Android】手机端-洗车中</t>
  </si>
  <si>
    <t>完成洗车</t>
  </si>
  <si>
    <t>洗车管理-洗车中-完成洗车</t>
  </si>
  <si>
    <t>F1724</t>
  </si>
  <si>
    <t>洗车中信息</t>
  </si>
  <si>
    <t>洗车管理-洗车中-洗车中列表</t>
  </si>
  <si>
    <t>F1725</t>
  </si>
  <si>
    <t>洗车管理-洗车中-终止洗车</t>
  </si>
  <si>
    <t>F1726</t>
  </si>
  <si>
    <t>【Android】手机端-已洗车</t>
  </si>
  <si>
    <t>已洗车信息</t>
  </si>
  <si>
    <t>洗车管理-已洗车-已洗车列表</t>
  </si>
  <si>
    <t>F1727</t>
  </si>
  <si>
    <t>已洗车详情</t>
  </si>
  <si>
    <t>洗车管理-已洗车-已洗车详情</t>
  </si>
  <si>
    <t>F1728</t>
  </si>
  <si>
    <t>【Android】手机端-跳过洗车</t>
  </si>
  <si>
    <t>跳过洗车信息</t>
  </si>
  <si>
    <t>洗车管理-跳过洗车-跳过洗车列表</t>
  </si>
  <si>
    <t>F1729</t>
  </si>
  <si>
    <t>洗车管理-跳过洗车-洗车详情</t>
  </si>
  <si>
    <t>F1730</t>
  </si>
  <si>
    <t>上传文件信息</t>
  </si>
  <si>
    <t>服务部门上传</t>
  </si>
  <si>
    <t>F1731</t>
  </si>
  <si>
    <t>检索页面</t>
  </si>
  <si>
    <t>F1732</t>
  </si>
  <si>
    <t>F1733</t>
  </si>
  <si>
    <t>F1734</t>
  </si>
  <si>
    <t>支援品发票查询</t>
  </si>
  <si>
    <t>服务支援品</t>
  </si>
  <si>
    <t>F1735</t>
  </si>
  <si>
    <t>支援品退货申请</t>
  </si>
  <si>
    <t>F1736</t>
  </si>
  <si>
    <t>支援品退货审核</t>
  </si>
  <si>
    <t>F1737</t>
  </si>
  <si>
    <t>商品订购</t>
  </si>
  <si>
    <t>F1738</t>
  </si>
  <si>
    <t>订单审核</t>
  </si>
  <si>
    <t>F1739</t>
  </si>
  <si>
    <t>订单查询修改</t>
  </si>
  <si>
    <t>F1740</t>
  </si>
  <si>
    <t>支援品到货确认</t>
  </si>
  <si>
    <t>F1741</t>
  </si>
  <si>
    <t>20K促进明细查询</t>
  </si>
  <si>
    <t>F1742</t>
  </si>
  <si>
    <t>工单详细信息月度下载</t>
  </si>
  <si>
    <t>F1743</t>
  </si>
  <si>
    <t>环检单批量下载</t>
  </si>
  <si>
    <t>F1744</t>
  </si>
  <si>
    <t>工单检索</t>
  </si>
  <si>
    <t>F1745</t>
  </si>
  <si>
    <t>定期提取</t>
  </si>
  <si>
    <t>F1746</t>
  </si>
  <si>
    <t>广泛应用提取</t>
  </si>
  <si>
    <t>F1747</t>
  </si>
  <si>
    <t>F1748</t>
  </si>
  <si>
    <t>MSI基本情报查询</t>
  </si>
  <si>
    <t>F1749</t>
  </si>
  <si>
    <t>MSI情报集计</t>
  </si>
  <si>
    <t>F1750</t>
  </si>
  <si>
    <t>MSI输入状况一览</t>
  </si>
  <si>
    <t>F1751</t>
  </si>
  <si>
    <t>F1752</t>
  </si>
  <si>
    <t>MSI月次比较表下载</t>
  </si>
  <si>
    <t>F1753</t>
  </si>
  <si>
    <t>目标主表数据导入与导出</t>
  </si>
  <si>
    <t>F1754</t>
  </si>
  <si>
    <t>MSI车型统计归类指定</t>
  </si>
  <si>
    <t>F1755</t>
  </si>
  <si>
    <t>F1756</t>
  </si>
  <si>
    <t>F1757</t>
  </si>
  <si>
    <t>F1758</t>
  </si>
  <si>
    <t>指定店主表维护</t>
  </si>
  <si>
    <t>零件回收</t>
  </si>
  <si>
    <t>F1759</t>
  </si>
  <si>
    <t>F1760</t>
  </si>
  <si>
    <t>F1761</t>
  </si>
  <si>
    <t>支援品开票前确认</t>
  </si>
  <si>
    <t>F1762</t>
  </si>
  <si>
    <t>F1763</t>
  </si>
  <si>
    <t>产品订购组合维护</t>
  </si>
  <si>
    <t>F1764</t>
  </si>
  <si>
    <t>经销店数据维护</t>
  </si>
  <si>
    <t>F1765</t>
  </si>
  <si>
    <t>订购须知维护</t>
  </si>
  <si>
    <t>F1766</t>
  </si>
  <si>
    <t>产品信息维护</t>
  </si>
  <si>
    <t>F1767</t>
  </si>
  <si>
    <t>F1768</t>
  </si>
  <si>
    <t>F1769</t>
  </si>
  <si>
    <t>出库单下载</t>
  </si>
  <si>
    <t>F1770</t>
  </si>
  <si>
    <t>库存管理</t>
  </si>
  <si>
    <t>F1771</t>
  </si>
  <si>
    <t>F1772</t>
  </si>
  <si>
    <t>入库单打印</t>
  </si>
  <si>
    <t>F1773</t>
  </si>
  <si>
    <t>F1774</t>
  </si>
  <si>
    <t>支援品发票上载</t>
  </si>
  <si>
    <t>F1775</t>
  </si>
  <si>
    <t>支援品发票数据核对</t>
  </si>
  <si>
    <t>F1776</t>
  </si>
  <si>
    <t>支援品销售一览</t>
  </si>
  <si>
    <t>F1777</t>
  </si>
  <si>
    <t>红字发票上载</t>
  </si>
  <si>
    <t>F1778</t>
  </si>
  <si>
    <t>经销店服务考核系数批量维护</t>
  </si>
  <si>
    <t>F1779</t>
  </si>
  <si>
    <t>20K定期保养租金激励情况查询</t>
  </si>
  <si>
    <t>F1780</t>
  </si>
  <si>
    <t>发送至OA</t>
  </si>
  <si>
    <t>F1781</t>
  </si>
  <si>
    <t>FTR回收查询</t>
  </si>
  <si>
    <t>F1782</t>
  </si>
  <si>
    <t>F1783</t>
  </si>
  <si>
    <t>CS面访数据生成</t>
  </si>
  <si>
    <t>F1784</t>
  </si>
  <si>
    <t>经销店服务业务分析表</t>
  </si>
  <si>
    <t>F1785</t>
  </si>
  <si>
    <t>厂家政策实施数据查询</t>
  </si>
  <si>
    <t>F1786</t>
  </si>
  <si>
    <t>整备履历照会</t>
  </si>
  <si>
    <t>F1787</t>
  </si>
  <si>
    <t>精品零件查询</t>
  </si>
  <si>
    <t>F1788</t>
  </si>
  <si>
    <t>管理资料提取（工单）</t>
  </si>
  <si>
    <t>F1789</t>
  </si>
  <si>
    <t>管理资料提取（维修）</t>
  </si>
  <si>
    <t>F1790</t>
  </si>
  <si>
    <t>管理资料提取（顾客）</t>
  </si>
  <si>
    <t>F1791</t>
  </si>
  <si>
    <t>税率</t>
  </si>
  <si>
    <t>F1792</t>
  </si>
  <si>
    <t>CR抽出</t>
  </si>
  <si>
    <t>F1793</t>
  </si>
  <si>
    <t>工作日历</t>
  </si>
  <si>
    <t>F1794</t>
  </si>
  <si>
    <t>工作情况照会</t>
  </si>
  <si>
    <t>F1795</t>
  </si>
  <si>
    <t>【数字大屏】日看板-日期选择</t>
  </si>
  <si>
    <t>F1796</t>
  </si>
  <si>
    <t>F1797</t>
  </si>
  <si>
    <t>F1798</t>
  </si>
  <si>
    <t>F1799</t>
  </si>
  <si>
    <t>F1800</t>
  </si>
  <si>
    <t>F1801</t>
  </si>
  <si>
    <t>F1802</t>
  </si>
  <si>
    <t>F1803</t>
  </si>
  <si>
    <t>F1804</t>
  </si>
  <si>
    <t>F1805</t>
  </si>
  <si>
    <t>F1806</t>
  </si>
  <si>
    <t>F1807</t>
  </si>
  <si>
    <t>F1808</t>
  </si>
  <si>
    <t>【数字大屏】日看板-未分配区</t>
  </si>
  <si>
    <t>F1809</t>
  </si>
  <si>
    <t>【数字大屏】日看板-待开始作业区</t>
  </si>
  <si>
    <t>F1810</t>
  </si>
  <si>
    <t>F1811</t>
  </si>
  <si>
    <t>【数字大屏】日看板-通用操作</t>
  </si>
  <si>
    <t>F1812</t>
  </si>
  <si>
    <t>F1813</t>
  </si>
  <si>
    <t>【数字大屏】日看板-作业中断区</t>
  </si>
  <si>
    <t>F1814</t>
  </si>
  <si>
    <t>F1815</t>
  </si>
  <si>
    <t>F1816</t>
  </si>
  <si>
    <t>【数字大屏】日看板-等待质检区</t>
  </si>
  <si>
    <t>F1817</t>
  </si>
  <si>
    <t>F1818</t>
  </si>
  <si>
    <t>F1819</t>
  </si>
  <si>
    <t>【数字大屏】日看板-内返区</t>
  </si>
  <si>
    <t>F1820</t>
  </si>
  <si>
    <t>F1821</t>
  </si>
  <si>
    <t>【数字大屏】日看板-外返区</t>
  </si>
  <si>
    <t>F1822</t>
  </si>
  <si>
    <t>F1823</t>
  </si>
  <si>
    <t>【数字大屏】日看板-质检合格区</t>
  </si>
  <si>
    <t>F1824</t>
  </si>
  <si>
    <t>F1825</t>
  </si>
  <si>
    <t>F1826</t>
  </si>
  <si>
    <t>【数字大屏】日看板-洗车区</t>
  </si>
  <si>
    <t>F1827</t>
  </si>
  <si>
    <t>F1828</t>
  </si>
  <si>
    <t>F1829</t>
  </si>
  <si>
    <t>F1830</t>
  </si>
  <si>
    <t>【数字大屏】日看板-作业图标</t>
  </si>
  <si>
    <t>F1831</t>
  </si>
  <si>
    <t>F1832</t>
  </si>
  <si>
    <t>F1833</t>
  </si>
  <si>
    <t>F1834</t>
  </si>
  <si>
    <t>F1835</t>
  </si>
  <si>
    <t>F1836</t>
  </si>
  <si>
    <t>【数字大屏】日看板-筛选图标</t>
  </si>
  <si>
    <t>F1837</t>
  </si>
  <si>
    <t>F1838</t>
  </si>
  <si>
    <t>F1839</t>
  </si>
  <si>
    <t>F1840</t>
  </si>
  <si>
    <t>F1841</t>
  </si>
  <si>
    <t>F1842</t>
  </si>
  <si>
    <t>F1843</t>
  </si>
  <si>
    <t>F1844</t>
  </si>
  <si>
    <t>F1845</t>
  </si>
  <si>
    <t>F1846</t>
  </si>
  <si>
    <t>【数字大屏】日看板-展示工位标签</t>
  </si>
  <si>
    <t>F1847</t>
  </si>
  <si>
    <t>F1848</t>
  </si>
  <si>
    <t>【数字大屏】日看板-通用车辆标签</t>
  </si>
  <si>
    <t>F1849</t>
  </si>
  <si>
    <t>F1850</t>
  </si>
  <si>
    <t>F1851</t>
  </si>
  <si>
    <t>F1852</t>
  </si>
  <si>
    <t>F1853</t>
  </si>
  <si>
    <t>F1854</t>
  </si>
  <si>
    <t>F1855</t>
  </si>
  <si>
    <t>F1856</t>
  </si>
  <si>
    <t>F1857</t>
  </si>
  <si>
    <t>F1858</t>
  </si>
  <si>
    <t>F1859</t>
  </si>
  <si>
    <t>F1860</t>
  </si>
  <si>
    <t>F1861</t>
  </si>
  <si>
    <t>F1862</t>
  </si>
  <si>
    <t>F1863</t>
  </si>
  <si>
    <t>F1864</t>
  </si>
  <si>
    <t>F1865</t>
  </si>
  <si>
    <t>F1866</t>
  </si>
  <si>
    <t>F1867</t>
  </si>
  <si>
    <t>【数字大屏】日看板-预约车辆标签</t>
  </si>
  <si>
    <t>F1868</t>
  </si>
  <si>
    <t>F1869</t>
  </si>
  <si>
    <t>F1870</t>
  </si>
  <si>
    <t>【数字大屏】日看板-通用车辆标签操作</t>
  </si>
  <si>
    <t>F1871</t>
  </si>
  <si>
    <t>F1872</t>
  </si>
  <si>
    <t>F1873</t>
  </si>
  <si>
    <t>F1874</t>
  </si>
  <si>
    <t>F1875</t>
  </si>
  <si>
    <t>【数字大屏】日看板-列表位置</t>
  </si>
  <si>
    <t>F1876</t>
  </si>
  <si>
    <t>F1877</t>
  </si>
  <si>
    <t>【数字大屏】日看板-CR主动邀约-新建预约</t>
  </si>
  <si>
    <t>F1878</t>
  </si>
  <si>
    <t>F1879</t>
  </si>
  <si>
    <t>F1880</t>
  </si>
  <si>
    <t>F1881</t>
  </si>
  <si>
    <t>F1882</t>
  </si>
  <si>
    <t>【数字大屏】周看板-日期选择</t>
  </si>
  <si>
    <t>F1883</t>
  </si>
  <si>
    <t>【数字大屏】周看板-筛选图标</t>
  </si>
  <si>
    <t>F1884</t>
  </si>
  <si>
    <t>F1885</t>
  </si>
  <si>
    <t>F1886</t>
  </si>
  <si>
    <t>F1887</t>
  </si>
  <si>
    <t>F1888</t>
  </si>
  <si>
    <t>【数字大屏】周看板-展示工位标签</t>
  </si>
  <si>
    <t>F1889</t>
  </si>
  <si>
    <t>【IOS】Pad端-施工中</t>
  </si>
  <si>
    <t>F1890</t>
  </si>
  <si>
    <t>F1891</t>
  </si>
  <si>
    <t>F1892</t>
  </si>
  <si>
    <t>F1893</t>
  </si>
  <si>
    <t>F1894</t>
  </si>
  <si>
    <t>F1895</t>
  </si>
  <si>
    <t>F1896</t>
  </si>
  <si>
    <t>F1897</t>
  </si>
  <si>
    <t>F1898</t>
  </si>
  <si>
    <t>F1899</t>
  </si>
  <si>
    <t>F1900</t>
  </si>
  <si>
    <t>F1901</t>
  </si>
  <si>
    <t>【IOS】Pad端-通用查看</t>
  </si>
  <si>
    <t>F1902</t>
  </si>
  <si>
    <t>F1903</t>
  </si>
  <si>
    <t>F1904</t>
  </si>
  <si>
    <t>【IOS】Pad端-查完工</t>
  </si>
  <si>
    <t>F1905</t>
  </si>
  <si>
    <t>F1906</t>
  </si>
  <si>
    <t>【IOS】手机端</t>
  </si>
  <si>
    <t>F1907</t>
  </si>
  <si>
    <t>【IOS】手机端-审批中心</t>
  </si>
  <si>
    <t>F1908</t>
  </si>
  <si>
    <t>F1909</t>
  </si>
  <si>
    <t>F1910</t>
  </si>
  <si>
    <t>F1911</t>
  </si>
  <si>
    <t>【IOS】手机端-常规待审批</t>
  </si>
  <si>
    <t>F1912</t>
  </si>
  <si>
    <t>F1913</t>
  </si>
  <si>
    <t>【IOS】手机端-检查退回待审批</t>
  </si>
  <si>
    <t>F1914</t>
  </si>
  <si>
    <t>F1915</t>
  </si>
  <si>
    <t>F1916</t>
  </si>
  <si>
    <t>F1917</t>
  </si>
  <si>
    <t>【IOS】Pad端</t>
  </si>
  <si>
    <t>F1918</t>
  </si>
  <si>
    <t>【IOS】Pad端-绑定工位</t>
  </si>
  <si>
    <t>F1919</t>
  </si>
  <si>
    <t>【IOS】Pad端-系统设置</t>
  </si>
  <si>
    <t>F1920</t>
  </si>
  <si>
    <t>F1921</t>
  </si>
  <si>
    <t>【IOS】Pad端-认领作业</t>
  </si>
  <si>
    <t>F1922</t>
  </si>
  <si>
    <t>F1923</t>
  </si>
  <si>
    <t>F1924</t>
  </si>
  <si>
    <t>F1925</t>
  </si>
  <si>
    <t>F1926</t>
  </si>
  <si>
    <t>F1927</t>
  </si>
  <si>
    <t>F1928</t>
  </si>
  <si>
    <t>F1929</t>
  </si>
  <si>
    <t>F1930</t>
  </si>
  <si>
    <t>F1931</t>
  </si>
  <si>
    <t>F1932</t>
  </si>
  <si>
    <t>【IOS】Pad端-设置常用语</t>
  </si>
  <si>
    <t>F1933</t>
  </si>
  <si>
    <t>F1934</t>
  </si>
  <si>
    <t>F1935</t>
  </si>
  <si>
    <t>F1936</t>
  </si>
  <si>
    <t>F1937</t>
  </si>
  <si>
    <t>F1938</t>
  </si>
  <si>
    <t>F1939</t>
  </si>
  <si>
    <t>【IOS】手机端-通用工单</t>
  </si>
  <si>
    <t>F1940</t>
  </si>
  <si>
    <t>质检手机-通用详情-维修项目</t>
  </si>
  <si>
    <t>F1941</t>
  </si>
  <si>
    <t>【IOS】手机端-已审批</t>
  </si>
  <si>
    <t>F1942</t>
  </si>
  <si>
    <t>F1943</t>
  </si>
  <si>
    <t>【IOS】手机端-通用详情</t>
  </si>
  <si>
    <t>F1944</t>
  </si>
  <si>
    <t>【IOS】手机端-质检授权</t>
  </si>
  <si>
    <t>F1945</t>
  </si>
  <si>
    <t>F1946</t>
  </si>
  <si>
    <t>F1947</t>
  </si>
  <si>
    <t>【IOS】手机端-洗车中心</t>
  </si>
  <si>
    <t>F1948</t>
  </si>
  <si>
    <t>【IOS】手机端-待洗车</t>
  </si>
  <si>
    <t>F1949</t>
  </si>
  <si>
    <t>F1950</t>
  </si>
  <si>
    <t>【IOS】手机端-洗车中</t>
  </si>
  <si>
    <t>F1951</t>
  </si>
  <si>
    <t>F1952</t>
  </si>
  <si>
    <t>【IOS】手机端-已洗车</t>
  </si>
  <si>
    <t>F1953</t>
  </si>
  <si>
    <t>【IOS】手机端-跳过洗车</t>
  </si>
  <si>
    <t>模块</t>
  </si>
  <si>
    <t>机能名</t>
  </si>
  <si>
    <t>留用判断</t>
  </si>
  <si>
    <t>G/F</t>
  </si>
  <si>
    <t>废弃判断</t>
  </si>
  <si>
    <t>新废弃判断</t>
  </si>
  <si>
    <t>计划内外</t>
  </si>
  <si>
    <t>决裁费用</t>
  </si>
  <si>
    <t>三方费用</t>
  </si>
  <si>
    <t>预实比</t>
  </si>
  <si>
    <t>FP是否使用</t>
  </si>
  <si>
    <t>备注</t>
  </si>
  <si>
    <t>C重复</t>
  </si>
  <si>
    <t>F重复</t>
  </si>
  <si>
    <t>联合字段</t>
  </si>
  <si>
    <t>G</t>
  </si>
  <si>
    <t>√已核对</t>
  </si>
  <si>
    <t>√三方未给</t>
  </si>
  <si>
    <t>车辆详情信息-查看车辆维修履历信息</t>
  </si>
  <si>
    <t>F</t>
  </si>
  <si>
    <t>可废弃</t>
  </si>
  <si>
    <t>预约一览查询-预约登记</t>
  </si>
  <si>
    <t>取送车运营-根据地图，自动预估价格及公里</t>
  </si>
  <si>
    <t>推送丰云行认证链接</t>
  </si>
  <si>
    <t>维修项目/零件-原厂保养套餐销售状况查询</t>
  </si>
  <si>
    <t>完全留用</t>
  </si>
  <si>
    <t>文档详情查看</t>
  </si>
  <si>
    <t>项目点检项配置-批量导入/导出</t>
  </si>
  <si>
    <t>业务相关维护</t>
  </si>
  <si>
    <t>关键词搜索</t>
  </si>
  <si>
    <t>业务相关维护-关键词搜索</t>
  </si>
  <si>
    <t>目录快捷跳转</t>
  </si>
  <si>
    <t>设置快捷跳转</t>
  </si>
  <si>
    <t>财务相关维护</t>
  </si>
  <si>
    <t>财务相关维护-关键词搜索</t>
  </si>
  <si>
    <t>维修代码对照表-新建维修代码</t>
  </si>
  <si>
    <t>维修代码对照表-变更维修代码</t>
  </si>
  <si>
    <t>查询主动点检提醒</t>
  </si>
  <si>
    <t>启用/停用主动点检提醒启用/停用主动点检</t>
  </si>
  <si>
    <t>查询新能源电池更换/维修信息</t>
  </si>
  <si>
    <t>录入新能源电池更换/维修信息</t>
  </si>
  <si>
    <t>服务部门上传-上传文件信息</t>
  </si>
  <si>
    <t>服务部门上传-检索页面</t>
  </si>
  <si>
    <t>服务部门下载-上传结果下载</t>
  </si>
  <si>
    <t>服务部门下载-服务部门下载</t>
  </si>
  <si>
    <t>主页面</t>
  </si>
  <si>
    <t>相册照片选择页面</t>
  </si>
  <si>
    <t>手机拍照页面</t>
  </si>
  <si>
    <t>手机端技师-主页面</t>
  </si>
  <si>
    <t>查看已添加照片</t>
  </si>
  <si>
    <t>维修项目</t>
  </si>
  <si>
    <t>维修履历-用车旅途详情</t>
  </si>
  <si>
    <t>追加作业</t>
  </si>
  <si>
    <t>作业项目录入</t>
  </si>
  <si>
    <t>车辆张开图查看</t>
  </si>
  <si>
    <t>一键良好快速选择功能</t>
  </si>
  <si>
    <t>作业信息输入临时保存</t>
  </si>
  <si>
    <t>技师追加作业管</t>
  </si>
  <si>
    <t>追加作业一览</t>
  </si>
  <si>
    <t>技师追加作业管-追加作业一览</t>
  </si>
  <si>
    <t>追加作业详情</t>
  </si>
  <si>
    <t>引用方案</t>
  </si>
  <si>
    <t>SA追加作业管理</t>
  </si>
  <si>
    <t>追加作业审批</t>
  </si>
  <si>
    <t>过滤查询</t>
  </si>
  <si>
    <t>SA追加作业审批详情</t>
  </si>
  <si>
    <t>手机端-质检员</t>
  </si>
  <si>
    <t>质检员首页</t>
  </si>
  <si>
    <t>审批-质检员</t>
  </si>
  <si>
    <t>质检员-追加作业审批</t>
  </si>
  <si>
    <t>质检员-作业结果审批</t>
  </si>
  <si>
    <t>审批结果</t>
  </si>
  <si>
    <t>MSI相关-MSI当月累计明细</t>
  </si>
  <si>
    <t>MSI相关-MSI月别明细表下载</t>
  </si>
  <si>
    <t>MSI相关-MSI月次明细确认下载</t>
  </si>
  <si>
    <t>MSI相关-工作情况</t>
  </si>
  <si>
    <t>MSI相关-MSI基本情报输入</t>
  </si>
  <si>
    <t>服务支援品-支援品到货确认</t>
  </si>
  <si>
    <t>服务支援品-支援品退货审核</t>
  </si>
  <si>
    <t>服务支援品-商品订购</t>
  </si>
  <si>
    <t>服务支援品-订单查询修改</t>
  </si>
  <si>
    <t>服务支援品-订单审核</t>
  </si>
  <si>
    <t>完成检查结果下载</t>
  </si>
  <si>
    <t>决裁金额（预）</t>
  </si>
  <si>
    <t>（实）</t>
  </si>
  <si>
    <t>需求详情（一级模块）</t>
  </si>
  <si>
    <t>作业状态</t>
  </si>
  <si>
    <t>计划内/外</t>
  </si>
  <si>
    <t>已决裁</t>
  </si>
  <si>
    <t>预估</t>
  </si>
  <si>
    <t>三方评估金额</t>
  </si>
  <si>
    <t>金额差</t>
  </si>
  <si>
    <t>处理方式</t>
  </si>
  <si>
    <t>服务</t>
  </si>
  <si>
    <t>已对应</t>
  </si>
  <si>
    <t>计划内</t>
  </si>
  <si>
    <t>新申请决裁或替代原决裁未对应部分</t>
  </si>
  <si>
    <t>三方未给费用</t>
  </si>
  <si>
    <t>未对应</t>
  </si>
  <si>
    <t>未使用决裁费用</t>
  </si>
  <si>
    <t>【高超出】G侧功能，要件差异对比客户提出较大改善</t>
  </si>
  <si>
    <t>【一般超出】G侧功能，要件差异对比客户提出保留改善</t>
  </si>
  <si>
    <t>【相差不大】三方评估与决裁相当</t>
  </si>
  <si>
    <t>计划外</t>
  </si>
  <si>
    <t>反结算授权</t>
  </si>
  <si>
    <t>服务节活动维护-厂端</t>
  </si>
  <si>
    <t>维修零件代码对照表-厂端</t>
  </si>
  <si>
    <t>√新需求</t>
  </si>
  <si>
    <t>应收账查询</t>
  </si>
  <si>
    <t>【全新需求】F独有功能，要件细化中识别</t>
  </si>
  <si>
    <t>【决裁新需求】新需求（服务）-No.24</t>
  </si>
  <si>
    <t>2023年2月第三方初评时点(基于企划决裁)</t>
  </si>
  <si>
    <t>可沿用或调整</t>
  </si>
  <si>
    <t>F优势业务</t>
  </si>
  <si>
    <t>新增需求</t>
  </si>
  <si>
    <t>F独有预计废弃</t>
  </si>
  <si>
    <t>小计</t>
  </si>
  <si>
    <t>完全留用G-PKG</t>
  </si>
  <si>
    <t>需调整</t>
  </si>
  <si>
    <t>2023年6月 售后要件完成时点</t>
  </si>
  <si>
    <t>一级全量新需求：</t>
  </si>
  <si>
    <t>去重汇总：33</t>
  </si>
  <si>
    <t>一级非新需求：</t>
  </si>
  <si>
    <t>生产管理：</t>
  </si>
  <si>
    <t>二级</t>
  </si>
  <si>
    <t>客户一览</t>
  </si>
  <si>
    <t>履历详情</t>
  </si>
  <si>
    <t>导出</t>
  </si>
  <si>
    <t>活动分类调整</t>
  </si>
  <si>
    <t>重新上传</t>
  </si>
  <si>
    <t>上传进度</t>
  </si>
  <si>
    <t>上传完成</t>
  </si>
  <si>
    <t>添加车辆查询</t>
  </si>
  <si>
    <t>添加车辆-关联设置</t>
  </si>
  <si>
    <t>添加车辆-新建车辆</t>
  </si>
  <si>
    <t>编辑客户-添加车辆查询</t>
  </si>
  <si>
    <t>编辑客户-车辆详情</t>
  </si>
  <si>
    <t>车辆维修履历</t>
  </si>
  <si>
    <t>编辑客户-车辆维修履历</t>
  </si>
  <si>
    <t>编辑客户-客户信息变更日志</t>
  </si>
  <si>
    <t>选取客户-新建客户</t>
  </si>
  <si>
    <t>编辑车辆</t>
  </si>
  <si>
    <t>编辑车辆-维修履历</t>
  </si>
  <si>
    <t>车辆变更履历</t>
  </si>
  <si>
    <t>变更日志</t>
  </si>
  <si>
    <t>编辑车辆-选取客户-新建客户</t>
  </si>
  <si>
    <t>丰桔车导入</t>
  </si>
  <si>
    <t>导入列表</t>
  </si>
  <si>
    <t>导入</t>
  </si>
  <si>
    <t>丰桔车导入-数据预览</t>
  </si>
  <si>
    <t>检查点故障明细</t>
  </si>
  <si>
    <t>部位对照表</t>
  </si>
  <si>
    <t>设置显示字段</t>
  </si>
  <si>
    <t>车牌变更履历-厂端-车辆变更履历</t>
  </si>
  <si>
    <t>脱敏弹窗</t>
  </si>
  <si>
    <t>车牌变更履历-厂端-脱敏弹窗</t>
  </si>
  <si>
    <t>预约接待</t>
  </si>
  <si>
    <t>SSC弹窗</t>
  </si>
  <si>
    <t>三包信息</t>
  </si>
  <si>
    <t>车辆弹窗</t>
  </si>
  <si>
    <t>预约接待列表-车辆弹窗</t>
  </si>
  <si>
    <t>结算单一览</t>
  </si>
  <si>
    <t>预约接待/随到接待</t>
  </si>
  <si>
    <t>随到接待</t>
  </si>
  <si>
    <t>预约接待/随到接待-随到接待</t>
  </si>
  <si>
    <t>施工单-打印预览</t>
  </si>
  <si>
    <t>结算单-打印预览</t>
  </si>
  <si>
    <t>工单预览-施工单-客户批准</t>
  </si>
  <si>
    <t>追加作业施工单</t>
  </si>
  <si>
    <t>追加作业施工单-打印预览</t>
  </si>
  <si>
    <t>零件出库单</t>
  </si>
  <si>
    <t>技术情报</t>
  </si>
  <si>
    <t>车辆</t>
  </si>
  <si>
    <t>基本情报-车辆详情</t>
  </si>
  <si>
    <t>基本情报-车辆维修履历</t>
  </si>
  <si>
    <t>保存成功</t>
  </si>
  <si>
    <t>提示</t>
  </si>
  <si>
    <t>车辆状况-提示</t>
  </si>
  <si>
    <t>权益</t>
  </si>
  <si>
    <t>顾客特征查看预录入</t>
  </si>
  <si>
    <t>线索推荐</t>
  </si>
  <si>
    <t>优惠券</t>
  </si>
  <si>
    <t>权益与价值-优惠券</t>
  </si>
  <si>
    <t>用车旅途</t>
  </si>
  <si>
    <t>定保通销售</t>
  </si>
  <si>
    <t>定保通零件确认</t>
  </si>
  <si>
    <t>定保通销售明细</t>
  </si>
  <si>
    <t>服务商品详情</t>
  </si>
  <si>
    <t>权益与价值-服务商品详情</t>
  </si>
  <si>
    <t>服务商品销售明细</t>
  </si>
  <si>
    <t>已购商品列表</t>
  </si>
  <si>
    <t>打印已购商品</t>
  </si>
  <si>
    <t>来店分析</t>
  </si>
  <si>
    <t>权益与价值-来店分析</t>
  </si>
  <si>
    <t>估价</t>
  </si>
  <si>
    <t>权益与价值-价值</t>
  </si>
  <si>
    <t>免保</t>
  </si>
  <si>
    <t>保养建议</t>
  </si>
  <si>
    <t>项目速查</t>
  </si>
  <si>
    <t>零件速查</t>
  </si>
  <si>
    <t>自店套餐</t>
  </si>
  <si>
    <t>定保通</t>
  </si>
  <si>
    <t>服务商品</t>
  </si>
  <si>
    <t>服务节</t>
  </si>
  <si>
    <t>厂家政策</t>
  </si>
  <si>
    <t>维修项目查询</t>
  </si>
  <si>
    <t>维修零件查询</t>
  </si>
  <si>
    <t>三包暂停</t>
  </si>
  <si>
    <t>T1</t>
  </si>
  <si>
    <t>厂家政策弹窗</t>
  </si>
  <si>
    <t>去了解</t>
  </si>
  <si>
    <t>项目零件详情</t>
  </si>
  <si>
    <t>项目零件保存</t>
  </si>
  <si>
    <t>追加授权开关</t>
  </si>
  <si>
    <t>追加作业创建</t>
  </si>
  <si>
    <t>结算估算</t>
  </si>
  <si>
    <t>费用详情</t>
  </si>
  <si>
    <t>估算/结算-保存成功</t>
  </si>
  <si>
    <t>估算/结算-提示</t>
  </si>
  <si>
    <t>常用语设置</t>
  </si>
  <si>
    <t>交车检查确认</t>
  </si>
  <si>
    <t>作业结果（已交车）</t>
  </si>
  <si>
    <t>作业结果-作业结果（已交车）</t>
  </si>
  <si>
    <t>工单取消列表</t>
  </si>
  <si>
    <t>工单取消-工单取消列表</t>
  </si>
  <si>
    <t>查看取消原因</t>
  </si>
  <si>
    <t>工单取消-查看取消原因</t>
  </si>
  <si>
    <t>确认取消工单</t>
  </si>
  <si>
    <t>工单取消-确认取消工单</t>
  </si>
  <si>
    <t>取消工单失败</t>
  </si>
  <si>
    <t>工单取消-取消工单失败</t>
  </si>
  <si>
    <t>取消工单-导出</t>
  </si>
  <si>
    <t>工单取消-取消工单-导出</t>
  </si>
  <si>
    <t>PDS未实施一览-PDS未实施一览</t>
  </si>
  <si>
    <t>PDS工单一览</t>
  </si>
  <si>
    <t>选中确定提示</t>
  </si>
  <si>
    <t>PDS未实施一览-选中确定提示</t>
  </si>
  <si>
    <t>PDS一键开单</t>
  </si>
  <si>
    <t>开单</t>
  </si>
  <si>
    <t>二手车委托一览-开单</t>
  </si>
  <si>
    <t>编辑</t>
  </si>
  <si>
    <t>查看</t>
  </si>
  <si>
    <t>查看-打印</t>
  </si>
  <si>
    <t>采集列表一览</t>
  </si>
  <si>
    <t>填报信息</t>
  </si>
  <si>
    <t>会计服务结算-店端</t>
  </si>
  <si>
    <t>会计服务结算列表</t>
  </si>
  <si>
    <t>会计服务结算详情</t>
  </si>
  <si>
    <t>结算提示</t>
  </si>
  <si>
    <t>结算取消提示</t>
  </si>
  <si>
    <t>查看日志</t>
  </si>
  <si>
    <t>工单会计服务结算</t>
  </si>
  <si>
    <t>内销单会计服务结算</t>
  </si>
  <si>
    <t>工单会计服务取消结算</t>
  </si>
  <si>
    <t>定保通会计结算-店端</t>
  </si>
  <si>
    <t>定保通会计结算详情</t>
  </si>
  <si>
    <t>定保通会计取消结算</t>
  </si>
  <si>
    <t>定保通会计结算-店端-工单会计服务取消结算</t>
  </si>
  <si>
    <t>服务商品会计结算-店端</t>
  </si>
  <si>
    <t>服务商品会计结算列表</t>
  </si>
  <si>
    <t>服务商品会计结算详情页</t>
  </si>
  <si>
    <t>服务商品销售单查看</t>
  </si>
  <si>
    <t>服务商品会计取消结算</t>
  </si>
  <si>
    <t>应收账查询打印</t>
  </si>
  <si>
    <t>服务会计日报打印</t>
  </si>
  <si>
    <t>月结客户一览</t>
  </si>
  <si>
    <t>编辑备注</t>
  </si>
  <si>
    <t>月结客户-编辑备注</t>
  </si>
  <si>
    <t>删除提示</t>
  </si>
  <si>
    <t>新增月结客户</t>
  </si>
  <si>
    <t>基础设置</t>
  </si>
  <si>
    <t>消息提醒</t>
  </si>
  <si>
    <t>消息提醒-工单信息查看</t>
  </si>
  <si>
    <t>丰田付款方-厂端</t>
  </si>
  <si>
    <t>丰田付款方列表</t>
  </si>
  <si>
    <t>付款种类-厂端</t>
  </si>
  <si>
    <t>付款种类列表</t>
  </si>
  <si>
    <t>维修类型-厂端</t>
  </si>
  <si>
    <t>维修类型列表</t>
  </si>
  <si>
    <t>经销商车辆用途设置-厂端</t>
  </si>
  <si>
    <t>经销店车辆用途设置</t>
  </si>
  <si>
    <t>维修履历查询-厂端</t>
  </si>
  <si>
    <t>维修履历查看</t>
  </si>
  <si>
    <t>查看视频/图片</t>
  </si>
  <si>
    <t>打印预览</t>
  </si>
  <si>
    <t>维修代码对照表-厂端</t>
  </si>
  <si>
    <t>维修代码对照表-批量删除</t>
  </si>
  <si>
    <t>维修代码对照表-删除</t>
  </si>
  <si>
    <t>维修代码对照表-批量维护-导入数据</t>
  </si>
  <si>
    <t>维修零件代码对照表-导入-导入数据</t>
  </si>
  <si>
    <t>维修零件代码对照表-导入-导入完成</t>
  </si>
  <si>
    <t>维修类型维护</t>
  </si>
  <si>
    <t>维修项目/零件代码对照表维护</t>
  </si>
  <si>
    <t>经销店车辆用途维护</t>
  </si>
  <si>
    <t>设置说明-厂端-丰田付款方</t>
  </si>
  <si>
    <t>下载管理-厂端</t>
  </si>
  <si>
    <t>下载管理（厂端）-详情</t>
  </si>
  <si>
    <t>下载管理（厂端）-再次创建</t>
  </si>
  <si>
    <t>下载管理（厂端）-下载</t>
  </si>
  <si>
    <t>环车检查与维修代码对照关系维护-厂端</t>
  </si>
  <si>
    <t>文件上传</t>
  </si>
  <si>
    <t>导入-上传进度</t>
  </si>
  <si>
    <t>环车检查与维修代码对照关系维护-厂端-脱敏弹窗</t>
  </si>
  <si>
    <t>导出（报表）</t>
  </si>
  <si>
    <t>结算单模板主表-厂端</t>
  </si>
  <si>
    <t>上海市机动车维修结算单清单</t>
  </si>
  <si>
    <t>江苏省机动车维修结算单清单</t>
  </si>
  <si>
    <t>汽车维修电子健康档案信息维护-厂端</t>
  </si>
  <si>
    <t>服务节活动一览</t>
  </si>
  <si>
    <t>服务节活动新建</t>
  </si>
  <si>
    <t>服务节活动新建-维修代码查询</t>
  </si>
  <si>
    <t>服务节活动新建-零件代码查询</t>
  </si>
  <si>
    <t>服务节活动编辑</t>
  </si>
  <si>
    <t>服务节活动编辑-维修代码查询</t>
  </si>
  <si>
    <t>服务节活动编辑-零件代码查询</t>
  </si>
  <si>
    <t>服务节活动删除</t>
  </si>
  <si>
    <t>厂家政策费用项目及政策维护-厂端</t>
  </si>
  <si>
    <t>费用项目设置</t>
  </si>
  <si>
    <t>厂家政策设置-新建</t>
  </si>
  <si>
    <t>厂家政策设置-新建-实施明细维护-维修明细</t>
  </si>
  <si>
    <t>厂家政策设置-新建-实施明细维护-零件明细</t>
  </si>
  <si>
    <t>厂家政策设置-修改</t>
  </si>
  <si>
    <t>厂家政策设置-修改-实施明细维护-维修明细</t>
  </si>
  <si>
    <t>厂家政策设置-修改-实施明细维护-零件明细</t>
  </si>
  <si>
    <t>厂家政策设置-复制</t>
  </si>
  <si>
    <t>厂家政策设置-复制-实施明细维护-维修明细</t>
  </si>
  <si>
    <t>厂家政策设置-复制-实施明细维护-零件明细</t>
  </si>
  <si>
    <t>厂家政策设置-详细</t>
  </si>
  <si>
    <t>厂家政策设置-详细-维修明细详细</t>
  </si>
  <si>
    <t>厂家政策设置-详细-零件明细详细</t>
  </si>
  <si>
    <t>厂家政策删除</t>
  </si>
  <si>
    <t>零件描述主表维护</t>
  </si>
  <si>
    <t>零件描述主表维护新建</t>
  </si>
  <si>
    <t>零件描述主表维护编辑</t>
  </si>
  <si>
    <t>导入数据</t>
  </si>
  <si>
    <t>定保通零件描述主表维护-厂端-脱敏弹窗</t>
  </si>
  <si>
    <t>删除</t>
  </si>
  <si>
    <t>零件标签主表维护</t>
  </si>
  <si>
    <t>零件标签主表维护新建</t>
  </si>
  <si>
    <t>零件标签主表维护编辑</t>
  </si>
  <si>
    <t>定保通零件标签主表维护-厂端-脱敏弹窗</t>
  </si>
  <si>
    <t>定期保养主表维护新建</t>
  </si>
  <si>
    <t>导入初始化</t>
  </si>
  <si>
    <t>导入模板</t>
  </si>
  <si>
    <t>定期保养主表维护-厂端-导入数据</t>
  </si>
  <si>
    <t>定期保养主表维护-厂端-删除提示</t>
  </si>
  <si>
    <t>定保通替代零件维护新建</t>
  </si>
  <si>
    <t>定保通替代零件维护编辑</t>
  </si>
  <si>
    <t>定保通替代零件维护-厂端-导入模板</t>
  </si>
  <si>
    <t>定保通替代零件维护-厂端-脱敏弹窗</t>
  </si>
  <si>
    <t>服务商品一览</t>
  </si>
  <si>
    <t>服务商品一览-导出</t>
  </si>
  <si>
    <t>服务商品一览-厂端-服务商品一览-导出</t>
  </si>
  <si>
    <t>商品明细维护详情</t>
  </si>
  <si>
    <t>服务商品详情-套餐</t>
  </si>
  <si>
    <t>服务商品一览-删除</t>
  </si>
  <si>
    <t>作业组列表展示</t>
  </si>
  <si>
    <t>使用说明</t>
  </si>
  <si>
    <t>转账部门使用说明</t>
  </si>
  <si>
    <t>保险公司维护列表</t>
  </si>
  <si>
    <t>保险公司维护新建</t>
  </si>
  <si>
    <t>保险公司维护编辑</t>
  </si>
  <si>
    <t>维护代码对照表-导出</t>
  </si>
  <si>
    <t>维修代码对照表-小时单价配置维护</t>
  </si>
  <si>
    <t>维修代码对照表-批量维护</t>
  </si>
  <si>
    <t>维修代码对照表-店端-维修代码对照表-批量维护</t>
  </si>
  <si>
    <t>维修零件代码对照表-店端-维修零件对照表</t>
  </si>
  <si>
    <t>维修零件代码对照表-导入</t>
  </si>
  <si>
    <t>维修零件代码对照表-店端-维修零件代码对照表-导入-导入数据</t>
  </si>
  <si>
    <t>维修零件代码表-导出</t>
  </si>
  <si>
    <t>SA常用维修项目管理-店端</t>
  </si>
  <si>
    <t>SA常用维护项目管理</t>
  </si>
  <si>
    <t>SA常用维修项目管理-店端-使用说明</t>
  </si>
  <si>
    <t>批量导入</t>
  </si>
  <si>
    <t>SA常用维修项目管理-店端-批量导入</t>
  </si>
  <si>
    <t>SA常用维修项目管理-导出</t>
  </si>
  <si>
    <t>SA常用维修零件管理-店端</t>
  </si>
  <si>
    <t>SA常用维护零件管理</t>
  </si>
  <si>
    <t>常用维修零件-批量导入</t>
  </si>
  <si>
    <t>批量导入-上载进度</t>
  </si>
  <si>
    <t>批量导入-异常提醒</t>
  </si>
  <si>
    <t>批量导入-导入数据</t>
  </si>
  <si>
    <t>SA常用维修零件管理-店端-批量导入-导入数据</t>
  </si>
  <si>
    <t>批量导入-导入完成</t>
  </si>
  <si>
    <t>SA常用维护零件管理-新增常用零件</t>
  </si>
  <si>
    <t>SA常用维护零件管理-使用说明</t>
  </si>
  <si>
    <t>SA常用维护零件管理-删除</t>
  </si>
  <si>
    <t>SA常用维护零件管理-导出</t>
  </si>
  <si>
    <t>维修套餐列表</t>
  </si>
  <si>
    <t>新增车型</t>
  </si>
  <si>
    <t>维修代码查询</t>
  </si>
  <si>
    <t>零件代码查询</t>
  </si>
  <si>
    <t>维修套餐-零件代码查询</t>
  </si>
  <si>
    <t>项目速查/零件速查维护</t>
  </si>
  <si>
    <t>HR/作业时长/作业班组/转账部门</t>
  </si>
  <si>
    <t>所属小组维护</t>
  </si>
  <si>
    <t>下载管理-店端</t>
  </si>
  <si>
    <t>下载管理-店端列表</t>
  </si>
  <si>
    <t>下载管理（店端）-详情</t>
  </si>
  <si>
    <t>下载管理（店端）-再次创建</t>
  </si>
  <si>
    <t>汽车维修电子健康档案系统工单数据上传-店端</t>
  </si>
  <si>
    <t>汽车维修电子健康档案系统工单数据上传列表</t>
  </si>
  <si>
    <t>新建服务商品详情</t>
  </si>
  <si>
    <t>查看销售单</t>
  </si>
  <si>
    <t>三包维修暂停履历下载-厂端-脱敏弹窗</t>
  </si>
  <si>
    <t>导出模板</t>
  </si>
  <si>
    <t>三包维修暂停履历下载-店端-三包维修暂停履历下载</t>
  </si>
  <si>
    <t>三包维修暂停履历下载-店端-脱敏弹窗</t>
  </si>
  <si>
    <t>一览</t>
  </si>
  <si>
    <t>工位维护</t>
  </si>
  <si>
    <t>SMB工位维护列表</t>
  </si>
  <si>
    <t>编辑工位</t>
  </si>
  <si>
    <t>查看工位使用情况</t>
  </si>
  <si>
    <t>停用警告</t>
  </si>
  <si>
    <t>工位维护-停用警告</t>
  </si>
  <si>
    <t>新增工位</t>
  </si>
  <si>
    <t>详情</t>
  </si>
  <si>
    <t>班组维护</t>
  </si>
  <si>
    <t>编辑班组</t>
  </si>
  <si>
    <t>启用班组</t>
  </si>
  <si>
    <t>班组维护-启用班组</t>
  </si>
  <si>
    <t>停用</t>
  </si>
  <si>
    <t>班组维护-停用</t>
  </si>
  <si>
    <t>新增班组</t>
  </si>
  <si>
    <t>作业中断原因维护</t>
  </si>
  <si>
    <t>列表</t>
  </si>
  <si>
    <t>拖动排序</t>
  </si>
  <si>
    <t>新增中断原因</t>
  </si>
  <si>
    <t>SMB日看板</t>
  </si>
  <si>
    <t>场景逻辑</t>
  </si>
  <si>
    <t>筛选图标</t>
  </si>
  <si>
    <t>SMB日看板-工单取消场景-原图标</t>
  </si>
  <si>
    <t>等待质检</t>
  </si>
  <si>
    <t>SMB日看板-工单取消场景-原图标-等待质检</t>
  </si>
  <si>
    <t>内返</t>
  </si>
  <si>
    <t>SMB日看板-工单取消场景-原图标-内返</t>
  </si>
  <si>
    <t>随到</t>
  </si>
  <si>
    <t>SMB日看板-工单取消场景-原图标-随到</t>
  </si>
  <si>
    <t>外返</t>
  </si>
  <si>
    <t>SMB日看板-工单取消场景-原图标-外返</t>
  </si>
  <si>
    <t>SMB日看板-工单取消场景-原图标-质检合格</t>
  </si>
  <si>
    <t>作业中</t>
  </si>
  <si>
    <t>SMB日看板-工单取消场景-原图标-作业中</t>
  </si>
  <si>
    <t>SMB日看板-工单取消场景-追加图标</t>
  </si>
  <si>
    <t>待开始</t>
  </si>
  <si>
    <t>SMB日看板-工单取消场景-追加图标-待开始</t>
  </si>
  <si>
    <t>SMB日看板-工单取消场景-追加图标-等待质检</t>
  </si>
  <si>
    <t>SMB日看板-工单取消场景-追加图标-内返</t>
  </si>
  <si>
    <t>SMB日看板-工单取消场景-追加图标-外返</t>
  </si>
  <si>
    <t>未分工位</t>
  </si>
  <si>
    <t>SMB日看板-工单取消场景-追加图标-未分工位</t>
  </si>
  <si>
    <t>已分工位</t>
  </si>
  <si>
    <t>SMB日看板-工单取消场景-追加图标-已分工位</t>
  </si>
  <si>
    <t>SMB日看板-工单取消场景-追加图标-质检合格</t>
  </si>
  <si>
    <t>SMB日看板-图标查询</t>
  </si>
  <si>
    <t>工单查看</t>
  </si>
  <si>
    <t>SMB日看板-图标查询-工单查看</t>
  </si>
  <si>
    <t>图标列表</t>
  </si>
  <si>
    <t>SMB日看板-图标查询-图标列表</t>
  </si>
  <si>
    <t>SMB日看板-图标位置</t>
  </si>
  <si>
    <t>SMB日看板-未分配图标</t>
  </si>
  <si>
    <t>SMB日看板-未分配图标-图标详情</t>
  </si>
  <si>
    <t>移动图标</t>
  </si>
  <si>
    <t>SMB日看板-未分配图标-移动图标</t>
  </si>
  <si>
    <t>作业时长</t>
  </si>
  <si>
    <t>SMB日看板-未分配图标-作业时长</t>
  </si>
  <si>
    <t>SMB日看板-预约图标</t>
  </si>
  <si>
    <t>取消预约</t>
  </si>
  <si>
    <t>确认预约</t>
  </si>
  <si>
    <t>SMB日看板-预约图标-图标详情</t>
  </si>
  <si>
    <t>SMB日看板-预约图标-移动图标</t>
  </si>
  <si>
    <t>SMB日看板-预约图标-作业时长</t>
  </si>
  <si>
    <t>SMB日看板-中断图标</t>
  </si>
  <si>
    <t>SMB日看板-中断图标-分配班组</t>
  </si>
  <si>
    <t>SMB日看板-中断图标-图标详情</t>
  </si>
  <si>
    <t>SMB日看板-作业图标</t>
  </si>
  <si>
    <t>SMB日看板-作业图标-分配班组</t>
  </si>
  <si>
    <t>SMB日看板-作业图标-图标详情</t>
  </si>
  <si>
    <t>SMB日看板-作业图标-移动图标</t>
  </si>
  <si>
    <t>SMB日看板-作业图标-作业时长</t>
  </si>
  <si>
    <t>SMB日看板-完工图标</t>
  </si>
  <si>
    <t>SMB日看板-完工图标-图标详情</t>
  </si>
  <si>
    <t>SMB日看板-返工图标</t>
  </si>
  <si>
    <t>SMB日看板-返工图标-放置工位</t>
  </si>
  <si>
    <t>SMB日看板-返工图标-分配班组</t>
  </si>
  <si>
    <t>SMB日看板-返工图标-图标详情</t>
  </si>
  <si>
    <t>SMB日看板-返工图标-维修完成</t>
  </si>
  <si>
    <t>作业关联</t>
  </si>
  <si>
    <t>SMB日看板-返工图标-作业关联</t>
  </si>
  <si>
    <t>SMB日看板-返工图标-作业时长</t>
  </si>
  <si>
    <t>作业中断</t>
  </si>
  <si>
    <t>SMB日看板-返工图标-作业中断</t>
  </si>
  <si>
    <t>SMB日看板-质检图标</t>
  </si>
  <si>
    <t>确认返工</t>
  </si>
  <si>
    <t>SMB日看板-质检图标-确认返工</t>
  </si>
  <si>
    <t>SMB日看板-质检图标-图标详情</t>
  </si>
  <si>
    <t>SMB日看板-质检图标-质检合格</t>
  </si>
  <si>
    <t>SMB日看板-洗车图标</t>
  </si>
  <si>
    <t>SMB日看板-洗车图标-图标详情</t>
  </si>
  <si>
    <t>洗车完成</t>
  </si>
  <si>
    <t>SMB日看板-洗车图标-洗车完成</t>
  </si>
  <si>
    <t>SMB日看板-关联作业</t>
  </si>
  <si>
    <t>SMB日看板-关联作业-分配班组</t>
  </si>
  <si>
    <t>关联作业显示</t>
  </si>
  <si>
    <t>SMB日看板-关联作业-关联作业显示</t>
  </si>
  <si>
    <t>维修保养流程及进展</t>
  </si>
  <si>
    <t>SMB日看板-关联作业-维修保养流程及进展</t>
  </si>
  <si>
    <t>SMB日看板-CR邀约-新建预约</t>
  </si>
  <si>
    <t>初始看板</t>
  </si>
  <si>
    <t>确认预约时长</t>
  </si>
  <si>
    <t>SMB日看板-CR邀约-调整预约</t>
  </si>
  <si>
    <t>选择工位</t>
  </si>
  <si>
    <t>SMB日看板-CR邀约-调整预约-选择工位</t>
  </si>
  <si>
    <t>SMB日看板-CR邀约-调整预约-确认预约时长</t>
  </si>
  <si>
    <t>SMB周看板</t>
  </si>
  <si>
    <t>全屏显示</t>
  </si>
  <si>
    <t>SMB周看板-全屏显示</t>
  </si>
  <si>
    <t>日期选择器</t>
  </si>
  <si>
    <t>隐藏列表区</t>
  </si>
  <si>
    <t>SMB周看板-隐藏列表区</t>
  </si>
  <si>
    <t>技师Pad-登录</t>
  </si>
  <si>
    <t>Pad登录</t>
  </si>
  <si>
    <t>技师Pad</t>
  </si>
  <si>
    <t>技师Pad-系统设置</t>
  </si>
  <si>
    <t>技师Pad-认领作业</t>
  </si>
  <si>
    <t>查看签字施工单</t>
  </si>
  <si>
    <t>待派工列表</t>
  </si>
  <si>
    <t>技师Pad-认领作业-待派工列表</t>
  </si>
  <si>
    <t>选定工单</t>
  </si>
  <si>
    <t>工位看板</t>
  </si>
  <si>
    <t>已派工</t>
  </si>
  <si>
    <t>技师Pad-认领作业-已派工</t>
  </si>
  <si>
    <t>技师Pad-施工中</t>
  </si>
  <si>
    <t>无绑定工位</t>
  </si>
  <si>
    <t>技师Pad-施工中-无绑定工位</t>
  </si>
  <si>
    <t>车辆展开图</t>
  </si>
  <si>
    <t>技师Pad-施工中-工单信息</t>
  </si>
  <si>
    <t>项目/零件查看</t>
  </si>
  <si>
    <t>施工单查看</t>
  </si>
  <si>
    <t>技师Pad-检查单</t>
  </si>
  <si>
    <t>检查项目</t>
  </si>
  <si>
    <t>维修前图片</t>
  </si>
  <si>
    <t>维修后图片</t>
  </si>
  <si>
    <t>用车建议</t>
  </si>
  <si>
    <t>技师Pad-设置常用语</t>
  </si>
  <si>
    <t>填写</t>
  </si>
  <si>
    <t>确认</t>
  </si>
  <si>
    <t>清除</t>
  </si>
  <si>
    <t>技师Pad-查完工</t>
  </si>
  <si>
    <t>查看检查单</t>
  </si>
  <si>
    <t>查看增项</t>
  </si>
  <si>
    <t>质检手机-登录</t>
  </si>
  <si>
    <t>登录/登出</t>
  </si>
  <si>
    <t>质检手机-审批中心</t>
  </si>
  <si>
    <t>检查退回</t>
  </si>
  <si>
    <t>质检手机-审批</t>
  </si>
  <si>
    <t>质检通过</t>
  </si>
  <si>
    <t>质检驳回</t>
  </si>
  <si>
    <t>质检手机-审批查看</t>
  </si>
  <si>
    <t>质检手机-审批查看-维修后图片</t>
  </si>
  <si>
    <t>质检手机-已审批</t>
  </si>
  <si>
    <t>审批结果列表</t>
  </si>
  <si>
    <t>审批详情</t>
  </si>
  <si>
    <t>质检手机-通用详情</t>
  </si>
  <si>
    <t>质检手机-审批结果</t>
  </si>
  <si>
    <t>检查退回详情</t>
  </si>
  <si>
    <t>审批内容</t>
  </si>
  <si>
    <t>质检手机-质检授权</t>
  </si>
  <si>
    <t>洗车管理-洗车中心</t>
  </si>
  <si>
    <t>洗车管理-待洗车</t>
  </si>
  <si>
    <t>待洗车列表</t>
  </si>
  <si>
    <t>洗车管理-通用工单</t>
  </si>
  <si>
    <t>通用工单列表</t>
  </si>
  <si>
    <t>洗车管理-通用工单-通用工单列表</t>
  </si>
  <si>
    <t>洗车管理-通用工单-通用工单详情</t>
  </si>
  <si>
    <t>洗车管理-洗车中</t>
  </si>
  <si>
    <t>洗车中列表</t>
  </si>
  <si>
    <t>洗车管理-已洗车</t>
  </si>
  <si>
    <t>已洗车列表</t>
  </si>
  <si>
    <t>洗车管理-跳过洗车</t>
  </si>
  <si>
    <t>跳过洗车列表</t>
  </si>
  <si>
    <t>车间作业计划一览</t>
  </si>
  <si>
    <t>SA追加作业一览</t>
  </si>
  <si>
    <t>作业结果审批一览</t>
  </si>
  <si>
    <t>质检合格审批详情</t>
  </si>
  <si>
    <t>质检不合格审批详情</t>
  </si>
  <si>
    <t>作业结果审批一览-质检不合格审批详情</t>
  </si>
  <si>
    <t>外返驳回审批详情</t>
  </si>
  <si>
    <t>作业结果审批一览-外返驳回审批详情</t>
  </si>
  <si>
    <t>外返确认审批详情</t>
  </si>
  <si>
    <t>作业结果审批一览-外返确认审批详情</t>
  </si>
  <si>
    <t>作业结果审批一览-质检待审批详情</t>
  </si>
  <si>
    <t>车间作业明细查询-厂端</t>
  </si>
  <si>
    <t>日看板-日期选择</t>
  </si>
  <si>
    <t>日看板-多屏显示</t>
  </si>
  <si>
    <t>日看板-刷新</t>
  </si>
  <si>
    <t>日看板-通用操作</t>
  </si>
  <si>
    <t>日看板-未分配区</t>
  </si>
  <si>
    <t>日看板-待开始区</t>
  </si>
  <si>
    <t>日看板-作业中断区</t>
  </si>
  <si>
    <t>日看板-等待质检区</t>
  </si>
  <si>
    <t>日看板-内返区</t>
  </si>
  <si>
    <t>日看板-外返区</t>
  </si>
  <si>
    <t>日看板-质检合格区</t>
  </si>
  <si>
    <t>日看板-洗车区</t>
  </si>
  <si>
    <t>日看板-返工区</t>
  </si>
  <si>
    <t>日看板-作业图标</t>
  </si>
  <si>
    <t>日看板-筛选班组</t>
  </si>
  <si>
    <t>日看板-展示工位标签</t>
  </si>
  <si>
    <t>日看板-通用车辆标签</t>
  </si>
  <si>
    <t>日看板-通用车辆标签操作</t>
  </si>
  <si>
    <t>周看板-展示工位标签</t>
  </si>
  <si>
    <t>金额</t>
  </si>
  <si>
    <t>Y/O</t>
  </si>
  <si>
    <t>CRM</t>
  </si>
  <si>
    <t>首页-APP预约弹窗</t>
  </si>
  <si>
    <t>首页-召回活动弹窗</t>
  </si>
  <si>
    <t>首页-RS警告弹窗</t>
  </si>
  <si>
    <t>首页-远程服务</t>
  </si>
  <si>
    <t>活动管理-活动条件设置</t>
  </si>
  <si>
    <t>活动管理-跟踪箱</t>
  </si>
  <si>
    <t>活动管理-入厂建议到期客户一览</t>
  </si>
  <si>
    <t>活动管理-APP消息提醒列表</t>
  </si>
  <si>
    <t>预约管理-售后入库预约列表</t>
  </si>
  <si>
    <t>预约管理-APP预约设置</t>
  </si>
  <si>
    <t>预约管理-APP预约处理一览</t>
  </si>
  <si>
    <t>客户管理-客户检索</t>
  </si>
  <si>
    <t>客户管理-顾客详细页面-车辆信息</t>
  </si>
  <si>
    <t>客户管理-顾客详细页面-履历</t>
  </si>
  <si>
    <t>客户管理-顾客详细页面-维修保养</t>
  </si>
  <si>
    <t>客户管理-新顾客登记</t>
  </si>
  <si>
    <t>投诉管理-投诉受理列表</t>
  </si>
  <si>
    <t>投诉管理-投诉履历</t>
  </si>
  <si>
    <t>投诉管理-投诉服务中心</t>
  </si>
  <si>
    <t>召回管理-官网召回一览</t>
  </si>
  <si>
    <t>i-CROP(V4)-KPI-月度活动看板</t>
  </si>
  <si>
    <t>i-CROP(V4)-KPI-邀约KPI</t>
  </si>
  <si>
    <t>转BI对应</t>
  </si>
  <si>
    <t>i-CROP(V4)-KPI-邀约KPI-Batch</t>
  </si>
  <si>
    <t>i-CROP(V4)-KPI-预约KPI</t>
  </si>
  <si>
    <t>i-CROP(V4)-KPI-预约数据</t>
  </si>
  <si>
    <t>i-CROP(V4)-KPI-线上预约数据</t>
  </si>
  <si>
    <t>i-CROP(V4)-KPI-预约KPI-Batch</t>
  </si>
  <si>
    <t>i-CROP(V4)-KPI-SMB-KPI图表显示</t>
  </si>
  <si>
    <t>i-CROP(V4)-KPI-SMB-KPI统计数据</t>
  </si>
  <si>
    <t>i-CROP(V4)-KPI-SMB-KPI数据明细</t>
  </si>
  <si>
    <t>转服务模块对应</t>
  </si>
  <si>
    <t>i-CROP(V4)-KPI-SMB考核对象外数据</t>
  </si>
  <si>
    <t>i-CROP(V4)-KPI-SMB-KPI-Batch</t>
  </si>
  <si>
    <t>i-CROP(V4)-KPI-RS-KPI图表显示</t>
  </si>
  <si>
    <t>i-CROP(V4)-KPI-RS-KPI统计数据</t>
  </si>
  <si>
    <t>i-CROP(V4)-KPI-RS-KPI警报详细</t>
  </si>
  <si>
    <t>i-CROP(V4)-KPI-RS-KPI-Batch</t>
  </si>
  <si>
    <t>i-CROP(V4)-KPI-HCR-KPI图表显示</t>
  </si>
  <si>
    <t>i-CROP(V4)-KPI-HCR-KPI统计数据</t>
  </si>
  <si>
    <t>i-CROP(V4)-KPI-HCR-KPI对应明细</t>
  </si>
  <si>
    <t>i-CROP(V4)-KPI-HCR-KPI-Batch</t>
  </si>
  <si>
    <t>i-CROP(V4)-KPI-车联网开通KPI图表显示</t>
  </si>
  <si>
    <t>i-CROP(V4)-KPI-车联网开通KPI统计数据</t>
  </si>
  <si>
    <t>i-CROP(V4)-KPI-车联网开通详细</t>
  </si>
  <si>
    <t>i-CROP(V4)-KPI-车联网开通KPI-Batch</t>
  </si>
  <si>
    <t>CSB-车辆作业状态</t>
  </si>
  <si>
    <t>CSB-工位施工影像</t>
  </si>
  <si>
    <t>SMB-预约管理-SMB标签信息</t>
  </si>
  <si>
    <t>SMB-RS-RS报警</t>
  </si>
  <si>
    <t>SMB-RS-警告信息</t>
  </si>
  <si>
    <t>SMB-数据统计-预约渠道(周)</t>
  </si>
  <si>
    <t>SMB-数据统计-到店统计(周)</t>
  </si>
  <si>
    <t>SMB-数据统计-工位饱和度</t>
  </si>
  <si>
    <t>SMB-数据统计-技师状态</t>
  </si>
  <si>
    <t>SMB-数据统计-今日来店统计</t>
  </si>
  <si>
    <t>技师PAD-首页-用户登录</t>
  </si>
  <si>
    <t>技师PAD-施工准备-车辆查询</t>
  </si>
  <si>
    <t>技师PAD-施工准备-环检信息查询</t>
  </si>
  <si>
    <t>技师PAD-施工准备-工单信息查询</t>
  </si>
  <si>
    <t>技师PAD-施工准备-入厂履历查询</t>
  </si>
  <si>
    <t>技师PAD-施工实施-作业画面</t>
  </si>
  <si>
    <t>技师PAD-施工实施-检查单录入</t>
  </si>
  <si>
    <t>技师PAD-施工实施-增项录入</t>
  </si>
  <si>
    <t>i-CROP(V3)-KPI-定期检查</t>
  </si>
  <si>
    <t>i-CROP(V3)-KPI-维修保养</t>
  </si>
  <si>
    <t>i-CROP(V3)-KPI-回访活动</t>
  </si>
  <si>
    <t>i-CROP(V3)-KPI-来店/电数据</t>
  </si>
  <si>
    <t>i-CROP(V3)-KPI-A卡数据</t>
  </si>
  <si>
    <t>车联网告警-</t>
  </si>
  <si>
    <t>基础设置-</t>
  </si>
  <si>
    <t>事故线索-</t>
  </si>
  <si>
    <t>SCRM融合-</t>
  </si>
  <si>
    <t>SNPM</t>
  </si>
  <si>
    <t>Pad-首页</t>
  </si>
  <si>
    <t>Pad-创建客户信息</t>
  </si>
  <si>
    <t>Pad-搜索查询</t>
  </si>
  <si>
    <t>Pad-工单查看-问诊表</t>
  </si>
  <si>
    <t>Pad-工单查看-施工单</t>
  </si>
  <si>
    <t>Pad-工单查看-追加作业单</t>
  </si>
  <si>
    <t>Pad-工单查看-检查单</t>
  </si>
  <si>
    <t>Pad-工单查看-结算单</t>
  </si>
  <si>
    <t>Pad-工单查看-出库单</t>
  </si>
  <si>
    <t>Pad-工单查看-结算单据</t>
  </si>
  <si>
    <t>Pad-客户信息及履历</t>
  </si>
  <si>
    <t>Pad-数据分析</t>
  </si>
  <si>
    <t>Pad-工位信息</t>
  </si>
  <si>
    <t>Pad-消息中心</t>
  </si>
  <si>
    <t>Pad-个人中心</t>
  </si>
  <si>
    <t>Pad-滚动信息栏</t>
  </si>
  <si>
    <t>Pad-工作台</t>
  </si>
  <si>
    <t>Pad-广宣素材</t>
  </si>
  <si>
    <t>Pad-服务商品销售</t>
  </si>
  <si>
    <t>Pad-PDS一键开单</t>
  </si>
  <si>
    <t>Pad-线索中心</t>
  </si>
  <si>
    <t>Pad-知识库</t>
  </si>
  <si>
    <t>手机端-采购订货</t>
  </si>
  <si>
    <t>手机端-批量入库</t>
  </si>
  <si>
    <t>手机端-手工入库</t>
  </si>
  <si>
    <t>手机端-零件出库</t>
  </si>
  <si>
    <t>手机端-物流查询</t>
  </si>
  <si>
    <t>手机端-SMR申请</t>
  </si>
  <si>
    <t>手机端-物流索赔</t>
  </si>
  <si>
    <t>手机端-POSS回复</t>
  </si>
  <si>
    <t>手机端-查询</t>
  </si>
  <si>
    <t>手机端-特别订单管理</t>
  </si>
  <si>
    <t>手机端-我的</t>
  </si>
  <si>
    <t>手机端-消息中心</t>
  </si>
  <si>
    <t>手机端-角色登录</t>
  </si>
  <si>
    <t>手机端-货物运输</t>
  </si>
  <si>
    <t>PC端-单据下载</t>
  </si>
  <si>
    <t>PC端-秘钥查询</t>
  </si>
  <si>
    <t>PC端-打印机设置</t>
  </si>
  <si>
    <t>PC端-内部车辆维护</t>
  </si>
  <si>
    <t>PC端-委托维修协议</t>
  </si>
  <si>
    <t>PC端-支付方式设置</t>
  </si>
  <si>
    <t>PC端-意向车型推荐</t>
  </si>
  <si>
    <t>PC端-精准营销设置</t>
  </si>
  <si>
    <t>PC端-基础标签配置</t>
  </si>
  <si>
    <t>PC端-自店标签设置</t>
  </si>
  <si>
    <t>PC端-素材维护（厂端）</t>
  </si>
  <si>
    <t>PC端-智慧大屏</t>
  </si>
  <si>
    <t>PC端-预约看板</t>
  </si>
  <si>
    <t>PC端-透明车间</t>
  </si>
  <si>
    <t>PC端-维护物流公司</t>
  </si>
  <si>
    <t>PC端-物流管理员账号</t>
  </si>
  <si>
    <t>PC端-物流车辆维护</t>
  </si>
  <si>
    <t>PC端-司机账号维护</t>
  </si>
  <si>
    <t>PC端-报表统计</t>
  </si>
  <si>
    <t>PC端-电子围栏</t>
  </si>
  <si>
    <t>Pad-权限登录统一打包</t>
  </si>
  <si>
    <t>新申请决裁</t>
  </si>
  <si>
    <t>新DMS规划将技师Pad、质检APP、洗车APP、技术APP统一打包为一个APP</t>
  </si>
  <si>
    <t>Pad-预约管理</t>
  </si>
  <si>
    <t>客户来电进行预约时，有部分客户直接联络SA进行预约预定工位，SNPM开放录入预约信息，并支持N-1预约准备工作，避免预约时间及工位冲突导致客户流失</t>
  </si>
  <si>
    <t>Pad-接待制单-基本情报</t>
  </si>
  <si>
    <t>为保证SNPM移动端与DMS PC端服务接待流程一致，本次SNPM与PC端业务流程完全拉齐</t>
  </si>
  <si>
    <t>Pad-接待制单-车辆状况</t>
  </si>
  <si>
    <t>Pad-制单接待-权益价值</t>
  </si>
  <si>
    <t>Pad-制单接待-维修项目零件</t>
  </si>
  <si>
    <t>Pad-制单接待-追加作业</t>
  </si>
  <si>
    <t>Pad-接待制单-估算结算</t>
  </si>
  <si>
    <t>Pad-接待制单-作业结果</t>
  </si>
  <si>
    <t>Pad-二手车委托一览</t>
  </si>
  <si>
    <t>为保证SNPM移动端与DMS PC端服务接待场景一致，本次SNPM按照PC端业务场景进行拉齐</t>
  </si>
  <si>
    <t>保修</t>
  </si>
  <si>
    <t>三包维修信息汇总</t>
  </si>
  <si>
    <t>SSCDef.Maintain店端查询</t>
  </si>
  <si>
    <t>T_CodeMaster店端查询</t>
  </si>
  <si>
    <t>ErrCodeMaster店端查询</t>
  </si>
  <si>
    <t>FRANCHISECODEMaintain</t>
  </si>
  <si>
    <t>CurrencyMaster</t>
  </si>
  <si>
    <t>ExchangeRate</t>
  </si>
  <si>
    <t>DISTCODEMaintain</t>
  </si>
  <si>
    <t>VenderMaster</t>
  </si>
  <si>
    <t>保修判定担当设定</t>
  </si>
  <si>
    <t>VehicleMaster</t>
  </si>
  <si>
    <t>ReimburseMaster</t>
  </si>
  <si>
    <t>SoldVehicle</t>
  </si>
  <si>
    <t>ErrCodeMaster</t>
  </si>
  <si>
    <t>BasicWAMaster</t>
  </si>
  <si>
    <t>PartsMaster</t>
  </si>
  <si>
    <t>T_CodeMaster</t>
  </si>
  <si>
    <t>ExpendPartsMaintain</t>
  </si>
  <si>
    <t>PARTSGRPMaintain</t>
  </si>
  <si>
    <t>强制上载资料主表维护</t>
  </si>
  <si>
    <t>SpecialPartsRateMaintain</t>
  </si>
  <si>
    <t>ExtendedWarrantyMaster</t>
  </si>
  <si>
    <t>UsedCarPartsGRP</t>
  </si>
  <si>
    <t>UsedCarExpendParts</t>
  </si>
  <si>
    <t>SubletType</t>
  </si>
  <si>
    <t>PAYCODEMaintain</t>
  </si>
  <si>
    <t>OperatingVehiclesWAMaster</t>
  </si>
  <si>
    <t>OperatingVehiclesExtendedPartMaster</t>
  </si>
  <si>
    <t>SSCDef.Maint</t>
  </si>
  <si>
    <t>TCNumberMaintain</t>
  </si>
  <si>
    <t>FreeRepairTypeMaintain</t>
  </si>
  <si>
    <t>SpecialDLRWAMaintain</t>
  </si>
  <si>
    <t>VehicleSWPM</t>
  </si>
  <si>
    <t>主要零件主表维护</t>
  </si>
  <si>
    <t>CaseTypeMaintain</t>
  </si>
  <si>
    <t>PublicMaintain</t>
  </si>
  <si>
    <t>PartsReimbursmentRateMaintain</t>
  </si>
  <si>
    <t>车辆三包凭证变动
履历查询</t>
  </si>
  <si>
    <t>系统字典项维护</t>
  </si>
  <si>
    <t>AccPartsInquery</t>
  </si>
  <si>
    <t>StatisticData</t>
  </si>
  <si>
    <t>PARTSROUTEDef.Maint.</t>
  </si>
  <si>
    <t>Batt.Proration</t>
  </si>
  <si>
    <t>OfflineCorp.</t>
  </si>
  <si>
    <t>CLAIMROUTEMaintain</t>
  </si>
  <si>
    <t>BASICWAPARTSMaintain</t>
  </si>
  <si>
    <t>WARRANTYTYPEVALMaintain</t>
  </si>
  <si>
    <t>ExpenseCtrlGuide</t>
  </si>
  <si>
    <t>ExpenseCtrlGuide2</t>
  </si>
  <si>
    <t>SUBCOMPANYMaintain</t>
  </si>
  <si>
    <t>WarrantyPartsMaintain</t>
  </si>
  <si>
    <t>ServiceTCodeMaster</t>
  </si>
  <si>
    <t>WarrantyServiceBulletin</t>
  </si>
  <si>
    <t>WarrantyCostTrace</t>
  </si>
  <si>
    <t>保修专员工作台</t>
  </si>
  <si>
    <t>提交保修申请</t>
  </si>
  <si>
    <t>申请状态报告</t>
  </si>
  <si>
    <t>保修申请放弃确认</t>
  </si>
  <si>
    <t>报表</t>
  </si>
  <si>
    <t>WCSR确认</t>
  </si>
  <si>
    <t>到账确认</t>
  </si>
  <si>
    <t>保修申请追算确认</t>
  </si>
  <si>
    <t>保修申请追算查询</t>
  </si>
  <si>
    <t>无偿修理-DLR</t>
  </si>
  <si>
    <t>保修室担当工作台</t>
  </si>
  <si>
    <t>AutoJudgementMaster</t>
  </si>
  <si>
    <t>AutoConditionJudgement</t>
  </si>
  <si>
    <t>TWCJudgement</t>
  </si>
  <si>
    <t>TWCApproval</t>
  </si>
  <si>
    <t>JudgeReport</t>
  </si>
  <si>
    <t>Approval授权设置-GTMC</t>
  </si>
  <si>
    <t>高零超保修确认</t>
  </si>
  <si>
    <t>ReceiptComfirm</t>
  </si>
  <si>
    <t>PaymentRequest</t>
  </si>
  <si>
    <t>ReimburseDownload-GTMC</t>
  </si>
  <si>
    <t>OfflineWCSR</t>
  </si>
  <si>
    <t>SendToOA</t>
  </si>
  <si>
    <t>chargeback</t>
  </si>
  <si>
    <t>ChargeBackConfirm</t>
  </si>
  <si>
    <t>OutputWCAR</t>
  </si>
  <si>
    <t>FinanceReport</t>
  </si>
  <si>
    <t>PaymentReport</t>
  </si>
  <si>
    <t>TWCSubmission</t>
  </si>
  <si>
    <t>ClaimReport</t>
  </si>
  <si>
    <t>无偿修理判定-GTMC</t>
  </si>
  <si>
    <t>无偿修理一级审批-GTMC</t>
  </si>
  <si>
    <t>无偿修理二级审批-GTMC</t>
  </si>
  <si>
    <t>无偿修理查询-GTMC</t>
  </si>
  <si>
    <t>系长授权设置-GTMC</t>
  </si>
  <si>
    <t>科长授权设置-GTMC</t>
  </si>
  <si>
    <t>首页（保修专员）</t>
  </si>
  <si>
    <t>我的任务（待办）</t>
  </si>
  <si>
    <t>我的消息（通知）</t>
  </si>
  <si>
    <t>提交零件保修申请（P1/A1）</t>
  </si>
  <si>
    <t>撤回保修申请</t>
  </si>
  <si>
    <t>WCSR列表查询</t>
  </si>
  <si>
    <t>发票登记</t>
  </si>
  <si>
    <t>到帐确认</t>
  </si>
  <si>
    <t>车辆主数据查询</t>
  </si>
  <si>
    <t>保修标准作业代码查询</t>
  </si>
  <si>
    <t>零部件（含用品）主数据查询</t>
  </si>
  <si>
    <t>委外项目查询</t>
  </si>
  <si>
    <t>T1/T2/T3故障现象代码查询</t>
  </si>
  <si>
    <t>错误代码查询</t>
  </si>
  <si>
    <t>DIO工单录入</t>
  </si>
  <si>
    <t>我的首页（待办）</t>
  </si>
  <si>
    <t>零件保修(P1/A1)人工判定（现调件）</t>
  </si>
  <si>
    <t>零件保修(P1/A1)人工判定（日调件）</t>
  </si>
  <si>
    <t>PARTSTWCApproval</t>
  </si>
  <si>
    <t>GWS对接接口</t>
  </si>
  <si>
    <t>WCSRDetailBatch</t>
  </si>
  <si>
    <t>WCSR查询</t>
  </si>
  <si>
    <t>发票审核（集成扫描设备识别）</t>
  </si>
  <si>
    <t>费用报销数据下载</t>
  </si>
  <si>
    <t>提交零件保修申请（P2/A2）</t>
  </si>
  <si>
    <t>零件品质索赔判定（P2/A2)（品保初次确认）</t>
  </si>
  <si>
    <t>零件品质索赔判定（P2/A2)（担当判定）</t>
  </si>
  <si>
    <t>保修旧件标签打印</t>
  </si>
  <si>
    <t>保修旧件入库</t>
  </si>
  <si>
    <t>保修旧件出库</t>
  </si>
  <si>
    <t>保修旧件台账</t>
  </si>
  <si>
    <t>培训及资格认证申请/查询</t>
  </si>
  <si>
    <t>保修专员信息维护</t>
  </si>
  <si>
    <t>三包凭证或保修信息登记表邮寄信息填写</t>
  </si>
  <si>
    <t>经销店保修报告下载</t>
  </si>
  <si>
    <t>保修数据查询</t>
  </si>
  <si>
    <t>保修信息交流</t>
  </si>
  <si>
    <t>保修服务公告查询</t>
  </si>
  <si>
    <t>保养费用处理</t>
  </si>
  <si>
    <t>CBUMFR费用处理</t>
  </si>
  <si>
    <t>RecoverydataCorrection</t>
  </si>
  <si>
    <t>RecoveryScrapList</t>
  </si>
  <si>
    <t>RecoveryMaster</t>
  </si>
  <si>
    <t>NonRecoveryMaster</t>
  </si>
  <si>
    <t>RecoveryUpload</t>
  </si>
  <si>
    <t>RecoveryReport</t>
  </si>
  <si>
    <t>QuestionRecovery</t>
  </si>
  <si>
    <t>RecoveryStockIn</t>
  </si>
  <si>
    <t>RecoveryToVender</t>
  </si>
  <si>
    <t>保修评价过程资料信息下载</t>
  </si>
  <si>
    <t>保修评价实绩共通上载</t>
  </si>
  <si>
    <t>保修评价集计结果</t>
  </si>
  <si>
    <t>保修评价发布确认</t>
  </si>
  <si>
    <t>ThreeGuaranteesTWCDownload</t>
  </si>
  <si>
    <t>保修专员级别维护</t>
  </si>
  <si>
    <t>培训及资格认证信息维护</t>
  </si>
  <si>
    <t>保修专员信息管理</t>
  </si>
  <si>
    <t>TWCDateAnalysis</t>
  </si>
  <si>
    <t>OfflineDLRTWC</t>
  </si>
  <si>
    <t>WorkReport</t>
  </si>
  <si>
    <t>MonthlyReport</t>
  </si>
  <si>
    <t>TWCProcessReport</t>
  </si>
  <si>
    <t>TWCDownloadInfo</t>
  </si>
  <si>
    <t>OFPNOTINCPMREPORT</t>
  </si>
  <si>
    <t>无系统Vender判定结果上载</t>
  </si>
  <si>
    <t>5000KM/10000KM费用处理</t>
  </si>
  <si>
    <t>保养费用集计</t>
  </si>
  <si>
    <t>赔付系数维护</t>
  </si>
  <si>
    <t>特殊处置作业维护</t>
  </si>
  <si>
    <t>特殊处置任务</t>
  </si>
  <si>
    <t>旧品处置管理(DLR)</t>
  </si>
  <si>
    <t xml:space="preserve">旧品处置管理(FPD|APC) </t>
  </si>
  <si>
    <t>旧品处置管理(CPD)</t>
  </si>
  <si>
    <t>旧品处置保修申请（APC/DLR/FPD)</t>
  </si>
  <si>
    <t>旧品处置求偿申请(CPD)</t>
  </si>
  <si>
    <t>申请状态报告(DLR)</t>
  </si>
  <si>
    <t>PARTS TWC Judgement(FPD|APC)</t>
  </si>
  <si>
    <t>PARTS TWC Approval(DIST)</t>
  </si>
  <si>
    <t>WCSR Generation</t>
  </si>
  <si>
    <t>WCSR确认(DLR)</t>
  </si>
  <si>
    <t>ReceiptConfirm</t>
  </si>
  <si>
    <t>Send To OA</t>
  </si>
  <si>
    <t>Output WCAR</t>
  </si>
  <si>
    <t>Finance Report</t>
  </si>
  <si>
    <t>Payment Report</t>
  </si>
  <si>
    <t>保修数据查询(DLR)</t>
  </si>
  <si>
    <t>旧品处置汇总报告(DIST)</t>
  </si>
  <si>
    <t>零件</t>
  </si>
  <si>
    <t>工作台_店端</t>
  </si>
  <si>
    <t>零件分类设置</t>
  </si>
  <si>
    <t>货位管理</t>
  </si>
  <si>
    <t>零件档案导入</t>
  </si>
  <si>
    <t>外销客户档案</t>
  </si>
  <si>
    <t>老顾客</t>
  </si>
  <si>
    <t>零件内销</t>
  </si>
  <si>
    <t>零件检索添加</t>
  </si>
  <si>
    <t>零件库存查询</t>
  </si>
  <si>
    <t>零部件退货</t>
  </si>
  <si>
    <t>选择出库单打印内容</t>
  </si>
  <si>
    <t>显示无库存零件</t>
  </si>
  <si>
    <t>打印出库单</t>
  </si>
  <si>
    <t>车况检测报告</t>
  </si>
  <si>
    <t>导入报价单</t>
  </si>
  <si>
    <t>钥匙订购信息表</t>
  </si>
  <si>
    <t>零件仓库准备看板</t>
  </si>
  <si>
    <t>客户检索</t>
  </si>
  <si>
    <t>零件外销</t>
  </si>
  <si>
    <t>查询/建立客户档案</t>
  </si>
  <si>
    <t>零件打折</t>
  </si>
  <si>
    <t>估算清单</t>
  </si>
  <si>
    <t>出库单</t>
  </si>
  <si>
    <t>零件退货</t>
  </si>
  <si>
    <t>结算清单</t>
  </si>
  <si>
    <t>BO零件出库查询</t>
  </si>
  <si>
    <t>工单BO出库处理</t>
  </si>
  <si>
    <t>零件出库记录分析</t>
  </si>
  <si>
    <t>零件出库明细表</t>
  </si>
  <si>
    <t>零件出入库单再打印</t>
  </si>
  <si>
    <t>零件进销存报表</t>
  </si>
  <si>
    <t>前6个月出入库状态提取</t>
  </si>
  <si>
    <t>出库合计导出</t>
  </si>
  <si>
    <t>出库未结算工单查询</t>
  </si>
  <si>
    <t>BO订单查询</t>
  </si>
  <si>
    <t>库存级别管理</t>
  </si>
  <si>
    <t>月度库存级别变更一览</t>
  </si>
  <si>
    <t>全部库存级别一览</t>
  </si>
  <si>
    <t>非库存零件一览</t>
  </si>
  <si>
    <t>钥匙订购信息表检索DLR</t>
  </si>
  <si>
    <t>采购订单项管理</t>
  </si>
  <si>
    <t>SO订货</t>
  </si>
  <si>
    <t>EO订货</t>
  </si>
  <si>
    <t>三包零件订货</t>
  </si>
  <si>
    <t>AO订货</t>
  </si>
  <si>
    <t>PO订货</t>
  </si>
  <si>
    <t>零件汇总订货</t>
  </si>
  <si>
    <t>经销店订货时间维护</t>
  </si>
  <si>
    <t>订单项筛选</t>
  </si>
  <si>
    <t>清空订单号/完全删除</t>
  </si>
  <si>
    <t>导入订单项</t>
  </si>
  <si>
    <t>零部件明细查询</t>
  </si>
  <si>
    <t>订单号检索画面</t>
  </si>
  <si>
    <t>工单号检索画面</t>
  </si>
  <si>
    <t>发票号检索画面</t>
  </si>
  <si>
    <t>供应商检索画面</t>
  </si>
  <si>
    <t>零部件号检索画面</t>
  </si>
  <si>
    <t>外部单号检索画面</t>
  </si>
  <si>
    <t>订购项明细</t>
  </si>
  <si>
    <t>零部件采购清单报表</t>
  </si>
  <si>
    <t>BO(店)清单查询</t>
  </si>
  <si>
    <t>零部件入库清单报表</t>
  </si>
  <si>
    <t>采购订单管理</t>
  </si>
  <si>
    <t>采购订单筛选</t>
  </si>
  <si>
    <t>订单详情</t>
  </si>
  <si>
    <t>创建新订单</t>
  </si>
  <si>
    <t>订购项明细（添加新订单项）</t>
  </si>
  <si>
    <t>零件禁止采购</t>
  </si>
  <si>
    <t>零件备注提示</t>
  </si>
  <si>
    <t>零部件最小采购数检查</t>
  </si>
  <si>
    <t>订购数量上限检查</t>
  </si>
  <si>
    <t>导入零部件清单</t>
  </si>
  <si>
    <t>删除订购项</t>
  </si>
  <si>
    <t>替换关系提示</t>
  </si>
  <si>
    <t>GTMC库存查询</t>
  </si>
  <si>
    <t>全国呆滞件查询</t>
  </si>
  <si>
    <t>融合到呆滞品业务</t>
  </si>
  <si>
    <t>零件库存信息发布</t>
  </si>
  <si>
    <t>零件调拨</t>
  </si>
  <si>
    <t>零件库存调拨登记</t>
  </si>
  <si>
    <t>零件库存调拨查询及转入</t>
  </si>
  <si>
    <t>零件库存调拨查询及取消</t>
  </si>
  <si>
    <t>DLR溯源信息定时发送Batch</t>
  </si>
  <si>
    <t>DLR溯源信息接收处理接口</t>
  </si>
  <si>
    <t>零件创建确认</t>
  </si>
  <si>
    <t>订单检查提交</t>
  </si>
  <si>
    <t>订单检查概要</t>
  </si>
  <si>
    <t>检查明细</t>
  </si>
  <si>
    <t>上限检查</t>
  </si>
  <si>
    <t>强制项检查</t>
  </si>
  <si>
    <t>强制订购项维护</t>
  </si>
  <si>
    <t>当日重复项提示</t>
  </si>
  <si>
    <t>滞销类-订购项提醒</t>
  </si>
  <si>
    <t>订单提交成功提示</t>
  </si>
  <si>
    <t>保证金金额检查</t>
  </si>
  <si>
    <t>待确认清单</t>
  </si>
  <si>
    <t>待入库项概要</t>
  </si>
  <si>
    <t>待订购项概要</t>
  </si>
  <si>
    <t>入库确认提示</t>
  </si>
  <si>
    <t>入库确认成功提示</t>
  </si>
  <si>
    <t>订购确认提示</t>
  </si>
  <si>
    <t>订购确认成功提示</t>
  </si>
  <si>
    <t>保证金余额查询</t>
  </si>
  <si>
    <t>经销商保证金流动记录</t>
  </si>
  <si>
    <t>零件账户业务余额查询(FTMS)</t>
  </si>
  <si>
    <t>零件账户业务余额查询(零件中心)</t>
  </si>
  <si>
    <t>零件账户财务余额查询(零件中心)</t>
  </si>
  <si>
    <t>BO店端清单查询</t>
  </si>
  <si>
    <t>钥匙订购信息表查询</t>
  </si>
  <si>
    <t>打印采购明细确认单</t>
  </si>
  <si>
    <t>三包零件申报表查询</t>
  </si>
  <si>
    <t>三包零件联系信息维护</t>
  </si>
  <si>
    <t>三包申报表详情</t>
  </si>
  <si>
    <t>供应商到货周期设置</t>
  </si>
  <si>
    <t>日常运营报表</t>
  </si>
  <si>
    <t>零件出入库查询</t>
  </si>
  <si>
    <t>零件供应率报告</t>
  </si>
  <si>
    <t>物流索赔申请</t>
  </si>
  <si>
    <t>物流索赔信息检索</t>
  </si>
  <si>
    <t>物流索赔单打印</t>
  </si>
  <si>
    <t>物流索赔申请提交</t>
  </si>
  <si>
    <t>物流索赔申请状态报告</t>
  </si>
  <si>
    <t>物流索赔申请状态详情</t>
  </si>
  <si>
    <t>物流索赔一览</t>
  </si>
  <si>
    <t>物流索赔申请判定</t>
  </si>
  <si>
    <t>物流索赔申请详情</t>
  </si>
  <si>
    <t>物流索赔结果查询</t>
  </si>
  <si>
    <t>物流索赔分析报告</t>
  </si>
  <si>
    <t>零件主档</t>
  </si>
  <si>
    <t>零件库存报告（DLR）</t>
  </si>
  <si>
    <t>零件替换</t>
  </si>
  <si>
    <t>供应商创建</t>
  </si>
  <si>
    <t>供应商维护</t>
  </si>
  <si>
    <t>经销商订货周期设置</t>
  </si>
  <si>
    <t>DLR零件供应信息登记及变更</t>
  </si>
  <si>
    <t>DLR旅程维护</t>
  </si>
  <si>
    <t>DLR零件供应信息变更履历</t>
  </si>
  <si>
    <t>DLR零件供应信息担当维护</t>
  </si>
  <si>
    <t>DLR零件供应信息邮件设定</t>
  </si>
  <si>
    <t>DLR零件供应信息文件上载</t>
  </si>
  <si>
    <t>DLR零件供应信息变更审核</t>
  </si>
  <si>
    <t>生成盘点清单</t>
  </si>
  <si>
    <t>打印盘点清单</t>
  </si>
  <si>
    <t>校对盘点数</t>
  </si>
  <si>
    <t>库存数调整申请</t>
  </si>
  <si>
    <t>审批库存数调整申请</t>
  </si>
  <si>
    <t>盘点报告</t>
  </si>
  <si>
    <t>库存金额调整</t>
  </si>
  <si>
    <t>总分店零件库存盘点</t>
  </si>
  <si>
    <t>零件退货申请</t>
  </si>
  <si>
    <t>创建退货申请单</t>
  </si>
  <si>
    <t>添加退货零件</t>
  </si>
  <si>
    <t>退货确认</t>
  </si>
  <si>
    <t>退货输入</t>
  </si>
  <si>
    <t>异常BO取消申请转</t>
  </si>
  <si>
    <t>在途零件查询</t>
  </si>
  <si>
    <t>新建异常BO取消申请</t>
  </si>
  <si>
    <t>选择BO单号</t>
  </si>
  <si>
    <t>异常BO取消申请详情</t>
  </si>
  <si>
    <t>异常BO取消审批(仓库)</t>
  </si>
  <si>
    <t>异常BO取消日志(仓库)</t>
  </si>
  <si>
    <t>异常BO取消详情(仓库)</t>
  </si>
  <si>
    <t>异常BO取消审批(总部)</t>
  </si>
  <si>
    <t>异常BO取消日志(总部)</t>
  </si>
  <si>
    <t>异常BO取消详情(总部)</t>
  </si>
  <si>
    <t>Fo申请</t>
  </si>
  <si>
    <t>查询功能</t>
  </si>
  <si>
    <t>新建FO申请</t>
  </si>
  <si>
    <t>编辑Fo申请</t>
  </si>
  <si>
    <t>Fo申请详情</t>
  </si>
  <si>
    <t>提交</t>
  </si>
  <si>
    <t>FO申请审批</t>
  </si>
  <si>
    <t>审批功能</t>
  </si>
  <si>
    <t>日志查看</t>
  </si>
  <si>
    <t>库存数订正审核查询</t>
  </si>
  <si>
    <t>库存调整申请</t>
  </si>
  <si>
    <t>总店零件转库登记</t>
  </si>
  <si>
    <t>分店转库记录查询</t>
  </si>
  <si>
    <t>DLR报废零件明细</t>
  </si>
  <si>
    <t>零件报废</t>
  </si>
  <si>
    <t>工作台_厂端</t>
  </si>
  <si>
    <t>台格证补办申请入口</t>
  </si>
  <si>
    <t>国产合格证列表</t>
  </si>
  <si>
    <t>进口合格证列表</t>
  </si>
  <si>
    <t>废弃，置换铭牌申请</t>
  </si>
  <si>
    <t>查询功能（两个列表页都有）</t>
  </si>
  <si>
    <t>编辑合格证补办申请</t>
  </si>
  <si>
    <t>合格证补办申请详情流转</t>
  </si>
  <si>
    <t>手工订单查询下载</t>
  </si>
  <si>
    <t>融合到零部件订单下载</t>
  </si>
  <si>
    <t>零件进货日报</t>
  </si>
  <si>
    <t>零件主表</t>
  </si>
  <si>
    <t>零件主表上载</t>
  </si>
  <si>
    <t>零件主表数据导入</t>
  </si>
  <si>
    <t>零件主表查询</t>
  </si>
  <si>
    <t>零件主表汇出</t>
  </si>
  <si>
    <t>折扣维护</t>
  </si>
  <si>
    <t>中英文车名对照关系维护</t>
  </si>
  <si>
    <t>零件适配车型主表维护</t>
  </si>
  <si>
    <t>精品零件EPC查询</t>
  </si>
  <si>
    <t>精品零件主表查询</t>
  </si>
  <si>
    <t>电池退役管理</t>
  </si>
  <si>
    <t>流浪电池管理</t>
  </si>
  <si>
    <t>FPD操作担当维护主表</t>
  </si>
  <si>
    <t>DLR别零件订单比例维护</t>
  </si>
  <si>
    <t>大桶机油主表维护</t>
  </si>
  <si>
    <t>特殊零件上载</t>
  </si>
  <si>
    <t>特殊零件维护</t>
  </si>
  <si>
    <t>电池主表维护</t>
  </si>
  <si>
    <t>非整数出库零件主表维护</t>
  </si>
  <si>
    <t>FO限定零件清单维护</t>
  </si>
  <si>
    <t>DLR订货功能锁定</t>
  </si>
  <si>
    <t>厂端到货管理</t>
  </si>
  <si>
    <t>厂端发票预览</t>
  </si>
  <si>
    <t>上载发票查询</t>
  </si>
  <si>
    <t>零件部门发票上载</t>
  </si>
  <si>
    <t>发票上载履历</t>
  </si>
  <si>
    <t>厂端入库确认</t>
  </si>
  <si>
    <t>B/O出库候补查询/出库</t>
  </si>
  <si>
    <t>非纯牌入库管理</t>
  </si>
  <si>
    <t>非纯牌入库确认</t>
  </si>
  <si>
    <t>批量导入非纯牌入库</t>
  </si>
  <si>
    <t>零件快速报价</t>
  </si>
  <si>
    <t>新建报价单</t>
  </si>
  <si>
    <t>更新报价单</t>
  </si>
  <si>
    <t>零件检索</t>
  </si>
  <si>
    <t>呆滞品发布</t>
  </si>
  <si>
    <t>呆滞品新增</t>
  </si>
  <si>
    <t>呆滞品全网清单</t>
  </si>
  <si>
    <t>生成呆滞品订单</t>
  </si>
  <si>
    <t>编辑呆滞品订单</t>
  </si>
  <si>
    <t>提交呆滞品订单</t>
  </si>
  <si>
    <t>呆滞品订单出</t>
  </si>
  <si>
    <t>呆滞品出库</t>
  </si>
  <si>
    <t>呆滞品出库单</t>
  </si>
  <si>
    <t>呆滞品退库单</t>
  </si>
  <si>
    <t>呆滞品订单入库</t>
  </si>
  <si>
    <t>呆滞品入库</t>
  </si>
  <si>
    <t>呆滞品出入库查询</t>
  </si>
  <si>
    <t>呆滞品订单总览</t>
  </si>
  <si>
    <t>废弃，融合到293</t>
  </si>
  <si>
    <t>文件下载</t>
  </si>
  <si>
    <t>废弃，融合到294</t>
  </si>
  <si>
    <t>三包零件货期跟进汇总</t>
  </si>
  <si>
    <t>三包订单查询</t>
  </si>
  <si>
    <t>三包车辆零件订货信息表下载</t>
  </si>
  <si>
    <t>三包订单订货信息查询</t>
  </si>
  <si>
    <t>厂端-三包管理-三包零件申报表处理</t>
  </si>
  <si>
    <t>钥匙订购列表显示DIST</t>
  </si>
  <si>
    <t>厂家对DLR赠送品申请</t>
  </si>
  <si>
    <t>主管部门对DLR赠送品审批</t>
  </si>
  <si>
    <t>赠品收货状态报告</t>
  </si>
  <si>
    <t>融合到序号279</t>
  </si>
  <si>
    <t>厂端文件传输(上传)</t>
  </si>
  <si>
    <t>零件部门下载</t>
  </si>
  <si>
    <t>管理资料提取(出库资料)</t>
  </si>
  <si>
    <t>管理资料提取(入库资料)</t>
  </si>
  <si>
    <t>管理资料提取(在库资料)</t>
  </si>
  <si>
    <t>管理资料提取(零件M)</t>
  </si>
  <si>
    <t>零件库存报告</t>
  </si>
  <si>
    <t>全国零件库存供应率报告</t>
  </si>
  <si>
    <t>零件供应率报告（DLR）</t>
  </si>
  <si>
    <t>BO厂端清单查询</t>
  </si>
  <si>
    <t>促销活动维护</t>
  </si>
  <si>
    <t>促销来店统计</t>
  </si>
  <si>
    <t>非纯零件的销售情况统计</t>
  </si>
  <si>
    <t>零件中心调剂一览</t>
  </si>
  <si>
    <t>零件部门订单再次下载</t>
  </si>
  <si>
    <t>零件部门订单下载</t>
  </si>
  <si>
    <t>零件订单同步设定</t>
  </si>
  <si>
    <t>零件帐户财务余额查询</t>
  </si>
  <si>
    <t>入金维护</t>
  </si>
  <si>
    <t>EPC问题查询申请</t>
  </si>
  <si>
    <t>EPC问题FTMS回复</t>
  </si>
  <si>
    <t>苦情联络单登录查询</t>
  </si>
  <si>
    <t>苦情联络单回复(FPD)</t>
  </si>
  <si>
    <t>苦情联络单回复(FTMS)</t>
  </si>
  <si>
    <t>零件SMR索赔申请</t>
  </si>
  <si>
    <t>零件SMR索赔查询</t>
  </si>
  <si>
    <t>零件品质索赔申请</t>
  </si>
  <si>
    <t>零件品质问题回复</t>
  </si>
  <si>
    <t>FPD BO信息登录</t>
  </si>
  <si>
    <t>POSS回复登录</t>
  </si>
  <si>
    <t>POSS回复单确认</t>
  </si>
  <si>
    <t>零件价格查询</t>
  </si>
  <si>
    <t>零件价格回复(FTMS)</t>
  </si>
  <si>
    <t>零件价格回复（APC）</t>
  </si>
  <si>
    <t>废弃APC的EPC问题查询</t>
  </si>
  <si>
    <t>EPC问题FPD回复</t>
  </si>
  <si>
    <t>零件从业人员信息维护</t>
  </si>
  <si>
    <t>经销店荣誉履历维护</t>
  </si>
  <si>
    <t>零件从业人员信息管理</t>
  </si>
  <si>
    <t>精品零件主表维护</t>
  </si>
  <si>
    <t>促销零件评价一览</t>
  </si>
  <si>
    <t>精品零件EPC维护</t>
  </si>
  <si>
    <t>大事故车维修零件折扣查询</t>
  </si>
  <si>
    <t>大事故车维修零件折扣申请</t>
  </si>
  <si>
    <t>大事故车维修零件折扣维护</t>
  </si>
  <si>
    <t>大事故车维修零件折扣申请初审</t>
  </si>
  <si>
    <t>大事故车维修零件折扣申请复审</t>
  </si>
  <si>
    <t>大事故车维修零件折扣申请查询</t>
  </si>
  <si>
    <t>新需求-服务</t>
  </si>
  <si>
    <t>工单溯源情况查询</t>
  </si>
  <si>
    <t>记录零件价格改动且售价低于成本零件信息</t>
  </si>
  <si>
    <t>零件价格售价低于成本出库零件信息</t>
  </si>
  <si>
    <t>零件内销-溯源统计</t>
  </si>
  <si>
    <t>零件溯源信息</t>
  </si>
  <si>
    <t>零件主表-新需求</t>
  </si>
  <si>
    <t>政策零件设置</t>
  </si>
  <si>
    <t>零件外销-EPC零件导入</t>
  </si>
  <si>
    <t>站内信</t>
  </si>
  <si>
    <t>DLR启用手工VOR设置</t>
  </si>
  <si>
    <t xml:space="preserve">采购订单管理-VOR订货 </t>
  </si>
  <si>
    <t>订货行数限制</t>
  </si>
  <si>
    <t>查询到货零件对应的BO工单信息</t>
  </si>
  <si>
    <t>零件溯源入库信息</t>
  </si>
  <si>
    <t>新增到货发票二维码显示</t>
  </si>
  <si>
    <t>自动带入溯源零件溯源码信息</t>
  </si>
  <si>
    <t>DLR订单行数统计Batch</t>
  </si>
  <si>
    <t>F独有功能，要件细化中识别</t>
  </si>
  <si>
    <t>DLR零件别180日最大单日订货量计算Batch</t>
  </si>
  <si>
    <t>DLR零件别30日单日最大订货量计算Batch</t>
  </si>
  <si>
    <t>SO自动订货生成订单批处理</t>
  </si>
  <si>
    <t>订单自动生成批处理</t>
  </si>
  <si>
    <t>管理自动订货设置</t>
  </si>
  <si>
    <t>CPM反映批处理</t>
  </si>
  <si>
    <t>DLR零件溯源信息查询</t>
  </si>
  <si>
    <t>FTMS零件溯源信息查询</t>
  </si>
  <si>
    <t>POSS回复单确认 (零件中心)</t>
  </si>
  <si>
    <t>替代原决裁未对应部分</t>
  </si>
  <si>
    <t>零件SSQ批处理</t>
  </si>
  <si>
    <t>零件报废审核</t>
  </si>
  <si>
    <t>零件订货进度查询</t>
  </si>
  <si>
    <t>零件进销存批处理</t>
  </si>
  <si>
    <t>零件库存管理批处理</t>
  </si>
  <si>
    <t>零件库存宽度和深度维护</t>
  </si>
  <si>
    <t>零件月次批处理</t>
  </si>
  <si>
    <t>业务余额调整批处理</t>
  </si>
  <si>
    <t>盘点看板</t>
  </si>
  <si>
    <t>G侧功能，要件差异对比客户提出保留改善</t>
  </si>
  <si>
    <t>DLR所属仓库设置</t>
  </si>
  <si>
    <t>全国仓库库存查询</t>
  </si>
  <si>
    <t>FTMS建议订单管理</t>
  </si>
  <si>
    <t>采购管理-WO订单</t>
  </si>
  <si>
    <t>采购看板</t>
  </si>
  <si>
    <t>常用订购清单管理</t>
  </si>
  <si>
    <t>车钥匙零件编号维护</t>
  </si>
  <si>
    <t>经销店待确认召回清单</t>
  </si>
  <si>
    <t>零件科非三包零件清单</t>
  </si>
  <si>
    <t>召回/市场处置活动管理</t>
  </si>
  <si>
    <t>召回零件维护</t>
  </si>
  <si>
    <t>自动确认召回清单批处理</t>
  </si>
  <si>
    <t>报关单补办申请</t>
  </si>
  <si>
    <t>呆滞品权限管理</t>
  </si>
  <si>
    <t>要件讨论过程中客户追加</t>
  </si>
  <si>
    <t>DLR启用扫描枪设置</t>
  </si>
  <si>
    <t>新需求-现有PDA保留使用</t>
  </si>
  <si>
    <t>系统升级(PDA)</t>
  </si>
  <si>
    <t>系统设置(PDA)</t>
  </si>
  <si>
    <t>PDA菜单管理</t>
  </si>
  <si>
    <t>登录(PDA)</t>
  </si>
  <si>
    <t>零件入库（PDA）</t>
  </si>
  <si>
    <t>零件出库(PDA)</t>
  </si>
  <si>
    <t>零件溯源信息查询(DLR-PDA)</t>
  </si>
  <si>
    <t>溯源信息查询接口(DLR-PDA)</t>
  </si>
  <si>
    <t>新需求-精品采购平台融合</t>
  </si>
  <si>
    <t>精品管理</t>
  </si>
  <si>
    <t>精品审核</t>
  </si>
  <si>
    <t>精品分类</t>
  </si>
  <si>
    <t>精品品牌</t>
  </si>
  <si>
    <t>精品采购订单</t>
  </si>
  <si>
    <t>全部订单</t>
  </si>
  <si>
    <t>未发货订单</t>
  </si>
  <si>
    <t>全部退货单</t>
  </si>
  <si>
    <t>拒绝退货单</t>
  </si>
  <si>
    <t>评价管理</t>
  </si>
  <si>
    <t>积分管理</t>
  </si>
  <si>
    <t>精品位</t>
  </si>
  <si>
    <t>精品公告</t>
  </si>
  <si>
    <t>公告分类</t>
  </si>
  <si>
    <t>销售统计</t>
  </si>
  <si>
    <t>采购统计</t>
  </si>
  <si>
    <t>退款统计</t>
  </si>
  <si>
    <t>销售排行</t>
  </si>
  <si>
    <t>获取经销店信息</t>
  </si>
  <si>
    <t>精品供应商管理</t>
  </si>
  <si>
    <t>操作日志</t>
  </si>
  <si>
    <t>区域设置</t>
  </si>
  <si>
    <t>物流公司</t>
  </si>
  <si>
    <t>精品采购对账单</t>
  </si>
  <si>
    <t>异常订单</t>
  </si>
  <si>
    <t>开票数据汇总和发票查询</t>
  </si>
  <si>
    <t>精品订购单（DLR）</t>
  </si>
  <si>
    <t>精品退换单（DLR）</t>
  </si>
  <si>
    <t>精品订购统计（DLR）</t>
  </si>
  <si>
    <t>精品评价（DLR）</t>
  </si>
  <si>
    <t>精品收藏（DLR)</t>
  </si>
  <si>
    <t>精品对账单查询</t>
  </si>
  <si>
    <t>精品订购</t>
  </si>
  <si>
    <t>账户余额（DLR)</t>
  </si>
  <si>
    <t>我的积分</t>
  </si>
  <si>
    <t>美容养护品库存维护</t>
  </si>
  <si>
    <t>经销店采购订单销售</t>
  </si>
  <si>
    <t>FTMS内部订货单销售</t>
  </si>
  <si>
    <t>经销店采购订单退换货</t>
  </si>
  <si>
    <t>供应商物流信息维护</t>
  </si>
  <si>
    <t>数据统计</t>
  </si>
  <si>
    <t>杂项</t>
  </si>
  <si>
    <t>职员信息管理</t>
  </si>
  <si>
    <t xml:space="preserve">科室订货时间维护 </t>
  </si>
  <si>
    <t>经销店/科室数据维护</t>
  </si>
  <si>
    <t xml:space="preserve">库存管理 </t>
  </si>
  <si>
    <t>库存查询</t>
  </si>
  <si>
    <t>入库单上载</t>
  </si>
  <si>
    <t>购物车查看</t>
  </si>
  <si>
    <t>杂项退货申请</t>
  </si>
  <si>
    <t>退货查询</t>
  </si>
  <si>
    <t>杂项退货审核（经销店）</t>
  </si>
  <si>
    <t>杂项发票查询</t>
  </si>
  <si>
    <t xml:space="preserve">杂项红字发票上载 </t>
  </si>
  <si>
    <t>杂项退货审核</t>
  </si>
  <si>
    <t>杂项到货确认</t>
  </si>
  <si>
    <t>杂项开票前确认</t>
  </si>
  <si>
    <t>杂项销售一览</t>
  </si>
  <si>
    <t>杂项发票上载</t>
  </si>
  <si>
    <t>杂项发票数据核对</t>
  </si>
  <si>
    <t>杂项订单状态查询</t>
  </si>
  <si>
    <t>保险订单应开票</t>
  </si>
  <si>
    <t>保险订单发票上载</t>
  </si>
  <si>
    <t>保险订单红字发票上载</t>
  </si>
  <si>
    <t>保险订单发票查询（经销店）</t>
  </si>
  <si>
    <t>代步订单应开票</t>
  </si>
  <si>
    <t>代步订单发票上载</t>
  </si>
  <si>
    <t>代步订单发票查询（经销店）</t>
  </si>
  <si>
    <t>技术支持</t>
  </si>
  <si>
    <t>工单列表</t>
  </si>
  <si>
    <t>简易DTR公告板</t>
  </si>
  <si>
    <t>议案选择</t>
  </si>
  <si>
    <t>普通DTR作成页</t>
  </si>
  <si>
    <t>简易DTR作成页</t>
  </si>
  <si>
    <t>DTR列表</t>
  </si>
  <si>
    <t>DTR处理页</t>
  </si>
  <si>
    <t>DTR详情页</t>
  </si>
  <si>
    <t>DTR编辑页</t>
  </si>
  <si>
    <t>TL作成确认</t>
  </si>
  <si>
    <t>TL发行确认</t>
  </si>
  <si>
    <t>技术报告发行量统计</t>
  </si>
  <si>
    <t>技术情报确认</t>
  </si>
  <si>
    <t>经销店业务点检管理</t>
  </si>
  <si>
    <t>通用点检管理</t>
  </si>
  <si>
    <t>PDS点检管理</t>
  </si>
  <si>
    <t>改善任务管理</t>
  </si>
  <si>
    <t>查看指标</t>
  </si>
  <si>
    <t>服务公告</t>
  </si>
  <si>
    <t>轮胎品质管理</t>
  </si>
  <si>
    <t>音响导航品质管理</t>
  </si>
  <si>
    <t>查看维修履历</t>
  </si>
  <si>
    <t>现认案件任务列表管理</t>
  </si>
  <si>
    <t>现认案件反馈管理</t>
  </si>
  <si>
    <t>初期品质活动申请</t>
  </si>
  <si>
    <t>案件历史记录</t>
  </si>
  <si>
    <t>市场处置活动车辆查询</t>
  </si>
  <si>
    <t>市场处置活动实施情况</t>
  </si>
  <si>
    <t>市场处置实施调查</t>
  </si>
  <si>
    <t>简易DTR列表</t>
  </si>
  <si>
    <t>简易DTR新建</t>
  </si>
  <si>
    <t>简易DTR编辑</t>
  </si>
  <si>
    <t>简易DTR详情</t>
  </si>
  <si>
    <t>DTR列表页</t>
  </si>
  <si>
    <t>DTR快速处理页</t>
  </si>
  <si>
    <t>担当列表</t>
  </si>
  <si>
    <t>担当基础属性详情页</t>
  </si>
  <si>
    <t>担当基础属性编辑页</t>
  </si>
  <si>
    <t>机能列表</t>
  </si>
  <si>
    <t>机能详情页</t>
  </si>
  <si>
    <t>机能编辑页</t>
  </si>
  <si>
    <t>故障代码相关零件列表</t>
  </si>
  <si>
    <t>技术报告书批量打印</t>
  </si>
  <si>
    <t>技术报告书确认</t>
  </si>
  <si>
    <t>技术报告书受信台帐</t>
  </si>
  <si>
    <t>技术报告书确认（工厂用）</t>
  </si>
  <si>
    <t>议案列表</t>
  </si>
  <si>
    <t>议案新建</t>
  </si>
  <si>
    <t>议案编辑</t>
  </si>
  <si>
    <t>议案详情</t>
  </si>
  <si>
    <t>FTR每月计划查看</t>
  </si>
  <si>
    <t>FTR指标下发</t>
  </si>
  <si>
    <t>FTR反馈文件上传</t>
  </si>
  <si>
    <t>FTR列表</t>
  </si>
  <si>
    <t>FTR处理</t>
  </si>
  <si>
    <t>FTR新建</t>
  </si>
  <si>
    <t>FTR编辑</t>
  </si>
  <si>
    <t>FTR详细</t>
  </si>
  <si>
    <t>经销店改善案件</t>
  </si>
  <si>
    <t>基础点检表维护</t>
  </si>
  <si>
    <t>现认案件登录申请</t>
  </si>
  <si>
    <t>现认案件登录管理</t>
  </si>
  <si>
    <t>现认案件处理</t>
  </si>
  <si>
    <t>现认案件管理</t>
  </si>
  <si>
    <t>品质案件创建</t>
  </si>
  <si>
    <t>品质案件管理</t>
  </si>
  <si>
    <t>PFS案件列表管理</t>
  </si>
  <si>
    <t>品质案件处理</t>
  </si>
  <si>
    <t>车担区域管理</t>
  </si>
  <si>
    <t>车担销售店管理</t>
  </si>
  <si>
    <t>车担对应组维护</t>
  </si>
  <si>
    <t>案件管理</t>
  </si>
  <si>
    <t>案件处理</t>
  </si>
  <si>
    <t>现地支援管理</t>
  </si>
  <si>
    <t>大总成案件审核</t>
  </si>
  <si>
    <t>支援店管理</t>
  </si>
  <si>
    <t>支援店处理</t>
  </si>
  <si>
    <t>助手店维护</t>
  </si>
  <si>
    <t>市场处置简称主表</t>
  </si>
  <si>
    <t>市场处置零件对照表</t>
  </si>
  <si>
    <t>市场处置实施率</t>
  </si>
  <si>
    <t>市场处置信息</t>
  </si>
  <si>
    <t>市场处置作业资料上载</t>
  </si>
  <si>
    <t>模范店主表维护</t>
  </si>
  <si>
    <t>分室信息管理</t>
  </si>
  <si>
    <t>工厂邮件设定</t>
  </si>
  <si>
    <t>共通邮件设定</t>
  </si>
  <si>
    <t>HMT案件维修代码设置</t>
  </si>
  <si>
    <t>新车型DTR必作批量维护</t>
  </si>
  <si>
    <t>新零件DTR必作批量维护</t>
  </si>
  <si>
    <t>现认/支援统计</t>
  </si>
  <si>
    <t>月度数据录入</t>
  </si>
  <si>
    <t>服务小分区维护</t>
  </si>
  <si>
    <t>精品/特殊零件维护</t>
  </si>
  <si>
    <t>用品技术报告书下载</t>
  </si>
  <si>
    <t>保修旧件回收入库</t>
  </si>
  <si>
    <t>保修旧件回收主表维护</t>
  </si>
  <si>
    <t>保修旧件手持设备操作</t>
  </si>
  <si>
    <t>保修旧件台帐</t>
  </si>
  <si>
    <t>FTMS问题零件一览</t>
  </si>
  <si>
    <t>不回收保修旧件主表维护</t>
  </si>
  <si>
    <t>发送工厂明细下载</t>
  </si>
  <si>
    <t>接收地主表维护</t>
  </si>
  <si>
    <t>旧件回收周期主表</t>
  </si>
  <si>
    <t>批量回收上载</t>
  </si>
  <si>
    <t>特殊零件主表维护</t>
  </si>
  <si>
    <t>服务业务接口</t>
  </si>
  <si>
    <t>CRM业务接口</t>
  </si>
  <si>
    <t>FTMS 新DMS - 新需求（服务）概算预估</t>
  </si>
  <si>
    <t>No.</t>
  </si>
  <si>
    <t>部门</t>
  </si>
  <si>
    <t>室</t>
  </si>
  <si>
    <t>用户
担当</t>
  </si>
  <si>
    <t>项目</t>
  </si>
  <si>
    <t>现状/课题</t>
  </si>
  <si>
    <t>改善要望</t>
  </si>
  <si>
    <t>改善效果预估</t>
  </si>
  <si>
    <t>需求类型
A.法令法规
B.公司规章制度
C.对年度方针有支撑的新规业务
D.现行的改善有明显定量效果
E.其他（自行补充）</t>
  </si>
  <si>
    <t>紧急度SS，S，A</t>
  </si>
  <si>
    <t>工数估算</t>
  </si>
  <si>
    <t>定性效果</t>
  </si>
  <si>
    <t>定量效果</t>
  </si>
  <si>
    <t>区分</t>
  </si>
  <si>
    <t>级别</t>
  </si>
  <si>
    <t>合计</t>
  </si>
  <si>
    <t>服务部</t>
  </si>
  <si>
    <t>零件业务</t>
  </si>
  <si>
    <t>刘淼</t>
  </si>
  <si>
    <t>站内信改善</t>
  </si>
  <si>
    <t>PKG中站内信没有用户已读反馈功能</t>
  </si>
  <si>
    <t>希望A向B发送的站内信，B已读或未读的状态能够反馈给A。例如BO到货之后DMS内向SA发出站内信之后，此信息的已读或未读状态反馈给零件部门</t>
  </si>
  <si>
    <t>新增</t>
  </si>
  <si>
    <t>要件级别（独立要件）</t>
  </si>
  <si>
    <t>旧品处置改善</t>
  </si>
  <si>
    <t>旧品处置无零件回收功能</t>
  </si>
  <si>
    <t>旧品处置零件回收功能整合进新DMS</t>
  </si>
  <si>
    <t>零件属性功能完善</t>
  </si>
  <si>
    <t>目前DMS零件属性与Topss字段功能不同步</t>
  </si>
  <si>
    <t>零件属性有添加类型的需求，确保Topss和DMS字段功能同步</t>
  </si>
  <si>
    <t>机能级别</t>
  </si>
  <si>
    <t>报价改善</t>
  </si>
  <si>
    <t>EPC查询配件，希望增加将所需配件添加进入购物车然后导入到工单形成报价功能的需求</t>
  </si>
  <si>
    <t>要件级别（关联要件）</t>
  </si>
  <si>
    <t>货位厂家端考虑从DMS系统中删除</t>
  </si>
  <si>
    <t>订单类型改善</t>
  </si>
  <si>
    <t>目前订单类型不能完全覆盖当前业务</t>
  </si>
  <si>
    <t>根据F实际业务增加零件订单类型，实现订单可编辑</t>
  </si>
  <si>
    <t>旧品处置使用P1
详情就参照sheet【需求要望管理表No.75】</t>
  </si>
  <si>
    <t>流程级别（变革/创新）</t>
  </si>
  <si>
    <t>希望能够对品番别的订单量进行限制管理，譬如单次数量超出月均需求50%就发不出来</t>
  </si>
  <si>
    <t>服务企划</t>
  </si>
  <si>
    <t>王妍</t>
  </si>
  <si>
    <t>配件外销改善</t>
  </si>
  <si>
    <t>配件外销，移动端上智能推荐功能未实现</t>
  </si>
  <si>
    <t>移动端上开发零件智能推荐功能，DMS中允许客户直接购买零件不进行安装，此项功能可以保留，但对经销商进行政策上的限制（引导客户在店内进行安装）。引出零件主数据的一个需求点：增加一个字段-是否允许经销商外销。</t>
  </si>
  <si>
    <t>发货管理改善</t>
  </si>
  <si>
    <t>目前一个Dealer Code只能对应一个收获地址，
对多地址经销商的零件发货造成不便</t>
  </si>
  <si>
    <t>需要实现一个经销店一个Dealer code对应多个收货地址的功能，在提交订单时进行收货地址的选择。（DMS与TOPSS或厂端的物流管理系统需同步改善）</t>
  </si>
  <si>
    <t>零件定价改善</t>
  </si>
  <si>
    <t>厂端对店端只能单一定价</t>
  </si>
  <si>
    <t>厂端对店端设置不同的批发价，应对大客户或零件特价等特殊业务。</t>
  </si>
  <si>
    <t>零件主档完善</t>
  </si>
  <si>
    <t>零件主档字段不满足当前需求</t>
  </si>
  <si>
    <t>在新DMS系统扩充零件主档的字段，如增加：零件分类、是否可以外销标识、长宽高重量、危险品标识等。</t>
  </si>
  <si>
    <t>大桶机油采购改善</t>
  </si>
  <si>
    <t>在活动期间，大桶机油常常超出采购上限，造成订货失败</t>
  </si>
  <si>
    <t>针对大桶机油采购上限，针对后台逻辑做相关的设置，在系统中能实现灵活对应</t>
  </si>
  <si>
    <t>杨晶文</t>
  </si>
  <si>
    <t>零件主档下载</t>
  </si>
  <si>
    <t>DMS无法下载零件主档信息</t>
  </si>
  <si>
    <t>DMS系统内支持厂家部门和经销商可以下载零件主档信息（报表）</t>
  </si>
  <si>
    <t>李双杰</t>
  </si>
  <si>
    <t>反结算增加取消按钮</t>
  </si>
  <si>
    <t>黄志鹏</t>
  </si>
  <si>
    <t>厂家和经销商有权限可以导入自定义套餐，并将套餐一键推送车主。（注：有按键做开关控制一键推送）</t>
  </si>
  <si>
    <t>DMS系统实现客户级别与折扣形成连接关系</t>
  </si>
  <si>
    <t>成芳</t>
  </si>
  <si>
    <t>SA助力销售与小程序打通</t>
  </si>
  <si>
    <t>徐辰</t>
  </si>
  <si>
    <t>服务商品在新DMS系统出入库的实现【例如：机油、轮胎、定保通（互斥选项）、太阳膜、非纯配件等】</t>
  </si>
  <si>
    <t>李素华</t>
  </si>
  <si>
    <t>钣喷事故在保险理赔流程过程中打通DMS与保险公司的接口连接，确保保险理赔信息的透明化管理</t>
  </si>
  <si>
    <t>业务推进</t>
  </si>
  <si>
    <t>刘岩</t>
  </si>
  <si>
    <t>透明车间数据，抓取CSB数据。F当前文字版透明车间数据推送已经实现，考虑DMS系统未来实现视频版透明车间数据推送车主功能实现</t>
  </si>
  <si>
    <t>维修消费积分功能在DMS系统的实现(触发共通能力中心)</t>
  </si>
  <si>
    <t>郑晓蕾</t>
  </si>
  <si>
    <t>SNPM功能追加</t>
  </si>
  <si>
    <t>目前SNPM没有PDS勾选选项，且无金额流向记录</t>
  </si>
  <si>
    <t>新车点检：SNPM增加PDS勾选选项，同时对PDS金额的流向有记录</t>
  </si>
  <si>
    <t>矫太辉</t>
  </si>
  <si>
    <t>质检签字改善</t>
  </si>
  <si>
    <t>目前SMB上无法实现质检电子签字</t>
  </si>
  <si>
    <t>在DMS（SMB）系统中实现质检的电子签字</t>
  </si>
  <si>
    <t>技术保修</t>
  </si>
  <si>
    <t>刘军</t>
  </si>
  <si>
    <t>技术信息改善</t>
  </si>
  <si>
    <t>技术信息无统一知识库</t>
  </si>
  <si>
    <t>技术信息下发后上传至DMS，然后DMS做知识库统一给其他系统做下发归档管理</t>
  </si>
  <si>
    <t>问诊登录改善</t>
  </si>
  <si>
    <t>问诊表没有登录申请，需要手工对应</t>
  </si>
  <si>
    <t>问诊的登录申请可以考虑现认案件同模式</t>
  </si>
  <si>
    <t>车辆在经销商无维修工单生成的情况下写入DTR</t>
  </si>
  <si>
    <t>不良品回收需要在DMS系统中制定操作流程并给工厂端开通相关权限</t>
  </si>
  <si>
    <t>增加DMS与OASIS的接口，DMS传输STWC数据给OASIS，OASIS回复反馈结果</t>
  </si>
  <si>
    <t>董晓波</t>
  </si>
  <si>
    <t>技术信息更新可以根据权限由厂家通过DMS系统下发至指定经销商</t>
  </si>
  <si>
    <t>施嵘</t>
  </si>
  <si>
    <t>三包凭证管理</t>
  </si>
  <si>
    <t>DMS系统记录三包凭证变更履历</t>
  </si>
  <si>
    <t>刘立达</t>
  </si>
  <si>
    <t>发票邮寄改善</t>
  </si>
  <si>
    <t>目前保修保养发票需要线下邮寄，成本高、容易丢</t>
  </si>
  <si>
    <t>线下邮寄发票环节F希望实现线上电子发票确认</t>
  </si>
  <si>
    <t>DMS保修提交有效期72小时的起止计算逻辑根据业务部门定义设置</t>
  </si>
  <si>
    <t>DMS实现追算发送站内信功能</t>
  </si>
  <si>
    <t>零件费率的单独设置在DMS系统需要实现</t>
  </si>
  <si>
    <t>追加判定追回功能实现</t>
  </si>
  <si>
    <t>在服务接待界面提示：请问该单是否属于零件保修？</t>
  </si>
  <si>
    <t>信息交流平台链接TWC单以及Judge report</t>
  </si>
  <si>
    <t>奖励工时起止日期设置在DMS系统中的实现</t>
  </si>
  <si>
    <t>李浩颖</t>
  </si>
  <si>
    <t>服务支援品增加手册发放数据统计的功能（数据来源：Dist商务计划室的新车配车和出门数据）</t>
  </si>
  <si>
    <t>于建</t>
  </si>
  <si>
    <t>SSC维修工单自动跳转TWC</t>
  </si>
  <si>
    <t>市场处置改善</t>
  </si>
  <si>
    <t>市场处置存在零件缺货的课题</t>
  </si>
  <si>
    <t>市场处置活动：主动推送未实施的车主，可以选择去哪家经销商维修，避免出现零件缺货的情况。先开工单优先订购，同时需要用零件的活动，系统介入经销商可订购的零件上限。</t>
  </si>
  <si>
    <t>无偿修理申请在F端是不需要进行申请的。该流程接口建议保留</t>
  </si>
  <si>
    <t>请转G独有</t>
  </si>
  <si>
    <t xml:space="preserve"> F不生成负的TWC单 chargeback 需要保持当前流程</t>
  </si>
  <si>
    <t>请转F独有</t>
  </si>
  <si>
    <t>claim to vendor 判定进口/国产，实际F在保修申请时就判定进口走TMCI接口了</t>
  </si>
  <si>
    <t>价格查询的流程目前广丰流程图没有看到。若经销商订货时候查询不到价格，整体流程没有体现</t>
  </si>
  <si>
    <t>转F独有或确认广丰是否有该流程</t>
  </si>
  <si>
    <t>快速报价F和G有差异（广丰有之前的报价历史可以快速查询）F也有同类需求，希望了解广丰的现有流程，F需要结合业务实际优化当前快速报价流程。</t>
  </si>
  <si>
    <t>广丰异常BO取消流程需要保留。F目前是线下操作此流程</t>
  </si>
  <si>
    <t>BO订单的批量出库是否有工单索引。当前F系统有此入口，但操作层面上传有问题</t>
  </si>
  <si>
    <t>F独有，待完善</t>
  </si>
  <si>
    <t>钥匙订购是否可以考虑表格电子化融合进入DMS</t>
  </si>
  <si>
    <t>G独有</t>
  </si>
  <si>
    <t>F维修工单目前只能做整单折扣，未来需要添加维修工单逐行零件折扣权限</t>
  </si>
  <si>
    <t>F有需求在DMS系统中增加取送车业务</t>
  </si>
  <si>
    <t>张键</t>
  </si>
  <si>
    <t>车联网相关功能与DMS系统的数据交互实现（紧急呼叫救援、锁车异常、RS远程诊断、车辆健康检查、被动预约、主动预约功能等）</t>
  </si>
  <si>
    <t>F目前包含，PKG未体现</t>
  </si>
  <si>
    <t>顾问判定菜单需求</t>
  </si>
  <si>
    <t>工时</t>
  </si>
  <si>
    <t>单价</t>
  </si>
  <si>
    <t>总价</t>
  </si>
  <si>
    <t>FTMS 新DMS - 售后-服务模块需求</t>
  </si>
  <si>
    <t>角色</t>
  </si>
  <si>
    <t>G-新DMS</t>
  </si>
  <si>
    <t>F既有系统</t>
  </si>
  <si>
    <t>留用
判断</t>
  </si>
  <si>
    <t>废弃
判断</t>
  </si>
  <si>
    <t>需调整的说明</t>
  </si>
  <si>
    <t>FTMS业务分析意见</t>
  </si>
  <si>
    <t>改修系数</t>
  </si>
  <si>
    <t>测试系数</t>
  </si>
  <si>
    <t>难易程度</t>
  </si>
  <si>
    <t>分类</t>
  </si>
  <si>
    <t>子流程</t>
  </si>
  <si>
    <t>机能编号</t>
  </si>
  <si>
    <t>参考要件</t>
  </si>
  <si>
    <t>机能概要</t>
  </si>
  <si>
    <t>经销商</t>
  </si>
  <si>
    <r>
      <rPr>
        <sz val="10"/>
        <rFont val="微软雅黑"/>
        <charset val="134"/>
      </rPr>
      <t>新DMS_CF_UR-37 要件功能
处理说明书_客户管理.pdf</t>
    </r>
  </si>
  <si>
    <t>查看、创建、修改、删除用户，对已有客户/车辆进行管理</t>
  </si>
  <si>
    <t>售后</t>
  </si>
  <si>
    <t>客户情报管理</t>
  </si>
  <si>
    <t>客户情报管理（服务）</t>
  </si>
  <si>
    <t>类似，需调整</t>
  </si>
  <si>
    <t>检索项目和检索结果列不同</t>
  </si>
  <si>
    <t>维护到店的客户资料信息</t>
  </si>
  <si>
    <t>修改</t>
  </si>
  <si>
    <r>
      <rPr>
        <sz val="10"/>
        <rFont val="微软雅黑"/>
        <charset val="134"/>
      </rPr>
      <t>新DMS_CF_UR-37 要件功能
处理说明书_客户列表.pdf</t>
    </r>
  </si>
  <si>
    <t>筛选字段查询客户</t>
  </si>
  <si>
    <t>展示车主，购买人，送修人图标展示</t>
  </si>
  <si>
    <t>新DMS_CF_UR-37 要件功能处理说明书_新建客户.pdf</t>
  </si>
  <si>
    <r>
      <rPr>
        <sz val="10"/>
        <rFont val="微软雅黑"/>
        <charset val="134"/>
      </rPr>
      <t>录入客户个人信息/联系方式/地址信息/车身信息
可展示开始更多客户信息：用途信息/保险/入场提醒/销售服务信息
可关联车辆信息</t>
    </r>
  </si>
  <si>
    <t>客户信息项目不同；关联车辆方式不同</t>
  </si>
  <si>
    <t>新DMS_CF_UR-37 要件功能处理说明书_车辆信息.pdf</t>
  </si>
  <si>
    <r>
      <rPr>
        <sz val="10"/>
        <rFont val="微软雅黑"/>
        <charset val="134"/>
      </rPr>
      <t>录入车辆信息
可关联车主，购买人，送修人可选取客户快速录入
编辑入厂提醒</t>
    </r>
  </si>
  <si>
    <t>车辆信息项目不同</t>
  </si>
  <si>
    <t>支持自定义调节显示列表字段支持自定义列表字段排序</t>
  </si>
  <si>
    <t>留用，需调整</t>
  </si>
  <si>
    <t>根据FTMS业务设置可调整的列表字段</t>
  </si>
  <si>
    <t>新DMS_CF_UR-37 要件功能处理说明书_客户列表.pdf</t>
  </si>
  <si>
    <t>类似，完全使用G</t>
  </si>
  <si>
    <t>完全留用G/预定废弃</t>
  </si>
  <si>
    <r>
      <rPr>
        <sz val="10"/>
        <rFont val="微软雅黑"/>
        <charset val="134"/>
      </rPr>
      <t>点击查看维修履历弹窗展示5K10K实施情况
点击查看维修履历详情</t>
    </r>
  </si>
  <si>
    <t>入厂履历/维修履历情报</t>
  </si>
  <si>
    <t>FTMS车辆入场维修履历不只查看5K、10K的实施情况，可以查看所有维修履历；查询项目不同，FTMS无维修记录时查询不到车辆维修履历。</t>
  </si>
  <si>
    <t>查询车辆的入厂信息和维修作业内容</t>
  </si>
  <si>
    <t>新DMS_CF_UR-37 要件功能处理说明书_客户信息.pdf</t>
  </si>
  <si>
    <t>编辑客户基本信息资料</t>
  </si>
  <si>
    <r>
      <rPr>
        <sz val="10"/>
        <rFont val="微软雅黑"/>
        <charset val="134"/>
      </rPr>
      <t>FTMS与新DMS项目不同
新DMS独有所属分组，需F业务部门确认是否需要</t>
    </r>
  </si>
  <si>
    <r>
      <rPr>
        <sz val="10"/>
        <rFont val="微软雅黑"/>
        <charset val="134"/>
      </rPr>
      <t>新DMS_CF_UR-37 要件功能
处理说明书_客户信息.pdf</t>
    </r>
  </si>
  <si>
    <t>FTMS与新DMS画面项目不同</t>
  </si>
  <si>
    <r>
      <rPr>
        <sz val="10"/>
        <rFont val="微软雅黑"/>
        <charset val="134"/>
      </rPr>
      <t>查看客户关联车辆信
息</t>
    </r>
  </si>
  <si>
    <r>
      <rPr>
        <sz val="10"/>
        <rFont val="微软雅黑"/>
        <charset val="134"/>
      </rPr>
      <t>点击查询已有车辆，可以搜索选中录入
新建车辆，绑定新车辆到客户名下，可选择车主/购买人/送修
可对已有绑定客户进行解绑操作</t>
    </r>
  </si>
  <si>
    <r>
      <rPr>
        <sz val="10"/>
        <rFont val="微软雅黑"/>
        <charset val="134"/>
      </rPr>
      <t>查看车辆维修履历信
息</t>
    </r>
  </si>
  <si>
    <t>可查看车辆维修履历信息，包含自店和他店</t>
  </si>
  <si>
    <t>接待相关</t>
  </si>
  <si>
    <r>
      <rPr>
        <sz val="10"/>
        <rFont val="微软雅黑"/>
        <charset val="134"/>
      </rPr>
      <t>FTMS车辆入场维修履历不只查看5K、10K的实施情况，可以查看所有维修履历；
查询项目不同，FTMS无维修记录时查询不到车辆维修履历。</t>
    </r>
  </si>
  <si>
    <t>可查看客户信息变更字段，变更人，变更时间</t>
  </si>
  <si>
    <t>FTMS与新DMS对客户信息变更日志记录不同，需客户确认是否需要展示</t>
  </si>
  <si>
    <t>有注册丰云行时显示图标</t>
  </si>
  <si>
    <t>新DMS独有功能，需F业务部门确认是否需要</t>
  </si>
  <si>
    <t>有注册车友会时显示图标</t>
  </si>
  <si>
    <r>
      <rPr>
        <sz val="10"/>
        <rFont val="微软雅黑"/>
        <charset val="134"/>
      </rPr>
      <t>新DMS_CF_UR-37 要件功能
处理说明书_车辆信息.pdf</t>
    </r>
  </si>
  <si>
    <r>
      <rPr>
        <sz val="10"/>
        <rFont val="微软雅黑"/>
        <charset val="134"/>
      </rPr>
      <t>FTMS车辆入场维修履历不只查看5K、10K的实施情况，可以查看所有维修履历；
查询项目不同，查看他店维修履历信息不显示维修金额。</t>
    </r>
  </si>
  <si>
    <t>查看车辆三包信息（如有）</t>
  </si>
  <si>
    <t>FTMS与新DMS针对三包车辆逻辑处理及画面展现存在不同</t>
  </si>
  <si>
    <t>检索下载三包车维修工单数据</t>
  </si>
  <si>
    <t>编辑车身信息</t>
  </si>
  <si>
    <t>车架号录入带入车辆相关字段信息</t>
  </si>
  <si>
    <t>DIMS保险公司/保单到期时间数据导入</t>
  </si>
  <si>
    <t>销售店自定义保险公司信息录入</t>
  </si>
  <si>
    <r>
      <rPr>
        <sz val="10"/>
        <rFont val="微软雅黑"/>
        <charset val="134"/>
      </rPr>
      <t>FTMS车辆入场维修履历不只查看5K、10K的实施情况，可以查看所有维修履历；查询项目不同，FTMS无维修记录时查询不到车辆维修履历。
2022/8/23经确认跟No.20重复</t>
    </r>
  </si>
  <si>
    <r>
      <rPr>
        <sz val="10"/>
        <rFont val="微软雅黑"/>
        <charset val="134"/>
      </rPr>
      <t>查看车辆变更履历信
息</t>
    </r>
  </si>
  <si>
    <t>可查看车辆信息变更字段，变更人，变更时间</t>
  </si>
  <si>
    <t>新DMS独有功能，需F业务部门确认；如需要，相关功能需要记录变更</t>
  </si>
  <si>
    <r>
      <rPr>
        <sz val="10"/>
        <rFont val="微软雅黑"/>
        <charset val="134"/>
      </rPr>
      <t>车主/购车人/送修人
展示</t>
    </r>
  </si>
  <si>
    <t>车主/购车人/送修人TAB页切换展示</t>
  </si>
  <si>
    <t>选取已有客户录入车辆关联人</t>
  </si>
  <si>
    <t>直接修改车辆关联人信息并保存</t>
  </si>
  <si>
    <r>
      <rPr>
        <sz val="10"/>
        <rFont val="微软雅黑"/>
        <charset val="134"/>
      </rPr>
      <t>新DMS_CF_UR-37 要件功能
处理说明书_维修履历查询(经</t>
    </r>
  </si>
  <si>
    <t>查询条件和列表项目不同</t>
  </si>
  <si>
    <t>维修履历详情画面项目不同</t>
  </si>
  <si>
    <t>跳转到送修人信息页面</t>
  </si>
  <si>
    <t>跳转到车辆信息页面</t>
  </si>
  <si>
    <t>输入车架号查询他店维修履历</t>
  </si>
  <si>
    <t>FTMS无维修记录查询不到车辆维修履历，需F业务部门确认是否需要调整</t>
  </si>
  <si>
    <r>
      <rPr>
        <sz val="10"/>
        <rFont val="微软雅黑"/>
        <charset val="134"/>
      </rPr>
      <t>新DMS_CF_UR-37 要件功能
处理说明书_丰桔客户导入.pdf</t>
    </r>
  </si>
  <si>
    <r>
      <rPr>
        <sz val="10"/>
        <rFont val="微软雅黑"/>
        <charset val="134"/>
      </rPr>
      <t>新DMS_CF_UR-37 要件功能处理说明书_预约准备管理
2021.12.28.pdf</t>
    </r>
  </si>
  <si>
    <t>查询所有预约单信息</t>
  </si>
  <si>
    <r>
      <rPr>
        <sz val="10"/>
        <rFont val="微软雅黑"/>
        <charset val="134"/>
      </rPr>
      <t>维修流程
（预约→</t>
    </r>
  </si>
  <si>
    <t>预约一览</t>
  </si>
  <si>
    <t>需要追加预约来源字段区分：i-CROP、丰享汇、官网、官微、APP、车载机等分类 tact系统没有分配预约给服务顾问功能逻辑，需讨论是否需要？</t>
  </si>
  <si>
    <t>记录所有该店预约客户信息</t>
  </si>
  <si>
    <t>显示预约单准备状态</t>
  </si>
  <si>
    <r>
      <rPr>
        <sz val="10"/>
        <rFont val="微软雅黑"/>
        <charset val="134"/>
      </rPr>
      <t>新DMS_CF_UR-37 要件功能
处理说明书_预约准备管理</t>
    </r>
  </si>
  <si>
    <t>显示已准备/未准备两种准备状态</t>
  </si>
  <si>
    <t>FTMS与新DMS预约登记画面项目不同</t>
  </si>
  <si>
    <r>
      <rPr>
        <sz val="10"/>
        <rFont val="微软雅黑"/>
        <charset val="134"/>
      </rPr>
      <t>用来查询所有需要进行保养提醒的车辆信息以及针对这些车辆的保养预约
功能</t>
    </r>
  </si>
  <si>
    <t>登记预约客户的信息及可以查看维修履历、及预约管理</t>
  </si>
  <si>
    <t>查看预约登记履历查询</t>
  </si>
  <si>
    <r>
      <rPr>
        <sz val="10"/>
        <rFont val="微软雅黑"/>
        <charset val="134"/>
      </rPr>
      <t>新DMS_CF_UR-37 要件功能
处理说明书_预约准备管理
2021.12.28.pdf</t>
    </r>
  </si>
  <si>
    <r>
      <rPr>
        <sz val="10"/>
        <rFont val="微软雅黑"/>
        <charset val="134"/>
      </rPr>
      <t>显示项目：客户姓名、车牌号/车型、预约类型、预约时间、准备状态
、服务顾问、客户信息、操作</t>
    </r>
  </si>
  <si>
    <t>新DMS_CF_UR-37 要件功能处理说明书_预约准备管理 2021.12.28.pdf</t>
  </si>
  <si>
    <r>
      <rPr>
        <sz val="10"/>
        <rFont val="微软雅黑"/>
        <charset val="134"/>
      </rPr>
      <t>客户信息详情
他店自店展示技术情报查询车辆信息详情
车辆信息切换查询三包查询
SSC查询技术情报
维修履历查询</t>
    </r>
  </si>
  <si>
    <t>准备创建预约工单</t>
  </si>
  <si>
    <t>预约准备</t>
  </si>
  <si>
    <t>进入预约工单详情</t>
  </si>
  <si>
    <t>财务结算）</t>
  </si>
  <si>
    <t>查看预约工单详情</t>
  </si>
  <si>
    <r>
      <rPr>
        <sz val="10"/>
        <rFont val="微软雅黑"/>
        <charset val="134"/>
      </rPr>
      <t>客户预约超时信息查
看</t>
    </r>
  </si>
  <si>
    <t>客户预约超时信息查看</t>
  </si>
  <si>
    <t>随到客户接待</t>
  </si>
  <si>
    <r>
      <rPr>
        <sz val="10"/>
        <rFont val="微软雅黑"/>
        <charset val="134"/>
      </rPr>
      <t>随到客户接待
随到客户查询和新建，选择</t>
    </r>
  </si>
  <si>
    <t>对已经预约的客户进行确认信息</t>
  </si>
  <si>
    <t>对做完工单的车辆进行回访调查</t>
  </si>
  <si>
    <t>进行入厂服务投诉</t>
  </si>
  <si>
    <t>将预约回访数据上载到TACT系统</t>
  </si>
  <si>
    <t>下载回访数据</t>
  </si>
  <si>
    <r>
      <rPr>
        <sz val="10"/>
        <rFont val="微软雅黑"/>
        <charset val="134"/>
      </rPr>
      <t>生成正式接待工单
查询未完结工单，可继续接待
选择免保项目</t>
    </r>
  </si>
  <si>
    <t>预约一览→接待</t>
  </si>
  <si>
    <t>记录所有该店预约客户信息，可以点击接待进行工单生成</t>
  </si>
  <si>
    <t>入门管理</t>
  </si>
  <si>
    <t>未找到要件</t>
  </si>
  <si>
    <t>搜索问题</t>
  </si>
  <si>
    <t>查看日常保养，发动机，底盘等问题类型</t>
  </si>
  <si>
    <t>展示最近搜索记录</t>
  </si>
  <si>
    <t>用车常识图文展示</t>
  </si>
  <si>
    <r>
      <rPr>
        <sz val="10"/>
        <rFont val="微软雅黑"/>
        <charset val="134"/>
      </rPr>
      <t>根据地图，自动预估
价格及公里</t>
    </r>
  </si>
  <si>
    <t>输入保费时间出险次数计算数据</t>
  </si>
  <si>
    <t>查看商业保险条款协议</t>
  </si>
  <si>
    <t>点击自动开始计算出实际金额</t>
  </si>
  <si>
    <r>
      <rPr>
        <sz val="10"/>
        <rFont val="微软雅黑"/>
        <charset val="134"/>
      </rPr>
      <t>新DMS_CF_UR-37 要件功能
处理说明书_权益与价值（可编</t>
    </r>
  </si>
  <si>
    <t>权益与价值管理画面，数据来源于ICM</t>
  </si>
  <si>
    <r>
      <rPr>
        <sz val="10"/>
        <rFont val="微软雅黑"/>
        <charset val="134"/>
      </rPr>
      <t>新DMS_CF_UR-37 要件功能
处理说明书_权益与价值（查</t>
    </r>
  </si>
  <si>
    <t>查看客户权益与价值，套餐信息</t>
  </si>
  <si>
    <t>新DMS_CF_UR-37 要件功能处理说明书_权益与价值（查看）.pdf</t>
  </si>
  <si>
    <r>
      <rPr>
        <sz val="10"/>
        <rFont val="微软雅黑"/>
        <charset val="134"/>
      </rPr>
      <t>显示项目：序号、工单号、入库状态、入库日期、客户名称、车牌号、
车架号、维修类型、代表维修项目、三包状态、工单状态、服务顾问、操作
进入工单详情
根据车牌、车架号、联系方式、客户名称检索收起或展开检索条件
清空所有搜索条件</t>
    </r>
  </si>
  <si>
    <r>
      <rPr>
        <sz val="10"/>
        <rFont val="微软雅黑"/>
        <charset val="134"/>
      </rPr>
      <t>显示项目：委托ID、车架号/车牌号/客户姓名、委托类型、请求事件、
作业项目备注、状态、工单号、操作对二手车工单进行开单
编辑已有的二手车工单</t>
    </r>
  </si>
  <si>
    <t>条件检索车牌号、VIN、客户名等检索条件</t>
  </si>
  <si>
    <t>未找到对应要件</t>
  </si>
  <si>
    <t>车辆当前工作状态一览</t>
  </si>
  <si>
    <r>
      <rPr>
        <sz val="10"/>
        <rFont val="微软雅黑"/>
        <charset val="134"/>
      </rPr>
      <t>显示交车超时数量红
点提示</t>
    </r>
  </si>
  <si>
    <r>
      <rPr>
        <sz val="10"/>
        <rFont val="微软雅黑"/>
        <charset val="134"/>
      </rPr>
      <t>最近访问工单按先后
排序</t>
    </r>
  </si>
  <si>
    <r>
      <rPr>
        <sz val="10"/>
        <rFont val="微软雅黑"/>
        <charset val="134"/>
      </rPr>
      <t>新DMS_CF_UR-37 要件功能
处理说明书_服务接待</t>
    </r>
  </si>
  <si>
    <t>查询所有工单当前列表信息</t>
  </si>
  <si>
    <t>工作状态信息</t>
  </si>
  <si>
    <t>FTMS与新DM检索条件等画面项目不同</t>
  </si>
  <si>
    <t>查看经销店所有工单状态</t>
  </si>
  <si>
    <t>展示检索工单条件信息</t>
  </si>
  <si>
    <t>FTMS与新DM检索条件等画面项目不同，FTMS检索项目比新DMS多</t>
  </si>
  <si>
    <t>FTMS区分做快速接待、定保通接待、服务商品接待业务</t>
  </si>
  <si>
    <t>接待所有到店客户</t>
  </si>
  <si>
    <r>
      <rPr>
        <sz val="10"/>
        <rFont val="微软雅黑"/>
        <charset val="134"/>
      </rPr>
      <t>新DMS_CF_UR-37 要件功能处理说明书_服务接待
20211230.pdf</t>
    </r>
  </si>
  <si>
    <t>点击查看工单预览页面</t>
  </si>
  <si>
    <t>FTMS估算结算可以处理非整数零件工单业务                     FTMS与新DMS施工单、追加作业施工单、结算单画面项目不同</t>
  </si>
  <si>
    <t>经销店对车辆维修保养进行报价和结算处理</t>
  </si>
  <si>
    <t>同步数据，可判定是否在保修期</t>
  </si>
  <si>
    <t>同步数据，可区分是否为钣喷车</t>
  </si>
  <si>
    <t>点击工单号快速点击跳转</t>
  </si>
  <si>
    <t>工单相关信息</t>
  </si>
  <si>
    <t>支持自定义调节显示列表字段</t>
  </si>
  <si>
    <t>新DMS独有功能，需F业务部门确认列表字段是否满足</t>
  </si>
  <si>
    <t>问诊表预览及打印</t>
  </si>
  <si>
    <t>新DMS独有功能，需F业务部门确认问诊表内容是否满足F业务</t>
  </si>
  <si>
    <t>追加作业报价单查看</t>
  </si>
  <si>
    <t>新DMS_CF_UR-37 要件功能处理说明书_服务接待 20211230.pdf</t>
  </si>
  <si>
    <r>
      <rPr>
        <sz val="10"/>
        <rFont val="微软雅黑"/>
        <charset val="134"/>
      </rPr>
      <t>施工单查看及打印
外观图片检查 部位对照表查看
项目/零件去了解查看</t>
    </r>
  </si>
  <si>
    <t>废弃2</t>
  </si>
  <si>
    <t>经销店当日所有BO到货零件的统计汇总</t>
  </si>
  <si>
    <r>
      <rPr>
        <sz val="10"/>
        <rFont val="微软雅黑"/>
        <charset val="134"/>
      </rPr>
      <t>新DMS_CF_UR-37 要件功能
处理说明书_服务接待
20211230.pdf</t>
    </r>
  </si>
  <si>
    <r>
      <rPr>
        <sz val="10"/>
        <rFont val="微软雅黑"/>
        <charset val="134"/>
      </rPr>
      <t>结算单查看及打印
外观图片检查
部位对照表查看</t>
    </r>
  </si>
  <si>
    <r>
      <rPr>
        <sz val="10"/>
        <rFont val="微软雅黑"/>
        <charset val="134"/>
      </rPr>
      <t>工单取消条件查询
工单取消一览工单取消申请工单取消状态查看工单详情查看申请详情
取消工单导出</t>
    </r>
  </si>
  <si>
    <t>FTMS工单取消分为未结算的工单取消和已结算的工单取消工单取消针对新能源电池有特殊处理逻辑</t>
  </si>
  <si>
    <r>
      <rPr>
        <sz val="10"/>
        <rFont val="微软雅黑"/>
        <charset val="134"/>
      </rPr>
      <t>FTMS工单取消分为未结算的工单取消和已结算的工单取消
工单取消针对新能源电池有特殊处理逻辑</t>
    </r>
  </si>
  <si>
    <t>用于经销店结算售后维修工单。</t>
  </si>
  <si>
    <r>
      <rPr>
        <sz val="10"/>
        <rFont val="微软雅黑"/>
        <charset val="134"/>
      </rPr>
      <t>选择常用语，可设置
编辑</t>
    </r>
  </si>
  <si>
    <t>新DMS独有功能，需F业务部门确认</t>
  </si>
  <si>
    <t>服务接待</t>
  </si>
  <si>
    <t>注册丰云行客户：未注册时图标置灰，已开通时图标亮起点击：点击可切换开通状态</t>
  </si>
  <si>
    <t>认证车友会车主：未认证时图标置灰，已认证时图标亮起点击：点击可切换认证状态</t>
  </si>
  <si>
    <t>添加微信：未添加微信时图标置灰，已开通时图标亮起点击：点击可切换添加状态</t>
  </si>
  <si>
    <t>E客服所属小组：未分配时图标置灰，已分配时图标亮起，并显示所在小组编号点击：点击可切换开通状态</t>
  </si>
  <si>
    <t>FTMS与新DMS录入客户基本信息画面项目不同</t>
  </si>
  <si>
    <r>
      <rPr>
        <sz val="10"/>
        <rFont val="微软雅黑"/>
        <charset val="134"/>
      </rPr>
      <t>三包车辆开单；DMS仅作查看
三包状态红点显示，对应三包逻辑</t>
    </r>
  </si>
  <si>
    <t>检索下载三包车维修过程中暂停履历数据</t>
  </si>
  <si>
    <t>SSC召回车辆弹窗展示</t>
  </si>
  <si>
    <t>FTMS与新DMS针对召回车辆逻辑处理及画面展现存在不同</t>
  </si>
  <si>
    <t>车辆保修到期前提醒当期活动提醒</t>
  </si>
  <si>
    <r>
      <rPr>
        <sz val="10"/>
        <rFont val="微软雅黑"/>
        <charset val="134"/>
      </rPr>
      <t>检索客户与车辆
新增车辆与客户编辑客户信息
编辑保有车辆信息三包查询
SSC查询技术情报
查看车辆保有信息查看客户基本信息查询维修履历详情查询结果及建议 查看跟进履历
录入预约</t>
    </r>
  </si>
  <si>
    <t>FTMS与新DMS画面项目不同，FTMS画面有决策信息（顾客价值、上一年度自店消费额）、服务信息等</t>
  </si>
  <si>
    <t>查看客户要求</t>
  </si>
  <si>
    <t>FTMS客户要求可以进行下拉选项和填写顾客要求原话</t>
  </si>
  <si>
    <t>每次入行提醒内容显示</t>
  </si>
  <si>
    <t>临时保存当前编辑内容</t>
  </si>
  <si>
    <t>新DMS_CF_UR-37 要件功能处理说明书_车辆状况（可编辑）.pdf</t>
  </si>
  <si>
    <r>
      <rPr>
        <sz val="10"/>
        <rFont val="微软雅黑"/>
        <charset val="134"/>
      </rPr>
      <t>FTMS录入车辆公里数时，不允许车辆公里数回卷等校验环车检查项目不同
部分内容为新DMS独有，需F业务部门确认</t>
    </r>
  </si>
  <si>
    <t>接待所有到店客户，录入客户及车辆基本信息</t>
  </si>
  <si>
    <r>
      <rPr>
        <sz val="10"/>
        <rFont val="微软雅黑"/>
        <charset val="134"/>
      </rPr>
      <t>新DMS_CF_UR-37 要件功能
处理说明书_车辆状况（可编
辑）.pdf</t>
    </r>
  </si>
  <si>
    <t>针对新能源和非能源车分别录入，有油量电量等字段的区别；DMS仅作查看</t>
  </si>
  <si>
    <t>新DMS独有，需确认FTMS是否需要</t>
  </si>
  <si>
    <r>
      <rPr>
        <sz val="10"/>
        <rFont val="微软雅黑"/>
        <charset val="134"/>
      </rPr>
      <t>新DMS_CF_UR-37 要件功能
处理说明书_车辆状况（可编</t>
    </r>
  </si>
  <si>
    <t>编辑确认事项；</t>
  </si>
  <si>
    <r>
      <rPr>
        <sz val="10"/>
        <rFont val="微软雅黑"/>
        <charset val="134"/>
      </rPr>
      <t>点击查看外观和内饰照片
分类型区分展示外观问题图片内饰检查图片描述
检查图片一览下载</t>
    </r>
  </si>
  <si>
    <r>
      <rPr>
        <sz val="10"/>
        <rFont val="微软雅黑"/>
        <charset val="134"/>
      </rPr>
      <t>新DMS_CF_UR-37 要件功能处理说明书_车辆状况（可编
辑）.pdf</t>
    </r>
  </si>
  <si>
    <t>可查看并上传外观内饰检查图片外观内饰检查图片下载</t>
  </si>
  <si>
    <t>上传问诊录音;</t>
  </si>
  <si>
    <t>录入问诊表；</t>
  </si>
  <si>
    <r>
      <rPr>
        <sz val="10"/>
        <rFont val="微软雅黑"/>
        <charset val="134"/>
      </rPr>
      <t>可查看并上传故障点
损伤照片</t>
    </r>
  </si>
  <si>
    <t>新DMS_CF_UR-37 要件功能处理说明书_权益与价值（可编辑）.pdf</t>
  </si>
  <si>
    <r>
      <rPr>
        <sz val="10"/>
        <rFont val="微软雅黑"/>
        <charset val="134"/>
      </rPr>
      <t>展示用车旅程
展示客户基本信息展示客户维修履历编辑客户特征； 展示需求分析
展示客户基本信息 展示客户可参与活动展示客户购买套餐 展示保养入库信息 展示保险/钣喷信息
展示二手车相关信息</t>
    </r>
  </si>
  <si>
    <r>
      <rPr>
        <sz val="10"/>
        <rFont val="微软雅黑"/>
        <charset val="134"/>
      </rPr>
      <t>新DMS_CF_UR-37 要件功能处理说明书_权益与价值（可编
辑）.pdf</t>
    </r>
  </si>
  <si>
    <r>
      <rPr>
        <sz val="10"/>
        <rFont val="微软雅黑"/>
        <charset val="134"/>
      </rPr>
      <t>展示车型/公里数
展示维修项目与零件
了解项目与零件详情，查看图文信息</t>
    </r>
  </si>
  <si>
    <r>
      <rPr>
        <sz val="10"/>
        <rFont val="微软雅黑"/>
        <charset val="134"/>
      </rPr>
      <t>新DMS_CF_UR-37 要件功能处理说明书_维修项目与零件
（可编辑）.pdf</t>
    </r>
  </si>
  <si>
    <r>
      <rPr>
        <sz val="10"/>
        <rFont val="微软雅黑"/>
        <charset val="134"/>
      </rPr>
      <t>展示本次必选的项目
项目速查,支持快速查看项目零件速查,支持快速查看零件
优惠套餐,选择优惠套餐，套餐由ICM提供查询项目&amp;零件，搜索名称，展示价格  选择5k10k等免保策略
选择公里数车型
根据公里数车型筛选出本次必项目与零件优惠券搜索，展示，核销;
加入购物车，一键加入勾选零件项目去了解详情查看
折扣情况，作业时间等信息录入自动计算优惠金额，当前金额
展示客户所选项目与零件，免保策略，公里数等信息
更新报价</t>
    </r>
  </si>
  <si>
    <t>服务商品、原厂保养套餐涉及此部分内容，需讨论</t>
  </si>
  <si>
    <r>
      <rPr>
        <sz val="10"/>
        <rFont val="微软雅黑"/>
        <charset val="134"/>
      </rPr>
      <t>展示优惠项目套餐
零件项目去了解详情查看
展示客户所选项目与零件，免保策略，公里数等信息
展示优惠券使用详情</t>
    </r>
  </si>
  <si>
    <t>涉及优惠卷使用，需业务部门确认如何接入</t>
  </si>
  <si>
    <t>服务商品相关</t>
  </si>
  <si>
    <t>售后服务部门用户查询本店的原厂保养套餐销售状况</t>
  </si>
  <si>
    <t>业务合并到服务商品套餐中</t>
  </si>
  <si>
    <t>查询本店的原厂保养套餐销售应开票状况</t>
  </si>
  <si>
    <t>查询本店原厂保养套餐实施状况</t>
  </si>
  <si>
    <t>售后服务部门用于销售原厂保养套餐</t>
  </si>
  <si>
    <t>确认原厂保养套餐发票数据</t>
  </si>
  <si>
    <t>DLR可查看FTMS维护的所有商品信息并设计自店商品</t>
  </si>
  <si>
    <t>DLR可查看自店的商品销售履历</t>
  </si>
  <si>
    <t>用于经销店服务商品销售单支付结算。</t>
  </si>
  <si>
    <t>用于经销店定保通销售单支付结算。</t>
  </si>
  <si>
    <t>财务部门查询本店的原厂保养套餐的销售状况</t>
  </si>
  <si>
    <t>查询本店的原厂保养套餐销售发票</t>
  </si>
  <si>
    <t>进行原厂保养套餐销售单的收款</t>
  </si>
  <si>
    <t>展示付款方信息</t>
  </si>
  <si>
    <t>TACT付款方式比G-新DMS多，需FTMS业务部门确认</t>
  </si>
  <si>
    <t>展示发票抬头，预计交车时间等</t>
  </si>
  <si>
    <t>FTMS与新DMS支付方式不同，需FTMS业务部门确认</t>
  </si>
  <si>
    <t>展示客户基本信息，VIN车名等</t>
  </si>
  <si>
    <t>FTMS与新DMS画面项目不同，需FTMS业务部门确认</t>
  </si>
  <si>
    <t>展示优惠券类别，编码</t>
  </si>
  <si>
    <t>目前优惠卷无法实时核销，该部分需调整</t>
  </si>
  <si>
    <t>展示套餐名称，编码</t>
  </si>
  <si>
    <t>FTMS侧有厂家政策、原厂保养套餐接待、自店销售定保通接待、其他商品接待等套餐逻辑</t>
  </si>
  <si>
    <t>展示选择的维修项目与零件</t>
  </si>
  <si>
    <t>FTMS与新DMS画面显示不同，需FTMS确认</t>
  </si>
  <si>
    <t>根据F实际车辆问诊表进行调整（一般油车和新能源车是否存在不通的问诊表，需讨论）</t>
  </si>
  <si>
    <t>本地打印估算单</t>
  </si>
  <si>
    <t>本地打印施工单</t>
  </si>
  <si>
    <t>发起线上支付，进入丰云行APP进行线上支付</t>
  </si>
  <si>
    <t>录入检验报告编码</t>
  </si>
  <si>
    <r>
      <rPr>
        <sz val="10"/>
        <rFont val="微软雅黑"/>
        <charset val="134"/>
      </rPr>
      <t>完工工单查询
完工检查待检查、已检查一览工单基本情报详情确认
工单权益与价值确认
工单维修项目与维修零件确认工单维修项目/零件估算确认施工单单据确认
追加作业报价单单据确认零件出库单确认
结算单确认/打印
作业结果完工确认</t>
    </r>
  </si>
  <si>
    <t>完成检查</t>
  </si>
  <si>
    <t>该店所有估算确定的工单在此进行完成检查流程</t>
  </si>
  <si>
    <t>查询所有需要进行完成检查的工单信息</t>
  </si>
  <si>
    <r>
      <rPr>
        <sz val="10"/>
        <rFont val="微软雅黑"/>
        <charset val="134"/>
      </rPr>
      <t>编辑下次入场时间编辑下次入场里程录入出厂里程
输入客户要求；设置常用语
展示本次作业项目
点击即可查询维修前后对比照，点击后弹出前后对比照片画面展示用车建议
编辑未采纳项目； 编辑行车安全检查；提示缺失零件
保存信息
交车检查</t>
    </r>
  </si>
  <si>
    <t>估算结算完成检查</t>
  </si>
  <si>
    <t>该店所有估算确定的工单在此进行完成检查流程查询所有需要进行完成检查的工单信息</t>
  </si>
  <si>
    <t>新DMS_CF_UR-37 要件功能处理说明书-会计服务结算.pdf</t>
  </si>
  <si>
    <r>
      <rPr>
        <sz val="10"/>
        <rFont val="微软雅黑"/>
        <charset val="134"/>
      </rPr>
      <t>输入付款信息、输入发票信息
取消结算确认结算
展示会计结算履历
结算日志查看</t>
    </r>
  </si>
  <si>
    <t>FTMS不存在结算取消后再退回的情况，结算取消后生产新工单 FTMS业务部门需确认</t>
  </si>
  <si>
    <r>
      <rPr>
        <sz val="10"/>
        <rFont val="微软雅黑"/>
        <charset val="134"/>
      </rPr>
      <t>新DMS_CF_UR-37 要件功能
处理说明书-交车模块
20211230.pdf</t>
    </r>
  </si>
  <si>
    <t>服务会计日报报表查询，下载</t>
  </si>
  <si>
    <t>FTMS比新DMS日报多字段（班组和SA）</t>
  </si>
  <si>
    <t>用于经销店查询指定时间内的维修工单结算信息。</t>
  </si>
  <si>
    <r>
      <rPr>
        <sz val="10"/>
        <rFont val="微软雅黑"/>
        <charset val="134"/>
      </rPr>
      <t>新DMS_CF_UR-37 要件功能
处理说明书-应收帐查询.pdf</t>
    </r>
  </si>
  <si>
    <r>
      <rPr>
        <sz val="10"/>
        <rFont val="微软雅黑"/>
        <charset val="134"/>
      </rPr>
      <t>查询应收帐
导出应收帐</t>
    </r>
  </si>
  <si>
    <t>服务销售日报报表查询，下载</t>
  </si>
  <si>
    <r>
      <rPr>
        <sz val="10"/>
        <color rgb="FFFF0000"/>
        <rFont val="微软雅黑"/>
        <charset val="134"/>
      </rPr>
      <t>未找到要件画面</t>
    </r>
  </si>
  <si>
    <t>用于经销店查询指定时间内的维护付款信息。</t>
  </si>
  <si>
    <r>
      <rPr>
        <sz val="10"/>
        <rFont val="微软雅黑"/>
        <charset val="134"/>
      </rPr>
      <t>新能源车电池
管理</t>
    </r>
  </si>
  <si>
    <t>电池维修信息输入</t>
  </si>
  <si>
    <t>查询新能源车电池录入情况及录入新能源电池信息</t>
  </si>
  <si>
    <r>
      <rPr>
        <sz val="10"/>
        <rFont val="微软雅黑"/>
        <charset val="134"/>
      </rPr>
      <t>新DMS_CF_UR-37 要件功能
处理说明书_基础设置(经销店)</t>
    </r>
  </si>
  <si>
    <r>
      <rPr>
        <sz val="10"/>
        <rFont val="微软雅黑"/>
        <charset val="134"/>
      </rPr>
      <t>服务主数
据设定</t>
    </r>
  </si>
  <si>
    <t>维修代码上载</t>
  </si>
  <si>
    <t>FTMS与新DMS画面维护项目不同</t>
  </si>
  <si>
    <t>批量上载方式维护各车型的维修作业信息，包括代码、名称、工时等信息</t>
  </si>
  <si>
    <t>维修零件上载</t>
  </si>
  <si>
    <t>批量上载方式维护各车型各维修作业对应的零件信息</t>
  </si>
  <si>
    <r>
      <rPr>
        <sz val="10"/>
        <color rgb="FFFF0000"/>
        <rFont val="微软雅黑"/>
        <charset val="134"/>
      </rPr>
      <t>2022/8/23 F独有改为完全留用</t>
    </r>
  </si>
  <si>
    <t>维护各车型各维修作业对应的零件信息</t>
  </si>
  <si>
    <t>维护各车型的维修作业信息，包括代码、名称、工时等信息</t>
  </si>
  <si>
    <t>维修代码对照表批量
修改</t>
  </si>
  <si>
    <t>维修代码对照表小时新建修改</t>
  </si>
  <si>
    <t>小时单价表</t>
  </si>
  <si>
    <t>维护该店小时单价表</t>
  </si>
  <si>
    <t>进行e客服分组调整</t>
  </si>
  <si>
    <t>套餐</t>
  </si>
  <si>
    <t>对指定车型进行保养套餐维护</t>
  </si>
  <si>
    <t>财务管理</t>
  </si>
  <si>
    <t>转账部门</t>
  </si>
  <si>
    <t>经销店内部转账时维护的科室信息</t>
  </si>
  <si>
    <t>消息管理</t>
  </si>
  <si>
    <r>
      <rPr>
        <sz val="10"/>
        <rFont val="微软雅黑"/>
        <charset val="134"/>
      </rPr>
      <t>系统内消息节点提醒
模板查询</t>
    </r>
  </si>
  <si>
    <t>根据条件筛选消息提醒模块进行查询</t>
  </si>
  <si>
    <r>
      <rPr>
        <sz val="10"/>
        <rFont val="微软雅黑"/>
        <charset val="134"/>
      </rPr>
      <t>系统内消息节点提醒
模板一览</t>
    </r>
  </si>
  <si>
    <r>
      <rPr>
        <sz val="10"/>
        <rFont val="微软雅黑"/>
        <charset val="134"/>
      </rPr>
      <t>系统内消息节点提醒
模板编辑</t>
    </r>
  </si>
  <si>
    <r>
      <rPr>
        <sz val="10"/>
        <rFont val="微软雅黑"/>
        <charset val="134"/>
      </rPr>
      <t>系统内消息节点提醒
模板新建</t>
    </r>
  </si>
  <si>
    <r>
      <rPr>
        <sz val="10"/>
        <rFont val="微软雅黑"/>
        <charset val="134"/>
      </rPr>
      <t>系统内消息节点提醒
模板弹窗</t>
    </r>
  </si>
  <si>
    <t>展示所有消息提醒列表数据</t>
  </si>
  <si>
    <t>点击预约ID快速跳转</t>
  </si>
  <si>
    <t>点击工单ID快速跳转</t>
  </si>
  <si>
    <t>搜索文档标题和文档具体内容</t>
  </si>
  <si>
    <t>点击切换文档目录页面</t>
  </si>
  <si>
    <t>查看设置页面内容</t>
  </si>
  <si>
    <t>点击页面悬浮去设置快速跳转去相关页面设置</t>
  </si>
  <si>
    <t>输入关键词搜索文档</t>
  </si>
  <si>
    <t>点击目录快速跳转文档页面</t>
  </si>
  <si>
    <t>点击设置按钮，跳转至SA常用维修项目管理页面进行维修项目配置</t>
  </si>
  <si>
    <t>增加零件标签、默认零件、是否推荐等设置</t>
  </si>
  <si>
    <t>维护该店定期保养信息</t>
  </si>
  <si>
    <t>点击设置按钮，跳转至e客服分组维护页面进行e客服小组配置</t>
  </si>
  <si>
    <t>配置管理</t>
  </si>
  <si>
    <t>引用方案需要审批才能通过保存</t>
  </si>
  <si>
    <t>本次必选编辑，设置公里数和车型匹配</t>
  </si>
  <si>
    <t>本次必选新增，新增本次必选推荐</t>
  </si>
  <si>
    <t>获取零件数据</t>
  </si>
  <si>
    <t>自店销售车辆/自店服务车辆选择</t>
  </si>
  <si>
    <t>数据管理</t>
  </si>
  <si>
    <t>筛选提取指定条件</t>
  </si>
  <si>
    <t>点击按钮开始导出</t>
  </si>
  <si>
    <t>导出确认弹窗</t>
  </si>
  <si>
    <t>文件登记成功提示框</t>
  </si>
  <si>
    <t>文件下载成功提示框</t>
  </si>
  <si>
    <t>可下载CSV和EXCEL两种格式</t>
  </si>
  <si>
    <t>可选择后批量下载</t>
  </si>
  <si>
    <t>服务部门上载</t>
  </si>
  <si>
    <t>未找到对应要件画面</t>
  </si>
  <si>
    <t>服务部门用户用于向经销店或其他服务部门用户发送的各种数据文件</t>
  </si>
  <si>
    <r>
      <rPr>
        <sz val="10"/>
        <rFont val="微软雅黑"/>
        <charset val="134"/>
      </rPr>
      <t>服务部门用户用于下载经销店上载的或其他服务部门用户上载的各种数据
文件</t>
    </r>
  </si>
  <si>
    <t>厂家</t>
  </si>
  <si>
    <r>
      <rPr>
        <sz val="10"/>
        <rFont val="微软雅黑"/>
        <charset val="134"/>
      </rPr>
      <t>新DMS_CF_UR-37 要件功能
处理说明书_基础设置(厂家)</t>
    </r>
  </si>
  <si>
    <t>主表维护</t>
  </si>
  <si>
    <t>主数据维护</t>
  </si>
  <si>
    <t>维修种类</t>
  </si>
  <si>
    <t>FTMS与新DMS画面不同，FTMS有社外种类（社外、社内、保证、丰田采购、外卖）</t>
  </si>
  <si>
    <t>定义售后维修使用的维修种类（定期保养、一般保修、一般客户付款等）</t>
  </si>
  <si>
    <t>查询厂家维护的维修代码、维修工时等明细数据</t>
  </si>
  <si>
    <r>
      <rPr>
        <sz val="10"/>
        <rFont val="微软雅黑"/>
        <charset val="134"/>
      </rPr>
      <t>新DMS_CF_UR-37 要件功能处理说明书_基础设置(厂家)
2021.12.24.pdf</t>
    </r>
  </si>
  <si>
    <t>新DMS独有，需确认FTMS是否需要 FTMS的TACT系统后台数据区分车辆用途</t>
  </si>
  <si>
    <r>
      <rPr>
        <sz val="10"/>
        <rFont val="微软雅黑"/>
        <charset val="134"/>
      </rPr>
      <t>新DMS_CF_UR-37 要件功能
处理说明书_基础设置(厂家)
2021.12.24.pdf</t>
    </r>
  </si>
  <si>
    <r>
      <rPr>
        <sz val="10"/>
        <rFont val="微软雅黑"/>
        <charset val="134"/>
      </rPr>
      <t>启用/停用主动点检提
醒启用/停用主动点检</t>
    </r>
  </si>
  <si>
    <t>启用/停用主动点检提醒启用/停用主动点检提醒</t>
  </si>
  <si>
    <t>原厂保养套餐</t>
  </si>
  <si>
    <t>对原厂保养套餐保养里程产品进行维护</t>
  </si>
  <si>
    <t>批量或单次维护原厂保养套餐产品</t>
  </si>
  <si>
    <t>查询各DLR原厂保养套餐的销售状况</t>
  </si>
  <si>
    <t>查询原厂保养套餐的应开票状况进行查询</t>
  </si>
  <si>
    <t>维护定保通替代零件</t>
  </si>
  <si>
    <t>查询各DLR的原厂保养套餐的实施状况</t>
  </si>
  <si>
    <t>确认DLR提交的原厂保养套餐的发票数据</t>
  </si>
  <si>
    <r>
      <rPr>
        <sz val="10"/>
        <rFont val="微软雅黑"/>
        <charset val="134"/>
      </rPr>
      <t>原厂保养套餐维修费用支付依赖查
询</t>
    </r>
  </si>
  <si>
    <t>对DLR的原厂保养套餐费用进行支援处理</t>
  </si>
  <si>
    <t>维护原厂保养套餐的产品明细</t>
  </si>
  <si>
    <t>上载原厂保养套餐销售发票，供DLR下载</t>
  </si>
  <si>
    <r>
      <rPr>
        <sz val="10"/>
        <rFont val="微软雅黑"/>
        <charset val="134"/>
      </rPr>
      <t>查询新能源电池更换/
维修信息</t>
    </r>
  </si>
  <si>
    <r>
      <rPr>
        <sz val="10"/>
        <rFont val="微软雅黑"/>
        <charset val="134"/>
      </rPr>
      <t>录入新能源电池更换/
维修信息</t>
    </r>
  </si>
  <si>
    <t>定义售后维修付款类型（如现金、挂账、支票、定保通等）</t>
  </si>
  <si>
    <t>定义售后维修中保修项目对应的丰田付款工厂</t>
  </si>
  <si>
    <t>新DMS_CF_UR-37_要件功能处理说明书_追加作业审核管理.pdf</t>
  </si>
  <si>
    <r>
      <rPr>
        <sz val="10"/>
        <rFont val="微软雅黑"/>
        <charset val="134"/>
      </rPr>
      <t>车间当天作业计划一览
车间当天作业计划筛选查询
展示当天作业计划开始作业/结束作业时间
展示返完工状态，如有返完工，显示蓝色可点击按钮展示返完工详情
点击工单ID，工单信息快速跳转查看详情</t>
    </r>
  </si>
  <si>
    <r>
      <rPr>
        <sz val="10"/>
        <rFont val="微软雅黑"/>
        <charset val="134"/>
      </rPr>
      <t>工单信息展示
预计交车时间/原始交车时间查看作业内容-维修项目/零件查看
作业组查看 维修项目查看
车辆状态-车辆展开图
车辆状态-车辆基本信息输入
维修前后照片查看</t>
    </r>
  </si>
  <si>
    <t>手机技师登录功能</t>
  </si>
  <si>
    <r>
      <rPr>
        <sz val="10"/>
        <rFont val="微软雅黑"/>
        <charset val="134"/>
      </rPr>
      <t>账号信息展示
作业中工单展示
添加照片</t>
    </r>
  </si>
  <si>
    <t>添加照片-相册</t>
  </si>
  <si>
    <t>添加照片-拍照</t>
  </si>
  <si>
    <t>照片上传</t>
  </si>
  <si>
    <r>
      <rPr>
        <sz val="10"/>
        <rFont val="微软雅黑"/>
        <charset val="134"/>
      </rPr>
      <t>工位信息
作业计划展示
作业计划当前时间条车辆信息展示
编辑交车时间</t>
    </r>
  </si>
  <si>
    <r>
      <rPr>
        <sz val="10"/>
        <rFont val="微软雅黑"/>
        <charset val="134"/>
      </rPr>
      <t>作业内容-维修项目
作业组批量录入作业组单个录入维修项目查看
零件查看</t>
    </r>
  </si>
  <si>
    <r>
      <rPr>
        <sz val="10"/>
        <rFont val="微软雅黑"/>
        <charset val="134"/>
      </rPr>
      <t>车辆状态-基本
外观检查-图片一览 外观检查-部位对照表外观检查-故障点查看
车辆状况-初始状态</t>
    </r>
  </si>
  <si>
    <r>
      <rPr>
        <sz val="10"/>
        <rFont val="微软雅黑"/>
        <charset val="134"/>
      </rPr>
      <t>客户要求-客户要求
客户要求-确认事项
客户要求-车辆现象描述客户要求-问诊录音
客户要求-问诊表</t>
    </r>
  </si>
  <si>
    <r>
      <rPr>
        <sz val="10"/>
        <rFont val="微软雅黑"/>
        <charset val="134"/>
      </rPr>
      <t>工单信息快速跳转
筛选查询
零件出库状态派工工位查看
开始作业时间查看结束作业时间查看完工作业时间查看
返完工状态查看</t>
    </r>
  </si>
  <si>
    <r>
      <rPr>
        <sz val="10"/>
        <rFont val="微软雅黑"/>
        <charset val="134"/>
      </rPr>
      <t>追加作业报价单查看
查看追加作业详情</t>
    </r>
  </si>
  <si>
    <r>
      <rPr>
        <sz val="10"/>
        <rFont val="微软雅黑"/>
        <charset val="134"/>
      </rPr>
      <t>查看工单信息
引用方案
添加项目/零件选择故障点
输入故障现象设置常用语
上传以及查看故障图片输入诊断结果
编辑维修方案追加作业提交
项目零件为空提示关闭本次提交
重新修改</t>
    </r>
  </si>
  <si>
    <r>
      <rPr>
        <sz val="10"/>
        <rFont val="微软雅黑"/>
        <charset val="134"/>
      </rPr>
      <t>引用方案查询引用方案选择
引用方案引用填入故障现象和诊断结果</t>
    </r>
  </si>
  <si>
    <r>
      <rPr>
        <sz val="10"/>
        <rFont val="微软雅黑"/>
        <charset val="134"/>
      </rPr>
      <t>新DMS_CF_UR-37_要件功能
处理说明书_生产模块</t>
    </r>
  </si>
  <si>
    <r>
      <rPr>
        <sz val="10"/>
        <rFont val="微软雅黑"/>
        <charset val="134"/>
      </rPr>
      <t>SA追加作业管
理</t>
    </r>
  </si>
  <si>
    <t>查询FTMS侧上载的支援品发票信息</t>
  </si>
  <si>
    <t>订购的支援品在此进行退货申请</t>
  </si>
  <si>
    <t>提交的支援品退货申请需要服务经理通过此功能进行审核</t>
  </si>
  <si>
    <t>经销店进行服务支援品商品的订购</t>
  </si>
  <si>
    <t>提交订购的支援品订单需服务经理通过此功能进行审核</t>
  </si>
  <si>
    <t>查询、修改、删除未审核的支援品订单内容</t>
  </si>
  <si>
    <t>支援品到店后再此进行确认</t>
  </si>
  <si>
    <t>上传电子健康档案信息</t>
  </si>
  <si>
    <t>查询促进明细</t>
  </si>
  <si>
    <t>下载工单明细信息</t>
  </si>
  <si>
    <t>DLR可按不同条件检索全部厂家政策入厂车辆情况</t>
  </si>
  <si>
    <t>批量下载环检单</t>
  </si>
  <si>
    <t>保留</t>
  </si>
  <si>
    <t>查找该店所有工单。</t>
  </si>
  <si>
    <t>提取本店所有车辆信息（根据提取条件）</t>
  </si>
  <si>
    <t>提取他店到本店维修的所有车辆信息（根据提取条件）</t>
  </si>
  <si>
    <t>下载该店所有定保通销售履历文件</t>
  </si>
  <si>
    <t>查询各经销店当月的MSI各项指标的累计数据</t>
  </si>
  <si>
    <t>查询各经销店的MSI基本情报</t>
  </si>
  <si>
    <t>通过画面功能进行MSI情报集计</t>
  </si>
  <si>
    <t>查询各经销店MSI输入状况</t>
  </si>
  <si>
    <t>MSI月别明细表定期下载</t>
  </si>
  <si>
    <t>MSI月次比较表定期下载</t>
  </si>
  <si>
    <t>批量设置各经销店的服务和销售指标</t>
  </si>
  <si>
    <t>指定在MSI中统计车型的归类</t>
  </si>
  <si>
    <t>显示经销店别的工单主维修项目统计结果</t>
  </si>
  <si>
    <t>FTMS可维护的商品信息</t>
  </si>
  <si>
    <t>FTMS可查看所有经销店的商品销售履历</t>
  </si>
  <si>
    <r>
      <rPr>
        <sz val="10"/>
        <rFont val="微软雅黑"/>
        <charset val="134"/>
      </rPr>
      <t>用于FTMS各科室及关联单位进行服务支援品的到货确认，同时也可代替
经销店进行到货确认</t>
    </r>
  </si>
  <si>
    <t>各产权科室对于本部门负责的支援品进行开票前的订单确认操作</t>
  </si>
  <si>
    <t>各产权科室对于本部门负责的经销店提出的支援品退货申请进行审核确认</t>
  </si>
  <si>
    <t>用于维护需要组合订购的服务支援品商品信息</t>
  </si>
  <si>
    <r>
      <rPr>
        <sz val="10"/>
        <rFont val="微软雅黑"/>
        <charset val="134"/>
      </rPr>
      <t>用于设定进行有偿服务支援品订货对应的经销店、FTMS科室、关联单位
的基本信息</t>
    </r>
  </si>
  <si>
    <t>用于维护服务支援品订货时的须知信息</t>
  </si>
  <si>
    <t>用于维护有偿服务支援品的商品信息（名称、单位、价格等）</t>
  </si>
  <si>
    <t>FTMS科室、关联单位或指定经销店进行支援品订货功能</t>
  </si>
  <si>
    <t>服务支援品订单的查询修改功能</t>
  </si>
  <si>
    <t>用于向物流发送需发货的服务支援品商品明细文件下载</t>
  </si>
  <si>
    <t>服务支援品商品的库存查询以及库存补充</t>
  </si>
  <si>
    <t>用于服务支援品入库单的打印及再打印</t>
  </si>
  <si>
    <t>用于审核服务支援品的订单数据</t>
  </si>
  <si>
    <t>用于上传服务支援品发票。</t>
  </si>
  <si>
    <t>用于查看各经销店支援品的订单、确认、发票等总金额。</t>
  </si>
  <si>
    <t>用于查看各经销店支援品的应收款明细一览</t>
  </si>
  <si>
    <t>用户上传红字发票，以实现服务支援品退货处理。</t>
  </si>
  <si>
    <t>用于20K服务考核系数的维护</t>
  </si>
  <si>
    <t>用户查询经销店20K定期保养激励状况</t>
  </si>
  <si>
    <t>DIST MFR确认后发票信息发送OA</t>
  </si>
  <si>
    <t>查询回收类型为FTR回收的零件回收数据</t>
  </si>
  <si>
    <t>2022/8/10 BR组确认废弃</t>
  </si>
  <si>
    <r>
      <rPr>
        <sz val="10"/>
        <rFont val="微软雅黑"/>
        <charset val="134"/>
      </rPr>
      <t>设定指定零件回收的经销店，设定的经销店的保修旧件不受回收条件限
制，一律回收，目前该功能已停用</t>
    </r>
  </si>
  <si>
    <r>
      <rPr>
        <sz val="10"/>
        <rFont val="微软雅黑"/>
        <charset val="134"/>
      </rPr>
      <t>通过画面设定CS面访数据的生成条件，供夜间Job按照条件生成对应的文
件</t>
    </r>
  </si>
  <si>
    <t>保修室用于查询修改车辆保养唯一码机能</t>
  </si>
  <si>
    <r>
      <rPr>
        <sz val="10"/>
        <rFont val="微软雅黑"/>
        <charset val="134"/>
      </rPr>
      <t>查询和下载各经销店的工单明细数据，且可以查看对应的维修履历和施工
单数据</t>
    </r>
  </si>
  <si>
    <t>定义不同经销店使用的维修结算清单模板</t>
  </si>
  <si>
    <r>
      <rPr>
        <sz val="10"/>
        <rFont val="微软雅黑"/>
        <charset val="134"/>
      </rPr>
      <t>下载各经销店售后服务业务的各项指标（如入库客户、新增客户、客户掌
握、入库次数、客户消费、维修掌握等信息）</t>
    </r>
  </si>
  <si>
    <r>
      <rPr>
        <sz val="10"/>
        <rFont val="微软雅黑"/>
        <charset val="134"/>
      </rPr>
      <t>FTMS可对符合纯牌零件更换优惠政策的纯牌零件号进行批量上载，并可
下载查看已维护的信息</t>
    </r>
  </si>
  <si>
    <t>下载经销店指定日期的工单检查完成的结果</t>
  </si>
  <si>
    <t>FTMS可设置费用项目及厂家政策</t>
  </si>
  <si>
    <t>FTMS可按不同条件检索全部厂家政策入厂车辆情况</t>
  </si>
  <si>
    <t>FTMS查询厂家政策费用详细</t>
  </si>
  <si>
    <t>FTMS可下载固定报表数据</t>
  </si>
  <si>
    <t>根据车架号后七位，查询指定车辆的维修履历明细</t>
  </si>
  <si>
    <t>根据不同条件，检索下载定保通的销售履历明细</t>
  </si>
  <si>
    <t>维护车身部位及维修代码间的关系（用于环车检查）</t>
  </si>
  <si>
    <t>用于开通经销店的汽车维修电子健康档案系统的对接功能</t>
  </si>
  <si>
    <r>
      <rPr>
        <sz val="10"/>
        <color rgb="FFFF0000"/>
        <rFont val="微软雅黑"/>
        <charset val="134"/>
      </rPr>
      <t>2022/8/23 业务部门用户确认废弃</t>
    </r>
  </si>
  <si>
    <t>根据车牌号和车架号查询对应车辆使用的DIO、PPO精品零件</t>
  </si>
  <si>
    <t>按照不同条件检索下载售后服务工单明细数据</t>
  </si>
  <si>
    <t>黄志鹏确认</t>
  </si>
  <si>
    <t>按照不同条件检索下载售后服务维修履历数据</t>
  </si>
  <si>
    <t>按照不同条件检索下载顾客数据</t>
  </si>
  <si>
    <t>定义售后维修支付使用的费率（17%）</t>
  </si>
  <si>
    <t>用于设定广泛应用提取的抽出数据的项目名称、列名、属性等信息</t>
  </si>
  <si>
    <t>定义指定年份FTMS侧的工作天数</t>
  </si>
  <si>
    <t>显示TASS别的工单主维修项目统计结果</t>
  </si>
  <si>
    <t>F独有(废弃)/完全留用G</t>
  </si>
</sst>
</file>

<file path=xl/styles.xml><?xml version="1.0" encoding="utf-8"?>
<styleSheet xmlns="http://schemas.openxmlformats.org/spreadsheetml/2006/main">
  <numFmts count="54">
    <numFmt numFmtId="176" formatCode="0.000_ "/>
    <numFmt numFmtId="177" formatCode="\¥#,##0.00;[Red]\¥\-#,##0.00"/>
    <numFmt numFmtId="6" formatCode="&quot;￥&quot;#,##0;[Red]&quot;￥&quot;\-#,##0"/>
    <numFmt numFmtId="178" formatCode="mmmm\-yy"/>
    <numFmt numFmtId="24" formatCode="\$#,##0_);[Red]\(\$#,##0\)"/>
    <numFmt numFmtId="7" formatCode="&quot;￥&quot;#,##0.00;&quot;￥&quot;\-#,##0.00"/>
    <numFmt numFmtId="179" formatCode="#\ ?/?"/>
    <numFmt numFmtId="180" formatCode="0.0_);[Red]\(0.0\)"/>
    <numFmt numFmtId="25" formatCode="\$#,##0.00_);\(\$#,##0.00\)"/>
    <numFmt numFmtId="181" formatCode="0.0000000_);[Red]\(0.0000000\)"/>
    <numFmt numFmtId="182" formatCode="[DBNum1][$-804]yyyy&quot;年&quot;m&quot;月&quot;d&quot;日&quot;"/>
    <numFmt numFmtId="183" formatCode="[$-804]aaa"/>
    <numFmt numFmtId="184" formatCode="0.00_);[Red]\(0.00\)"/>
    <numFmt numFmtId="8" formatCode="&quot;￥&quot;#,##0.00;[Red]&quot;￥&quot;\-#,##0.00"/>
    <numFmt numFmtId="185" formatCode="0.000"/>
    <numFmt numFmtId="43" formatCode="_ * #,##0.00_ ;_ * \-#,##0.00_ ;_ * &quot;-&quot;??_ ;_ @_ "/>
    <numFmt numFmtId="186" formatCode="[DBNum1][$-804]m&quot;月&quot;d&quot;日&quot;"/>
    <numFmt numFmtId="187" formatCode="mm/dd/yy"/>
    <numFmt numFmtId="188" formatCode="[$JPY]\ #,##0;[Red][$JPY]\ \-#,##0"/>
    <numFmt numFmtId="189" formatCode="yy/m/d"/>
    <numFmt numFmtId="190" formatCode="0.0_ "/>
    <numFmt numFmtId="191" formatCode="m/d"/>
    <numFmt numFmtId="192" formatCode="0_ "/>
    <numFmt numFmtId="193" formatCode="mmmmm"/>
    <numFmt numFmtId="194" formatCode="mmmmm\-yy"/>
    <numFmt numFmtId="195" formatCode="0.0000_ "/>
    <numFmt numFmtId="196" formatCode="h:mm\ AM/PM"/>
    <numFmt numFmtId="197" formatCode="h:mm:ss\ AM/PM"/>
    <numFmt numFmtId="198" formatCode="0.0%"/>
    <numFmt numFmtId="199" formatCode="0.000_);[Red]\(0.000\)"/>
    <numFmt numFmtId="200" formatCode="###0.00"/>
    <numFmt numFmtId="201" formatCode="#\ ??"/>
    <numFmt numFmtId="202" formatCode="\¥#,##0;[Red]\¥\-#,##0"/>
    <numFmt numFmtId="203" formatCode="0.0000000000_);[Red]\(0.0000000000\)"/>
    <numFmt numFmtId="23" formatCode="\$#,##0_);\(\$#,##0\)"/>
    <numFmt numFmtId="204" formatCode="0.00_ "/>
    <numFmt numFmtId="205" formatCode="0.0000_);[Red]\(0.0000\)"/>
    <numFmt numFmtId="26" formatCode="\$#,##0.00_);[Red]\(\$#,##0.00\)"/>
    <numFmt numFmtId="44" formatCode="_ &quot;￥&quot;* #,##0.00_ ;_ &quot;￥&quot;* \-#,##0.00_ ;_ &quot;￥&quot;* &quot;-&quot;??_ ;_ @_ "/>
    <numFmt numFmtId="206" formatCode="[$-804]aaaa"/>
    <numFmt numFmtId="5" formatCode="&quot;￥&quot;#,##0;&quot;￥&quot;\-#,##0"/>
    <numFmt numFmtId="207" formatCode="\¥#,##0;\¥\-#,##0"/>
    <numFmt numFmtId="208" formatCode="yyyy/m/d\ h:mm\ AM/PM"/>
    <numFmt numFmtId="42" formatCode="_ &quot;￥&quot;* #,##0_ ;_ &quot;￥&quot;* \-#,##0_ ;_ &quot;￥&quot;* &quot;-&quot;_ ;_ @_ "/>
    <numFmt numFmtId="209" formatCode="#,##0_);[Red]\(#,##0\)"/>
    <numFmt numFmtId="210" formatCode="0.000000_);[Red]\(0.000000\)"/>
    <numFmt numFmtId="211" formatCode="0.00000_);[Red]\(0.00000\)"/>
    <numFmt numFmtId="212" formatCode="#\ ??/??"/>
    <numFmt numFmtId="213" formatCode="\¥#,##0.00;\¥\-#,##0.00"/>
    <numFmt numFmtId="214" formatCode="dd\-mmm\-yy"/>
    <numFmt numFmtId="215" formatCode="[DBNum1]上午/下午h&quot;时&quot;mm&quot;分&quot;"/>
    <numFmt numFmtId="41" formatCode="_ * #,##0_ ;_ * \-#,##0_ ;_ * &quot;-&quot;_ ;_ @_ "/>
    <numFmt numFmtId="216" formatCode="[DBNum1][$-804]yyyy&quot;年&quot;m&quot;月&quot;"/>
    <numFmt numFmtId="217" formatCode="[DBNum1]h&quot;时&quot;mm&quot;分&quot;"/>
  </numFmts>
  <fonts count="59">
    <font>
      <sz val="11"/>
      <color theme="1"/>
      <name val="微软雅黑"/>
      <charset val="134"/>
    </font>
    <font>
      <sz val="11"/>
      <color theme="1"/>
      <name val="宋体"/>
      <charset val="134"/>
      <scheme val="minor"/>
    </font>
    <font>
      <b/>
      <sz val="16"/>
      <color theme="1"/>
      <name val="微软雅黑"/>
      <charset val="134"/>
    </font>
    <font>
      <b/>
      <sz val="12"/>
      <color theme="1"/>
      <name val="微软雅黑"/>
      <charset val="134"/>
    </font>
    <font>
      <sz val="14"/>
      <color theme="1"/>
      <name val="微软雅黑"/>
      <charset val="134"/>
    </font>
    <font>
      <sz val="10"/>
      <color rgb="FF000000"/>
      <name val="微软雅黑"/>
      <charset val="134"/>
    </font>
    <font>
      <sz val="10"/>
      <name val="微软雅黑"/>
      <charset val="134"/>
    </font>
    <font>
      <sz val="10"/>
      <color theme="1"/>
      <name val="微软雅黑"/>
      <charset val="134"/>
    </font>
    <font>
      <b/>
      <sz val="12"/>
      <name val="微软雅黑"/>
      <charset val="134"/>
    </font>
    <font>
      <sz val="12"/>
      <name val="微软雅黑"/>
      <charset val="134"/>
    </font>
    <font>
      <b/>
      <sz val="14"/>
      <color theme="1"/>
      <name val="微软雅黑"/>
      <charset val="134"/>
    </font>
    <font>
      <b/>
      <sz val="10"/>
      <color theme="1"/>
      <name val="微软雅黑"/>
      <charset val="134"/>
    </font>
    <font>
      <b/>
      <sz val="10"/>
      <color indexed="8"/>
      <name val="微软雅黑"/>
      <charset val="134"/>
    </font>
    <font>
      <b/>
      <u/>
      <sz val="12"/>
      <color rgb="FFFF0000"/>
      <name val="微软雅黑"/>
      <charset val="134"/>
    </font>
    <font>
      <b/>
      <sz val="11"/>
      <color theme="1"/>
      <name val="微软雅黑"/>
      <charset val="134"/>
    </font>
    <font>
      <sz val="11"/>
      <color rgb="FF000000"/>
      <name val="微软雅黑"/>
      <charset val="134"/>
    </font>
    <font>
      <b/>
      <sz val="10"/>
      <color rgb="FF000000"/>
      <name val="微软雅黑"/>
      <charset val="134"/>
    </font>
    <font>
      <b/>
      <sz val="11"/>
      <color rgb="FF000000"/>
      <name val="微软雅黑"/>
      <charset val="134"/>
    </font>
    <font>
      <strike/>
      <sz val="11"/>
      <color theme="1"/>
      <name val="微软雅黑"/>
      <charset val="134"/>
    </font>
    <font>
      <sz val="10"/>
      <color rgb="FFFF0000"/>
      <name val="微软雅黑"/>
      <charset val="134"/>
    </font>
    <font>
      <strike/>
      <sz val="11"/>
      <color rgb="FF000000"/>
      <name val="微软雅黑"/>
      <charset val="134"/>
    </font>
    <font>
      <sz val="11"/>
      <color rgb="FFEA3324"/>
      <name val="微软雅黑"/>
      <charset val="134"/>
    </font>
    <font>
      <sz val="11"/>
      <color rgb="FFFE0300"/>
      <name val="微软雅黑"/>
      <charset val="134"/>
    </font>
    <font>
      <sz val="12"/>
      <color rgb="FFFF0000"/>
      <name val="宋体"/>
      <charset val="134"/>
      <scheme val="minor"/>
    </font>
    <font>
      <strike/>
      <sz val="12"/>
      <color theme="1"/>
      <name val="宋体"/>
      <charset val="134"/>
      <scheme val="minor"/>
    </font>
    <font>
      <sz val="10"/>
      <color rgb="FF000000"/>
      <name val="等线"/>
      <charset val="134"/>
    </font>
    <font>
      <strike/>
      <sz val="10"/>
      <color rgb="FF000000"/>
      <name val="等线"/>
      <charset val="134"/>
    </font>
    <font>
      <sz val="10"/>
      <name val="宋体"/>
      <charset val="134"/>
      <scheme val="minor"/>
    </font>
    <font>
      <sz val="11"/>
      <name val="微软雅黑"/>
      <charset val="134"/>
    </font>
    <font>
      <sz val="11"/>
      <color rgb="FFFF0000"/>
      <name val="微软雅黑"/>
      <charset val="134"/>
    </font>
    <font>
      <sz val="12"/>
      <color theme="1"/>
      <name val="宋体"/>
      <charset val="134"/>
      <scheme val="minor"/>
    </font>
    <font>
      <strike/>
      <sz val="10"/>
      <color rgb="FF000000"/>
      <name val="微软雅黑"/>
      <charset val="134"/>
    </font>
    <font>
      <strike/>
      <sz val="10"/>
      <name val="微软雅黑"/>
      <charset val="134"/>
    </font>
    <font>
      <strike/>
      <sz val="10"/>
      <color theme="1"/>
      <name val="微软雅黑"/>
      <charset val="134"/>
    </font>
    <font>
      <sz val="11"/>
      <color theme="0"/>
      <name val="宋体"/>
      <charset val="0"/>
      <scheme val="minor"/>
    </font>
    <font>
      <u/>
      <sz val="11"/>
      <color rgb="FF0000FF"/>
      <name val="宋体"/>
      <charset val="0"/>
      <scheme val="minor"/>
    </font>
    <font>
      <sz val="11"/>
      <color theme="1"/>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sz val="11"/>
      <color theme="1"/>
      <name val="宋体"/>
      <charset val="134"/>
    </font>
    <font>
      <b/>
      <sz val="11"/>
      <color theme="3"/>
      <name val="宋体"/>
      <charset val="134"/>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sz val="12"/>
      <name val="宋体"/>
      <charset val="134"/>
    </font>
    <font>
      <sz val="12"/>
      <name val="Times New Roman"/>
      <charset val="134"/>
    </font>
    <font>
      <b/>
      <sz val="11"/>
      <color rgb="FF3F3F3F"/>
      <name val="宋体"/>
      <charset val="0"/>
      <scheme val="minor"/>
    </font>
    <font>
      <sz val="11"/>
      <color rgb="FFFA7D00"/>
      <name val="宋体"/>
      <charset val="0"/>
      <scheme val="minor"/>
    </font>
    <font>
      <i/>
      <sz val="11"/>
      <color rgb="FF7F7F7F"/>
      <name val="宋体"/>
      <charset val="0"/>
      <scheme val="minor"/>
    </font>
    <font>
      <b/>
      <sz val="13"/>
      <color theme="3"/>
      <name val="宋体"/>
      <charset val="134"/>
      <scheme val="minor"/>
    </font>
    <font>
      <b/>
      <sz val="11"/>
      <color rgb="FFFFFFFF"/>
      <name val="宋体"/>
      <charset val="0"/>
      <scheme val="minor"/>
    </font>
    <font>
      <sz val="11"/>
      <color rgb="FF9C6500"/>
      <name val="宋体"/>
      <charset val="0"/>
      <scheme val="minor"/>
    </font>
    <font>
      <b/>
      <sz val="11"/>
      <color theme="1"/>
      <name val="宋体"/>
      <charset val="0"/>
      <scheme val="minor"/>
    </font>
    <font>
      <strike/>
      <sz val="10"/>
      <color rgb="FFFF0000"/>
      <name val="微软雅黑"/>
      <charset val="134"/>
    </font>
    <font>
      <sz val="9"/>
      <name val="宋体"/>
      <charset val="0"/>
    </font>
    <font>
      <b/>
      <sz val="9"/>
      <name val="宋体"/>
      <charset val="0"/>
    </font>
  </fonts>
  <fills count="41">
    <fill>
      <patternFill patternType="none"/>
    </fill>
    <fill>
      <patternFill patternType="gray125"/>
    </fill>
    <fill>
      <patternFill patternType="solid">
        <fgColor theme="3"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theme="5" tint="0.599993896298105"/>
        <bgColor indexed="64"/>
      </patternFill>
    </fill>
    <fill>
      <patternFill patternType="solid">
        <fgColor rgb="FF00B050"/>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7030A0"/>
        <bgColor indexed="64"/>
      </patternFill>
    </fill>
    <fill>
      <patternFill patternType="solid">
        <fgColor rgb="FFFF0000"/>
        <bgColor indexed="64"/>
      </patternFill>
    </fill>
    <fill>
      <patternFill patternType="solid">
        <fgColor rgb="FFBFBFBF"/>
        <bgColor indexed="64"/>
      </patternFill>
    </fill>
    <fill>
      <patternFill patternType="solid">
        <fgColor theme="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rgb="FFF2F2F2"/>
        <bgColor indexed="64"/>
      </patternFill>
    </fill>
    <fill>
      <patternFill patternType="solid">
        <fgColor theme="5"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s>
  <borders count="3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2">
    <xf numFmtId="0" fontId="0" fillId="0" borderId="0">
      <alignment vertical="center"/>
    </xf>
    <xf numFmtId="0" fontId="48" fillId="0" borderId="0"/>
    <xf numFmtId="0" fontId="47" fillId="0" borderId="0"/>
    <xf numFmtId="0" fontId="47" fillId="0" borderId="0"/>
    <xf numFmtId="0" fontId="1" fillId="0" borderId="0"/>
    <xf numFmtId="0" fontId="47" fillId="0" borderId="0"/>
    <xf numFmtId="0" fontId="1" fillId="0" borderId="0"/>
    <xf numFmtId="0" fontId="1" fillId="0" borderId="0"/>
    <xf numFmtId="0" fontId="34" fillId="35" borderId="0" applyNumberFormat="0" applyBorder="0" applyAlignment="0" applyProtection="0">
      <alignment vertical="center"/>
    </xf>
    <xf numFmtId="0" fontId="36" fillId="30" borderId="0" applyNumberFormat="0" applyBorder="0" applyAlignment="0" applyProtection="0">
      <alignment vertical="center"/>
    </xf>
    <xf numFmtId="0" fontId="34" fillId="25" borderId="0" applyNumberFormat="0" applyBorder="0" applyAlignment="0" applyProtection="0">
      <alignment vertical="center"/>
    </xf>
    <xf numFmtId="0" fontId="45" fillId="22" borderId="28" applyNumberFormat="0" applyAlignment="0" applyProtection="0">
      <alignment vertical="center"/>
    </xf>
    <xf numFmtId="0" fontId="36" fillId="29" borderId="0" applyNumberFormat="0" applyBorder="0" applyAlignment="0" applyProtection="0">
      <alignment vertical="center"/>
    </xf>
    <xf numFmtId="0" fontId="36" fillId="31" borderId="0" applyNumberFormat="0" applyBorder="0" applyAlignment="0" applyProtection="0">
      <alignment vertical="center"/>
    </xf>
    <xf numFmtId="44" fontId="1" fillId="0" borderId="0" applyFont="0" applyFill="0" applyBorder="0" applyAlignment="0" applyProtection="0">
      <alignment vertical="center"/>
    </xf>
    <xf numFmtId="0" fontId="34" fillId="28" borderId="0" applyNumberFormat="0" applyBorder="0" applyAlignment="0" applyProtection="0">
      <alignment vertical="center"/>
    </xf>
    <xf numFmtId="9" fontId="1" fillId="0" borderId="0" applyFont="0" applyFill="0" applyBorder="0" applyAlignment="0" applyProtection="0">
      <alignment vertical="center"/>
    </xf>
    <xf numFmtId="0" fontId="34" fillId="27" borderId="0" applyNumberFormat="0" applyBorder="0" applyAlignment="0" applyProtection="0">
      <alignment vertical="center"/>
    </xf>
    <xf numFmtId="0" fontId="34" fillId="40" borderId="0" applyNumberFormat="0" applyBorder="0" applyAlignment="0" applyProtection="0">
      <alignment vertical="center"/>
    </xf>
    <xf numFmtId="0" fontId="34" fillId="32" borderId="0" applyNumberFormat="0" applyBorder="0" applyAlignment="0" applyProtection="0">
      <alignment vertical="center"/>
    </xf>
    <xf numFmtId="0" fontId="34" fillId="39" borderId="0" applyNumberFormat="0" applyBorder="0" applyAlignment="0" applyProtection="0">
      <alignment vertical="center"/>
    </xf>
    <xf numFmtId="0" fontId="34" fillId="26" borderId="0" applyNumberFormat="0" applyBorder="0" applyAlignment="0" applyProtection="0">
      <alignment vertical="center"/>
    </xf>
    <xf numFmtId="0" fontId="46" fillId="23" borderId="28" applyNumberFormat="0" applyAlignment="0" applyProtection="0">
      <alignment vertical="center"/>
    </xf>
    <xf numFmtId="0" fontId="34" fillId="21" borderId="0" applyNumberFormat="0" applyBorder="0" applyAlignment="0" applyProtection="0">
      <alignment vertical="center"/>
    </xf>
    <xf numFmtId="0" fontId="54" fillId="37" borderId="0" applyNumberFormat="0" applyBorder="0" applyAlignment="0" applyProtection="0">
      <alignment vertical="center"/>
    </xf>
    <xf numFmtId="0" fontId="36" fillId="20" borderId="0" applyNumberFormat="0" applyBorder="0" applyAlignment="0" applyProtection="0">
      <alignment vertical="center"/>
    </xf>
    <xf numFmtId="0" fontId="43" fillId="19" borderId="0" applyNumberFormat="0" applyBorder="0" applyAlignment="0" applyProtection="0">
      <alignment vertical="center"/>
    </xf>
    <xf numFmtId="0" fontId="36" fillId="11" borderId="0" applyNumberFormat="0" applyBorder="0" applyAlignment="0" applyProtection="0">
      <alignment vertical="center"/>
    </xf>
    <xf numFmtId="0" fontId="55" fillId="0" borderId="32" applyNumberFormat="0" applyFill="0" applyAlignment="0" applyProtection="0">
      <alignment vertical="center"/>
    </xf>
    <xf numFmtId="0" fontId="42" fillId="18" borderId="0" applyNumberFormat="0" applyBorder="0" applyAlignment="0" applyProtection="0">
      <alignment vertical="center"/>
    </xf>
    <xf numFmtId="0" fontId="53" fillId="36" borderId="31" applyNumberFormat="0" applyAlignment="0" applyProtection="0">
      <alignment vertical="center"/>
    </xf>
    <xf numFmtId="0" fontId="49" fillId="23" borderId="29" applyNumberFormat="0" applyAlignment="0" applyProtection="0">
      <alignment vertical="center"/>
    </xf>
    <xf numFmtId="0" fontId="44" fillId="0" borderId="27" applyNumberFormat="0" applyFill="0" applyAlignment="0" applyProtection="0">
      <alignment vertical="center"/>
    </xf>
    <xf numFmtId="0" fontId="1" fillId="0" borderId="0"/>
    <xf numFmtId="0" fontId="51" fillId="0" borderId="0" applyNumberFormat="0" applyFill="0" applyBorder="0" applyAlignment="0" applyProtection="0">
      <alignment vertical="center"/>
    </xf>
    <xf numFmtId="0" fontId="36" fillId="24" borderId="0" applyNumberFormat="0" applyBorder="0" applyAlignment="0" applyProtection="0">
      <alignment vertical="center"/>
    </xf>
    <xf numFmtId="0" fontId="41" fillId="0" borderId="0" applyNumberFormat="0" applyFill="0" applyBorder="0" applyAlignment="0" applyProtection="0">
      <alignment vertical="center"/>
    </xf>
    <xf numFmtId="188" fontId="47" fillId="0" borderId="0">
      <alignment vertical="center"/>
    </xf>
    <xf numFmtId="42" fontId="1" fillId="0" borderId="0" applyFont="0" applyFill="0" applyBorder="0" applyAlignment="0" applyProtection="0">
      <alignment vertical="center"/>
    </xf>
    <xf numFmtId="0" fontId="40" fillId="0" borderId="0">
      <alignment vertical="center"/>
    </xf>
    <xf numFmtId="0" fontId="36" fillId="34" borderId="0" applyNumberFormat="0" applyBorder="0" applyAlignment="0" applyProtection="0">
      <alignment vertical="center"/>
    </xf>
    <xf numFmtId="43" fontId="1" fillId="0" borderId="0" applyFont="0" applyFill="0" applyBorder="0" applyAlignment="0" applyProtection="0">
      <alignment vertical="center"/>
    </xf>
    <xf numFmtId="0" fontId="3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6" fillId="8" borderId="0" applyNumberFormat="0" applyBorder="0" applyAlignment="0" applyProtection="0">
      <alignment vertical="center"/>
    </xf>
    <xf numFmtId="0" fontId="1" fillId="0" borderId="0"/>
    <xf numFmtId="0" fontId="37" fillId="0" borderId="0" applyNumberFormat="0" applyFill="0" applyBorder="0" applyAlignment="0" applyProtection="0">
      <alignment vertical="center"/>
    </xf>
    <xf numFmtId="0" fontId="34" fillId="17" borderId="0" applyNumberFormat="0" applyBorder="0" applyAlignment="0" applyProtection="0">
      <alignment vertical="center"/>
    </xf>
    <xf numFmtId="0" fontId="1" fillId="16" borderId="25" applyNumberFormat="0" applyFont="0" applyAlignment="0" applyProtection="0">
      <alignment vertical="center"/>
    </xf>
    <xf numFmtId="0" fontId="36" fillId="38" borderId="0" applyNumberFormat="0" applyBorder="0" applyAlignment="0" applyProtection="0">
      <alignment vertical="center"/>
    </xf>
    <xf numFmtId="0" fontId="34" fillId="33" borderId="0" applyNumberFormat="0" applyBorder="0" applyAlignment="0" applyProtection="0">
      <alignment vertical="center"/>
    </xf>
    <xf numFmtId="0" fontId="36" fillId="10" borderId="0" applyNumberFormat="0" applyBorder="0" applyAlignment="0" applyProtection="0">
      <alignment vertical="center"/>
    </xf>
    <xf numFmtId="0" fontId="35" fillId="0" borderId="0" applyNumberFormat="0" applyFill="0" applyBorder="0" applyAlignment="0" applyProtection="0">
      <alignment vertical="center"/>
    </xf>
    <xf numFmtId="41" fontId="1" fillId="0" borderId="0" applyFont="0" applyFill="0" applyBorder="0" applyAlignment="0" applyProtection="0">
      <alignment vertical="center"/>
    </xf>
    <xf numFmtId="0" fontId="52" fillId="0" borderId="27" applyNumberFormat="0" applyFill="0" applyAlignment="0" applyProtection="0">
      <alignment vertical="center"/>
    </xf>
    <xf numFmtId="0" fontId="36" fillId="4" borderId="0" applyNumberFormat="0" applyBorder="0" applyAlignment="0" applyProtection="0">
      <alignment vertical="center"/>
    </xf>
    <xf numFmtId="0" fontId="41" fillId="0" borderId="26" applyNumberFormat="0" applyFill="0" applyAlignment="0" applyProtection="0">
      <alignment vertical="center"/>
    </xf>
    <xf numFmtId="0" fontId="1" fillId="0" borderId="0">
      <alignment vertical="center"/>
    </xf>
    <xf numFmtId="0" fontId="34" fillId="15" borderId="0" applyNumberFormat="0" applyBorder="0" applyAlignment="0" applyProtection="0">
      <alignment vertical="center"/>
    </xf>
    <xf numFmtId="0" fontId="36" fillId="3" borderId="0" applyNumberFormat="0" applyBorder="0" applyAlignment="0" applyProtection="0">
      <alignment vertical="center"/>
    </xf>
    <xf numFmtId="0" fontId="30" fillId="0" borderId="0">
      <alignment vertical="center"/>
    </xf>
    <xf numFmtId="0" fontId="50" fillId="0" borderId="30" applyNumberFormat="0" applyFill="0" applyAlignment="0" applyProtection="0">
      <alignment vertical="center"/>
    </xf>
  </cellStyleXfs>
  <cellXfs count="333">
    <xf numFmtId="0" fontId="0" fillId="0" borderId="0" xfId="0">
      <alignment vertical="center"/>
    </xf>
    <xf numFmtId="0" fontId="1" fillId="0" borderId="0" xfId="57">
      <alignment vertical="center"/>
    </xf>
    <xf numFmtId="0" fontId="2" fillId="0" borderId="0" xfId="57" applyFont="1" applyAlignment="1">
      <alignment horizontal="center" vertical="center"/>
    </xf>
    <xf numFmtId="0" fontId="3" fillId="2" borderId="1" xfId="33" applyFont="1" applyFill="1" applyBorder="1" applyAlignment="1">
      <alignment horizontal="center" vertical="center" wrapText="1"/>
    </xf>
    <xf numFmtId="0" fontId="4" fillId="2" borderId="2" xfId="33" applyFont="1" applyFill="1" applyBorder="1" applyAlignment="1">
      <alignment horizontal="center" vertical="center" wrapText="1"/>
    </xf>
    <xf numFmtId="0" fontId="3" fillId="2" borderId="3" xfId="33" applyFont="1" applyFill="1" applyBorder="1" applyAlignment="1">
      <alignment horizontal="center" vertical="center" wrapText="1"/>
    </xf>
    <xf numFmtId="0" fontId="3" fillId="2" borderId="2" xfId="33" applyFont="1" applyFill="1" applyBorder="1" applyAlignment="1">
      <alignment horizontal="center" vertical="center" wrapText="1"/>
    </xf>
    <xf numFmtId="0" fontId="3" fillId="2" borderId="4" xfId="33" applyFont="1" applyFill="1" applyBorder="1" applyAlignment="1">
      <alignment horizontal="center" vertical="center" wrapText="1"/>
    </xf>
    <xf numFmtId="1" fontId="5" fillId="0" borderId="5" xfId="7" applyNumberFormat="1" applyFont="1" applyBorder="1" applyAlignment="1">
      <alignment horizontal="center" vertical="top" shrinkToFit="1"/>
    </xf>
    <xf numFmtId="0" fontId="6" fillId="0" borderId="5" xfId="7" applyFont="1" applyBorder="1" applyAlignment="1">
      <alignment horizontal="center" vertical="top" wrapText="1"/>
    </xf>
    <xf numFmtId="0" fontId="6" fillId="0" borderId="6" xfId="7" applyFont="1" applyBorder="1" applyAlignment="1">
      <alignment horizontal="left" vertical="center" wrapText="1"/>
    </xf>
    <xf numFmtId="0" fontId="6" fillId="0" borderId="7" xfId="7" applyFont="1" applyBorder="1" applyAlignment="1">
      <alignment horizontal="left" vertical="center" wrapText="1"/>
    </xf>
    <xf numFmtId="0" fontId="6" fillId="0" borderId="8" xfId="7" applyFont="1" applyBorder="1" applyAlignment="1">
      <alignment horizontal="left" vertical="center" wrapText="1"/>
    </xf>
    <xf numFmtId="0" fontId="6" fillId="0" borderId="9" xfId="7" applyFont="1" applyBorder="1" applyAlignment="1">
      <alignment horizontal="left" vertical="center" wrapText="1"/>
    </xf>
    <xf numFmtId="1" fontId="5" fillId="0" borderId="5" xfId="7" applyNumberFormat="1" applyFont="1" applyBorder="1" applyAlignment="1">
      <alignment horizontal="center" vertical="center" shrinkToFit="1"/>
    </xf>
    <xf numFmtId="0" fontId="6" fillId="0" borderId="5" xfId="7" applyFont="1" applyBorder="1" applyAlignment="1">
      <alignment horizontal="center" vertical="center" wrapText="1"/>
    </xf>
    <xf numFmtId="0" fontId="6" fillId="0" borderId="10" xfId="7" applyFont="1" applyBorder="1" applyAlignment="1">
      <alignment horizontal="left" vertical="center" wrapText="1"/>
    </xf>
    <xf numFmtId="0" fontId="7" fillId="0" borderId="5" xfId="7" applyFont="1" applyBorder="1" applyAlignment="1">
      <alignment horizontal="left" vertical="center" wrapText="1"/>
    </xf>
    <xf numFmtId="0" fontId="6" fillId="0" borderId="11" xfId="7" applyFont="1" applyBorder="1" applyAlignment="1">
      <alignment horizontal="left" vertical="top" wrapText="1"/>
    </xf>
    <xf numFmtId="0" fontId="7" fillId="0" borderId="11" xfId="7" applyFont="1" applyBorder="1" applyAlignment="1">
      <alignment horizontal="left" vertical="center" wrapText="1"/>
    </xf>
    <xf numFmtId="0" fontId="7" fillId="0" borderId="11" xfId="7" applyFont="1" applyBorder="1" applyAlignment="1">
      <alignment horizontal="left" vertical="top" wrapText="1"/>
    </xf>
    <xf numFmtId="0" fontId="7" fillId="0" borderId="5" xfId="7" applyFont="1" applyBorder="1" applyAlignment="1">
      <alignment horizontal="left" vertical="top" wrapText="1"/>
    </xf>
    <xf numFmtId="0" fontId="6" fillId="0" borderId="11" xfId="7" applyFont="1" applyBorder="1" applyAlignment="1">
      <alignment horizontal="left" vertical="center" wrapText="1"/>
    </xf>
    <xf numFmtId="0" fontId="4" fillId="3" borderId="2" xfId="33" applyFont="1" applyFill="1" applyBorder="1" applyAlignment="1">
      <alignment horizontal="center" vertical="center" wrapText="1"/>
    </xf>
    <xf numFmtId="49" fontId="8" fillId="4" borderId="2" xfId="1" applyNumberFormat="1" applyFont="1" applyFill="1" applyBorder="1" applyAlignment="1">
      <alignment horizontal="center" vertical="center" wrapText="1"/>
    </xf>
    <xf numFmtId="0" fontId="8" fillId="4" borderId="2" xfId="33" applyFont="1" applyFill="1" applyBorder="1" applyAlignment="1">
      <alignment horizontal="center" vertical="center" wrapText="1"/>
    </xf>
    <xf numFmtId="0" fontId="6" fillId="0" borderId="5" xfId="7" applyFont="1" applyBorder="1" applyAlignment="1">
      <alignment horizontal="left" vertical="top" wrapText="1"/>
    </xf>
    <xf numFmtId="0" fontId="6" fillId="0" borderId="5" xfId="7" applyFont="1" applyBorder="1" applyAlignment="1">
      <alignment horizontal="left" vertical="center" wrapText="1"/>
    </xf>
    <xf numFmtId="49" fontId="8" fillId="5" borderId="1" xfId="1" applyNumberFormat="1" applyFont="1" applyFill="1" applyBorder="1" applyAlignment="1">
      <alignment horizontal="center" vertical="center" wrapText="1"/>
    </xf>
    <xf numFmtId="49" fontId="8" fillId="5" borderId="3" xfId="1" applyNumberFormat="1" applyFont="1" applyFill="1" applyBorder="1" applyAlignment="1">
      <alignment horizontal="center" vertical="center" wrapText="1"/>
    </xf>
    <xf numFmtId="49" fontId="8" fillId="5" borderId="4" xfId="1" applyNumberFormat="1" applyFont="1" applyFill="1" applyBorder="1" applyAlignment="1">
      <alignment horizontal="center" vertical="center" wrapText="1"/>
    </xf>
    <xf numFmtId="0" fontId="6" fillId="0" borderId="12" xfId="7" applyFont="1" applyBorder="1" applyAlignment="1">
      <alignment horizontal="left" vertical="center" wrapText="1"/>
    </xf>
    <xf numFmtId="0" fontId="6" fillId="0" borderId="6" xfId="7" applyFont="1" applyBorder="1" applyAlignment="1">
      <alignment horizontal="left" vertical="top" wrapText="1"/>
    </xf>
    <xf numFmtId="0" fontId="6" fillId="0" borderId="8" xfId="7" applyFont="1" applyBorder="1" applyAlignment="1">
      <alignment horizontal="left" vertical="top" wrapText="1"/>
    </xf>
    <xf numFmtId="0" fontId="6" fillId="0" borderId="12" xfId="7" applyFont="1" applyBorder="1" applyAlignment="1">
      <alignment horizontal="left" vertical="top" wrapText="1"/>
    </xf>
    <xf numFmtId="0" fontId="6" fillId="0" borderId="6" xfId="7" applyFont="1" applyBorder="1" applyAlignment="1">
      <alignment horizontal="left" vertical="center" wrapText="1" indent="6"/>
    </xf>
    <xf numFmtId="0" fontId="6" fillId="0" borderId="8" xfId="7" applyFont="1" applyBorder="1" applyAlignment="1">
      <alignment horizontal="left" vertical="center" wrapText="1" indent="6"/>
    </xf>
    <xf numFmtId="49" fontId="8" fillId="5" borderId="13" xfId="1" applyNumberFormat="1" applyFont="1" applyFill="1" applyBorder="1" applyAlignment="1">
      <alignment horizontal="center" vertical="center" wrapText="1"/>
    </xf>
    <xf numFmtId="0" fontId="3" fillId="5" borderId="2" xfId="33" applyFont="1" applyFill="1" applyBorder="1" applyAlignment="1">
      <alignment horizontal="center" vertical="center" wrapText="1"/>
    </xf>
    <xf numFmtId="49" fontId="8" fillId="5" borderId="14" xfId="1" applyNumberFormat="1" applyFont="1" applyFill="1" applyBorder="1" applyAlignment="1">
      <alignment horizontal="center" vertical="center" wrapText="1"/>
    </xf>
    <xf numFmtId="49" fontId="8" fillId="5" borderId="15" xfId="1" applyNumberFormat="1" applyFont="1" applyFill="1" applyBorder="1" applyAlignment="1">
      <alignment horizontal="center" vertical="center" wrapText="1"/>
    </xf>
    <xf numFmtId="9" fontId="0" fillId="6" borderId="2" xfId="33" applyNumberFormat="1" applyFont="1" applyFill="1" applyBorder="1" applyAlignment="1">
      <alignment vertical="center" wrapText="1"/>
    </xf>
    <xf numFmtId="0" fontId="0" fillId="6" borderId="2" xfId="33" applyFont="1" applyFill="1" applyBorder="1" applyAlignment="1">
      <alignment vertical="center" wrapText="1"/>
    </xf>
    <xf numFmtId="9" fontId="0" fillId="6" borderId="2" xfId="33" applyNumberFormat="1" applyFont="1" applyFill="1" applyBorder="1" applyAlignment="1">
      <alignment horizontal="center" vertical="center" wrapText="1"/>
    </xf>
    <xf numFmtId="0" fontId="0" fillId="6" borderId="2" xfId="33" applyFont="1" applyFill="1" applyBorder="1" applyAlignment="1">
      <alignment horizontal="center" vertical="center" wrapText="1"/>
    </xf>
    <xf numFmtId="0" fontId="3" fillId="7" borderId="16" xfId="33" applyFont="1" applyFill="1" applyBorder="1" applyAlignment="1">
      <alignment horizontal="center" vertical="center" wrapText="1"/>
    </xf>
    <xf numFmtId="0" fontId="3" fillId="7" borderId="17" xfId="33" applyFont="1" applyFill="1" applyBorder="1" applyAlignment="1">
      <alignment horizontal="center" vertical="center" wrapText="1"/>
    </xf>
    <xf numFmtId="0" fontId="3" fillId="7" borderId="18" xfId="33" applyFont="1" applyFill="1" applyBorder="1" applyAlignment="1">
      <alignment horizontal="center" vertical="center" wrapText="1"/>
    </xf>
    <xf numFmtId="0" fontId="9" fillId="0" borderId="19" xfId="7" applyFont="1" applyBorder="1" applyAlignment="1">
      <alignment horizontal="center" vertical="center" wrapText="1"/>
    </xf>
    <xf numFmtId="0" fontId="6" fillId="0" borderId="7" xfId="7" applyFont="1" applyBorder="1" applyAlignment="1">
      <alignment horizontal="left" vertical="top" wrapText="1"/>
    </xf>
    <xf numFmtId="0" fontId="6" fillId="0" borderId="9" xfId="7" applyFont="1" applyBorder="1" applyAlignment="1">
      <alignment horizontal="left" vertical="top" wrapText="1"/>
    </xf>
    <xf numFmtId="0" fontId="6" fillId="0" borderId="10" xfId="7" applyFont="1" applyBorder="1" applyAlignment="1">
      <alignment horizontal="left" vertical="top" wrapText="1"/>
    </xf>
    <xf numFmtId="0" fontId="7" fillId="0" borderId="6" xfId="7" applyFont="1" applyBorder="1" applyAlignment="1">
      <alignment horizontal="left" vertical="top" wrapText="1"/>
    </xf>
    <xf numFmtId="0" fontId="6" fillId="0" borderId="11" xfId="7" applyFont="1" applyBorder="1" applyAlignment="1">
      <alignment horizontal="center" vertical="center" wrapText="1"/>
    </xf>
    <xf numFmtId="0" fontId="7" fillId="0" borderId="8" xfId="7" applyFont="1" applyBorder="1" applyAlignment="1">
      <alignment horizontal="left" vertical="top" wrapText="1"/>
    </xf>
    <xf numFmtId="0" fontId="7" fillId="0" borderId="7" xfId="7" applyFont="1" applyBorder="1" applyAlignment="1">
      <alignment horizontal="left" vertical="top" wrapText="1"/>
    </xf>
    <xf numFmtId="0" fontId="7" fillId="0" borderId="9" xfId="7" applyFont="1" applyBorder="1" applyAlignment="1">
      <alignment horizontal="left" vertical="top" wrapText="1"/>
    </xf>
    <xf numFmtId="0" fontId="7" fillId="0" borderId="11" xfId="7" applyFont="1" applyBorder="1" applyAlignment="1">
      <alignment horizontal="center" vertical="top" wrapText="1"/>
    </xf>
    <xf numFmtId="0" fontId="7" fillId="0" borderId="5" xfId="7" applyFont="1" applyBorder="1" applyAlignment="1">
      <alignment horizontal="left" wrapText="1"/>
    </xf>
    <xf numFmtId="0" fontId="7" fillId="0" borderId="11" xfId="7" applyFont="1" applyBorder="1" applyAlignment="1">
      <alignment horizontal="left" wrapText="1"/>
    </xf>
    <xf numFmtId="0" fontId="6" fillId="0" borderId="11" xfId="7" applyFont="1" applyBorder="1" applyAlignment="1">
      <alignment horizontal="center" vertical="top" wrapText="1"/>
    </xf>
    <xf numFmtId="0" fontId="7" fillId="0" borderId="7" xfId="7" applyFont="1" applyBorder="1" applyAlignment="1">
      <alignment horizontal="left" wrapText="1"/>
    </xf>
    <xf numFmtId="0" fontId="7" fillId="0" borderId="9" xfId="7" applyFont="1" applyBorder="1" applyAlignment="1">
      <alignment horizontal="left" wrapText="1"/>
    </xf>
    <xf numFmtId="0" fontId="6" fillId="0" borderId="12" xfId="7" applyFont="1" applyBorder="1" applyAlignment="1">
      <alignment horizontal="left" vertical="center" wrapText="1" indent="6"/>
    </xf>
    <xf numFmtId="0" fontId="6" fillId="0" borderId="5" xfId="7" applyFont="1" applyBorder="1" applyAlignment="1">
      <alignment horizontal="right" vertical="center" wrapText="1" indent="1"/>
    </xf>
    <xf numFmtId="0" fontId="6" fillId="0" borderId="5" xfId="7" applyFont="1" applyBorder="1" applyAlignment="1">
      <alignment horizontal="right" vertical="top" wrapText="1" indent="1"/>
    </xf>
    <xf numFmtId="0" fontId="6" fillId="5" borderId="5" xfId="7" applyFont="1" applyFill="1" applyBorder="1" applyAlignment="1">
      <alignment horizontal="center" vertical="top" wrapText="1"/>
    </xf>
    <xf numFmtId="0" fontId="7" fillId="5" borderId="5" xfId="7" applyFont="1" applyFill="1" applyBorder="1" applyAlignment="1">
      <alignment horizontal="left" wrapText="1"/>
    </xf>
    <xf numFmtId="0" fontId="6" fillId="5" borderId="11" xfId="7" applyFont="1" applyFill="1" applyBorder="1" applyAlignment="1">
      <alignment horizontal="left" vertical="top" wrapText="1"/>
    </xf>
    <xf numFmtId="1" fontId="5" fillId="0" borderId="5" xfId="7" applyNumberFormat="1" applyFont="1" applyBorder="1" applyAlignment="1">
      <alignment horizontal="right" vertical="top" shrinkToFit="1"/>
    </xf>
    <xf numFmtId="0" fontId="6" fillId="0" borderId="8" xfId="7" applyFont="1" applyBorder="1" applyAlignment="1">
      <alignment horizontal="left" wrapText="1"/>
    </xf>
    <xf numFmtId="1" fontId="5" fillId="0" borderId="5" xfId="7" applyNumberFormat="1" applyFont="1" applyBorder="1" applyAlignment="1">
      <alignment horizontal="right" vertical="center" shrinkToFit="1"/>
    </xf>
    <xf numFmtId="0" fontId="0" fillId="0" borderId="2" xfId="33" applyFont="1" applyBorder="1" applyAlignment="1">
      <alignment vertical="center" wrapText="1"/>
    </xf>
    <xf numFmtId="9" fontId="0" fillId="0" borderId="2" xfId="33" applyNumberFormat="1" applyFont="1" applyBorder="1" applyAlignment="1">
      <alignment vertical="center" wrapText="1"/>
    </xf>
    <xf numFmtId="0" fontId="0" fillId="0" borderId="2" xfId="57" applyFont="1" applyBorder="1">
      <alignment vertical="center"/>
    </xf>
    <xf numFmtId="0" fontId="7" fillId="0" borderId="10" xfId="7" applyFont="1" applyBorder="1" applyAlignment="1">
      <alignment horizontal="left" vertical="center" wrapText="1"/>
    </xf>
    <xf numFmtId="0" fontId="7" fillId="0" borderId="12" xfId="7" applyFont="1" applyBorder="1" applyAlignment="1">
      <alignment horizontal="left" vertical="top" wrapText="1"/>
    </xf>
    <xf numFmtId="0" fontId="7" fillId="0" borderId="12" xfId="7" applyFont="1" applyBorder="1" applyAlignment="1">
      <alignment horizontal="left" vertical="center" wrapText="1"/>
    </xf>
    <xf numFmtId="0" fontId="6" fillId="0" borderId="2" xfId="7" applyFont="1" applyBorder="1" applyAlignment="1">
      <alignment vertical="top" wrapText="1"/>
    </xf>
    <xf numFmtId="0" fontId="7" fillId="0" borderId="20" xfId="7" applyFont="1" applyBorder="1" applyAlignment="1">
      <alignment horizontal="left" wrapText="1"/>
    </xf>
    <xf numFmtId="0" fontId="6" fillId="0" borderId="2" xfId="7" applyFont="1" applyBorder="1" applyAlignment="1">
      <alignment horizontal="left" vertical="top" wrapText="1"/>
    </xf>
    <xf numFmtId="0" fontId="7" fillId="0" borderId="2" xfId="7" applyFont="1" applyBorder="1" applyAlignment="1">
      <alignment horizontal="left" wrapText="1"/>
    </xf>
    <xf numFmtId="0" fontId="7" fillId="0" borderId="6" xfId="7" applyFont="1" applyBorder="1" applyAlignment="1">
      <alignment horizontal="left" vertical="center" wrapText="1"/>
    </xf>
    <xf numFmtId="0" fontId="7" fillId="0" borderId="7" xfId="7" applyFont="1" applyBorder="1" applyAlignment="1">
      <alignment horizontal="left" vertical="center" wrapText="1"/>
    </xf>
    <xf numFmtId="0" fontId="7" fillId="0" borderId="8" xfId="7" applyFont="1" applyBorder="1" applyAlignment="1">
      <alignment horizontal="left" vertical="center" wrapText="1"/>
    </xf>
    <xf numFmtId="0" fontId="7" fillId="0" borderId="9" xfId="7" applyFont="1" applyBorder="1" applyAlignment="1">
      <alignment horizontal="left" vertical="center" wrapText="1"/>
    </xf>
    <xf numFmtId="0" fontId="7" fillId="0" borderId="10" xfId="7" applyFont="1" applyBorder="1" applyAlignment="1">
      <alignment horizontal="left" wrapText="1"/>
    </xf>
    <xf numFmtId="0" fontId="6" fillId="0" borderId="5" xfId="7" applyFont="1" applyBorder="1" applyAlignment="1">
      <alignment horizontal="left" vertical="top" wrapText="1" indent="3"/>
    </xf>
    <xf numFmtId="0" fontId="6" fillId="0" borderId="5" xfId="7" applyFont="1" applyBorder="1" applyAlignment="1">
      <alignment horizontal="left" vertical="top" wrapText="1" indent="2"/>
    </xf>
    <xf numFmtId="0" fontId="7" fillId="0" borderId="5" xfId="7" applyFont="1" applyBorder="1" applyAlignment="1">
      <alignment horizontal="center" vertical="top" wrapText="1"/>
    </xf>
    <xf numFmtId="0" fontId="6" fillId="0" borderId="6" xfId="7" applyFont="1" applyBorder="1" applyAlignment="1">
      <alignment horizontal="left" vertical="top" wrapText="1" indent="1"/>
    </xf>
    <xf numFmtId="0" fontId="6" fillId="0" borderId="8" xfId="7" applyFont="1" applyBorder="1" applyAlignment="1">
      <alignment horizontal="left" vertical="top" wrapText="1" indent="1"/>
    </xf>
    <xf numFmtId="0" fontId="6" fillId="0" borderId="12" xfId="7" applyFont="1" applyBorder="1" applyAlignment="1">
      <alignment horizontal="left" vertical="top" wrapText="1" indent="1"/>
    </xf>
    <xf numFmtId="0" fontId="6" fillId="0" borderId="20" xfId="7" applyFont="1" applyBorder="1" applyAlignment="1">
      <alignment vertical="top" wrapText="1"/>
    </xf>
    <xf numFmtId="0" fontId="7" fillId="6" borderId="11" xfId="7" applyFont="1" applyFill="1" applyBorder="1" applyAlignment="1">
      <alignment horizontal="left" wrapText="1"/>
    </xf>
    <xf numFmtId="0" fontId="7" fillId="6" borderId="11" xfId="7" applyFont="1" applyFill="1" applyBorder="1" applyAlignment="1">
      <alignment horizontal="left" vertical="center" wrapText="1"/>
    </xf>
    <xf numFmtId="0" fontId="7" fillId="6" borderId="5" xfId="7" applyFont="1" applyFill="1" applyBorder="1" applyAlignment="1">
      <alignment horizontal="left" wrapText="1"/>
    </xf>
    <xf numFmtId="0" fontId="6" fillId="6" borderId="5" xfId="7" applyFont="1" applyFill="1" applyBorder="1" applyAlignment="1">
      <alignment horizontal="center" vertical="top" wrapText="1"/>
    </xf>
    <xf numFmtId="0" fontId="6" fillId="6" borderId="5" xfId="7" applyFont="1" applyFill="1" applyBorder="1" applyAlignment="1">
      <alignment horizontal="left" vertical="top" wrapText="1"/>
    </xf>
    <xf numFmtId="0" fontId="0" fillId="6" borderId="2" xfId="57" applyFont="1" applyFill="1" applyBorder="1">
      <alignment vertical="center"/>
    </xf>
    <xf numFmtId="0" fontId="6" fillId="6" borderId="11" xfId="7" applyFont="1" applyFill="1" applyBorder="1" applyAlignment="1">
      <alignment horizontal="left" vertical="top" wrapText="1"/>
    </xf>
    <xf numFmtId="0" fontId="9" fillId="6" borderId="19" xfId="7" applyFont="1" applyFill="1" applyBorder="1" applyAlignment="1">
      <alignment horizontal="center" vertical="center" wrapText="1"/>
    </xf>
    <xf numFmtId="0" fontId="6" fillId="6" borderId="5" xfId="7" applyFont="1" applyFill="1" applyBorder="1" applyAlignment="1">
      <alignment horizontal="left" vertical="top" wrapText="1" indent="2"/>
    </xf>
    <xf numFmtId="0" fontId="6" fillId="6" borderId="5" xfId="7" applyFont="1" applyFill="1" applyBorder="1" applyAlignment="1">
      <alignment horizontal="left" vertical="top" wrapText="1" indent="1"/>
    </xf>
    <xf numFmtId="0" fontId="7" fillId="6" borderId="5" xfId="7" applyFont="1" applyFill="1" applyBorder="1" applyAlignment="1">
      <alignment horizontal="left" vertical="center" wrapText="1"/>
    </xf>
    <xf numFmtId="0" fontId="6" fillId="6" borderId="5" xfId="7" applyFont="1" applyFill="1" applyBorder="1" applyAlignment="1">
      <alignment horizontal="left" vertical="top" wrapText="1" indent="3"/>
    </xf>
    <xf numFmtId="0" fontId="6" fillId="6" borderId="5" xfId="7" applyFont="1" applyFill="1" applyBorder="1" applyAlignment="1">
      <alignment horizontal="right" vertical="top" wrapText="1"/>
    </xf>
    <xf numFmtId="0" fontId="7" fillId="6" borderId="5" xfId="7" applyFont="1" applyFill="1" applyBorder="1" applyAlignment="1">
      <alignment horizontal="left" vertical="top" wrapText="1"/>
    </xf>
    <xf numFmtId="0" fontId="0" fillId="0" borderId="0" xfId="57" applyFont="1">
      <alignment vertical="center"/>
    </xf>
    <xf numFmtId="0" fontId="6" fillId="6" borderId="7" xfId="7" applyFont="1" applyFill="1" applyBorder="1" applyAlignment="1">
      <alignment horizontal="left" vertical="top" wrapText="1"/>
    </xf>
    <xf numFmtId="0" fontId="6" fillId="6" borderId="9" xfId="7" applyFont="1" applyFill="1" applyBorder="1" applyAlignment="1">
      <alignment horizontal="left" vertical="top" wrapText="1"/>
    </xf>
    <xf numFmtId="0" fontId="6" fillId="6" borderId="10" xfId="7" applyFont="1" applyFill="1" applyBorder="1" applyAlignment="1">
      <alignment horizontal="left" vertical="top" wrapText="1"/>
    </xf>
    <xf numFmtId="184" fontId="1" fillId="0" borderId="0" xfId="57" applyNumberFormat="1">
      <alignment vertical="center"/>
    </xf>
    <xf numFmtId="0" fontId="1" fillId="0" borderId="0" xfId="6"/>
    <xf numFmtId="0" fontId="10" fillId="0" borderId="0" xfId="6" applyFont="1" applyAlignment="1">
      <alignment horizontal="center" vertical="center"/>
    </xf>
    <xf numFmtId="0" fontId="11" fillId="8" borderId="2" xfId="2" applyFont="1" applyFill="1" applyBorder="1" applyAlignment="1">
      <alignment horizontal="center" vertical="center"/>
    </xf>
    <xf numFmtId="0" fontId="11" fillId="8" borderId="2" xfId="2" applyFont="1" applyFill="1" applyBorder="1" applyAlignment="1">
      <alignment horizontal="center" vertical="center" wrapText="1"/>
    </xf>
    <xf numFmtId="0" fontId="6" fillId="0" borderId="2" xfId="4" applyFont="1" applyFill="1" applyBorder="1" applyAlignment="1">
      <alignment horizontal="center" vertical="center" wrapText="1"/>
    </xf>
    <xf numFmtId="0" fontId="12" fillId="8" borderId="2" xfId="3" applyFont="1" applyFill="1" applyBorder="1" applyAlignment="1">
      <alignment horizontal="center" vertical="center" wrapText="1"/>
    </xf>
    <xf numFmtId="0" fontId="6" fillId="0" borderId="2" xfId="4" applyFont="1" applyFill="1" applyBorder="1" applyAlignment="1">
      <alignment horizontal="left" vertical="center" wrapText="1"/>
    </xf>
    <xf numFmtId="0" fontId="11" fillId="8" borderId="2" xfId="5" applyFont="1" applyFill="1" applyBorder="1" applyAlignment="1">
      <alignment horizontal="left" vertical="center" wrapText="1"/>
    </xf>
    <xf numFmtId="0" fontId="11" fillId="8" borderId="2" xfId="5" applyFont="1" applyFill="1" applyBorder="1" applyAlignment="1">
      <alignment horizontal="center" vertical="center" wrapText="1"/>
    </xf>
    <xf numFmtId="0" fontId="11" fillId="7" borderId="21" xfId="6" applyFont="1" applyFill="1" applyBorder="1" applyAlignment="1">
      <alignment horizontal="center"/>
    </xf>
    <xf numFmtId="0" fontId="11" fillId="8" borderId="2" xfId="5" applyFont="1" applyFill="1" applyBorder="1" applyAlignment="1">
      <alignment horizontal="center" vertical="center"/>
    </xf>
    <xf numFmtId="0" fontId="11" fillId="7" borderId="2" xfId="57" applyFont="1" applyFill="1" applyBorder="1">
      <alignment vertical="center"/>
    </xf>
    <xf numFmtId="0" fontId="7" fillId="0" borderId="2" xfId="57" applyFont="1" applyBorder="1" applyAlignment="1">
      <alignment vertical="center"/>
    </xf>
    <xf numFmtId="0" fontId="11" fillId="7" borderId="22" xfId="6" applyFont="1" applyFill="1" applyBorder="1" applyAlignment="1">
      <alignment horizontal="center"/>
    </xf>
    <xf numFmtId="0" fontId="11" fillId="7" borderId="23" xfId="6" applyFont="1" applyFill="1" applyBorder="1" applyAlignment="1">
      <alignment horizontal="center"/>
    </xf>
    <xf numFmtId="184" fontId="11" fillId="7" borderId="2" xfId="57" applyNumberFormat="1" applyFont="1" applyFill="1" applyBorder="1">
      <alignment vertical="center"/>
    </xf>
    <xf numFmtId="0" fontId="7" fillId="0" borderId="2" xfId="6" applyFont="1" applyBorder="1" applyAlignment="1">
      <alignment vertical="center"/>
    </xf>
    <xf numFmtId="184" fontId="7" fillId="0" borderId="2" xfId="6" applyNumberFormat="1" applyFont="1" applyBorder="1" applyAlignment="1">
      <alignment vertical="center"/>
    </xf>
    <xf numFmtId="0" fontId="0" fillId="0" borderId="0" xfId="6" applyFont="1"/>
    <xf numFmtId="184" fontId="10" fillId="0" borderId="2" xfId="6" applyNumberFormat="1" applyFont="1" applyBorder="1" applyAlignment="1">
      <alignment horizontal="center" vertical="center"/>
    </xf>
    <xf numFmtId="184" fontId="13" fillId="0" borderId="2" xfId="57" applyNumberFormat="1" applyFont="1" applyFill="1" applyBorder="1">
      <alignment vertical="center"/>
    </xf>
    <xf numFmtId="209" fontId="10" fillId="0" borderId="2" xfId="6" applyNumberFormat="1" applyFont="1" applyBorder="1" applyAlignment="1">
      <alignment horizontal="center" vertical="center"/>
    </xf>
    <xf numFmtId="209" fontId="10" fillId="0" borderId="22" xfId="6" applyNumberFormat="1" applyFont="1" applyBorder="1" applyAlignment="1">
      <alignment horizontal="center" vertical="center"/>
    </xf>
    <xf numFmtId="0" fontId="0" fillId="0" borderId="0" xfId="60" applyFont="1" applyAlignment="1">
      <alignment horizontal="center" vertical="center"/>
    </xf>
    <xf numFmtId="0" fontId="0" fillId="9" borderId="0" xfId="60" applyFont="1" applyFill="1">
      <alignment vertical="center"/>
    </xf>
    <xf numFmtId="0" fontId="0" fillId="0" borderId="0" xfId="60" applyFont="1">
      <alignment vertical="center"/>
    </xf>
    <xf numFmtId="10" fontId="0" fillId="0" borderId="0" xfId="60" applyNumberFormat="1" applyFont="1">
      <alignment vertical="center"/>
    </xf>
    <xf numFmtId="0" fontId="14" fillId="0" borderId="0" xfId="60" applyFont="1">
      <alignment vertical="center"/>
    </xf>
    <xf numFmtId="0" fontId="14" fillId="7" borderId="2" xfId="60" applyFont="1" applyFill="1" applyBorder="1" applyAlignment="1">
      <alignment horizontal="center" vertical="center"/>
    </xf>
    <xf numFmtId="0" fontId="0" fillId="0" borderId="2" xfId="60" applyFont="1" applyBorder="1" applyAlignment="1">
      <alignment horizontal="left" vertical="center"/>
    </xf>
    <xf numFmtId="0" fontId="0" fillId="6" borderId="2" xfId="45" applyFont="1" applyFill="1" applyBorder="1" applyAlignment="1">
      <alignment horizontal="left" vertical="center" wrapText="1"/>
    </xf>
    <xf numFmtId="0" fontId="14" fillId="2" borderId="0" xfId="60" applyFont="1" applyFill="1" applyAlignment="1">
      <alignment horizontal="center" vertical="center"/>
    </xf>
    <xf numFmtId="0" fontId="14" fillId="10" borderId="2" xfId="60" applyFont="1" applyFill="1" applyBorder="1" applyAlignment="1">
      <alignment horizontal="center" vertical="center"/>
    </xf>
    <xf numFmtId="0" fontId="14" fillId="2" borderId="2" xfId="60" applyFont="1" applyFill="1" applyBorder="1" applyAlignment="1">
      <alignment horizontal="center" vertical="center"/>
    </xf>
    <xf numFmtId="200" fontId="0" fillId="0" borderId="2" xfId="60" applyNumberFormat="1" applyFont="1" applyBorder="1" applyAlignment="1">
      <alignment horizontal="right" vertical="center"/>
    </xf>
    <xf numFmtId="200" fontId="0" fillId="0" borderId="2" xfId="60" applyNumberFormat="1" applyFont="1" applyBorder="1">
      <alignment vertical="center"/>
    </xf>
    <xf numFmtId="10" fontId="14" fillId="0" borderId="0" xfId="60" applyNumberFormat="1" applyFont="1">
      <alignment vertical="center"/>
    </xf>
    <xf numFmtId="10" fontId="14" fillId="7" borderId="2" xfId="60" applyNumberFormat="1" applyFont="1" applyFill="1" applyBorder="1" applyAlignment="1">
      <alignment horizontal="center" vertical="center"/>
    </xf>
    <xf numFmtId="9" fontId="0" fillId="0" borderId="2" xfId="60" applyNumberFormat="1" applyFont="1" applyBorder="1" applyAlignment="1">
      <alignment horizontal="center" vertical="center"/>
    </xf>
    <xf numFmtId="0" fontId="0" fillId="0" borderId="2" xfId="60" applyFont="1" applyBorder="1">
      <alignment vertical="center"/>
    </xf>
    <xf numFmtId="0" fontId="0" fillId="11" borderId="2" xfId="60" applyFont="1" applyFill="1" applyBorder="1" applyAlignment="1">
      <alignment horizontal="left" vertical="center"/>
    </xf>
    <xf numFmtId="200" fontId="0" fillId="11" borderId="2" xfId="60" applyNumberFormat="1" applyFont="1" applyFill="1" applyBorder="1" applyAlignment="1">
      <alignment horizontal="right" vertical="center"/>
    </xf>
    <xf numFmtId="9" fontId="0" fillId="11" borderId="2" xfId="60" applyNumberFormat="1" applyFont="1" applyFill="1" applyBorder="1" applyAlignment="1">
      <alignment horizontal="center" vertical="center"/>
    </xf>
    <xf numFmtId="0" fontId="0" fillId="11" borderId="2" xfId="60" applyFont="1" applyFill="1" applyBorder="1">
      <alignment vertical="center"/>
    </xf>
    <xf numFmtId="0" fontId="0" fillId="9" borderId="2" xfId="60" applyFont="1" applyFill="1" applyBorder="1" applyAlignment="1">
      <alignment horizontal="left" vertical="center"/>
    </xf>
    <xf numFmtId="200" fontId="0" fillId="9" borderId="2" xfId="60" applyNumberFormat="1" applyFont="1" applyFill="1" applyBorder="1" applyAlignment="1">
      <alignment horizontal="right" vertical="center"/>
    </xf>
    <xf numFmtId="9" fontId="0" fillId="9" borderId="2" xfId="60" applyNumberFormat="1" applyFont="1" applyFill="1" applyBorder="1" applyAlignment="1">
      <alignment horizontal="center" vertical="center"/>
    </xf>
    <xf numFmtId="0" fontId="15" fillId="9" borderId="2" xfId="60" applyFont="1" applyFill="1" applyBorder="1">
      <alignment vertical="center"/>
    </xf>
    <xf numFmtId="0" fontId="15" fillId="9" borderId="2" xfId="60" applyFont="1" applyFill="1" applyBorder="1" applyAlignment="1">
      <alignment horizontal="left" vertical="center"/>
    </xf>
    <xf numFmtId="204" fontId="0" fillId="11" borderId="2" xfId="60" applyNumberFormat="1" applyFont="1" applyFill="1" applyBorder="1">
      <alignment vertical="center"/>
    </xf>
    <xf numFmtId="10" fontId="0" fillId="11" borderId="2" xfId="60" applyNumberFormat="1" applyFont="1" applyFill="1" applyBorder="1">
      <alignment vertical="center"/>
    </xf>
    <xf numFmtId="184" fontId="0" fillId="0" borderId="0" xfId="0" applyNumberFormat="1">
      <alignment vertical="center"/>
    </xf>
    <xf numFmtId="184" fontId="5" fillId="0" borderId="5" xfId="0" applyNumberFormat="1" applyFont="1" applyBorder="1" applyAlignment="1">
      <alignment horizontal="left" vertical="center"/>
    </xf>
    <xf numFmtId="184" fontId="5" fillId="0" borderId="12" xfId="0" applyNumberFormat="1" applyFont="1" applyBorder="1" applyAlignment="1">
      <alignment horizontal="left" vertical="center"/>
    </xf>
    <xf numFmtId="0" fontId="7" fillId="0" borderId="0" xfId="0" applyFont="1" applyFill="1" applyAlignment="1">
      <alignment horizontal="center" vertical="center"/>
    </xf>
    <xf numFmtId="0" fontId="7" fillId="0" borderId="0" xfId="0" applyFont="1" applyFill="1" applyAlignment="1">
      <alignment vertical="center"/>
    </xf>
    <xf numFmtId="0" fontId="7" fillId="0" borderId="0" xfId="0" applyNumberFormat="1" applyFont="1" applyFill="1" applyAlignment="1">
      <alignment horizontal="left" vertical="center"/>
    </xf>
    <xf numFmtId="0" fontId="16" fillId="5" borderId="5" xfId="0" applyFont="1" applyFill="1" applyBorder="1" applyAlignment="1">
      <alignment horizontal="center" vertical="center"/>
    </xf>
    <xf numFmtId="0" fontId="11" fillId="5" borderId="5" xfId="0" applyFont="1" applyFill="1" applyBorder="1" applyAlignment="1">
      <alignment vertical="center"/>
    </xf>
    <xf numFmtId="0" fontId="11" fillId="5" borderId="5" xfId="0" applyNumberFormat="1" applyFont="1" applyFill="1" applyBorder="1" applyAlignment="1">
      <alignment horizontal="left" vertical="center"/>
    </xf>
    <xf numFmtId="0" fontId="7" fillId="0" borderId="5" xfId="0" applyFont="1" applyFill="1" applyBorder="1" applyAlignment="1">
      <alignment horizontal="center" vertical="center"/>
    </xf>
    <xf numFmtId="0" fontId="5" fillId="0" borderId="5" xfId="0" applyFont="1" applyFill="1" applyBorder="1" applyAlignment="1">
      <alignment vertical="center"/>
    </xf>
    <xf numFmtId="0" fontId="5" fillId="0" borderId="5" xfId="0" applyNumberFormat="1" applyFont="1" applyFill="1" applyBorder="1" applyAlignment="1">
      <alignment horizontal="left" vertical="center" wrapText="1"/>
    </xf>
    <xf numFmtId="0" fontId="5" fillId="0" borderId="5" xfId="0" applyFont="1" applyFill="1" applyBorder="1" applyAlignment="1">
      <alignment horizontal="left" vertical="center"/>
    </xf>
    <xf numFmtId="0" fontId="5" fillId="0" borderId="5" xfId="0" applyFont="1" applyFill="1" applyBorder="1" applyAlignment="1">
      <alignment horizontal="left"/>
    </xf>
    <xf numFmtId="0" fontId="5" fillId="0" borderId="5" xfId="0" applyFont="1" applyFill="1" applyBorder="1" applyAlignment="1">
      <alignment horizontal="left" wrapText="1"/>
    </xf>
    <xf numFmtId="49" fontId="5" fillId="0" borderId="5" xfId="0" applyNumberFormat="1" applyFont="1" applyFill="1" applyBorder="1" applyAlignment="1">
      <alignment horizontal="left"/>
    </xf>
    <xf numFmtId="0" fontId="7" fillId="0" borderId="5" xfId="0" applyFont="1" applyFill="1" applyBorder="1" applyAlignment="1">
      <alignment horizontal="left" vertical="center"/>
    </xf>
    <xf numFmtId="49" fontId="5" fillId="0" borderId="5" xfId="0" applyNumberFormat="1" applyFont="1" applyFill="1" applyBorder="1" applyAlignment="1">
      <alignment horizontal="left" vertical="center"/>
    </xf>
    <xf numFmtId="49" fontId="5" fillId="0" borderId="5" xfId="0" applyNumberFormat="1" applyFont="1" applyFill="1" applyBorder="1" applyAlignment="1">
      <alignment horizontal="left" vertical="center" wrapText="1"/>
    </xf>
    <xf numFmtId="49" fontId="5" fillId="0" borderId="5" xfId="0" applyNumberFormat="1" applyFont="1" applyFill="1" applyBorder="1" applyAlignment="1">
      <alignment horizontal="left" wrapText="1"/>
    </xf>
    <xf numFmtId="0" fontId="5" fillId="0" borderId="5" xfId="0" applyNumberFormat="1" applyFont="1" applyFill="1" applyBorder="1" applyAlignment="1">
      <alignment horizontal="left" vertical="center"/>
    </xf>
    <xf numFmtId="0" fontId="6" fillId="0" borderId="5" xfId="0" applyFont="1" applyFill="1" applyBorder="1" applyAlignment="1">
      <alignment horizontal="left" vertical="center"/>
    </xf>
    <xf numFmtId="0" fontId="15" fillId="0" borderId="5" xfId="0" applyFont="1" applyBorder="1">
      <alignment vertical="center"/>
    </xf>
    <xf numFmtId="0" fontId="7" fillId="0" borderId="5" xfId="0" applyFont="1" applyFill="1" applyBorder="1" applyAlignment="1">
      <alignment vertical="center"/>
    </xf>
    <xf numFmtId="49" fontId="5" fillId="0" borderId="5" xfId="0" applyNumberFormat="1" applyFont="1" applyFill="1" applyBorder="1" applyAlignment="1">
      <alignment vertical="center" wrapText="1"/>
    </xf>
    <xf numFmtId="0" fontId="7" fillId="0" borderId="5" xfId="0" applyNumberFormat="1" applyFont="1" applyFill="1" applyBorder="1" applyAlignment="1">
      <alignment horizontal="left" vertical="center"/>
    </xf>
    <xf numFmtId="0" fontId="14" fillId="5" borderId="5" xfId="0" applyFont="1" applyFill="1" applyBorder="1" applyAlignment="1">
      <alignment horizontal="center" vertical="center"/>
    </xf>
    <xf numFmtId="0" fontId="17" fillId="5" borderId="5" xfId="0" applyFont="1" applyFill="1" applyBorder="1" applyAlignment="1">
      <alignment horizontal="center" vertical="center"/>
    </xf>
    <xf numFmtId="0" fontId="14" fillId="5" borderId="5" xfId="0" applyFont="1" applyFill="1" applyBorder="1">
      <alignment vertical="center"/>
    </xf>
    <xf numFmtId="0" fontId="17" fillId="5" borderId="5" xfId="0" applyFont="1" applyFill="1" applyBorder="1">
      <alignment vertical="center"/>
    </xf>
    <xf numFmtId="0" fontId="0" fillId="0" borderId="5" xfId="0" applyBorder="1">
      <alignment vertical="center"/>
    </xf>
    <xf numFmtId="0" fontId="15" fillId="0" borderId="5" xfId="0" applyFont="1" applyBorder="1" applyAlignment="1">
      <alignment horizontal="right" vertical="center"/>
    </xf>
    <xf numFmtId="0" fontId="0" fillId="0" borderId="0" xfId="0" applyAlignment="1">
      <alignment horizontal="center" vertical="center"/>
    </xf>
    <xf numFmtId="0" fontId="18" fillId="0" borderId="0" xfId="0" applyFont="1">
      <alignment vertical="center"/>
    </xf>
    <xf numFmtId="9" fontId="0" fillId="0" borderId="0" xfId="0" applyNumberFormat="1">
      <alignment vertical="center"/>
    </xf>
    <xf numFmtId="9" fontId="14" fillId="0" borderId="0" xfId="60" applyNumberFormat="1" applyFont="1">
      <alignment vertical="center"/>
    </xf>
    <xf numFmtId="9" fontId="14" fillId="7" borderId="2" xfId="60" applyNumberFormat="1" applyFont="1" applyFill="1" applyBorder="1" applyAlignment="1">
      <alignment horizontal="center" vertical="center"/>
    </xf>
    <xf numFmtId="0" fontId="15" fillId="0" borderId="2" xfId="60" applyFont="1" applyBorder="1">
      <alignment vertical="center"/>
    </xf>
    <xf numFmtId="0" fontId="18" fillId="0" borderId="2" xfId="60" applyFont="1" applyBorder="1" applyAlignment="1">
      <alignment horizontal="left" vertical="center"/>
    </xf>
    <xf numFmtId="200" fontId="18" fillId="0" borderId="2" xfId="60" applyNumberFormat="1" applyFont="1" applyBorder="1" applyAlignment="1">
      <alignment horizontal="right" vertical="center"/>
    </xf>
    <xf numFmtId="9" fontId="18" fillId="0" borderId="2" xfId="60" applyNumberFormat="1" applyFont="1" applyBorder="1" applyAlignment="1">
      <alignment horizontal="center" vertical="center"/>
    </xf>
    <xf numFmtId="0" fontId="18" fillId="0" borderId="2" xfId="60" applyFont="1" applyBorder="1">
      <alignment vertical="center"/>
    </xf>
    <xf numFmtId="0" fontId="0" fillId="0" borderId="0" xfId="0" applyAlignment="1">
      <alignment vertical="center"/>
    </xf>
    <xf numFmtId="184" fontId="0" fillId="0" borderId="0" xfId="0" applyNumberFormat="1" applyAlignment="1">
      <alignment horizontal="center" vertical="center"/>
    </xf>
    <xf numFmtId="184" fontId="0" fillId="0" borderId="0" xfId="0" applyNumberFormat="1" applyAlignment="1">
      <alignment vertical="center"/>
    </xf>
    <xf numFmtId="9" fontId="0" fillId="0" borderId="0" xfId="0" applyNumberFormat="1" applyAlignment="1">
      <alignment vertical="center"/>
    </xf>
    <xf numFmtId="0" fontId="0" fillId="0" borderId="0" xfId="0" applyAlignment="1">
      <alignment horizontal="left" vertical="center"/>
    </xf>
    <xf numFmtId="0" fontId="11" fillId="5" borderId="5" xfId="0" applyFont="1" applyFill="1" applyBorder="1" applyAlignment="1">
      <alignment horizontal="center" vertical="center"/>
    </xf>
    <xf numFmtId="0" fontId="16" fillId="5" borderId="5" xfId="0" applyFont="1" applyFill="1" applyBorder="1" applyAlignment="1">
      <alignment horizontal="left" vertical="center"/>
    </xf>
    <xf numFmtId="0" fontId="6" fillId="0" borderId="5" xfId="7" applyFont="1" applyBorder="1" applyAlignment="1">
      <alignment horizontal="left" vertical="center"/>
    </xf>
    <xf numFmtId="0" fontId="6" fillId="0" borderId="5" xfId="7" applyFont="1" applyBorder="1" applyAlignment="1">
      <alignment horizontal="center" vertical="top"/>
    </xf>
    <xf numFmtId="0" fontId="6" fillId="0" borderId="5" xfId="7" applyFont="1" applyBorder="1" applyAlignment="1">
      <alignment horizontal="center" vertical="center"/>
    </xf>
    <xf numFmtId="1" fontId="5" fillId="12" borderId="5" xfId="7" applyNumberFormat="1" applyFont="1" applyFill="1" applyBorder="1" applyAlignment="1">
      <alignment horizontal="center" vertical="center" shrinkToFit="1"/>
    </xf>
    <xf numFmtId="0" fontId="6" fillId="12" borderId="5" xfId="7" applyFont="1" applyFill="1" applyBorder="1" applyAlignment="1">
      <alignment horizontal="left" vertical="center"/>
    </xf>
    <xf numFmtId="0" fontId="7" fillId="12" borderId="5" xfId="0" applyFont="1" applyFill="1" applyBorder="1" applyAlignment="1">
      <alignment horizontal="left" vertical="center"/>
    </xf>
    <xf numFmtId="0" fontId="6" fillId="12" borderId="5" xfId="7" applyFont="1" applyFill="1" applyBorder="1" applyAlignment="1">
      <alignment horizontal="center" vertical="top"/>
    </xf>
    <xf numFmtId="0" fontId="5" fillId="0" borderId="5" xfId="7" applyFont="1" applyBorder="1" applyAlignment="1">
      <alignment horizontal="left" vertical="center"/>
    </xf>
    <xf numFmtId="0" fontId="5" fillId="0" borderId="5" xfId="7" applyFont="1" applyBorder="1" applyAlignment="1">
      <alignment horizontal="center" vertical="top"/>
    </xf>
    <xf numFmtId="0" fontId="7" fillId="0" borderId="5" xfId="7" applyFont="1" applyBorder="1" applyAlignment="1">
      <alignment horizontal="left" vertical="center"/>
    </xf>
    <xf numFmtId="0" fontId="7" fillId="0" borderId="5" xfId="0" applyFont="1" applyBorder="1" applyAlignment="1">
      <alignment horizontal="center" vertical="center"/>
    </xf>
    <xf numFmtId="0" fontId="7" fillId="0" borderId="5" xfId="7" applyFont="1" applyBorder="1" applyAlignment="1">
      <alignment horizontal="left" vertical="top"/>
    </xf>
    <xf numFmtId="0" fontId="7" fillId="12" borderId="5" xfId="0" applyFont="1" applyFill="1" applyBorder="1" applyAlignment="1">
      <alignment horizontal="center" vertical="center"/>
    </xf>
    <xf numFmtId="0" fontId="6" fillId="12" borderId="5" xfId="7" applyFont="1" applyFill="1" applyBorder="1" applyAlignment="1">
      <alignment horizontal="left" vertical="top"/>
    </xf>
    <xf numFmtId="0" fontId="5" fillId="0" borderId="5" xfId="0" applyFont="1" applyFill="1" applyBorder="1" applyAlignment="1">
      <alignment horizontal="center" vertical="center"/>
    </xf>
    <xf numFmtId="0" fontId="19" fillId="0" borderId="5" xfId="7" applyFont="1" applyBorder="1" applyAlignment="1">
      <alignment horizontal="center" vertical="top"/>
    </xf>
    <xf numFmtId="184" fontId="16" fillId="5" borderId="5" xfId="0" applyNumberFormat="1" applyFont="1" applyFill="1" applyBorder="1" applyAlignment="1">
      <alignment horizontal="center" vertical="center"/>
    </xf>
    <xf numFmtId="9" fontId="16" fillId="5" borderId="5" xfId="0" applyNumberFormat="1" applyFont="1" applyFill="1" applyBorder="1" applyAlignment="1">
      <alignment horizontal="center" vertical="center"/>
    </xf>
    <xf numFmtId="184" fontId="7" fillId="0" borderId="5" xfId="0" applyNumberFormat="1" applyFont="1" applyBorder="1" applyAlignment="1">
      <alignment horizontal="center" vertical="center"/>
    </xf>
    <xf numFmtId="184" fontId="7" fillId="0" borderId="5" xfId="0" applyNumberFormat="1" applyFont="1" applyBorder="1" applyAlignment="1">
      <alignment vertical="center"/>
    </xf>
    <xf numFmtId="9" fontId="7" fillId="0" borderId="5" xfId="0" applyNumberFormat="1" applyFont="1" applyBorder="1" applyAlignment="1">
      <alignment vertical="center"/>
    </xf>
    <xf numFmtId="0" fontId="7" fillId="12" borderId="5" xfId="0" applyFont="1" applyFill="1" applyBorder="1" applyAlignment="1">
      <alignment vertical="center"/>
    </xf>
    <xf numFmtId="0" fontId="19" fillId="0" borderId="5" xfId="0" applyFont="1" applyFill="1" applyBorder="1" applyAlignment="1">
      <alignment horizontal="left" vertical="center"/>
    </xf>
    <xf numFmtId="0" fontId="19" fillId="0" borderId="5" xfId="0" applyFont="1" applyFill="1" applyBorder="1" applyAlignment="1">
      <alignment vertical="center"/>
    </xf>
    <xf numFmtId="0" fontId="6" fillId="0" borderId="5" xfId="7" applyFont="1" applyBorder="1" applyAlignment="1">
      <alignment horizontal="left" vertical="top"/>
    </xf>
    <xf numFmtId="0" fontId="6" fillId="0" borderId="5" xfId="7" applyFont="1" applyBorder="1" applyAlignment="1">
      <alignment horizontal="right" vertical="center" indent="1"/>
    </xf>
    <xf numFmtId="0" fontId="6" fillId="0" borderId="5" xfId="7" applyFont="1" applyBorder="1" applyAlignment="1">
      <alignment horizontal="right" vertical="top" indent="1"/>
    </xf>
    <xf numFmtId="0" fontId="7" fillId="0" borderId="5" xfId="7" applyFont="1" applyBorder="1" applyAlignment="1">
      <alignment horizontal="left"/>
    </xf>
    <xf numFmtId="0" fontId="6" fillId="5" borderId="5" xfId="7" applyFont="1" applyFill="1" applyBorder="1" applyAlignment="1">
      <alignment horizontal="center" vertical="top"/>
    </xf>
    <xf numFmtId="0" fontId="7" fillId="5" borderId="5" xfId="7" applyFont="1" applyFill="1" applyBorder="1" applyAlignment="1">
      <alignment horizontal="left"/>
    </xf>
    <xf numFmtId="1" fontId="19" fillId="0" borderId="5" xfId="7" applyNumberFormat="1" applyFont="1" applyBorder="1" applyAlignment="1">
      <alignment horizontal="center" vertical="top" shrinkToFit="1"/>
    </xf>
    <xf numFmtId="0" fontId="19" fillId="0" borderId="5" xfId="7" applyFont="1" applyBorder="1" applyAlignment="1">
      <alignment horizontal="left" vertical="center"/>
    </xf>
    <xf numFmtId="0" fontId="5" fillId="0" borderId="5" xfId="7" applyFont="1" applyBorder="1" applyAlignment="1">
      <alignment horizontal="left" vertical="top"/>
    </xf>
    <xf numFmtId="0" fontId="19" fillId="0" borderId="5" xfId="0" applyFont="1" applyFill="1" applyBorder="1" applyAlignment="1">
      <alignment horizontal="center" vertical="center"/>
    </xf>
    <xf numFmtId="1" fontId="5" fillId="0" borderId="5" xfId="7" applyNumberFormat="1" applyFont="1" applyBorder="1" applyAlignment="1">
      <alignment horizontal="left" vertical="top" shrinkToFit="1"/>
    </xf>
    <xf numFmtId="0" fontId="19" fillId="0" borderId="5" xfId="7" applyFont="1" applyBorder="1" applyAlignment="1">
      <alignment horizontal="left" vertical="top"/>
    </xf>
    <xf numFmtId="1" fontId="5" fillId="12" borderId="5" xfId="7" applyNumberFormat="1" applyFont="1" applyFill="1" applyBorder="1" applyAlignment="1">
      <alignment horizontal="center" vertical="top" shrinkToFit="1"/>
    </xf>
    <xf numFmtId="1" fontId="5" fillId="0" borderId="5" xfId="7" applyNumberFormat="1" applyFont="1" applyBorder="1" applyAlignment="1">
      <alignment horizontal="left" vertical="center" shrinkToFit="1"/>
    </xf>
    <xf numFmtId="0" fontId="6" fillId="12" borderId="5" xfId="7" applyFont="1" applyFill="1" applyBorder="1" applyAlignment="1">
      <alignment horizontal="center" vertical="center"/>
    </xf>
    <xf numFmtId="0" fontId="5" fillId="12" borderId="5" xfId="7" applyFont="1" applyFill="1" applyBorder="1" applyAlignment="1">
      <alignment horizontal="left" vertical="top"/>
    </xf>
    <xf numFmtId="0" fontId="6" fillId="6" borderId="5" xfId="7" applyFont="1" applyFill="1" applyBorder="1" applyAlignment="1">
      <alignment horizontal="left" vertical="top"/>
    </xf>
    <xf numFmtId="0" fontId="5" fillId="6" borderId="5" xfId="7" applyFont="1" applyFill="1" applyBorder="1" applyAlignment="1">
      <alignment horizontal="left" vertical="top"/>
    </xf>
    <xf numFmtId="0" fontId="19" fillId="6" borderId="5" xfId="7" applyFont="1" applyFill="1" applyBorder="1" applyAlignment="1">
      <alignment horizontal="left" vertical="top"/>
    </xf>
    <xf numFmtId="0" fontId="15" fillId="0" borderId="0" xfId="0" applyFont="1" applyAlignment="1">
      <alignment horizontal="left" vertical="center"/>
    </xf>
    <xf numFmtId="0" fontId="20" fillId="0" borderId="0" xfId="0" applyFont="1" applyAlignment="1">
      <alignment horizontal="left" vertical="center"/>
    </xf>
    <xf numFmtId="0" fontId="15" fillId="13" borderId="0" xfId="0" applyFont="1" applyFill="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5" fillId="5" borderId="0" xfId="0" applyFont="1" applyFill="1" applyAlignment="1">
      <alignment horizontal="left" vertical="center"/>
    </xf>
    <xf numFmtId="0" fontId="0" fillId="0" borderId="0" xfId="57" applyFont="1" applyAlignment="1">
      <alignment horizontal="left" vertical="center"/>
    </xf>
    <xf numFmtId="0" fontId="18" fillId="0" borderId="0" xfId="57" applyFont="1" applyAlignment="1">
      <alignment horizontal="left" vertical="center"/>
    </xf>
    <xf numFmtId="0" fontId="28" fillId="0" borderId="0" xfId="57" applyFont="1" applyAlignment="1">
      <alignment horizontal="left" vertical="center"/>
    </xf>
    <xf numFmtId="0" fontId="18" fillId="13" borderId="0" xfId="57" applyFont="1" applyFill="1" applyAlignment="1">
      <alignment horizontal="left" vertical="center"/>
    </xf>
    <xf numFmtId="49" fontId="0" fillId="0" borderId="0" xfId="57" applyNumberFormat="1" applyFont="1" applyAlignment="1">
      <alignment horizontal="left" vertical="center"/>
    </xf>
    <xf numFmtId="0" fontId="29" fillId="0" borderId="0" xfId="57" applyFont="1" applyAlignment="1">
      <alignment horizontal="left" vertical="center"/>
    </xf>
    <xf numFmtId="0" fontId="15" fillId="0" borderId="0" xfId="0" applyFont="1" applyAlignment="1">
      <alignment horizontal="center" vertical="center"/>
    </xf>
    <xf numFmtId="0" fontId="15" fillId="5" borderId="0" xfId="0" applyFont="1" applyFill="1" applyAlignment="1">
      <alignment horizontal="left" vertical="center"/>
    </xf>
    <xf numFmtId="0" fontId="30" fillId="0" borderId="0" xfId="0" applyFont="1" applyAlignment="1">
      <alignment horizontal="left" vertical="center"/>
    </xf>
    <xf numFmtId="0" fontId="16" fillId="14" borderId="8" xfId="0" applyFont="1" applyFill="1" applyBorder="1" applyAlignment="1">
      <alignment horizontal="center" vertical="center"/>
    </xf>
    <xf numFmtId="0" fontId="16" fillId="14" borderId="5" xfId="0" applyFont="1" applyFill="1" applyBorder="1" applyAlignment="1">
      <alignment horizontal="left" vertical="center"/>
    </xf>
    <xf numFmtId="0" fontId="5" fillId="0" borderId="5" xfId="0" applyFont="1" applyBorder="1" applyAlignment="1">
      <alignment horizontal="center" vertical="center"/>
    </xf>
    <xf numFmtId="0" fontId="5" fillId="0" borderId="5" xfId="0" applyFont="1" applyBorder="1" applyAlignment="1">
      <alignment horizontal="left" vertical="center"/>
    </xf>
    <xf numFmtId="49" fontId="5" fillId="0" borderId="5" xfId="0" applyNumberFormat="1" applyFont="1" applyBorder="1" applyAlignment="1">
      <alignment horizontal="left" vertical="center"/>
    </xf>
    <xf numFmtId="0" fontId="31" fillId="0" borderId="5" xfId="0" applyFont="1" applyBorder="1" applyAlignment="1">
      <alignment horizontal="left" vertical="center"/>
    </xf>
    <xf numFmtId="49" fontId="31" fillId="0" borderId="5" xfId="0" applyNumberFormat="1" applyFont="1" applyBorder="1" applyAlignment="1">
      <alignment horizontal="left" vertical="center"/>
    </xf>
    <xf numFmtId="49" fontId="32" fillId="0" borderId="5" xfId="0" applyNumberFormat="1" applyFont="1" applyBorder="1" applyAlignment="1">
      <alignment horizontal="left" vertical="center"/>
    </xf>
    <xf numFmtId="0" fontId="16" fillId="14" borderId="8" xfId="0" applyFont="1" applyFill="1" applyBorder="1" applyAlignment="1">
      <alignment horizontal="left" vertical="center"/>
    </xf>
    <xf numFmtId="2" fontId="5" fillId="0" borderId="5" xfId="0" applyNumberFormat="1" applyFont="1" applyBorder="1" applyAlignment="1">
      <alignment horizontal="left" vertical="center"/>
    </xf>
    <xf numFmtId="0" fontId="7" fillId="13" borderId="5" xfId="0" applyFont="1" applyFill="1" applyBorder="1" applyAlignment="1">
      <alignment horizontal="left" vertical="center"/>
    </xf>
    <xf numFmtId="0" fontId="5" fillId="5" borderId="5" xfId="0" applyFont="1" applyFill="1" applyBorder="1" applyAlignment="1">
      <alignment horizontal="left" vertical="center"/>
    </xf>
    <xf numFmtId="0" fontId="32" fillId="0" borderId="5" xfId="0" applyFont="1" applyBorder="1" applyAlignment="1">
      <alignment horizontal="left" vertical="center"/>
    </xf>
    <xf numFmtId="0" fontId="7" fillId="5" borderId="5" xfId="0" applyFont="1" applyFill="1" applyBorder="1" applyAlignment="1">
      <alignment horizontal="left" vertical="center"/>
    </xf>
    <xf numFmtId="0" fontId="7" fillId="0" borderId="5" xfId="0" applyFont="1" applyFill="1" applyBorder="1" applyAlignment="1" applyProtection="1">
      <alignment horizontal="left" vertical="center"/>
      <protection locked="0"/>
    </xf>
    <xf numFmtId="0" fontId="6" fillId="0" borderId="5" xfId="0" applyFont="1" applyBorder="1" applyAlignment="1">
      <alignment horizontal="left" vertical="center"/>
    </xf>
    <xf numFmtId="0" fontId="5" fillId="13" borderId="5" xfId="0" applyFont="1" applyFill="1" applyBorder="1" applyAlignment="1">
      <alignment horizontal="left" vertical="center"/>
    </xf>
    <xf numFmtId="0" fontId="5" fillId="0" borderId="5" xfId="0" applyNumberFormat="1" applyFont="1" applyFill="1" applyBorder="1" applyAlignment="1" applyProtection="1">
      <alignment horizontal="left" vertical="center"/>
      <protection locked="0"/>
    </xf>
    <xf numFmtId="49" fontId="5" fillId="13" borderId="5" xfId="0" applyNumberFormat="1" applyFont="1" applyFill="1" applyBorder="1" applyAlignment="1">
      <alignment horizontal="left" vertical="center"/>
    </xf>
    <xf numFmtId="0" fontId="5" fillId="0" borderId="24" xfId="0" applyFont="1" applyBorder="1" applyAlignment="1">
      <alignment horizontal="center" vertical="center"/>
    </xf>
    <xf numFmtId="49" fontId="5" fillId="0" borderId="24" xfId="0" applyNumberFormat="1" applyFont="1" applyBorder="1" applyAlignment="1">
      <alignment horizontal="left" vertical="center"/>
    </xf>
    <xf numFmtId="0" fontId="6" fillId="0" borderId="24" xfId="0" applyFont="1" applyBorder="1" applyAlignment="1">
      <alignment horizontal="left" vertical="center"/>
    </xf>
    <xf numFmtId="0" fontId="5" fillId="0" borderId="24" xfId="0" applyFont="1" applyBorder="1" applyAlignment="1">
      <alignment horizontal="left" vertical="center"/>
    </xf>
    <xf numFmtId="0" fontId="5" fillId="0" borderId="5" xfId="0" applyFont="1" applyFill="1" applyBorder="1" applyAlignment="1" applyProtection="1">
      <alignment horizontal="left" vertical="center"/>
      <protection locked="0"/>
    </xf>
    <xf numFmtId="0" fontId="5" fillId="5" borderId="24" xfId="0" applyFont="1" applyFill="1" applyBorder="1" applyAlignment="1">
      <alignment horizontal="left" vertical="center"/>
    </xf>
    <xf numFmtId="49" fontId="19" fillId="0" borderId="24" xfId="0" applyNumberFormat="1" applyFont="1" applyBorder="1" applyAlignment="1">
      <alignment horizontal="left" vertical="center"/>
    </xf>
    <xf numFmtId="0" fontId="19" fillId="0" borderId="24" xfId="0" applyFont="1" applyBorder="1" applyAlignment="1">
      <alignment horizontal="left" vertical="center"/>
    </xf>
    <xf numFmtId="0" fontId="31" fillId="0" borderId="24" xfId="0" applyFont="1" applyBorder="1" applyAlignment="1">
      <alignment horizontal="left" vertical="center"/>
    </xf>
    <xf numFmtId="0" fontId="32" fillId="0" borderId="24" xfId="0" applyFont="1" applyBorder="1" applyAlignment="1">
      <alignment horizontal="left" vertical="center"/>
    </xf>
    <xf numFmtId="49" fontId="6" fillId="0" borderId="5" xfId="0" applyNumberFormat="1" applyFont="1" applyBorder="1" applyAlignment="1">
      <alignment horizontal="left" vertical="center"/>
    </xf>
    <xf numFmtId="0" fontId="19" fillId="0" borderId="5" xfId="0" applyFont="1" applyBorder="1" applyAlignment="1">
      <alignment horizontal="left" vertical="center"/>
    </xf>
    <xf numFmtId="0" fontId="5" fillId="5" borderId="0" xfId="0" applyFont="1" applyFill="1" applyBorder="1" applyAlignment="1">
      <alignment horizontal="left" vertical="center"/>
    </xf>
    <xf numFmtId="0" fontId="5" fillId="0" borderId="0" xfId="0" applyFont="1" applyAlignment="1">
      <alignment horizontal="left" vertical="center"/>
    </xf>
    <xf numFmtId="1" fontId="5" fillId="13" borderId="5" xfId="7" applyNumberFormat="1" applyFont="1" applyFill="1" applyBorder="1" applyAlignment="1">
      <alignment horizontal="left" vertical="top" shrinkToFit="1"/>
    </xf>
    <xf numFmtId="49" fontId="5" fillId="5" borderId="5" xfId="0" applyNumberFormat="1" applyFont="1" applyFill="1" applyBorder="1" applyAlignment="1">
      <alignment horizontal="left" vertical="center"/>
    </xf>
    <xf numFmtId="0" fontId="5" fillId="0" borderId="19" xfId="0" applyFont="1" applyBorder="1" applyAlignment="1">
      <alignment horizontal="center" vertical="center"/>
    </xf>
    <xf numFmtId="0" fontId="5" fillId="0" borderId="19" xfId="0" applyFont="1" applyBorder="1" applyAlignment="1">
      <alignment horizontal="left" vertical="center"/>
    </xf>
    <xf numFmtId="0" fontId="5" fillId="0" borderId="5" xfId="1" applyFont="1" applyBorder="1" applyAlignment="1">
      <alignment horizontal="left" vertical="center"/>
    </xf>
    <xf numFmtId="0" fontId="7" fillId="0" borderId="5" xfId="0" applyFont="1" applyBorder="1" applyAlignment="1">
      <alignment horizontal="left" vertical="center"/>
    </xf>
    <xf numFmtId="0" fontId="7" fillId="0" borderId="5" xfId="1" applyFont="1" applyBorder="1" applyAlignment="1">
      <alignment horizontal="left" vertical="center"/>
    </xf>
    <xf numFmtId="49" fontId="32" fillId="0" borderId="5" xfId="1" applyNumberFormat="1" applyFont="1" applyBorder="1" applyAlignment="1">
      <alignment horizontal="left" vertical="center"/>
    </xf>
    <xf numFmtId="49" fontId="6" fillId="0" borderId="5" xfId="1" applyNumberFormat="1" applyFont="1" applyBorder="1" applyAlignment="1">
      <alignment horizontal="left" vertical="center"/>
    </xf>
    <xf numFmtId="0" fontId="33" fillId="0" borderId="5" xfId="1" applyFont="1" applyBorder="1" applyAlignment="1">
      <alignment horizontal="left" vertical="center"/>
    </xf>
    <xf numFmtId="0" fontId="33" fillId="0" borderId="5" xfId="0" applyFont="1" applyBorder="1" applyAlignment="1">
      <alignment horizontal="left" vertical="center"/>
    </xf>
    <xf numFmtId="0" fontId="6" fillId="0" borderId="5" xfId="1" applyFont="1" applyBorder="1" applyAlignment="1">
      <alignment horizontal="left" vertical="center"/>
    </xf>
    <xf numFmtId="0" fontId="31" fillId="13" borderId="5" xfId="0" applyFont="1" applyFill="1" applyBorder="1" applyAlignment="1">
      <alignment horizontal="left" vertical="center"/>
    </xf>
    <xf numFmtId="49" fontId="32" fillId="13" borderId="5" xfId="1" applyNumberFormat="1" applyFont="1" applyFill="1" applyBorder="1" applyAlignment="1">
      <alignment horizontal="left" vertical="center"/>
    </xf>
    <xf numFmtId="49" fontId="7" fillId="0" borderId="5" xfId="1" applyNumberFormat="1" applyFont="1" applyBorder="1" applyAlignment="1">
      <alignment horizontal="left" vertical="center"/>
    </xf>
    <xf numFmtId="49" fontId="31" fillId="13" borderId="5" xfId="1" applyNumberFormat="1" applyFont="1" applyFill="1" applyBorder="1" applyAlignment="1">
      <alignment horizontal="left" vertical="center"/>
    </xf>
    <xf numFmtId="49" fontId="7" fillId="0" borderId="5" xfId="0" applyNumberFormat="1" applyFont="1" applyBorder="1" applyAlignment="1">
      <alignment horizontal="left" vertical="center"/>
    </xf>
    <xf numFmtId="0" fontId="31" fillId="0" borderId="5" xfId="1" applyFont="1" applyBorder="1" applyAlignment="1">
      <alignment horizontal="left" vertical="center"/>
    </xf>
    <xf numFmtId="49" fontId="6" fillId="0" borderId="24" xfId="0" applyNumberFormat="1" applyFont="1" applyBorder="1" applyAlignment="1">
      <alignment horizontal="left" vertical="center"/>
    </xf>
    <xf numFmtId="49" fontId="5" fillId="0" borderId="5" xfId="1" applyNumberFormat="1" applyFont="1" applyBorder="1" applyAlignment="1">
      <alignment horizontal="left" vertical="center"/>
    </xf>
    <xf numFmtId="49" fontId="31" fillId="0" borderId="5" xfId="1" applyNumberFormat="1" applyFont="1" applyBorder="1" applyAlignment="1">
      <alignment horizontal="left" vertical="center"/>
    </xf>
    <xf numFmtId="0" fontId="5" fillId="6" borderId="5" xfId="0" applyFont="1" applyFill="1" applyBorder="1" applyAlignment="1">
      <alignment horizontal="left" vertical="center"/>
    </xf>
    <xf numFmtId="49" fontId="6" fillId="6" borderId="5" xfId="1" applyNumberFormat="1" applyFont="1" applyFill="1" applyBorder="1" applyAlignment="1">
      <alignment horizontal="left" vertical="center"/>
    </xf>
    <xf numFmtId="49" fontId="5" fillId="0" borderId="19" xfId="0" applyNumberFormat="1" applyFont="1" applyBorder="1" applyAlignment="1">
      <alignment horizontal="left" vertical="center"/>
    </xf>
  </cellXfs>
  <cellStyles count="62">
    <cellStyle name="常规" xfId="0" builtinId="0"/>
    <cellStyle name="常规_GTMC 资材管理系统IF一览" xfId="1"/>
    <cellStyle name="常规 9 2" xfId="2"/>
    <cellStyle name="常规 4 6" xfId="3"/>
    <cellStyle name="常规 5" xfId="4"/>
    <cellStyle name="常规 4 2 2" xfId="5"/>
    <cellStyle name="常规 4" xfId="6"/>
    <cellStyle name="常规 2" xfId="7"/>
    <cellStyle name="60% - 强调文字颜色 6" xfId="8" builtinId="52"/>
    <cellStyle name="20% - 强调文字颜色 4" xfId="9" builtinId="42"/>
    <cellStyle name="强调文字颜色 4" xfId="10" builtinId="41"/>
    <cellStyle name="输入" xfId="11" builtinId="20"/>
    <cellStyle name="40% - 强调文字颜色 3" xfId="12" builtinId="39"/>
    <cellStyle name="20% - 强调文字颜色 3" xfId="13" builtinId="38"/>
    <cellStyle name="货币" xfId="14" builtinId="4"/>
    <cellStyle name="强调文字颜色 3" xfId="15" builtinId="37"/>
    <cellStyle name="百分比" xfId="16" builtinId="5"/>
    <cellStyle name="60% - 强调文字颜色 2" xfId="17" builtinId="36"/>
    <cellStyle name="60% - 强调文字颜色 5" xfId="18" builtinId="48"/>
    <cellStyle name="强调文字颜色 2" xfId="19" builtinId="33"/>
    <cellStyle name="60% - 强调文字颜色 1" xfId="20" builtinId="32"/>
    <cellStyle name="60% - 强调文字颜色 4" xfId="21" builtinId="44"/>
    <cellStyle name="计算" xfId="22" builtinId="22"/>
    <cellStyle name="强调文字颜色 1" xfId="23" builtinId="29"/>
    <cellStyle name="适中" xfId="24" builtinId="28"/>
    <cellStyle name="20% - 强调文字颜色 5" xfId="25" builtinId="46"/>
    <cellStyle name="好" xfId="26" builtinId="26"/>
    <cellStyle name="20% - 强调文字颜色 1" xfId="27" builtinId="30"/>
    <cellStyle name="汇总" xfId="28" builtinId="25"/>
    <cellStyle name="差" xfId="29" builtinId="27"/>
    <cellStyle name="检查单元格" xfId="30" builtinId="23"/>
    <cellStyle name="输出" xfId="31" builtinId="21"/>
    <cellStyle name="标题 1" xfId="32" builtinId="16"/>
    <cellStyle name="常规 2 2 2" xfId="33"/>
    <cellStyle name="解释性文本" xfId="34" builtinId="53"/>
    <cellStyle name="20% - 强调文字颜色 2" xfId="35" builtinId="34"/>
    <cellStyle name="标题 4" xfId="36" builtinId="19"/>
    <cellStyle name="常规 10" xfId="37"/>
    <cellStyle name="货币[0]" xfId="38" builtinId="7"/>
    <cellStyle name="常规 2 2" xfId="39"/>
    <cellStyle name="40% - 强调文字颜色 4" xfId="40" builtinId="43"/>
    <cellStyle name="千位分隔" xfId="41" builtinId="3"/>
    <cellStyle name="已访问的超链接" xfId="42" builtinId="9"/>
    <cellStyle name="标题" xfId="43" builtinId="15"/>
    <cellStyle name="40% - 强调文字颜色 2" xfId="44" builtinId="35"/>
    <cellStyle name="常规 2 2 3" xfId="45"/>
    <cellStyle name="警告文本" xfId="46" builtinId="11"/>
    <cellStyle name="60% - 强调文字颜色 3" xfId="47" builtinId="40"/>
    <cellStyle name="注释" xfId="48" builtinId="10"/>
    <cellStyle name="20% - 强调文字颜色 6" xfId="49" builtinId="50"/>
    <cellStyle name="强调文字颜色 5" xfId="50" builtinId="45"/>
    <cellStyle name="40% - 强调文字颜色 6" xfId="51" builtinId="51"/>
    <cellStyle name="超链接" xfId="52" builtinId="8"/>
    <cellStyle name="千位分隔[0]" xfId="53" builtinId="6"/>
    <cellStyle name="标题 2" xfId="54" builtinId="17"/>
    <cellStyle name="40% - 强调文字颜色 5" xfId="55" builtinId="47"/>
    <cellStyle name="标题 3" xfId="56" builtinId="18"/>
    <cellStyle name="常规 2 3 4" xfId="57"/>
    <cellStyle name="强调文字颜色 6" xfId="58" builtinId="49"/>
    <cellStyle name="40% - 强调文字颜色 1" xfId="59" builtinId="31"/>
    <cellStyle name="常规 3" xfId="60"/>
    <cellStyle name="链接单元格" xfId="61" builtinId="24"/>
  </cellStyles>
  <dxfs count="2">
    <dxf>
      <font>
        <color rgb="FFFFFFFF"/>
      </font>
      <fill>
        <patternFill patternType="solid">
          <bgColor rgb="FFFF0000"/>
        </patternFill>
      </fill>
    </dxf>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woinfos.xml><?xml version="1.0" encoding="utf-8"?>
<woInfos xmlns="https://web.wps.cn/et/2018/main" xmlns:s="http://schemas.openxmlformats.org/spreadsheetml/2006/main">
  <bookInfo cellCmpFml="5822">
    <open main="398" threadCnt="1"/>
    <sheetInfos>
      <sheetInfo cellCmpFml="5288" sheetStid="3">
        <open main="117" threadCnt="1"/>
      </sheetInfo>
      <sheetInfo cellCmpFml="455" sheetStid="8">
        <open main="17" threadCnt="1"/>
      </sheetInfo>
      <sheetInfo cellCmpFml="9" sheetStid="26">
        <open main="22" threadCnt="1"/>
      </sheetInfo>
      <sheetInfo cellCmpFml="4" sheetStid="11">
        <open threadCnt="1"/>
      </sheetInfo>
      <sheetInfo cellCmpFml="12" sheetStid="15">
        <open main="8" threadCnt="1"/>
      </sheetInfo>
      <sheetInfo cellCmpFml="0" sheetStid="17">
        <open threadCnt="1"/>
      </sheetInfo>
      <sheetInfo cellCmpFml="0" sheetStid="20">
        <open threadCnt="1"/>
      </sheetInfo>
      <sheetInfo cellCmpFml="50" sheetStid="22">
        <open main="32" threadCnt="1"/>
      </sheetInfo>
      <sheetInfo cellCmpFml="4" sheetStid="24">
        <open main="1" threadCnt="1"/>
      </sheetInfo>
      <sheetInfo cellCmpFml="0" sheetStid="7">
        <open main="10" threadCnt="1"/>
      </sheetInfo>
    </sheetInfos>
  </bookInfo>
</woInfos>
</file>

<file path=xl/_rels/workbook.xml.rels><?xml version="1.0" encoding="UTF-8" standalone="yes"?>
<Relationships xmlns="http://schemas.openxmlformats.org/package/2006/relationships"><Relationship Id="rId99" Type="http://schemas.openxmlformats.org/officeDocument/2006/relationships/externalLink" Target="externalLinks/externalLink87.xml"/><Relationship Id="rId98" Type="http://schemas.openxmlformats.org/officeDocument/2006/relationships/externalLink" Target="externalLinks/externalLink86.xml"/><Relationship Id="rId97" Type="http://schemas.openxmlformats.org/officeDocument/2006/relationships/externalLink" Target="externalLinks/externalLink85.xml"/><Relationship Id="rId96" Type="http://schemas.openxmlformats.org/officeDocument/2006/relationships/externalLink" Target="externalLinks/externalLink84.xml"/><Relationship Id="rId95" Type="http://schemas.openxmlformats.org/officeDocument/2006/relationships/externalLink" Target="externalLinks/externalLink83.xml"/><Relationship Id="rId94" Type="http://schemas.openxmlformats.org/officeDocument/2006/relationships/externalLink" Target="externalLinks/externalLink82.xml"/><Relationship Id="rId93" Type="http://schemas.openxmlformats.org/officeDocument/2006/relationships/externalLink" Target="externalLinks/externalLink81.xml"/><Relationship Id="rId92" Type="http://schemas.openxmlformats.org/officeDocument/2006/relationships/externalLink" Target="externalLinks/externalLink80.xml"/><Relationship Id="rId91" Type="http://schemas.openxmlformats.org/officeDocument/2006/relationships/externalLink" Target="externalLinks/externalLink79.xml"/><Relationship Id="rId90" Type="http://schemas.openxmlformats.org/officeDocument/2006/relationships/externalLink" Target="externalLinks/externalLink78.xml"/><Relationship Id="rId9" Type="http://schemas.openxmlformats.org/officeDocument/2006/relationships/worksheet" Target="worksheets/sheet9.xml"/><Relationship Id="rId89" Type="http://schemas.openxmlformats.org/officeDocument/2006/relationships/externalLink" Target="externalLinks/externalLink77.xml"/><Relationship Id="rId88" Type="http://schemas.openxmlformats.org/officeDocument/2006/relationships/externalLink" Target="externalLinks/externalLink76.xml"/><Relationship Id="rId87" Type="http://schemas.openxmlformats.org/officeDocument/2006/relationships/externalLink" Target="externalLinks/externalLink75.xml"/><Relationship Id="rId86" Type="http://schemas.openxmlformats.org/officeDocument/2006/relationships/externalLink" Target="externalLinks/externalLink74.xml"/><Relationship Id="rId85" Type="http://schemas.openxmlformats.org/officeDocument/2006/relationships/externalLink" Target="externalLinks/externalLink73.xml"/><Relationship Id="rId84" Type="http://schemas.openxmlformats.org/officeDocument/2006/relationships/externalLink" Target="externalLinks/externalLink72.xml"/><Relationship Id="rId83" Type="http://schemas.openxmlformats.org/officeDocument/2006/relationships/externalLink" Target="externalLinks/externalLink71.xml"/><Relationship Id="rId82" Type="http://schemas.openxmlformats.org/officeDocument/2006/relationships/externalLink" Target="externalLinks/externalLink70.xml"/><Relationship Id="rId81" Type="http://schemas.openxmlformats.org/officeDocument/2006/relationships/externalLink" Target="externalLinks/externalLink69.xml"/><Relationship Id="rId80" Type="http://schemas.openxmlformats.org/officeDocument/2006/relationships/externalLink" Target="externalLinks/externalLink68.xml"/><Relationship Id="rId8" Type="http://schemas.openxmlformats.org/officeDocument/2006/relationships/worksheet" Target="worksheets/sheet8.xml"/><Relationship Id="rId79" Type="http://schemas.openxmlformats.org/officeDocument/2006/relationships/externalLink" Target="externalLinks/externalLink67.xml"/><Relationship Id="rId78" Type="http://schemas.openxmlformats.org/officeDocument/2006/relationships/externalLink" Target="externalLinks/externalLink66.xml"/><Relationship Id="rId77" Type="http://schemas.openxmlformats.org/officeDocument/2006/relationships/externalLink" Target="externalLinks/externalLink65.xml"/><Relationship Id="rId76" Type="http://schemas.openxmlformats.org/officeDocument/2006/relationships/externalLink" Target="externalLinks/externalLink64.xml"/><Relationship Id="rId75" Type="http://schemas.openxmlformats.org/officeDocument/2006/relationships/externalLink" Target="externalLinks/externalLink63.xml"/><Relationship Id="rId74" Type="http://schemas.openxmlformats.org/officeDocument/2006/relationships/externalLink" Target="externalLinks/externalLink62.xml"/><Relationship Id="rId73" Type="http://schemas.openxmlformats.org/officeDocument/2006/relationships/externalLink" Target="externalLinks/externalLink61.xml"/><Relationship Id="rId72" Type="http://schemas.openxmlformats.org/officeDocument/2006/relationships/externalLink" Target="externalLinks/externalLink60.xml"/><Relationship Id="rId71" Type="http://schemas.openxmlformats.org/officeDocument/2006/relationships/externalLink" Target="externalLinks/externalLink59.xml"/><Relationship Id="rId70" Type="http://schemas.openxmlformats.org/officeDocument/2006/relationships/externalLink" Target="externalLinks/externalLink58.xml"/><Relationship Id="rId7" Type="http://schemas.openxmlformats.org/officeDocument/2006/relationships/worksheet" Target="worksheets/sheet7.xml"/><Relationship Id="rId69" Type="http://schemas.openxmlformats.org/officeDocument/2006/relationships/externalLink" Target="externalLinks/externalLink57.xml"/><Relationship Id="rId68" Type="http://schemas.openxmlformats.org/officeDocument/2006/relationships/externalLink" Target="externalLinks/externalLink56.xml"/><Relationship Id="rId67" Type="http://schemas.openxmlformats.org/officeDocument/2006/relationships/externalLink" Target="externalLinks/externalLink55.xml"/><Relationship Id="rId66" Type="http://schemas.openxmlformats.org/officeDocument/2006/relationships/externalLink" Target="externalLinks/externalLink54.xml"/><Relationship Id="rId65" Type="http://schemas.openxmlformats.org/officeDocument/2006/relationships/externalLink" Target="externalLinks/externalLink53.xml"/><Relationship Id="rId64" Type="http://schemas.openxmlformats.org/officeDocument/2006/relationships/externalLink" Target="externalLinks/externalLink52.xml"/><Relationship Id="rId63" Type="http://schemas.openxmlformats.org/officeDocument/2006/relationships/externalLink" Target="externalLinks/externalLink51.xml"/><Relationship Id="rId62" Type="http://schemas.openxmlformats.org/officeDocument/2006/relationships/externalLink" Target="externalLinks/externalLink50.xml"/><Relationship Id="rId61" Type="http://schemas.openxmlformats.org/officeDocument/2006/relationships/externalLink" Target="externalLinks/externalLink49.xml"/><Relationship Id="rId60" Type="http://schemas.openxmlformats.org/officeDocument/2006/relationships/externalLink" Target="externalLinks/externalLink48.xml"/><Relationship Id="rId6" Type="http://schemas.openxmlformats.org/officeDocument/2006/relationships/worksheet" Target="worksheets/sheet6.xml"/><Relationship Id="rId59" Type="http://schemas.openxmlformats.org/officeDocument/2006/relationships/externalLink" Target="externalLinks/externalLink47.xml"/><Relationship Id="rId58" Type="http://schemas.openxmlformats.org/officeDocument/2006/relationships/externalLink" Target="externalLinks/externalLink46.xml"/><Relationship Id="rId57" Type="http://schemas.openxmlformats.org/officeDocument/2006/relationships/externalLink" Target="externalLinks/externalLink45.xml"/><Relationship Id="rId56" Type="http://schemas.openxmlformats.org/officeDocument/2006/relationships/externalLink" Target="externalLinks/externalLink44.xml"/><Relationship Id="rId55" Type="http://schemas.openxmlformats.org/officeDocument/2006/relationships/externalLink" Target="externalLinks/externalLink43.xml"/><Relationship Id="rId54" Type="http://schemas.openxmlformats.org/officeDocument/2006/relationships/externalLink" Target="externalLinks/externalLink42.xml"/><Relationship Id="rId53" Type="http://schemas.openxmlformats.org/officeDocument/2006/relationships/externalLink" Target="externalLinks/externalLink41.xml"/><Relationship Id="rId52" Type="http://schemas.openxmlformats.org/officeDocument/2006/relationships/externalLink" Target="externalLinks/externalLink40.xml"/><Relationship Id="rId51" Type="http://schemas.openxmlformats.org/officeDocument/2006/relationships/externalLink" Target="externalLinks/externalLink39.xml"/><Relationship Id="rId50" Type="http://schemas.openxmlformats.org/officeDocument/2006/relationships/externalLink" Target="externalLinks/externalLink38.xml"/><Relationship Id="rId5" Type="http://schemas.openxmlformats.org/officeDocument/2006/relationships/worksheet" Target="worksheets/sheet5.xml"/><Relationship Id="rId49" Type="http://schemas.openxmlformats.org/officeDocument/2006/relationships/externalLink" Target="externalLinks/externalLink37.xml"/><Relationship Id="rId48" Type="http://schemas.openxmlformats.org/officeDocument/2006/relationships/externalLink" Target="externalLinks/externalLink36.xml"/><Relationship Id="rId47" Type="http://schemas.openxmlformats.org/officeDocument/2006/relationships/externalLink" Target="externalLinks/externalLink35.xml"/><Relationship Id="rId46" Type="http://schemas.openxmlformats.org/officeDocument/2006/relationships/externalLink" Target="externalLinks/externalLink34.xml"/><Relationship Id="rId45" Type="http://schemas.openxmlformats.org/officeDocument/2006/relationships/externalLink" Target="externalLinks/externalLink33.xml"/><Relationship Id="rId44" Type="http://schemas.openxmlformats.org/officeDocument/2006/relationships/externalLink" Target="externalLinks/externalLink32.xml"/><Relationship Id="rId43" Type="http://schemas.openxmlformats.org/officeDocument/2006/relationships/externalLink" Target="externalLinks/externalLink31.xml"/><Relationship Id="rId42" Type="http://schemas.openxmlformats.org/officeDocument/2006/relationships/externalLink" Target="externalLinks/externalLink30.xml"/><Relationship Id="rId41" Type="http://schemas.openxmlformats.org/officeDocument/2006/relationships/externalLink" Target="externalLinks/externalLink29.xml"/><Relationship Id="rId40" Type="http://schemas.openxmlformats.org/officeDocument/2006/relationships/externalLink" Target="externalLinks/externalLink28.xml"/><Relationship Id="rId4" Type="http://schemas.openxmlformats.org/officeDocument/2006/relationships/worksheet" Target="worksheets/sheet4.xml"/><Relationship Id="rId39" Type="http://schemas.openxmlformats.org/officeDocument/2006/relationships/externalLink" Target="externalLinks/externalLink27.xml"/><Relationship Id="rId38" Type="http://schemas.openxmlformats.org/officeDocument/2006/relationships/externalLink" Target="externalLinks/externalLink26.xml"/><Relationship Id="rId37" Type="http://schemas.openxmlformats.org/officeDocument/2006/relationships/externalLink" Target="externalLinks/externalLink25.xml"/><Relationship Id="rId36" Type="http://schemas.openxmlformats.org/officeDocument/2006/relationships/externalLink" Target="externalLinks/externalLink24.xml"/><Relationship Id="rId35" Type="http://schemas.openxmlformats.org/officeDocument/2006/relationships/externalLink" Target="externalLinks/externalLink23.xml"/><Relationship Id="rId34" Type="http://schemas.openxmlformats.org/officeDocument/2006/relationships/externalLink" Target="externalLinks/externalLink22.xml"/><Relationship Id="rId33" Type="http://schemas.openxmlformats.org/officeDocument/2006/relationships/externalLink" Target="externalLinks/externalLink21.xml"/><Relationship Id="rId32" Type="http://schemas.openxmlformats.org/officeDocument/2006/relationships/externalLink" Target="externalLinks/externalLink20.xml"/><Relationship Id="rId31" Type="http://schemas.openxmlformats.org/officeDocument/2006/relationships/externalLink" Target="externalLinks/externalLink19.xml"/><Relationship Id="rId30" Type="http://schemas.openxmlformats.org/officeDocument/2006/relationships/externalLink" Target="externalLinks/externalLink18.xml"/><Relationship Id="rId3" Type="http://schemas.openxmlformats.org/officeDocument/2006/relationships/worksheet" Target="worksheets/sheet3.xml"/><Relationship Id="rId29" Type="http://schemas.openxmlformats.org/officeDocument/2006/relationships/externalLink" Target="externalLinks/externalLink17.xml"/><Relationship Id="rId28" Type="http://schemas.openxmlformats.org/officeDocument/2006/relationships/externalLink" Target="externalLinks/externalLink16.xml"/><Relationship Id="rId27" Type="http://schemas.openxmlformats.org/officeDocument/2006/relationships/externalLink" Target="externalLinks/externalLink15.xml"/><Relationship Id="rId26" Type="http://schemas.openxmlformats.org/officeDocument/2006/relationships/externalLink" Target="externalLinks/externalLink14.xml"/><Relationship Id="rId25" Type="http://schemas.openxmlformats.org/officeDocument/2006/relationships/externalLink" Target="externalLinks/externalLink13.xml"/><Relationship Id="rId24" Type="http://schemas.openxmlformats.org/officeDocument/2006/relationships/externalLink" Target="externalLinks/externalLink12.xml"/><Relationship Id="rId23" Type="http://schemas.openxmlformats.org/officeDocument/2006/relationships/externalLink" Target="externalLinks/externalLink11.xml"/><Relationship Id="rId22" Type="http://schemas.openxmlformats.org/officeDocument/2006/relationships/externalLink" Target="externalLinks/externalLink10.xml"/><Relationship Id="rId21" Type="http://schemas.openxmlformats.org/officeDocument/2006/relationships/externalLink" Target="externalLinks/externalLink9.xml"/><Relationship Id="rId20" Type="http://schemas.openxmlformats.org/officeDocument/2006/relationships/externalLink" Target="externalLinks/externalLink8.xml"/><Relationship Id="rId2" Type="http://schemas.openxmlformats.org/officeDocument/2006/relationships/worksheet" Target="worksheets/sheet2.xml"/><Relationship Id="rId19" Type="http://schemas.openxmlformats.org/officeDocument/2006/relationships/externalLink" Target="externalLinks/externalLink7.xml"/><Relationship Id="rId18" Type="http://schemas.openxmlformats.org/officeDocument/2006/relationships/externalLink" Target="externalLinks/externalLink6.xml"/><Relationship Id="rId17" Type="http://schemas.openxmlformats.org/officeDocument/2006/relationships/externalLink" Target="externalLinks/externalLink5.xml"/><Relationship Id="rId161" Type="http://www.wps.cn/officeDocument/2023/relationships/woinfos" Target="woinfos.xml"/><Relationship Id="rId160" Type="http://schemas.openxmlformats.org/officeDocument/2006/relationships/styles" Target="styles.xml"/><Relationship Id="rId16" Type="http://schemas.openxmlformats.org/officeDocument/2006/relationships/externalLink" Target="externalLinks/externalLink4.xml"/><Relationship Id="rId159" Type="http://schemas.openxmlformats.org/officeDocument/2006/relationships/customXml" Target="../customXml/item5.xml"/><Relationship Id="rId158" Type="http://schemas.openxmlformats.org/officeDocument/2006/relationships/customXml" Target="../customXml/item4.xml"/><Relationship Id="rId157" Type="http://schemas.openxmlformats.org/officeDocument/2006/relationships/customXml" Target="../customXml/item3.xml"/><Relationship Id="rId156" Type="http://schemas.openxmlformats.org/officeDocument/2006/relationships/customXml" Target="../customXml/item2.xml"/><Relationship Id="rId155" Type="http://schemas.openxmlformats.org/officeDocument/2006/relationships/sharedStrings" Target="sharedStrings.xml"/><Relationship Id="rId154" Type="http://schemas.openxmlformats.org/officeDocument/2006/relationships/theme" Target="theme/theme1.xml"/><Relationship Id="rId153" Type="http://schemas.openxmlformats.org/officeDocument/2006/relationships/externalLink" Target="externalLinks/externalLink141.xml"/><Relationship Id="rId152" Type="http://schemas.openxmlformats.org/officeDocument/2006/relationships/externalLink" Target="externalLinks/externalLink140.xml"/><Relationship Id="rId151" Type="http://schemas.openxmlformats.org/officeDocument/2006/relationships/externalLink" Target="externalLinks/externalLink139.xml"/><Relationship Id="rId150" Type="http://schemas.openxmlformats.org/officeDocument/2006/relationships/externalLink" Target="externalLinks/externalLink138.xml"/><Relationship Id="rId15" Type="http://schemas.openxmlformats.org/officeDocument/2006/relationships/externalLink" Target="externalLinks/externalLink3.xml"/><Relationship Id="rId149" Type="http://schemas.openxmlformats.org/officeDocument/2006/relationships/externalLink" Target="externalLinks/externalLink137.xml"/><Relationship Id="rId148" Type="http://schemas.openxmlformats.org/officeDocument/2006/relationships/externalLink" Target="externalLinks/externalLink136.xml"/><Relationship Id="rId147" Type="http://schemas.openxmlformats.org/officeDocument/2006/relationships/externalLink" Target="externalLinks/externalLink135.xml"/><Relationship Id="rId146" Type="http://schemas.openxmlformats.org/officeDocument/2006/relationships/externalLink" Target="externalLinks/externalLink134.xml"/><Relationship Id="rId145" Type="http://schemas.openxmlformats.org/officeDocument/2006/relationships/externalLink" Target="externalLinks/externalLink133.xml"/><Relationship Id="rId144" Type="http://schemas.openxmlformats.org/officeDocument/2006/relationships/externalLink" Target="externalLinks/externalLink132.xml"/><Relationship Id="rId143" Type="http://schemas.openxmlformats.org/officeDocument/2006/relationships/externalLink" Target="externalLinks/externalLink131.xml"/><Relationship Id="rId142" Type="http://schemas.openxmlformats.org/officeDocument/2006/relationships/externalLink" Target="externalLinks/externalLink130.xml"/><Relationship Id="rId141" Type="http://schemas.openxmlformats.org/officeDocument/2006/relationships/externalLink" Target="externalLinks/externalLink129.xml"/><Relationship Id="rId140" Type="http://schemas.openxmlformats.org/officeDocument/2006/relationships/externalLink" Target="externalLinks/externalLink128.xml"/><Relationship Id="rId14" Type="http://schemas.openxmlformats.org/officeDocument/2006/relationships/externalLink" Target="externalLinks/externalLink2.xml"/><Relationship Id="rId139" Type="http://schemas.openxmlformats.org/officeDocument/2006/relationships/externalLink" Target="externalLinks/externalLink127.xml"/><Relationship Id="rId138" Type="http://schemas.openxmlformats.org/officeDocument/2006/relationships/externalLink" Target="externalLinks/externalLink126.xml"/><Relationship Id="rId137" Type="http://schemas.openxmlformats.org/officeDocument/2006/relationships/externalLink" Target="externalLinks/externalLink125.xml"/><Relationship Id="rId136" Type="http://schemas.openxmlformats.org/officeDocument/2006/relationships/externalLink" Target="externalLinks/externalLink124.xml"/><Relationship Id="rId135" Type="http://schemas.openxmlformats.org/officeDocument/2006/relationships/externalLink" Target="externalLinks/externalLink123.xml"/><Relationship Id="rId134" Type="http://schemas.openxmlformats.org/officeDocument/2006/relationships/externalLink" Target="externalLinks/externalLink122.xml"/><Relationship Id="rId133" Type="http://schemas.openxmlformats.org/officeDocument/2006/relationships/externalLink" Target="externalLinks/externalLink121.xml"/><Relationship Id="rId132" Type="http://schemas.openxmlformats.org/officeDocument/2006/relationships/externalLink" Target="externalLinks/externalLink120.xml"/><Relationship Id="rId131" Type="http://schemas.openxmlformats.org/officeDocument/2006/relationships/externalLink" Target="externalLinks/externalLink119.xml"/><Relationship Id="rId130" Type="http://schemas.openxmlformats.org/officeDocument/2006/relationships/externalLink" Target="externalLinks/externalLink118.xml"/><Relationship Id="rId13" Type="http://schemas.openxmlformats.org/officeDocument/2006/relationships/externalLink" Target="externalLinks/externalLink1.xml"/><Relationship Id="rId129" Type="http://schemas.openxmlformats.org/officeDocument/2006/relationships/externalLink" Target="externalLinks/externalLink117.xml"/><Relationship Id="rId128" Type="http://schemas.openxmlformats.org/officeDocument/2006/relationships/externalLink" Target="externalLinks/externalLink116.xml"/><Relationship Id="rId127" Type="http://schemas.openxmlformats.org/officeDocument/2006/relationships/externalLink" Target="externalLinks/externalLink115.xml"/><Relationship Id="rId126" Type="http://schemas.openxmlformats.org/officeDocument/2006/relationships/externalLink" Target="externalLinks/externalLink114.xml"/><Relationship Id="rId125" Type="http://schemas.openxmlformats.org/officeDocument/2006/relationships/externalLink" Target="externalLinks/externalLink113.xml"/><Relationship Id="rId124" Type="http://schemas.openxmlformats.org/officeDocument/2006/relationships/externalLink" Target="externalLinks/externalLink112.xml"/><Relationship Id="rId123" Type="http://schemas.openxmlformats.org/officeDocument/2006/relationships/externalLink" Target="externalLinks/externalLink111.xml"/><Relationship Id="rId122" Type="http://schemas.openxmlformats.org/officeDocument/2006/relationships/externalLink" Target="externalLinks/externalLink110.xml"/><Relationship Id="rId121" Type="http://schemas.openxmlformats.org/officeDocument/2006/relationships/externalLink" Target="externalLinks/externalLink109.xml"/><Relationship Id="rId120" Type="http://schemas.openxmlformats.org/officeDocument/2006/relationships/externalLink" Target="externalLinks/externalLink108.xml"/><Relationship Id="rId12" Type="http://schemas.openxmlformats.org/officeDocument/2006/relationships/customXml" Target="../customXml/item1.xml"/><Relationship Id="rId119" Type="http://schemas.openxmlformats.org/officeDocument/2006/relationships/externalLink" Target="externalLinks/externalLink107.xml"/><Relationship Id="rId118" Type="http://schemas.openxmlformats.org/officeDocument/2006/relationships/externalLink" Target="externalLinks/externalLink106.xml"/><Relationship Id="rId117" Type="http://schemas.openxmlformats.org/officeDocument/2006/relationships/externalLink" Target="externalLinks/externalLink105.xml"/><Relationship Id="rId116" Type="http://schemas.openxmlformats.org/officeDocument/2006/relationships/externalLink" Target="externalLinks/externalLink104.xml"/><Relationship Id="rId115" Type="http://schemas.openxmlformats.org/officeDocument/2006/relationships/externalLink" Target="externalLinks/externalLink103.xml"/><Relationship Id="rId114" Type="http://schemas.openxmlformats.org/officeDocument/2006/relationships/externalLink" Target="externalLinks/externalLink102.xml"/><Relationship Id="rId113" Type="http://schemas.openxmlformats.org/officeDocument/2006/relationships/externalLink" Target="externalLinks/externalLink101.xml"/><Relationship Id="rId112" Type="http://schemas.openxmlformats.org/officeDocument/2006/relationships/externalLink" Target="externalLinks/externalLink100.xml"/><Relationship Id="rId111" Type="http://schemas.openxmlformats.org/officeDocument/2006/relationships/externalLink" Target="externalLinks/externalLink99.xml"/><Relationship Id="rId110" Type="http://schemas.openxmlformats.org/officeDocument/2006/relationships/externalLink" Target="externalLinks/externalLink98.xml"/><Relationship Id="rId11" Type="http://schemas.openxmlformats.org/officeDocument/2006/relationships/worksheet" Target="worksheets/sheet11.xml"/><Relationship Id="rId109" Type="http://schemas.openxmlformats.org/officeDocument/2006/relationships/externalLink" Target="externalLinks/externalLink97.xml"/><Relationship Id="rId108" Type="http://schemas.openxmlformats.org/officeDocument/2006/relationships/externalLink" Target="externalLinks/externalLink96.xml"/><Relationship Id="rId107" Type="http://schemas.openxmlformats.org/officeDocument/2006/relationships/externalLink" Target="externalLinks/externalLink95.xml"/><Relationship Id="rId106" Type="http://schemas.openxmlformats.org/officeDocument/2006/relationships/externalLink" Target="externalLinks/externalLink94.xml"/><Relationship Id="rId105" Type="http://schemas.openxmlformats.org/officeDocument/2006/relationships/externalLink" Target="externalLinks/externalLink93.xml"/><Relationship Id="rId104" Type="http://schemas.openxmlformats.org/officeDocument/2006/relationships/externalLink" Target="externalLinks/externalLink92.xml"/><Relationship Id="rId103" Type="http://schemas.openxmlformats.org/officeDocument/2006/relationships/externalLink" Target="externalLinks/externalLink91.xml"/><Relationship Id="rId102" Type="http://schemas.openxmlformats.org/officeDocument/2006/relationships/externalLink" Target="externalLinks/externalLink90.xml"/><Relationship Id="rId101" Type="http://schemas.openxmlformats.org/officeDocument/2006/relationships/externalLink" Target="externalLinks/externalLink89.xml"/><Relationship Id="rId100" Type="http://schemas.openxmlformats.org/officeDocument/2006/relationships/externalLink" Target="externalLinks/externalLink88.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EC4A046/&#65323;&#65330;&#65331;&#12503;&#12525;&#12464;&#12521;&#12512;_R2_&#36914;&#25431;&#31649;&#29702;2000_05_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work/FTMS/DMS/admin/&#35211;&#31309;/iPad%20TCV/REIZ/Documents%20and%20Settings/kajita.osamu/Local%20Settings/Temporary%20Internet%20Files/OLK1/docume~1/0159/locals~1/temp/lh_tmp0/&#65335;&#65317;&#65314;&#12471;&#12519;&#12483;&#12503;(&#35201;&#20214;&#23450;&#32681;&#26360;Ver1.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056EE54C/PS-PT&#36914;&#25431;&#31649;&#2970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D7483F93/&#9733;07&#24180;&#24230;e-CRB&#26696;&#20214;&#12288;&#31649;&#29702;&#34920;&#9733;.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816A29CF/AA.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DBFEA635/&#27425;&#19990;&#20195;&#31532;&#19968;&#24215;&#35430;&#34892;&#21839;&#36899;&#31080;&#65343;GTMC130130137.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172.28.12.12/it-nw/Documents and Settings/furukawa/&#12487;&#12473;&#12463;&#12488;&#12483;&#12503;/&#12497;&#12483;&#12465;&#12540;&#12472;&#27083;&#25104;.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8EBE428/&#12473;&#12465;&#12472;&#12517;&#12540;&#12523;&#34920;041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9FEDE335/&#12487;&#12540;&#12479;&#36766;&#26360;_1213.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5F067056/&#12464;&#12525;&#12540;&#12496;&#12523;&#22522;&#24185;&#36899;&#25658;_IF&#20181;&#27096;&#26360;(ver2.00-20070820).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Svktkpj/TK/windows/temp/lh_tmp0/STD-EDT-00062-04 &#12503;&#12525;&#12464;&#12521;&#12512;&#20181;&#27096;&#26360;(&#12458;&#12531;&#12521;&#12452;&#12531;&#20966;&#29702;).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182.132.229.112/tk/develop/Ver.2.2FD/A&#12503;&#12525;&#12472;&#12455;&#12463;&#12488;&#20107;&#20363;&#38598;/&#12496;&#12483;&#12481;&#35373;&#35336;&#26360;/STD-EDT-00061-01 &#12503;&#12525;&#12464;&#12521;&#12512;&#20181;&#27096;&#26360;(&#12496;&#12483;&#12481;&#20966;&#2970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work/FTMS/DMS/admin/&#35211;&#31309;/iPad%20TCV/REIZ/&#35211;&#31309;/2012/&#25945;&#32946;/NewDLR/KCCB/Documents/&#35201;&#20214;&#23450;&#32681;&#26360;.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E:/DOCUME~1/fujiishi/LOCALS~1/Temp/B2Temp/Attach/&#65298;&#65296;&#65320;&#20197;&#19978;&#25913;&#21892;&#23550;&#24540;/&#27231;&#33021;&#21029;&#24037;&#25968;(&#65298;&#65296;H&#25913;&#21892;).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Dai5/aplshare/&#26494;&#19979;/Excel/&#26087;&#12471;&#12473;&#12486;&#12512;&#23450;&#32681;&#26360;.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08895778/1024&#27096;&#24335;0411&#12288;&#12524;&#12499;&#12517;&#12540;&#35352;&#37682;&#31649;&#29702;&#34920;.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520177F3/&#26087;&#12471;&#12473;&#12486;&#12512;&#23450;&#32681;&#26360;.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6CBBA44C/&#21442;&#29031;&#29992;&#65317;&#65330;&#22259;&#65288;&#20849;&#36890;&#12384;&#12369;&#21512;&#20307;&#65289;.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192.168.0.10/Engineering/&#12304;04-&#31532;3&#38283;&#30330;&#23460;&#12305;/05_&#21839;&#36899;&#31649;&#29702;/&#23550;&#24540;&#20013;&#21839;&#36899;/GTMC070806002/&#21839;&#36899;&#12539;&#12477;&#12540;&#12473;&#21462;&#24471;&#31080;20070806_00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172.28.118.244/c-dist/Documents and Settings/Administrator/My Documents/09010102_K2_002_&#25903;&#32102;&#21697;&#12487;&#12540;&#12479;&#25552;&#20379;&#12522;&#12463;&#12456;&#12473;&#12488;.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D2BFDC55/DNP_03_3.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CFBED242/e-CRB(GL-3-2-4-EXT)i-CROP_IC45105(&#12473;&#12488;&#12540;&#12523;&#12510;&#12473;&#12479; &#12452;&#12531;&#12479;&#12540;&#12501;&#12455;&#12540;&#12473;).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 doc/Work/WAKU.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EF659B79/&#9733;&#24773;&#22577;&#32076;&#36027;&#12501;&#12457;&#12540;&#12510;&#12483;&#12488;&#9733;.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C3AB23A9/D2-904-SCRCON092.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1SIEX/SALES/kawasima/Temp/&#12503;&#12522;&#29694;&#20381;&#38972;(to&#23567;&#26494;S).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B20211F/&#21839;&#36899;&#12539;&#12477;&#12540;&#12473;&#21462;&#24471;&#31080;20070806_002.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67101090/&#20844;&#38283;&#22411;&#30058;DB&#21270;0917.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AEF74244/&#38556;&#23475;&#31649;&#29702;&#12484;&#12540;&#12523;&#65288;&#20253;&#31080;&#65289;.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90478D7D/&#35506;&#38988;&#31649;&#29702;&#34920;.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3FD3BDB7/HRED001_&#26376;&#27425;&#21220;&#24608;.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VEGAS/doc/KINMU/XLS/&#26085;&#39640;/&#21220;&#24608;&#34920;&#26085;&#39640;00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sdtsv1/&#31532;&#65302;&#21942;&#26989;&#37096;/windows/TEMP/&#12452;&#12463;L&#12539;(gjm.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360DD36/&#26032;&#25613;&#35519;&#12288;&#12458;&#12501;&#12471;&#12519;&#12450;&#38283;&#30330;&#22996;&#35351;&#20808;&#20505;&#35036;&#20225;&#26989;&#27096;&#12372;&#25552;&#20986;.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74FC5EB5/&#25991;&#26723;&#31649;&#29702;&#23703;&#20301;&#26381;&#21153;&#24635;&#32467;&#26126;&#32454;.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0C54C6D6/&#32173;&#25345;&#23455;&#32318;&#20837;&#21147;test.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3F120D0B/&#21220;&#24608;&#34920;&#26085;&#39640;0012.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Gateway/d/PORTAL_SITE/portal_template/&#12503;&#12525;&#12472;&#12455;&#12463;&#12488;&#31649;&#29702;/&#22806;&#27880;&#31649;&#29702;/&#28023;&#22806;&#30330;&#27880;/&#65324;&#65319;&#65320;/&#38283;&#30330;&#20316;&#26989;&#20381;&#38972;0904.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H:/N/&#26032;SILVIA/&#35211;&#31309;&#12418;&#12426;/&#32207;&#21512;&#12486;&#12473;&#12488;&#12539;&#26989;&#12488;&#12521;/SDP/&#26356;&#26032;&#29992;/&#25512;&#25970;&#65297;.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http:/ffc13fm4.shinjuku.ffc.co.jp/librootgm/pjweb01/log8/&#65329;&#65286;&#65313;&#12539;&#38556;&#23475;&#31649;&#29702;/Symfo&#29992;/&#20837;&#24235;.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9069FD40/&#21839;&#36899;&#19968;&#35239;.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D930A447/&#21697;&#36074;&#12510;&#12491;&#12517;&#12450;&#12523;.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248617F8/&#32080;&#26524;Ver2.0_1999052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0.29.190.8/gms&#20849;&#26377;01/Documents and Settings/liu.jingxia/Local Settings/Temporary Internet Files/Content.IE5/B6CFR90L/Documents and Settings/&#26494;&#26449;&#20250;&#35336;/My Documents/&#26494;&#26449;&#20250;&#35336;/MS/&#20013;&#26399;&#32076;&#21942;&#35336;&#30011;&#12467;&#12531;&#12469;&#12523;/&#32102;&#19982;PJ/&#19975;&#19990;&#36035;&#37329;&#38306;&#20418;.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C2AF20A4/EP-100-050-001-00_&#23450;&#26399;&#12479;&#12473;&#12463;&#12539;&#24120;&#39376;&#12503;&#12525;&#12475;&#12473;&#19968;&#35239;&#34920;&#65288;&#20998;&#26512;&#65289;.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D:/&#9733;&#24037;&#20316;&#31649;&#29702;&#34920;&#9733;/2.BR/03.BR/&#25253;&#20215;/&#26032;DMS&#27010;&#31639;&#26126;&#32454;1212/&#38468;&#20214;&#65288;3&#65289;&#21806;&#21518;&#26381;&#21153;-&#27010;&#31639;-20221129.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NC1060/&#27770;&#31639;&#38306;&#20418;/&#32368;&#2742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9C67A81/&#12304;&#12486;&#12540;&#12510;&#21517;&#12305;&#36899;&#32080;&#12486;&#12473;&#12488;&#38556;&#23475;&#31649;&#29702;&#19968;&#3523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FAE0173/&#35698;&#28193;&#30410;&#31246;&#36942;&#31243;&#23450;&#3268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Zeus/toyota/Documents and Settings/hmizutani/Local Settings/Temp/C.Notes.Data/TFC/&#26032;&#35215;&#26696;&#20214;/&#25552;&#26696;&#36039;&#26009;/0605&#25552;&#26696;/WINDOWS/TEMP/&#65411;&#65434;&#65418;&#65438;&#65437;_&#26481;&#28023;B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0FB014DE/&#65303;&#65293;&#65298;&#65293;&#65297;&#65298;&#12503;&#12525;&#12464;&#12521;&#12512;&#19968;&#35239;&#65288;&#65313;&#65300;&#32294;&#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7DF49717/Book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560CCD/&#12477;&#12540;&#12473;&#31649;&#297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IS009/CIS009-E/windows/temp/lh_tmp0/SYO_DB.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708568FC/&#20984;&#29256;&#35201;&#20214;&#23450;&#32681;&#26360;X.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88346908/SYS01_&#35201;&#20214;&#23450;&#32681;_&#6529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4CBF3E3E/1024&#27096;&#24335;0411&#12288;&#12524;&#12499;&#12517;&#12540;&#35352;&#37682;&#31649;&#29702;&#3492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0BC3C3BF/&#65423;&#65400;&#65435;&#32207;&#25324;.xlt"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fssv012/G-YNS/&#36039;&#26009;/&#27083;&#25104;&#33258;&#21205;&#20316;&#25104;&#12510;&#12463;&#12525;/gr740_designsheet_02_sampl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0.167.36.13/joc/100129 e-CRB/&#26449;&#19978;&#12373;&#12435;/100224/e-CRB PY300S5 10 100224 .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6C8DD4C0/TRIGGER_&#12471;&#12473;&#12486;&#12512;_&#36074;&#21839;&#31649;&#297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73731F4D/e-Kanban Implementa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24037;&#20316;&#25991;&#26723;/2009/12/TACT&#35268;&#21010;&#26041;&#26696;&#39044;&#31639;-infr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02EDBDF9/&#12524;&#12452;&#12450;&#12454;&#12488;&#12501;&#12449;&#12452;&#1252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TONN41/Z-DRIVE/Zfree/&#21033;&#26681;&#65314;/3&#26085;&#24120;&#31649;&#29702;/01&#21697;&#36074;/01&#21270;&#23398;/06&#31649;&#29702;&#22259;/01&#65427;&#65433;&#65410;/&#65427;&#65433;&#65410;&#65400;&#65438;&#65431;&#6542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5B44E3A6/JOMO&#12507;&#12473;&#12486;&#12451;&#12531;&#12464;&#12503;&#12521;&#12531;&#25552;&#26696;.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GIZA/&#24773;&#22577;&#30330;&#20449;/sabu/NX7000/eiger3/EIGER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78DC70A1/&#35211;&#31309;&#25903;&#25588;.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C5BF800D/GTMC_Issue_Summary_3F_.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CA7692FA/GTMC_Issue_Summary_3F.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9DA958F1/004&#30011;&#38754;&#38917;&#30446;&#35500;&#26126;&#26360;.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0DAE1836/&#26032;&#12501;&#12525;&#12540;&#34920;&#32025;&#26368;&#2603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16B03428/IE9&#23550;&#24540;&#35443;&#32048;_&#35519;&#26619;&#32080;&#26524;&#35352;&#2083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2C178FF/&#20984;&#29256;&#35201;&#20214;&#23450;&#32681;&#2636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GIZA/&#24773;&#22577;&#30330;&#20449;/TTT.XLS"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APPMAKER.XLT"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GIZA/&#24773;&#22577;&#30330;&#20449;/sabu/NX7000/EIGER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GIZA/&#24773;&#22577;&#30330;&#20449;/SIE/eiger3/BackUp/NX7000/S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10.167.36.13/joc/Program Files/pc_conf/Templates/offer.xlt"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10.167.36.13/joc/100129 e-CRB/Infra/100224/web_gateway_batch_remotemon_haisin_RX300S5_10022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85485FB6/&#27231;&#33021;&#21029;&#24037;&#25968;(&#65298;&#65296;H&#25913;&#2189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42BA64B5/&#24773;&#22577;&#21029;&#65403;&#65392;&#65418;&#65438;&#21029;INDEX&#23481;&#37327;1.5.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Idcpsv01/&#12481;&#12540;&#12512;&#12456;&#12522;&#12450;/My Documents/401k/&#12510;&#12463;&#12525;&#12385;&#12419;&#12435;/df&#19968;&#35239;h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65323;&#65330;&#65331;&#12503;&#12525;&#12464;&#12521;&#12512;_R2_&#36914;&#25431;&#31649;&#29702;2000_05_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74EC1F0/&#65360;&#6536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GIZA/&#24773;&#22577;&#30330;&#20449;/SIE/EG3/beta10/NXMODULE.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Koushien/Bigegg/Documents and Settings/furukawa/&#12487;&#12473;&#12463;&#12488;&#12483;&#12503;/&#12497;&#12483;&#12465;&#12540;&#12472;&#27083;&#251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6D248F55/DMR_MNGR.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1460109E/&#12467;&#12500;&#12540;~4.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0A37DD14/&#35373;&#20633;&#27083;&#25104;&#21697;&#12522;&#12473;&#12488; MB TACK ST.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27ACD830/&#12452;&#12463;L&#12539;(gjm.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E4F4F904/df&#19968;&#35239;hs.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ED/@work/SW&#36039;&#28304;&#35211;&#31309;&#12426;/SW&#36039;&#28304;&#35211;&#31309;&#12426;(122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Pcjld157/TEMP/WINDOWS/TEMP/&#27005;&#26354;.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A1DF1425/estim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56E259/&#26032;&#24314; Microsoft Excel &#24037;&#20316;&#3492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EB0F3810/&#12461;&#12515;&#12531;&#12475;&#12523;&#31649;&#29702;&#12471;&#12473;&#12486;&#125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DF5A5FAA/&#65423;&#65400;&#65435;&#32207;&#25324;.xlt"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1A8857E0/COSMOS3&#21495;&#272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Sisc/&#12471;&#12473;&#12486;&#12512;&#12487;&#12470;&#12452;&#12531;&#12471;&#12540;&#12488;/GR740&#29256;/01&#29256;/&#12487;&#12470;&#12452;&#12531;&#12471;&#12540;&#12488;GR740&#29256;0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959431D6/eTC AU &#12473;&#12465;&#12472;&#12517;&#12540;&#12523; &#12469;&#12452;&#12488;matuda&#35519;&#25972;&#20013;.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4D17A927/IBDB0104.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EB94EE7E/IBDB100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10.167.49.99/Share/Dept/JOC/JOC&#25968;&#23383;&#20851;&#32852;/JOC&#25968;&#23383;&#31649;&#29702;&#20851;&#32852;/&#21271;&#20140;/&#33258;&#21160;&#36710;/&#23458;&#25143;&#20998;&#31867;/&#20013;&#22269;&#12486;&#12524;&#12510;/SJ---&#20013;&#22269;&#12486;&#12524;&#12510;&#12288;&#26908;&#35388;&#21495;&#21475;&#38283;&#30330;&#12288;WiFi-Box&#38283;&#36890;&#12450;&#12503;&#12522; XCODE&#65302;&#23550;&#24540;&#38283;&#30330;/WiFiBox&#21495;&#21475;&#29872;&#22659;&#27083;&#25104;&#21066;&#28187;&#12395;&#21521;&#12369;&#38283;&#30330;&#23550;&#2454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AOF0013/&#20117;&#20043;&#33031;/WINDOWS/&#65411;&#65438;&#65405;&#65400;&#65412;&#65391;&#65420;&#65439;/docume~1/akawa/locals~1/temp/lh_tmp0/TBS&#24037;&#25968;&#35211;&#31309;&#65288;&#32232;&#25104;&#36861;&#21152;&#65289;.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AC12423/&#27494;&#30000;&#20445;&#2343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work/FTMS/DMS/admin/&#35211;&#31309;/iPad%20TCV/REIZ/Documents%20and%20Settings/kajita.osamu/Local%20Settings/Temporary%20Internet%20Files/OLK1/KCCB/Documents/&#35201;&#20214;&#23450;&#32681;&#26360;.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Tsdtsv1/&#31532;&#65302;&#21942;&#26989;&#37096;/92_TMC ProjectFile/TMC SMS&#29983;&#29987;/&#35211;&#31309;&#36039;&#26009;/SI&#12469;&#12540;&#12499;&#12473;/3_&#20840;&#20307;&#35211;&#31309;&#12418;&#12426;/&#27491;&#24335;&#22865;&#32004;&#21521;&#12369;&#35211;&#31309;&#26360;/&#65297;&#65298;&#26411;&#35201;&#20214;&#36861;&#21152;&#35211;&#31309;&#12426;&#27770;&#30528;03_02_14.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E0E6774F/JOMO&#12507;&#12473;&#12486;&#12451;&#12531;&#12464;&#12503;&#12521;&#12531;&#25552;&#26696;.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DA4224B7/TMK&#20837;&#26367;&#31649;&#2970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43E95486/&#27494;&#30000;_&#36074;&#21839;&#23653;&#27508;.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C331683D/0318&#20197;&#38477;&#20316;&#26989;&#23455;&#32318;.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47EDA994/Project_&#963;-FORCE_Schedule.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AC12423/MNE_&#26032;&#29983;&#29987;&#24773;&#22577;DL.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M-2500SV/freedata/&#20181;&#20107;&#29992;&#12501;&#12457;&#12523;&#12480;/&#65429;&#65392;&#65403;&#65438;&#65392;&#65411;&#65438;&#65392;&#65408;/&#26085;&#21307;&#24037;/&#65331;&#65331;&#24037;&#31243;&#26178;&#12398;&#36039;&#26009;/&#35069;&#36896;&#24037;&#31243;&#31649;&#29702;/9-4-2&#35069;&#36896;.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Koukyou_sv/D/&#26085;&#21307;&#24037;/&#22311;&#32302;/0.&#26410;&#32013;&#21697;&#12384;&#12364;&#12384;&#12356;&#12376;/&#65298;&#65294;&#65331;&#65331;&#24037;&#31243;&#65288;WORK)/9-4-2&#35069;&#36896;.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674B0F17/&#26085;&#2257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1A04E09/IBDB1030.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DE467DA9/&#65335;&#65317;&#65314;&#12471;&#12519;&#12483;&#12503;(&#35201;&#20214;&#23450;&#32681;&#26360;Ver1.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93A7D72D/&#20462;&#27491;&#12503;&#12525;&#12464;&#12521;&#12512;&#19968;&#35239;(&#12510;&#12452;&#12459;&#12540;&#12469;&#12540;&#12481;&#20182;&#31038;&#21332;&#26989;&#23550;&#2454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ED7C77F/Dynamo.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C91CB988/H7.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ksvr/AduSec05/&#32076;&#29702;&#31995;/&#35211;&#31309;&#12288;&#26908;&#21454;&#12288;&#35531;&#27714;&#12288;&#27880;&#25991;&#26360;&#26360;&#39006;/&#35211;&#31309;&#65288;&#27010;&#31639;&#65289;/2009&#30058;&#21488;/Book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GIZA/&#24773;&#22577;&#30330;&#20449;/sabu/NX7000/S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1A8857E0/pp1000.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4E1A5726/QBS0805002_&#27425;&#19990;&#20195;POSITIVE&#35211;&#31309;&#26360;_5&#26376;&#65374;6&#26376;&#24120;&#39376;&#22865;&#32004;.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D8AE8A62/&#12304;&#27010;&#31639;&#35211;&#31309;&#12305;&#24441;&#21209;&#21521;&#12369;&#26032;CRM&#65404;&#65405;&#65411;&#65425;.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7E1411F5/&#38656;&#27714;&#22793;&#26356;&#31649;&#29702;&#349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ukuyama/f/Sitiyo/DOC/&#24037;&#3124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A2927901/&#21463;&#27880;&#20253;&#31080;&#38917;&#30446;_112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10.41.113.131/&#20491;&#20154;/My doc/Work/WAKU.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DBE3A956/&#12508;&#12487;&#12540;&#20869;&#35013;&#20998;&#37326;180X.&#36865;&#20184;&#12487;&#12540;&#12479;.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192.168.0.1/Documents and Settings/liyf/Local Settings/Temporary Internet Files/OLK56/TMCI&#35201;&#26395;&#31649;&#29702;_091110 (2).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softplan2.sis.cs.fujitsu.co.jp/Integ/Sisc/&#12471;&#12473;&#12486;&#12512;&#12487;&#12470;&#12452;&#12531;&#12471;&#12540;&#12488;/GR720_730&#29256;/03&#29256;(&#20316;&#25104;&#20013;)/&#12487;&#12470;&#12452;&#12531;&#12471;&#12540;&#12488;&#20316;&#25104;&#20013;hina.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92932956/&#65360;&#65360;.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5241EBDF/&#20984;&#29256;&#35201;&#20214;&#23450;&#32681;&#26360;X.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2416523E/&#65303;&#65293;&#65298;&#65293;&#65297;&#65298;&#12503;&#12525;&#12464;&#12521;&#12512;&#19968;&#35239;&#65288;&#65313;&#65300;&#32294;&#65289;.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D9A80754/&#27161;&#28310;&#12489;&#12513;&#12452;&#12531;.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835FB7F5/&#26032;&#31227;&#34892;&#12487;&#12540;&#1247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全JOB、PG一覧"/>
      <sheetName val="進捗管理表"/>
      <sheetName val="オンラインソース一覧"/>
      <sheetName val="DDL変更一覧"/>
      <sheetName val="進捗総括 "/>
      <sheetName val="マクロ"/>
      <sheetName val="STEP2進捗状況"/>
      <sheetName val="設計～結合元集計"/>
      <sheetName val="チーム別月間集計"/>
      <sheetName val="BackUp⇒"/>
      <sheetName val="1129"/>
      <sheetName val="1113"/>
      <sheetName val="Module1"/>
      <sheetName val="検証確認シート"/>
      <sheetName val="基本情報"/>
      <sheetName val="障害検出率"/>
      <sheetName val="ＫＲＳプログラム_R2_進捗管理2000_05_08"/>
      <sheetName val="para"/>
      <sheetName val="ﾃﾚﾊﾞﾝRTGS共用"/>
      <sheetName val="ServiceRiminder"/>
      <sheetName val="ヘッダ"/>
      <sheetName val="進捗"/>
      <sheetName val="Sheet1"/>
      <sheetName val="DB-CHN"/>
      <sheetName val="ハードウェア一覧"/>
      <sheetName val="#REF"/>
      <sheetName val="表紙"/>
      <sheetName val="ＤＢ一覧"/>
      <sheetName val="リスト用"/>
      <sheetName val="進捗総括_"/>
      <sheetName val="進捗総括_1"/>
      <sheetName val="設定項目"/>
      <sheetName val="Ｓｉ問連"/>
      <sheetName val="定義"/>
      <sheetName val="PingList"/>
      <sheetName val="INDEX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変更履歴"/>
      <sheetName val="目次"/>
      <sheetName val="１．システム概要"/>
      <sheetName val="２．前提条件"/>
      <sheetName val="３．全体図"/>
      <sheetName val="４．システム構成"/>
      <sheetName val="５．機能全体構成図"/>
      <sheetName val="６．画面遷移一覧"/>
      <sheetName val="７．処理一覧"/>
      <sheetName val="８．商品表示について"/>
      <sheetName val="９．価格の求め方"/>
      <sheetName val="１０．在庫について"/>
      <sheetName val="１１．送料・消費税の考え方"/>
      <sheetName val="１２．CSVレイアウト"/>
      <sheetName val="１３．その他"/>
      <sheetName val="マスター"/>
      <sheetName val="２月度"/>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00.xml><?xml version="1.0" encoding="utf-8"?>
<externalLink xmlns="http://schemas.openxmlformats.org/spreadsheetml/2006/main">
  <externalBook xmlns:r="http://schemas.openxmlformats.org/officeDocument/2006/relationships" r:id="rId1">
    <sheetNames>
      <sheetName val="はじめに"/>
      <sheetName val="基本情報"/>
      <sheetName val="ﾌﾟﾛｸﾞﾗﾑ別進捗（受注）"/>
      <sheetName val="ﾌﾟﾛｸﾞﾗﾑ別進捗 (出庫)"/>
      <sheetName val="ﾌﾟﾛｸﾞﾗﾑ別進捗（発注）"/>
      <sheetName val="ﾌﾟﾛｸﾞﾗﾑ別進捗 (入庫) "/>
      <sheetName val="ﾌﾟﾛｸﾞﾗﾑ別進捗 (ロケ)"/>
      <sheetName val="ﾌﾟﾛｸﾞﾗﾑ別進捗 (在庫)"/>
      <sheetName val="ﾌﾟﾛｸﾞﾗﾑ別進捗(在庫２)"/>
      <sheetName val="ﾌﾟﾛｸﾞﾗﾑ別進捗 (需要)"/>
      <sheetName val="ﾌﾟﾛｸﾞﾗﾑ別進捗 (客在)"/>
      <sheetName val="ﾌﾟﾛｸﾞﾗﾑ別進捗(客情)"/>
      <sheetName val="ﾌﾟﾛｸﾞﾗﾑ別進捗(実績)"/>
      <sheetName val="ﾌﾟﾛｸﾞﾗﾑ別進捗(共通)"/>
      <sheetName val="グラフ"/>
      <sheetName val="全体進捗"/>
      <sheetName val="グラフデータ"/>
      <sheetName val="ﾌﾟﾛｸﾞﾗﾑ別進捗"/>
      <sheetName val="ハードウェア"/>
      <sheetName val="入力規則"/>
      <sheetName val="tblCONST"/>
      <sheetName val="tblMENU"/>
      <sheetName val="tblMESSAGE_HS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01.xml><?xml version="1.0" encoding="utf-8"?>
<externalLink xmlns="http://schemas.openxmlformats.org/spreadsheetml/2006/main">
  <externalBook xmlns:r="http://schemas.openxmlformats.org/officeDocument/2006/relationships" r:id="rId1">
    <sheetNames>
      <sheetName val="リスト"/>
    </sheetNames>
    <sheetDataSet>
      <sheetData sheetId="0" refreshError="1"/>
    </sheetDataSet>
  </externalBook>
</externalLink>
</file>

<file path=xl/externalLinks/externalLink102.xml><?xml version="1.0" encoding="utf-8"?>
<externalLink xmlns="http://schemas.openxmlformats.org/spreadsheetml/2006/main">
  <externalBook xmlns:r="http://schemas.openxmlformats.org/officeDocument/2006/relationships" r:id="rId1">
    <sheetNames>
      <sheetName val="AA"/>
    </sheetNames>
    <definedNames>
      <definedName name="コピｰ句取込処理"/>
      <definedName name="コピー句一覧印刷処理"/>
      <definedName name="バッチファイル取込処理"/>
    </definedNames>
    <sheetDataSet>
      <sheetData sheetId="0" refreshError="1"/>
    </sheetDataSet>
  </externalBook>
</externalLink>
</file>

<file path=xl/externalLinks/externalLink103.xml><?xml version="1.0" encoding="utf-8"?>
<externalLink xmlns="http://schemas.openxmlformats.org/spreadsheetml/2006/main">
  <externalBook xmlns:r="http://schemas.openxmlformats.org/officeDocument/2006/relationships" r:id="rId1">
    <sheetNames>
      <sheetName val="InputMaster"/>
      <sheetName val="CheckMaster"/>
      <sheetName val="Trouble sheet CN"/>
      <sheetName val="Trouble sheet JP"/>
      <sheetName val="画面"/>
      <sheetName val="次世代第一店試行問連票＿GTMC130130137"/>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04.xml><?xml version="1.0" encoding="utf-8"?>
<externalLink xmlns="http://schemas.openxmlformats.org/spreadsheetml/2006/main">
  <externalBook xmlns:r="http://schemas.openxmlformats.org/officeDocument/2006/relationships" r:id="rId1">
    <sheetNames>
      <sheetName val="表紙"/>
      <sheetName val="パッケージ構成"/>
      <sheetName val="パッケージ構成（補足）"/>
      <sheetName val="table詳細"/>
      <sheetName val="まるめマスタ"/>
      <sheetName val="#REF!"/>
      <sheetName val="Code"/>
      <sheetName val="アドレス"/>
      <sheetName val="項目選択肢"/>
      <sheetName val="ヘッダ"/>
      <sheetName val="ハードウェア"/>
      <sheetName val="InputMaster"/>
      <sheetName val="CheckMaster"/>
      <sheetName val="参数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5.xml><?xml version="1.0" encoding="utf-8"?>
<externalLink xmlns="http://schemas.openxmlformats.org/spreadsheetml/2006/main">
  <externalBook xmlns:r="http://schemas.openxmlformats.org/officeDocument/2006/relationships" r:id="rId1">
    <sheetNames>
      <sheetName val="検索･参照"/>
    </sheetNames>
    <sheetDataSet>
      <sheetData sheetId="0" refreshError="1"/>
    </sheetDataSet>
  </externalBook>
</externalLink>
</file>

<file path=xl/externalLinks/externalLink106.xml><?xml version="1.0" encoding="utf-8"?>
<externalLink xmlns="http://schemas.openxmlformats.org/spreadsheetml/2006/main">
  <externalBook xmlns:r="http://schemas.openxmlformats.org/officeDocument/2006/relationships" r:id="rId1">
    <sheetNames>
      <sheetName val="default"/>
      <sheetName val="データ辞書"/>
    </sheetNames>
    <sheetDataSet>
      <sheetData sheetId="0" refreshError="1"/>
      <sheetData sheetId="1" refreshError="1"/>
    </sheetDataSet>
  </externalBook>
</externalLink>
</file>

<file path=xl/externalLinks/externalLink107.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externalLinks/externalLink108.xml><?xml version="1.0" encoding="utf-8"?>
<externalLink xmlns="http://schemas.openxmlformats.org/spreadsheetml/2006/main">
  <externalBook xmlns:r="http://schemas.openxmlformats.org/officeDocument/2006/relationships" r:id="rId1">
    <sheetNames>
      <sheetName val="表紙"/>
      <sheetName val="改版履歴"/>
      <sheetName val="処理概要"/>
      <sheetName val="画面遷移図"/>
      <sheetName val="プログラム一覧"/>
      <sheetName val="システムフロー図"/>
      <sheetName val="画面イメージ(処理選択画面)"/>
      <sheetName val="画面イメージ(結果画面)"/>
      <sheetName val="画面イメージ(入力画面)"/>
      <sheetName val="画面イメージ(確認画面)"/>
      <sheetName val="画面項目説明（処理選択画面）"/>
      <sheetName val="画面項目説明（入力画面）"/>
      <sheetName val="画面項目説明（確認画面）"/>
      <sheetName val="画面項目説明（結果画面）"/>
      <sheetName val="入出力項目仕様"/>
      <sheetName val="電文仕様(処理選択)"/>
      <sheetName val="電文仕様(入力画面)"/>
      <sheetName val="イベント仕様(処理選択)"/>
      <sheetName val="イベント仕様(登録入力画面)"/>
      <sheetName val="イベント仕様(登録確認画面)"/>
      <sheetName val="イベント仕様(修正入力画面)"/>
      <sheetName val="イベント仕様(修正確認画面)"/>
      <sheetName val="イベント仕様(削除確認画面)"/>
      <sheetName val="データ更新仕様(登録)"/>
      <sheetName val="データ更新仕様(修正)"/>
      <sheetName val="データ更新仕様(削除)"/>
      <sheetName val="メッセージ定義"/>
      <sheetName val="補足説明"/>
      <sheetName val="消さないでね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9.xml><?xml version="1.0" encoding="utf-8"?>
<externalLink xmlns="http://schemas.openxmlformats.org/spreadsheetml/2006/main">
  <externalBook xmlns:r="http://schemas.openxmlformats.org/officeDocument/2006/relationships" r:id="rId1">
    <sheetNames>
      <sheetName val="表紙"/>
      <sheetName val="改版履歴"/>
      <sheetName val="機能仕様書１"/>
      <sheetName val="機能仕様書２"/>
      <sheetName val="処理概要説明書"/>
      <sheetName val="初期処理説明"/>
      <sheetName val="コントロールブレイク処理説明"/>
      <sheetName val="レコード処理説明"/>
      <sheetName val="出力項目説明"/>
      <sheetName val="終了処理説明"/>
      <sheetName val="エラーメッセージ説明書"/>
      <sheetName val="補足説明"/>
      <sheetName val="帳票レイアウ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表紙"/>
      <sheetName val="改定履歴"/>
      <sheetName val="目次"/>
      <sheetName val="１．前提条件"/>
      <sheetName val="２．機能全体構成図"/>
      <sheetName val="３．画面遷移"/>
      <sheetName val="４．商品について"/>
      <sheetName val="５．画面イメージ"/>
      <sheetName val="ｽｹｼﾞｭｰﾙ"/>
      <sheetName val="２_機能全体構成図"/>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0.xml><?xml version="1.0" encoding="utf-8"?>
<externalLink xmlns="http://schemas.openxmlformats.org/spreadsheetml/2006/main">
  <externalBook xmlns:r="http://schemas.openxmlformats.org/officeDocument/2006/relationships" r:id="rId1">
    <sheetNames>
      <sheetName val="工数見積もり "/>
      <sheetName val="プログラムIDステップ数"/>
      <sheetName val="運用・保守サーバ"/>
      <sheetName val="表紙"/>
      <sheetName val="機能別工数(２０H改善)"/>
      <sheetName val="Sheet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1.xml><?xml version="1.0" encoding="utf-8"?>
<externalLink xmlns="http://schemas.openxmlformats.org/spreadsheetml/2006/main">
  <externalBook xmlns:r="http://schemas.openxmlformats.org/officeDocument/2006/relationships" r:id="rId1">
    <sheetNames>
      <sheetName val="表紙"/>
      <sheetName val="目次"/>
      <sheetName val="3月17日"/>
      <sheetName val="3月31日"/>
      <sheetName val="HW構成"/>
      <sheetName val="SSA構成図"/>
      <sheetName val="ノード1.3.5"/>
      <sheetName val="ノード7.9.11"/>
      <sheetName val="SW構成"/>
      <sheetName val="IP"/>
      <sheetName val="VG LV"/>
      <sheetName val="導入SW"/>
      <sheetName val="sys0_1"/>
      <sheetName val="sys0_2"/>
      <sheetName val="sys0_3"/>
      <sheetName val="DISK_1"/>
      <sheetName val="DISK_2"/>
      <sheetName val="DISK_3"/>
      <sheetName val="DISK_4"/>
      <sheetName val="user1"/>
      <sheetName val="user2"/>
      <sheetName val="user3"/>
      <sheetName val="PSSP1"/>
      <sheetName val="PSSP2"/>
      <sheetName val="PSSP3"/>
      <sheetName val="PSSP4"/>
      <sheetName val="PSSP5"/>
      <sheetName val="HA概要"/>
      <sheetName val="ワークシート 1"/>
      <sheetName val="ワークシート 2"/>
      <sheetName val="HACMPパラメータ属性"/>
      <sheetName val="TSM運用"/>
      <sheetName val="TSM構成"/>
      <sheetName val="TSM_WS1"/>
      <sheetName val="TSM_WS2"/>
      <sheetName val="TSM_WS3"/>
      <sheetName val="TSM_WS4"/>
      <sheetName val="TSM_WS5"/>
      <sheetName val="TSM_WS6"/>
      <sheetName val="table詳細"/>
      <sheetName val="旧システム定義書"/>
      <sheetName val="まるめマスタ"/>
      <sheetName val="ｶﾚﾝﾀﾞｰﾃｰﾌﾞﾙ"/>
      <sheetName val="工数見積もり "/>
      <sheetName val="設定項目"/>
      <sheetName val="運用手順"/>
      <sheetName val="見積もり前提"/>
      <sheetName val="Form_Load"/>
      <sheetName val="１．共通機器情報"/>
      <sheetName val="項目選択肢"/>
      <sheetName val="Sheet1"/>
      <sheetName val="统计分析"/>
      <sheetName val="InputMaster"/>
      <sheetName val="CheckMaster"/>
      <sheetName val="Sheet3"/>
      <sheetName val="００･ＤＥ Ｍ６２"/>
      <sheetName val="ハードウェア"/>
      <sheetName val="no.7"/>
      <sheetName val="基礎データ"/>
      <sheetName val="ヘッダ"/>
    </sheetNames>
    <sheetDataSet>
      <sheetData sheetId="0"/>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2.xml><?xml version="1.0" encoding="utf-8"?>
<externalLink xmlns="http://schemas.openxmlformats.org/spreadsheetml/2006/main">
  <externalBook xmlns:r="http://schemas.openxmlformats.org/officeDocument/2006/relationships" r:id="rId1">
    <sheetNames>
      <sheetName val="選択項目"/>
    </sheetNames>
    <sheetDataSet>
      <sheetData sheetId="0" refreshError="1"/>
    </sheetDataSet>
  </externalBook>
</externalLink>
</file>

<file path=xl/externalLinks/externalLink113.xml><?xml version="1.0" encoding="utf-8"?>
<externalLink xmlns="http://schemas.openxmlformats.org/spreadsheetml/2006/main">
  <externalBook xmlns:r="http://schemas.openxmlformats.org/officeDocument/2006/relationships" r:id="rId1">
    <sheetNames>
      <sheetName val="SSA構成図"/>
    </sheetNames>
    <sheetDataSet>
      <sheetData sheetId="0" refreshError="1"/>
    </sheetDataSet>
  </externalBook>
</externalLink>
</file>

<file path=xl/externalLinks/externalLink114.xml><?xml version="1.0" encoding="utf-8"?>
<externalLink xmlns="http://schemas.openxmlformats.org/spreadsheetml/2006/main">
  <externalBook xmlns:r="http://schemas.openxmlformats.org/officeDocument/2006/relationships" r:id="rId1">
    <sheetNames>
      <sheetName val="参照用ＥＲ図（共通だけ合体）"/>
      <sheetName val="\\Mof-ns-004\Ｃ／Ｄ外\設計関連\方式Ｇ\ﾃﾞｰﾀ"/>
    </sheetNames>
    <definedNames>
      <definedName name="ワイドに"/>
      <definedName name="見やすく"/>
    </definedNames>
    <sheetDataSet>
      <sheetData sheetId="0" refreshError="1"/>
      <sheetData sheetId="1" refreshError="1"/>
    </sheetDataSet>
  </externalBook>
</externalLink>
</file>

<file path=xl/externalLinks/externalLink115.xml><?xml version="1.0" encoding="utf-8"?>
<externalLink xmlns="http://schemas.openxmlformats.org/spreadsheetml/2006/main">
  <externalBook xmlns:r="http://schemas.openxmlformats.org/officeDocument/2006/relationships" r:id="rId1">
    <sheetNames>
      <sheetName val="問連票"/>
      <sheetName val="画面操作"/>
      <sheetName val="20070810GHD調査結果"/>
      <sheetName val="KN_work"/>
      <sheetName val="問連・ソース取得票20070806_002"/>
      <sheetName val="SSA構成図"/>
      <sheetName val="MTRIX"/>
      <sheetName val="Sheet1"/>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116.xml><?xml version="1.0" encoding="utf-8"?>
<externalLink xmlns="http://schemas.openxmlformats.org/spreadsheetml/2006/main">
  <externalBook xmlns:r="http://schemas.openxmlformats.org/officeDocument/2006/relationships" r:id="rId1">
    <sheetNames>
      <sheetName val="09010102_K2_002_支給品データ提供リクエスト"/>
      <sheetName val="関連ｻﾌﾞ"/>
      <sheetName val="D02A"/>
      <sheetName val="設定項目"/>
      <sheetName val="関連___"/>
      <sheetName val="関連???"/>
      <sheetName val="编码规则表"/>
      <sheetName val="货位表"/>
      <sheetName val="SSA構成図"/>
      <sheetName val="Sheet1"/>
      <sheetName val="リスト"/>
      <sheetName val="グラフワーク"/>
      <sheetName val="table詳細"/>
      <sheetName val="KN_work"/>
      <sheetName val="【見積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7.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externalLinks/externalLink118.xml><?xml version="1.0" encoding="utf-8"?>
<externalLink xmlns="http://schemas.openxmlformats.org/spreadsheetml/2006/main">
  <externalBook xmlns:r="http://schemas.openxmlformats.org/officeDocument/2006/relationships" r:id="rId1">
    <sheetNames>
      <sheetName val="表紙（トヨタ用）"/>
      <sheetName val="表紙"/>
      <sheetName val="改版履歴"/>
      <sheetName val="目次"/>
      <sheetName val="概要図"/>
      <sheetName val="処理フロー (更新要求)"/>
      <sheetName val="入力インタフェース（更新要求）"/>
      <sheetName val="入力インタフェース（更新要求）_XMLスキーマ"/>
      <sheetName val="出力インタフェース（更新要求）"/>
      <sheetName val="クラス入出力IF（更新要求）"/>
      <sheetName val="終了コード"/>
      <sheetName val="項目コード一覧"/>
      <sheetName val="DBテーブルコード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9.xml><?xml version="1.0" encoding="utf-8"?>
<externalLink xmlns="http://schemas.openxmlformats.org/spreadsheetml/2006/main">
  <externalBook xmlns:r="http://schemas.openxmlformats.org/officeDocument/2006/relationships" r:id="rId1">
    <sheetNames>
      <sheetName val="WAKU"/>
      <sheetName val="設定項目"/>
    </sheetNames>
    <definedNames>
      <definedName name="Title_Edit_End"/>
    </definedNames>
    <sheetDataSet>
      <sheetData sheetId="0" refreshError="1"/>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諸定義&amp;保守"/>
      <sheetName val="未発行⑩要件"/>
      <sheetName val="諸定義_保守"/>
      <sheetName val="para"/>
      <sheetName val="DB-CHN"/>
      <sheetName val="ヘッダ"/>
      <sheetName val="表紙"/>
      <sheetName val="使用仕様書"/>
      <sheetName val="見積もり前提"/>
      <sheetName val="基礎データ"/>
      <sheetName val="２．機能全体構成図"/>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0.xml><?xml version="1.0" encoding="utf-8"?>
<externalLink xmlns="http://schemas.openxmlformats.org/spreadsheetml/2006/main">
  <externalBook xmlns:r="http://schemas.openxmlformats.org/officeDocument/2006/relationships" r:id="rId1">
    <sheetNames>
      <sheetName val="リスト"/>
    </sheetNames>
    <sheetDataSet>
      <sheetData sheetId="0" refreshError="1"/>
    </sheetDataSet>
  </externalBook>
</externalLink>
</file>

<file path=xl/externalLinks/externalLink121.xml><?xml version="1.0" encoding="utf-8"?>
<externalLink xmlns="http://schemas.openxmlformats.org/spreadsheetml/2006/main">
  <externalBook xmlns:r="http://schemas.openxmlformats.org/officeDocument/2006/relationships" r:id="rId1">
    <sheetNames>
      <sheetName val="Work"/>
    </sheetNames>
    <sheetDataSet>
      <sheetData sheetId="0" refreshError="1"/>
    </sheetDataSet>
  </externalBook>
</externalLink>
</file>

<file path=xl/externalLinks/externalLink122.xml><?xml version="1.0" encoding="utf-8"?>
<externalLink xmlns="http://schemas.openxmlformats.org/spreadsheetml/2006/main">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005453aｻﾝﾄﾘｰ武蔵野_流量計見積"/>
    </sheetNames>
    <sheetDataSet>
      <sheetData sheetId="0"/>
      <sheetData sheetId="1"/>
      <sheetData sheetId="2"/>
      <sheetData sheetId="3"/>
      <sheetData sheetId="4"/>
      <sheetData sheetId="5" refreshError="1"/>
      <sheetData sheetId="6"/>
      <sheetData sheetId="7" refreshError="1"/>
    </sheetDataSet>
  </externalBook>
</externalLink>
</file>

<file path=xl/externalLinks/externalLink123.xml><?xml version="1.0" encoding="utf-8"?>
<externalLink xmlns="http://schemas.openxmlformats.org/spreadsheetml/2006/main">
  <externalBook xmlns:r="http://schemas.openxmlformats.org/officeDocument/2006/relationships" r:id="rId1">
    <sheetNames>
      <sheetName val="本部･ｾﾝﾀ構成"/>
      <sheetName val="H121025"/>
      <sheetName val="HW0928wasﾁｪｯｸ"/>
      <sheetName val="現調費"/>
      <sheetName val="統括保守"/>
      <sheetName val="PP保守H121025"/>
      <sheetName val="耐震工事"/>
      <sheetName val="総務ｼｽﾃﾑ統合"/>
      <sheetName val="総務ｼｽﾃﾑ統合ﾌﾟﾛﾀﾞｸﾄ"/>
      <sheetName val="#REF!"/>
      <sheetName val="#REF"/>
      <sheetName val="説明"/>
      <sheetName val="改版履歴"/>
      <sheetName val="保護解除のPassword→"/>
      <sheetName val="★ALL(NEC+東芝)★"/>
      <sheetName val="期間で抽出"/>
      <sheetName val="送付用or貼り付け用に編集するゾ！"/>
      <sheetName val="新橋向けﾁｪｯｸｼｰﾄ作成"/>
      <sheetName val="Sheet3"/>
      <sheetName val="Sheet2"/>
      <sheetName val="標準フォーマットログ"/>
      <sheetName val="見積もり前提"/>
      <sheetName val="基礎データ"/>
      <sheetName val="プリ現依頼(to小松S)"/>
      <sheetName val="基本情報"/>
      <sheetName val="標準フォーマ_xd98f_אַ܋僻"/>
      <sheetName val="Sheet1"/>
      <sheetName val="関連ｻﾌﾞ"/>
      <sheetName val="課題一覧"/>
      <sheetName val="標準フォーマ_x005f_xd98f_אַ܋僻"/>
      <sheetName val="SSA構成図"/>
      <sheetName val="プリ現依頼(to小松S).xls"/>
      <sheetName val="二次導入"/>
      <sheetName val="一次導入"/>
      <sheetName val="標準フォーマ_x005f_x005f_x005f_xd98f_אַ܋僻"/>
      <sheetName val="設定項目"/>
      <sheetName val="【見積書】"/>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sheetData sheetId="16"/>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4.xml><?xml version="1.0" encoding="utf-8"?>
<externalLink xmlns="http://schemas.openxmlformats.org/spreadsheetml/2006/main">
  <externalBook xmlns:r="http://schemas.openxmlformats.org/officeDocument/2006/relationships" r:id="rId1">
    <sheetNames>
      <sheetName val="KN_work"/>
    </sheetNames>
    <sheetDataSet>
      <sheetData sheetId="0" refreshError="1"/>
    </sheetDataSet>
  </externalBook>
</externalLink>
</file>

<file path=xl/externalLinks/externalLink125.xml><?xml version="1.0" encoding="utf-8"?>
<externalLink xmlns="http://schemas.openxmlformats.org/spreadsheetml/2006/main">
  <externalBook xmlns:r="http://schemas.openxmlformats.org/officeDocument/2006/relationships" r:id="rId1">
    <sheetNames>
      <sheetName val="公開型番DB化0917"/>
      <sheetName val="関連ｻﾌﾞ"/>
      <sheetName val="SSA構成図"/>
      <sheetName val="Sheet1"/>
      <sheetName val="基本情報"/>
      <sheetName val="ゾーニング設定表"/>
      <sheetName val="まるめマスタ"/>
      <sheetName val="ヘッダ"/>
      <sheetName val="工数見積もり "/>
      <sheetName val="公開型番DB化0917.xls"/>
      <sheetName val="%E5%85%AC%E9%96%8B%E5%9E%8B%E7%"/>
      <sheetName val="ハードウェア"/>
      <sheetName val="障害表"/>
      <sheetName val="表紙（トヨタ用）"/>
      <sheetName val="課題管理票"/>
      <sheetName val="処理機能記述書"/>
      <sheetName val="２月度"/>
      <sheetName val="設定項目"/>
      <sheetName val="リスト"/>
      <sheetName val="D02A"/>
      <sheetName val="公開型番DB化0917_xls"/>
      <sheetName val="工数見積もり_"/>
      <sheetName val="公開型番DB化0917_xls1"/>
      <sheetName val="工数見積もり_1"/>
      <sheetName val="编码规则表"/>
      <sheetName val="货位表"/>
    </sheetNames>
    <definedNames>
      <definedName name="対応OS選択"/>
      <definedName name="対応OS選択ダイアログ表示"/>
      <definedName name="対応システム選択"/>
      <definedName name="対応システム選択ダイアログ表示"/>
      <definedName name="会社選択"/>
      <definedName name="会社選択ダイアログ表示"/>
      <definedName name="媒体種別選択"/>
      <definedName name="媒体種別選択ダイアログ表示"/>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26.xml><?xml version="1.0" encoding="utf-8"?>
<externalLink xmlns="http://schemas.openxmlformats.org/spreadsheetml/2006/main">
  <externalBook xmlns:r="http://schemas.openxmlformats.org/officeDocument/2006/relationships" r:id="rId1">
    <sheetNames>
      <sheetName val="基本情報"/>
    </sheetNames>
    <sheetDataSet>
      <sheetData sheetId="0" refreshError="1"/>
    </sheetDataSet>
  </externalBook>
</externalLink>
</file>

<file path=xl/externalLinks/externalLink127.xml><?xml version="1.0" encoding="utf-8"?>
<externalLink xmlns="http://schemas.openxmlformats.org/spreadsheetml/2006/main">
  <externalBook xmlns:r="http://schemas.openxmlformats.org/officeDocument/2006/relationships" r:id="rId1">
    <sheetNames>
      <sheetName val="課題一覧"/>
    </sheetNames>
    <sheetDataSet>
      <sheetData sheetId="0" refreshError="1"/>
    </sheetDataSet>
  </externalBook>
</externalLink>
</file>

<file path=xl/externalLinks/externalLink128.xml><?xml version="1.0" encoding="utf-8"?>
<externalLink xmlns="http://schemas.openxmlformats.org/spreadsheetml/2006/main">
  <externalBook xmlns:r="http://schemas.openxmlformats.org/officeDocument/2006/relationships" r:id="rId1">
    <sheetNames>
      <sheetName val="ＡＤＤ−ＯＮ一覧"/>
    </sheetNames>
    <sheetDataSet>
      <sheetData sheetId="0" refreshError="1"/>
    </sheetDataSet>
  </externalBook>
</externalLink>
</file>

<file path=xl/externalLinks/externalLink129.xml><?xml version="1.0" encoding="utf-8"?>
<externalLink xmlns="http://schemas.openxmlformats.org/spreadsheetml/2006/main">
  <externalBook xmlns:r="http://schemas.openxmlformats.org/officeDocument/2006/relationships" r:id="rId1">
    <sheetNames>
      <sheetName val="勤怠表"/>
      <sheetName val="初期値"/>
      <sheetName val="ＤＢ一覧"/>
      <sheetName val="ヘッダ"/>
      <sheetName val="その他マスタ"/>
      <sheetName val="商品マスタ"/>
      <sheetName val="入力シート"/>
      <sheetName val="基本情報"/>
      <sheetName val="２月度"/>
      <sheetName val="Sheet1"/>
      <sheetName val="Sheet2"/>
      <sheetName val="Sheet3"/>
      <sheetName val="設計日程"/>
      <sheetName val="製作日程"/>
      <sheetName val="ＡＤＤ−ＯＮ一覧"/>
      <sheetName val="勤怠表日高0012"/>
      <sheetName val="预制件"/>
      <sheetName val="画面遷移関連資料"/>
      <sheetName val=""/>
      <sheetName val="リスト"/>
      <sheetName val="見積り内訳"/>
      <sheetName val="仕入業者コード"/>
      <sheetName val="得意先コード"/>
      <sheetName val="選択肢"/>
      <sheetName val="WBS1"/>
      <sheetName val="名称参照"/>
      <sheetName val="MTRIX"/>
      <sheetName val="ｶﾚﾝﾀﾞｰﾃｰﾌﾞﾙ"/>
      <sheetName val="開発規模見積りシート"/>
      <sheetName val="前提条件"/>
      <sheetName val="ｽｹｼﾞｭｰﾙ(990729)"/>
      <sheetName val="【パラメタ】"/>
      <sheetName val="内製樹脂"/>
      <sheetName val="課題一覧"/>
      <sheetName val="拠点実績"/>
      <sheetName val="体制計画"/>
      <sheetName val="パラメータ"/>
      <sheetName val="KN_work"/>
      <sheetName val="InputMaster"/>
      <sheetName val="Check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検証確認シート"/>
      <sheetName val="イクL・(gjm"/>
      <sheetName val="リスト用（印刷不要）"/>
      <sheetName val="基本情報"/>
      <sheetName val="進捗管理表"/>
      <sheetName val="表紙"/>
      <sheetName val="98.休日マスタ（削除禁止）"/>
      <sheetName val="関連ｻﾌﾞ"/>
      <sheetName val="ヘッダ"/>
      <sheetName val="質問・回答"/>
      <sheetName val="区分"/>
      <sheetName val="InputMaster"/>
      <sheetName val="CheckMaster"/>
      <sheetName val="２．機能全体構成図"/>
      <sheetName val="見積もり前提"/>
      <sheetName val="基礎データ"/>
      <sheetName val="未発行⑩要件"/>
      <sheetName val="設定"/>
      <sheetName val="諸定義&amp;保守"/>
      <sheetName val="Java作成"/>
      <sheetName val="ホストインタフェース設定表 (FC-CA) "/>
      <sheetName val="項目選択肢"/>
      <sheetName val="提出資料"/>
      <sheetName val="機能別進捗管理"/>
      <sheetName val="登録結果データ1"/>
      <sheetName val="登録結果データ2"/>
      <sheetName val="登録結果データ3"/>
      <sheetName val="登録結果データ4"/>
      <sheetName val="登録結果データ5"/>
      <sheetName val="登録結果データ6"/>
      <sheetName val="IT4G"/>
      <sheetName val="通知文"/>
      <sheetName val="記入例"/>
      <sheetName val="使用方法"/>
      <sheetName val="メニュー"/>
      <sheetName val="&lt;兼子英明&gt;平成 18年 12月"/>
      <sheetName val="Wait"/>
      <sheetName val="マスター"/>
      <sheetName val="Sheet1"/>
      <sheetName val="Sheet2"/>
      <sheetName val="Sheet3"/>
      <sheetName val="エビデンス作成結果"/>
      <sheetName val="変更履歴"/>
      <sheetName val="6-1．荷姿情報画面(PPF)(生準)"/>
      <sheetName val="6-2．荷姿情報画面(PPF)(号口設変)"/>
      <sheetName val="6-3．荷姿情報画面(PPF)(納入先改善)"/>
      <sheetName val="6-4．荷姿情報画面(PPF)(仕入先改善)"/>
      <sheetName val="6-5．荷姿情報画面(PPF)(荷姿整備)"/>
      <sheetName val="15．箱種マスタ"/>
      <sheetName val="23．一括読込"/>
      <sheetName val="エラーメッセージ一覧(一括読込・事前データ登録)"/>
      <sheetName val="3．進捗画面"/>
      <sheetName val="目次"/>
      <sheetName val="2-4．ﾒｲﾝﾒﾆｭｰ_マスタデータ管理メニュー(仕入先)"/>
      <sheetName val="2-5．ﾒｲﾝﾒﾆｭｰ_設定・取込メニュー(納入先)"/>
      <sheetName val="4-1．部品・荷姿一覧_生準(納入先)"/>
      <sheetName val="4-2．部品・荷姿一覧_生準(仕入先)"/>
      <sheetName val="4-3．部品・荷姿一覧_号口設変(納入先)"/>
      <sheetName val="4-4．部品・荷姿一覧_号口設変(仕入先)"/>
      <sheetName val="4-5．部品・荷姿一覧_荷姿改善_納入先要望(納入先)"/>
      <sheetName val="4-6．部品・荷姿一覧_荷姿改善_納入先要望(仕入先)"/>
      <sheetName val="4-7．部品・荷姿一覧_荷姿改善_仕入先要望(納入先)"/>
      <sheetName val="4-8．部品・荷姿一覧_荷姿改善_仕入先要望(仕入先)"/>
      <sheetName val="4-9．部品・荷姿一覧_荷姿整備(納入先)"/>
      <sheetName val="4-10．部品・荷姿一覧_荷姿整備(仕入先)"/>
      <sheetName val="5．最新荷姿一覧"/>
      <sheetName val="6-6．荷姿情報画面(PPF)(生準 工区・出荷場のみ"/>
      <sheetName val="6-7．荷姿情報画面(PPF)(最終検討履歴)"/>
      <sheetName val="7．荷姿チェック項目"/>
      <sheetName val="9．荷姿手動コピー"/>
      <sheetName val="10．荷姿一括コピー"/>
      <sheetName val="10-A．仕様詳細(荷姿一括コピー)"/>
      <sheetName val="12．期限設定"/>
      <sheetName val="13．手配送信出力"/>
      <sheetName val="14．生準判定条件設定"/>
      <sheetName val="16．事業体工区マスタ"/>
      <sheetName val="17．仕入先名称マスタ"/>
      <sheetName val="18．共通会社コードマスタ"/>
      <sheetName val="19．納入先ユーザマスタ"/>
      <sheetName val="20．仕入先ユーザマスタ"/>
      <sheetName val="21．表示項目設定"/>
      <sheetName val="M_DISPITEM_S"/>
      <sheetName val="M_DISPITEM_G"/>
      <sheetName val="23-1．一括読込"/>
      <sheetName val="23-2．生準依頼一括読込"/>
      <sheetName val="23-A．エラーメッセージ一覧(一括読込・事前データ)"/>
      <sheetName val="24．事前データ登録"/>
      <sheetName val="24-A．事前データ登録フォーマット"/>
      <sheetName val="28．写真一括貼付"/>
      <sheetName val="30．手配反映エラー情報"/>
      <sheetName val="38．手配送信機能(自動送信)"/>
      <sheetName val="39．夜間バッチ"/>
      <sheetName val="40．不要データ削除"/>
      <sheetName val="42．VPASSデータ取込"/>
      <sheetName val="V-PASS提供データ(荷姿データ)"/>
      <sheetName val="V-PASS提供データ(箱種)"/>
      <sheetName val="ＶＰＡＳＳ連携エラーコード"/>
      <sheetName val="43．除外条件設定"/>
      <sheetName val="44．対象外箱種不一致一覧 (管理対象外)"/>
      <sheetName val="45．荷姿引継ぎ"/>
      <sheetName val="45-A．引継ぎ手順"/>
      <sheetName val="46．メール送信"/>
      <sheetName val="メール送信イメージ(一覧、PPF)"/>
      <sheetName val="メール送信イメージ（回答督促）"/>
      <sheetName val="00-1．VPASSデータ削除(データパッチ)"/>
      <sheetName val="00-2．直送区分GJデータ取込(データパッチ)"/>
      <sheetName val="案①（仕入先関連UPLOAD）"/>
      <sheetName val="案①仕入先関連UPLOAD"/>
      <sheetName val="案②（仕入先関連UPLOAD）"/>
      <sheetName val="案②仕入先関連UPLOAD"/>
      <sheetName val="補足(概略ﾌﾛｰ)"/>
      <sheetName val="4-8．部品・荷姿一覧_荷姿改善_仕入先要望(仕入先) (2)"/>
      <sheetName val="4-A．除外条件マッチング処理(中止・再開)_手順"/>
      <sheetName val="38-A_除外条件マッチング処理(自動送信)_手順"/>
      <sheetName val="39-A_除外条件マッチング処理(差分取込)_手順"/>
      <sheetName val="(DB43563)手配M(V-PACS)提供ﾃﾞｰﾀ(支給)"/>
      <sheetName val="00-2-A．手配ﾏｽﾀｰ(G)"/>
      <sheetName val="00-2-B．手配マスタ－(J)"/>
      <sheetName val="13係担当割（上期）"/>
      <sheetName val="13係担当割（下期）"/>
      <sheetName val="H21年　提出物割振り"/>
      <sheetName val="H21年　小改善"/>
      <sheetName val="グラフデータ"/>
      <sheetName val="2-5．ﾒｲﾝﾒﾆｬｰ_設定・取込メニュー(納入先)"/>
      <sheetName val="4,1．部品・荷姿一覧_生準(納入先)"/>
      <sheetName val="車両仕様"/>
      <sheetName val="6-1．荷姿烅報画面(PPF)(生準)"/>
      <sheetName val="各作業の目的と進め方"/>
      <sheetName val="【分散系】"/>
      <sheetName val="【Ｊａｖａ】"/>
      <sheetName val="【ＪＯＢ】"/>
      <sheetName val="【ＰＧＭ】"/>
      <sheetName val="【LINKｶｰﾄﾞ】"/>
      <sheetName val="【ＤＳ】"/>
      <sheetName val="【ＣＯＰＹ句】"/>
      <sheetName val="【HULFT】"/>
      <sheetName val="【新TOS】"/>
      <sheetName val="【TOS21】"/>
      <sheetName val="【ＧＲＯＵＰ(OPCA)】"/>
      <sheetName val="【ＧＲＯＵＰ(千手)】"/>
      <sheetName val="機能一覧"/>
      <sheetName val="明細_KUC"/>
      <sheetName val="4-A．除外条件マッチング処理(中楢・再開)_手順"/>
      <sheetName val="38-A_除外条件マッチング処理(自動送俣)_手順"/>
      <sheetName val="瑻録結果データ6"/>
      <sheetName val="通知枇"/>
      <sheetName val="3．鈲捗画面"/>
      <sheetName val="H21屴　小改善"/>
      <sheetName val="2-5．ﾒｲﾝﾒﾆｬｲ_設定・取込メニュー(納入先)"/>
      <sheetName val="シート一覧"/>
      <sheetName val="計画オーダー受注・月度確定"/>
      <sheetName val="計画オーダー内示・発注"/>
      <sheetName val="計画オーダー納入依頼・オーダー引当"/>
      <sheetName val="海外出荷計画"/>
      <sheetName val="国内出荷計画"/>
      <sheetName val="非在庫"/>
      <sheetName val="梱完業務"/>
      <sheetName val="搬出完業務"/>
      <sheetName val="搬入業務"/>
      <sheetName val="配船計画業務"/>
      <sheetName val="ケース保管業務"/>
      <sheetName val="バンニング準備"/>
      <sheetName val="バンニング業務"/>
      <sheetName val="バンニング業務（乙仲）"/>
      <sheetName val="危険品申請業務"/>
      <sheetName val="SEAインボイス業務"/>
      <sheetName val="運賃支払業務"/>
      <sheetName val="船積完了業務"/>
      <sheetName val="たな卸業務(期末業務)"/>
      <sheetName val="Airインボイス業務"/>
      <sheetName val="船積実績業務"/>
      <sheetName val="その他　BLNO・建値対応影響機能"/>
      <sheetName val="原単位"/>
      <sheetName val="規模別分析"/>
      <sheetName val="#REF"/>
      <sheetName val="IN-HOUSE (042L PxP)"/>
      <sheetName val="PR"/>
      <sheetName val="明細_インフラ"/>
      <sheetName val="AssySupps"/>
      <sheetName val="Sheet4"/>
      <sheetName val="类别主表"/>
      <sheetName val="ini"/>
      <sheetName val="選択項目"/>
      <sheetName val="めも"/>
      <sheetName val="01損益見通 ３－６ｼｽ"/>
      <sheetName val="（別紙5-1）PP02簡素化"/>
      <sheetName val="バス"/>
      <sheetName val="Marketing"/>
      <sheetName val="AUTO123"/>
      <sheetName val="リスト"/>
      <sheetName val="分析値推移(月次)"/>
      <sheetName val="製品入力_Dia"/>
      <sheetName val="データシート"/>
      <sheetName val="支払入金の出納関連作業改善"/>
      <sheetName val="选择内容"/>
      <sheetName val="&lt;兼子英明&gt;平成_18年_12月"/>
      <sheetName val="6-6．荷姿情報画面(PPF)(生準_工区・出荷場のみ"/>
      <sheetName val="44．対象外箱種不一致一覧_(管理対象外)"/>
      <sheetName val="4-8．部品・荷姿一覧_荷姿改善_仕入先要望(仕入先)_(2)"/>
      <sheetName val="IN-HOUSE_(042L_PxP)"/>
      <sheetName val="推移"/>
      <sheetName val="生涯利益計画ｼｰﾄ"/>
      <sheetName val="構成図"/>
      <sheetName val="$work(rack)"/>
      <sheetName val="说明"/>
      <sheetName val="下拉"/>
      <sheetName val="ソートワークシート"/>
      <sheetName val="ソート結果"/>
      <sheetName val="機種テーブル"/>
      <sheetName val="見積り参照2ワークシート"/>
      <sheetName val="見積り挿入ワークシート"/>
      <sheetName val="※選択マスタ"/>
      <sheetName val="帳票説明"/>
      <sheetName val="入力規則リスト"/>
      <sheetName val="A"/>
      <sheetName val="MASTER "/>
      <sheetName val="190XS設計室1128"/>
      <sheetName val="パラメータ"/>
      <sheetName val="次期システム機能一覧"/>
      <sheetName val="考え方"/>
      <sheetName val="次期システム機能一覧（ガイド・サンプル）"/>
      <sheetName val="機能ID採番"/>
      <sheetName val="ServiceRiminder"/>
      <sheetName val="CC data"/>
      <sheetName val="01損益見通_３－６ｼｽ"/>
      <sheetName val="ファイル設定"/>
      <sheetName val="list"/>
      <sheetName val="画面項目説明書"/>
      <sheetName val="画面項目説明書 (2)"/>
      <sheetName val="No.R01"/>
      <sheetName val="No.R02-1"/>
      <sheetName val="No.R02-2"/>
      <sheetName val="No.R03-1"/>
      <sheetName val="No.R03-2"/>
      <sheetName val="No.R04"/>
      <sheetName val="No.R05"/>
      <sheetName val="No.R06"/>
      <sheetName val="No.C01"/>
      <sheetName val="No.U01"/>
      <sheetName val="No.D01"/>
      <sheetName val="※変更禁止【リストボックス用】設備一覧（サーバ機器）"/>
      <sheetName val="改版履歴"/>
      <sheetName val="テスト観点一覧"/>
      <sheetName val="3TT0303"/>
      <sheetName val="画面説明"/>
      <sheetName val="ﾃｽﾄﾃﾞｰﾀ一覧"/>
      <sheetName val="Data Validations"/>
      <sheetName val="査定ポイント"/>
      <sheetName val="画面共通仕様と詳細仕様書の記載内容について（オンライン）"/>
      <sheetName val="No.1"/>
      <sheetName val="No.2"/>
      <sheetName val="No.3"/>
      <sheetName val="No.4"/>
      <sheetName val="No.5"/>
      <sheetName val="No.6"/>
      <sheetName val="No.7"/>
      <sheetName val="No.8"/>
      <sheetName val="No.9"/>
      <sheetName val="No.10"/>
      <sheetName val="No.11"/>
      <sheetName val="No.12"/>
      <sheetName val="No.13"/>
      <sheetName val="No.14"/>
      <sheetName val="No.15"/>
      <sheetName val="No.16"/>
      <sheetName val="No.17"/>
      <sheetName val="No.18"/>
      <sheetName val="No.19"/>
      <sheetName val="No.20"/>
      <sheetName val="No.21"/>
      <sheetName val="No.22"/>
      <sheetName val="No.23"/>
      <sheetName val="No.24"/>
      <sheetName val="No.25"/>
      <sheetName val="No.26"/>
      <sheetName val="No.27"/>
      <sheetName val="No.28"/>
      <sheetName val="No.29"/>
      <sheetName val="No.30"/>
      <sheetName val="No.31"/>
      <sheetName val="No.32"/>
      <sheetName val="No.33"/>
      <sheetName val="No.34"/>
      <sheetName val="No.35"/>
      <sheetName val="No.36"/>
      <sheetName val="No.37"/>
      <sheetName val="No.38"/>
      <sheetName val="17CY_Inteface_FullList"/>
      <sheetName val="master"/>
      <sheetName val="&lt;兼子英明&gt;平成_18年_12月1"/>
      <sheetName val="6-6．荷姿情報画面(PPF)(生準_工区・出荷場のみ1"/>
      <sheetName val="44．対象外箱種不一致一覧_(管理対象外)1"/>
      <sheetName val="4-8．部品・荷姿一覧_荷姿改善_仕入先要望(仕入先)_(21"/>
      <sheetName val="IN-HOUSE_(042L_PxP)1"/>
      <sheetName val="01損益見通_３－６ｼｽ1"/>
      <sheetName val="MASTER_"/>
      <sheetName val="CC_data"/>
      <sheetName val="画面項目説明書_(2)"/>
      <sheetName val="No_R01"/>
      <sheetName val="No_R02-1"/>
      <sheetName val="No_R02-2"/>
      <sheetName val="No_R03-1"/>
      <sheetName val="No_R03-2"/>
      <sheetName val="No_R04"/>
      <sheetName val="No_R05"/>
      <sheetName val="No_R06"/>
      <sheetName val="No_C01"/>
      <sheetName val="No_U01"/>
      <sheetName val="No_D01"/>
      <sheetName val="No_1"/>
      <sheetName val="No_2"/>
      <sheetName val="No_3"/>
      <sheetName val="No_4"/>
      <sheetName val="No_5"/>
      <sheetName val="No_6"/>
      <sheetName val="No_7"/>
      <sheetName val="No_8"/>
      <sheetName val="No_9"/>
      <sheetName val="No_10"/>
      <sheetName val="No_11"/>
      <sheetName val="No_12"/>
      <sheetName val="No_13"/>
      <sheetName val="No_14"/>
      <sheetName val="No_15"/>
      <sheetName val="No_16"/>
      <sheetName val="No_17"/>
      <sheetName val="No_18"/>
      <sheetName val="No_19"/>
      <sheetName val="No_20"/>
      <sheetName val="No_21"/>
      <sheetName val="No_22"/>
      <sheetName val="No_23"/>
      <sheetName val="No_24"/>
      <sheetName val="No_25"/>
      <sheetName val="No_26"/>
      <sheetName val="No_27"/>
      <sheetName val="No_28"/>
      <sheetName val="No_29"/>
      <sheetName val="No_30"/>
      <sheetName val="No_31"/>
      <sheetName val="No_32"/>
      <sheetName val="No_33"/>
      <sheetName val="No_34"/>
      <sheetName val="No_35"/>
      <sheetName val="No_36"/>
      <sheetName val="No_37"/>
      <sheetName val="No_38"/>
      <sheetName val="記述要領"/>
      <sheetName val="Link"/>
      <sheetName val="Industry"/>
      <sheetName val="Industry Grand"/>
      <sheetName val="Brand Total"/>
      <sheetName val="Detail"/>
      <sheetName val="NA"/>
      <sheetName val="清单"/>
      <sheetName val="利润表"/>
      <sheetName val="管理項目"/>
      <sheetName val="改訂履歴"/>
      <sheetName val="概要"/>
      <sheetName val="ファイル定義(CSV)"/>
      <sheetName val="←印刷範囲"/>
      <sheetName val="選択ﾘｽﾄ"/>
      <sheetName val="list "/>
      <sheetName val="【リスト選択表】ブロック定義"/>
      <sheetName val="R01"/>
      <sheetName val="R02"/>
      <sheetName val="R03"/>
      <sheetName val="R04"/>
      <sheetName val="R05"/>
      <sheetName val="R06-S1"/>
      <sheetName val="R06-S2"/>
      <sheetName val="R06-S3"/>
      <sheetName val="R06-S4"/>
      <sheetName val="R07-S1"/>
      <sheetName val="R07-S2"/>
      <sheetName val="R07-S3"/>
      <sheetName val="R07-S4"/>
      <sheetName val="R08"/>
      <sheetName val="R09"/>
      <sheetName val="R010"/>
      <sheetName val="障害検出率"/>
      <sheetName val="レベル１"/>
      <sheetName val="レベル２"/>
      <sheetName val="0次"/>
      <sheetName val="1201以前"/>
      <sheetName val="SSA構成図"/>
      <sheetName val="Supplier Master IF"/>
      <sheetName val="投資ﾌｫﾛｰ"/>
      <sheetName val="_88W_Crosstab1"/>
      <sheetName val="ステータス"/>
      <sheetName val="表紙（トヨタ用）"/>
      <sheetName val="状态区分"/>
      <sheetName val="BUG属性的选项"/>
      <sheetName val="98_休日マスタ（削除禁止）"/>
      <sheetName val="ホストインタフェース設定表_(FC-CA)_"/>
      <sheetName val="PingList"/>
      <sheetName val="課題管理票"/>
      <sheetName val="分类名称维护"/>
      <sheetName val="使用仕様書"/>
      <sheetName val="ﾃﾚﾊﾞﾝRTGS共用"/>
      <sheetName val="【Data】cpu_2000_070222"/>
      <sheetName val="【Data】cpu_2006_070222"/>
      <sheetName val="【Data】jbb2000_070222"/>
      <sheetName val="【Data】JBB2005_Results_070222"/>
      <sheetName val="【Data】web2005_Results_070222"/>
      <sheetName val="【Data】SPECweb99_070222"/>
      <sheetName val="【Data】jAppServer2002_070222"/>
      <sheetName val="【Data】jAppServer2004_070222"/>
      <sheetName val="【Data】OMPM2001_070222"/>
      <sheetName val="【Data】ato2tier_070222"/>
      <sheetName val="【Data】sd2tier_070222"/>
      <sheetName val="【Data】tpcc_results_070222"/>
      <sheetName val="【Data】tpch_results_1000_070222"/>
      <sheetName val="【Data】SPECweb99_SSL_070222"/>
      <sheetName val="Header"/>
      <sheetName val="Values"/>
      <sheetName val="Template "/>
      <sheetName val="区分語"/>
      <sheetName val="(カメラ)スケジュール"/>
      <sheetName val="記入要領"/>
      <sheetName val="Values "/>
      <sheetName val="ﾁｮｲｽ"/>
      <sheetName val="WK"/>
      <sheetName val="データ選択用"/>
      <sheetName val="1"/>
      <sheetName val="2"/>
      <sheetName val="データ"/>
      <sheetName val="IRPAA1E_0280"/>
      <sheetName val="IRHA20E_0020"/>
      <sheetName val="IRIAHQE_0001"/>
      <sheetName val="IRIZ03C_0001"/>
      <sheetName val="入力規則"/>
      <sheetName val="No.200"/>
      <sheetName val="No.300"/>
      <sheetName val="No.400"/>
      <sheetName val="No.500"/>
      <sheetName val="選択"/>
      <sheetName val="処理サイクル一覧"/>
      <sheetName val="思想"/>
      <sheetName val="単独・呼び出し"/>
      <sheetName val="各種プルダウン一覧"/>
      <sheetName val="リスト用"/>
      <sheetName val="3.課題管理_項目"/>
      <sheetName val="Guideline"/>
      <sheetName val="IRLAE1I 車両・用品発注依頼登録"/>
      <sheetName val="MOM_20160121"/>
      <sheetName val="hiddenSheet"/>
      <sheetName val="ハードウェア一覧"/>
      <sheetName val="バグ一覧(連結)"/>
      <sheetName val="para"/>
      <sheetName val="设定参数"/>
      <sheetName val="ヘッダ部入力規則"/>
      <sheetName val="分類"/>
      <sheetName val="env"/>
      <sheetName val="wk_選択肢"/>
      <sheetName val="リスト値"/>
      <sheetName val="レビュー記録票"/>
      <sheetName val="Oct Truckfest GMAC BC"/>
      <sheetName val="集計"/>
      <sheetName val="入力規則wk"/>
      <sheetName val="ワーク"/>
      <sheetName val="ﾃﾞｰﾀSheet"/>
      <sheetName val="R06"/>
      <sheetName val="R07"/>
      <sheetName val="D01"/>
      <sheetName val="C01"/>
      <sheetName val="C02"/>
      <sheetName val="記述ルール"/>
      <sheetName val="AT"/>
      <sheetName val="001"/>
      <sheetName val="002"/>
      <sheetName val="003"/>
      <sheetName val="004"/>
      <sheetName val="005"/>
      <sheetName val="006"/>
      <sheetName val="007"/>
      <sheetName val="008"/>
      <sheetName val="009"/>
      <sheetName val="010"/>
      <sheetName val="011"/>
      <sheetName val="012"/>
      <sheetName val="013"/>
      <sheetName val="014"/>
      <sheetName val="015"/>
      <sheetName val="016"/>
      <sheetName val="017"/>
      <sheetName val="018"/>
      <sheetName val="019"/>
      <sheetName val="020"/>
      <sheetName val="021"/>
      <sheetName val="022"/>
      <sheetName val="023"/>
      <sheetName val="マスタ"/>
      <sheetName val="FQS2テーブル（ビュー）一覧"/>
      <sheetName val="再発行検索一覧"/>
      <sheetName val="table詳細"/>
      <sheetName val="共通機能一覧"/>
      <sheetName val="Cover Sheet"/>
      <sheetName val="Update History"/>
      <sheetName val="Template"/>
      <sheetName val="前工程調整ステータス"/>
      <sheetName val="前工程調整ステータス管理用20170802"/>
      <sheetName val="Sample"/>
      <sheetName val="(補足)新サブシステム名"/>
      <sheetName val="NOTE R&amp;R by subsystem"/>
      <sheetName val="WORK⇒"/>
      <sheetName val="他システムIF数"/>
      <sheetName val="メモ0725(積上フォロー用)"/>
      <sheetName val="サブブロック一覧"/>
      <sheetName val="問題管理番号体系"/>
      <sheetName val="項目一覧"/>
      <sheetName val="社員リスト"/>
      <sheetName val="ｶｲﾊﾂ"/>
      <sheetName val="Info"/>
      <sheetName val="環境変数"/>
      <sheetName val="【記入要領】 ②開発・設備導入費用低減提案シート"/>
      <sheetName val="通常予約_法人顧客（貸渡変更）"/>
      <sheetName val="LOG"/>
      <sheetName val="setting"/>
      <sheetName val="図"/>
      <sheetName val="事象・原因"/>
      <sheetName val="投資ﾌｫﾛ/"/>
      <sheetName val="ST001"/>
      <sheetName val="ST002"/>
      <sheetName val="ST003"/>
      <sheetName val="ST004"/>
      <sheetName val="ST005"/>
      <sheetName val="ST006"/>
      <sheetName val="ST007"/>
      <sheetName val="ST008"/>
      <sheetName val="ST009"/>
      <sheetName val="ST010"/>
      <sheetName val="ST011"/>
      <sheetName val="ST012"/>
      <sheetName val="ST013"/>
      <sheetName val="ST014"/>
      <sheetName val="ST015"/>
      <sheetName val="不具合一覧コード"/>
      <sheetName val="不具合一覧コード(NEW)"/>
      <sheetName val="RAK01AD"/>
      <sheetName val="[イクL・(gjm.xls]投資ﾌｫﾛ/"/>
      <sheetName val="選択用パラメータ"/>
      <sheetName val="Parts"/>
      <sheetName val="惰行タイム(欧州)"/>
      <sheetName val="プルダウン用"/>
      <sheetName val="プルダウン"/>
      <sheetName val="ブロック（STEP1）"/>
      <sheetName val="param"/>
      <sheetName val="1-6"/>
      <sheetName val="M4L_経理会計_移行ターゲットリスト_件数評価"/>
      <sheetName val="ログ集計"/>
      <sheetName val="JOB種別"/>
      <sheetName val="→"/>
      <sheetName val="ログ集計結果"/>
      <sheetName val="リスト定義"/>
      <sheetName val="ブロック"/>
      <sheetName val="区分値"/>
      <sheetName val="work"/>
      <sheetName val="原価集計(実績)"/>
      <sheetName val="受注先・仕入先"/>
      <sheetName val="選択肢"/>
      <sheetName val="Query-1"/>
      <sheetName val="DHC原因追加"/>
      <sheetName val="pulldown"/>
      <sheetName val="不具合一覧コード(NEW)_VN"/>
      <sheetName val="2.1"/>
      <sheetName val="2.2"/>
      <sheetName val="3.1"/>
      <sheetName val="3.2"/>
      <sheetName val="記載ルール（移送仕様・詳細）"/>
      <sheetName val="（参考）移送仕様の記載ルール"/>
      <sheetName val="対応案パターン"/>
      <sheetName val="補足説明"/>
      <sheetName val="FJ_work"/>
      <sheetName val="作成者・機能"/>
      <sheetName val="原因コード"/>
      <sheetName val="3ｶ月比A"/>
      <sheetName val="課題２"/>
      <sheetName val="リストボックス"/>
      <sheetName val="Sheet5"/>
      <sheetName val="ｽﾃｰﾀｽ"/>
      <sheetName val="参考　取組みテーマ"/>
      <sheetName val="コンボリストマスタ"/>
      <sheetName val="波及度区分"/>
      <sheetName val="問題管理票"/>
      <sheetName val="エビデンス"/>
      <sheetName val="更新履歴"/>
      <sheetName val="影響調査兼見積ワークシート"/>
      <sheetName val="課題シート"/>
      <sheetName val="R1"/>
      <sheetName val="R2"/>
      <sheetName val="U1"/>
      <sheetName val="U2"/>
      <sheetName val="U21"/>
      <sheetName val="U22"/>
      <sheetName val="U23"/>
      <sheetName val="ヘッダ部入力規蛯"/>
      <sheetName val="人別工数合計(生産性補正前)"/>
      <sheetName val="Division PIC"/>
      <sheetName val="EDC選択肢"/>
      <sheetName val="アプリ資産移行申請書"/>
      <sheetName val="当一覧について"/>
      <sheetName val="工程マスタ"/>
      <sheetName val="案件マスタ"/>
      <sheetName val=""/>
      <sheetName val="選択リスト"/>
      <sheetName val="項目説明"/>
      <sheetName val="００･ＤＥ Ｍ６２"/>
      <sheetName val="45"/>
      <sheetName val="対応表サンプル"/>
      <sheetName val="G-ALCSF"/>
      <sheetName val="E装比較 (1)"/>
      <sheetName val="Sheet6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refreshError="1"/>
      <sheetData sheetId="145" refreshError="1"/>
      <sheetData sheetId="146"/>
      <sheetData sheetId="147"/>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refreshError="1"/>
      <sheetData sheetId="390" refreshError="1"/>
      <sheetData sheetId="391" refreshError="1"/>
      <sheetData sheetId="392" refreshError="1"/>
      <sheetData sheetId="393"/>
      <sheetData sheetId="394"/>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sheetData sheetId="413"/>
      <sheetData sheetId="414" refreshError="1"/>
      <sheetData sheetId="415"/>
      <sheetData sheetId="416"/>
      <sheetData sheetId="417"/>
      <sheetData sheetId="418" refreshError="1"/>
      <sheetData sheetId="419" refreshError="1"/>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refreshError="1"/>
      <sheetData sheetId="433" refreshError="1"/>
      <sheetData sheetId="434"/>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sheetData sheetId="463"/>
      <sheetData sheetId="464"/>
      <sheetData sheetId="465"/>
      <sheetData sheetId="466"/>
      <sheetData sheetId="467" refreshError="1"/>
      <sheetData sheetId="468" refreshError="1"/>
      <sheetData sheetId="469" refreshError="1"/>
      <sheetData sheetId="470" refreshError="1"/>
      <sheetData sheetId="471" refreshError="1"/>
      <sheetData sheetId="472"/>
      <sheetData sheetId="473"/>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refreshError="1"/>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refreshError="1"/>
      <sheetData sheetId="563" refreshError="1"/>
      <sheetData sheetId="564" refreshError="1"/>
      <sheetData sheetId="565"/>
      <sheetData sheetId="566"/>
      <sheetData sheetId="567"/>
      <sheetData sheetId="568"/>
      <sheetData sheetId="569" refreshError="1"/>
      <sheetData sheetId="570" refreshError="1"/>
      <sheetData sheetId="571" refreshError="1"/>
      <sheetData sheetId="572"/>
      <sheetData sheetId="573" refreshError="1"/>
      <sheetData sheetId="574" refreshError="1"/>
      <sheetData sheetId="575" refreshError="1"/>
      <sheetData sheetId="576" refreshError="1"/>
      <sheetData sheetId="577" refreshError="1"/>
      <sheetData sheetId="578" refreshError="1"/>
      <sheetData sheetId="579"/>
      <sheetData sheetId="580" refreshError="1"/>
      <sheetData sheetId="581" refreshError="1"/>
      <sheetData sheetId="582" refreshError="1"/>
      <sheetData sheetId="583" refreshError="1"/>
      <sheetData sheetId="584"/>
      <sheetData sheetId="585"/>
      <sheetData sheetId="586"/>
      <sheetData sheetId="587"/>
      <sheetData sheetId="588"/>
      <sheetData sheetId="589"/>
      <sheetData sheetId="590"/>
      <sheetData sheetId="591"/>
      <sheetData sheetId="592"/>
      <sheetData sheetId="593"/>
      <sheetData sheetId="594"/>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sheetData sheetId="605" refreshError="1"/>
      <sheetData sheetId="606" refreshError="1"/>
      <sheetData sheetId="607" refreshError="1"/>
      <sheetData sheetId="608" refreshError="1"/>
      <sheetData sheetId="609" refreshError="1"/>
      <sheetData sheetId="610" refreshError="1"/>
      <sheetData sheetId="611" refreshError="1"/>
      <sheetData sheetId="612"/>
    </sheetDataSet>
  </externalBook>
</externalLink>
</file>

<file path=xl/externalLinks/externalLink130.xml><?xml version="1.0" encoding="utf-8"?>
<externalLink xmlns="http://schemas.openxmlformats.org/spreadsheetml/2006/main">
  <externalBook xmlns:r="http://schemas.openxmlformats.org/officeDocument/2006/relationships" r:id="rId1">
    <sheetNames>
      <sheetName val="開発規模見積りシート"/>
      <sheetName val="移行見積りシート"/>
    </sheetNames>
    <sheetDataSet>
      <sheetData sheetId="0" refreshError="1"/>
      <sheetData sheetId="1" refreshError="1"/>
    </sheetDataSet>
  </externalBook>
</externalLink>
</file>

<file path=xl/externalLinks/externalLink131.xml><?xml version="1.0" encoding="utf-8"?>
<externalLink xmlns="http://schemas.openxmlformats.org/spreadsheetml/2006/main">
  <externalBook xmlns:r="http://schemas.openxmlformats.org/officeDocument/2006/relationships" r:id="rId1">
    <sheetNames>
      <sheetName val="预制件"/>
      <sheetName val="DATA1"/>
      <sheetName val="DATA2"/>
      <sheetName val="new"/>
    </sheetNames>
    <sheetDataSet>
      <sheetData sheetId="0" refreshError="1"/>
      <sheetData sheetId="1" refreshError="1"/>
      <sheetData sheetId="2" refreshError="1"/>
      <sheetData sheetId="3" refreshError="1"/>
    </sheetDataSet>
  </externalBook>
</externalLink>
</file>

<file path=xl/externalLinks/externalLink132.xml><?xml version="1.0" encoding="utf-8"?>
<externalLink xmlns="http://schemas.openxmlformats.org/spreadsheetml/2006/main">
  <externalBook xmlns:r="http://schemas.openxmlformats.org/officeDocument/2006/relationships" r:id="rId1">
    <sheetNames>
      <sheetName val="ヘッダ"/>
      <sheetName val="維持実績入力test"/>
    </sheetNames>
    <definedNames>
      <definedName name="類別選択" sheetId="0"/>
      <definedName name="裕髭選租"/>
    </definedNames>
    <sheetDataSet>
      <sheetData sheetId="0" refreshError="1"/>
      <sheetData sheetId="1" refreshError="1"/>
    </sheetDataSet>
  </externalBook>
</externalLink>
</file>

<file path=xl/externalLinks/externalLink133.xml><?xml version="1.0" encoding="utf-8"?>
<externalLink xmlns="http://schemas.openxmlformats.org/spreadsheetml/2006/main">
  <externalBook xmlns:r="http://schemas.openxmlformats.org/officeDocument/2006/relationships" r:id="rId1">
    <sheetNames>
      <sheetName val="初期値"/>
    </sheetNames>
    <sheetDataSet>
      <sheetData sheetId="0" refreshError="1"/>
    </sheetDataSet>
  </externalBook>
</externalLink>
</file>

<file path=xl/externalLinks/externalLink134.xml><?xml version="1.0" encoding="utf-8"?>
<externalLink xmlns="http://schemas.openxmlformats.org/spreadsheetml/2006/main">
  <externalBook xmlns:r="http://schemas.openxmlformats.org/officeDocument/2006/relationships" r:id="rId1">
    <sheetNames>
      <sheetName val="来歴7"/>
      <sheetName val="開発作業依頼"/>
      <sheetName val="別紙１．プログラム一覧〔案〕"/>
      <sheetName val="別紙２．中日程"/>
      <sheetName val="別紙３．進捗報告様式"/>
      <sheetName val="別紙４．作業分担"/>
      <sheetName val="別紙５．貸借物件一覧"/>
      <sheetName val="別紙６．前回開発での反省と対応"/>
      <sheetName val="対応表サンプル"/>
      <sheetName val="表紙"/>
      <sheetName val="変更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5.xml><?xml version="1.0" encoding="utf-8"?>
<externalLink xmlns="http://schemas.openxmlformats.org/spreadsheetml/2006/main">
  <externalBook xmlns:r="http://schemas.openxmlformats.org/officeDocument/2006/relationships" r:id="rId1">
    <sheetNames>
      <sheetName val="1-1-1.draft履歴"/>
      <sheetName val="3-1-3.推敲(要件･ｱｰｷ確定)"/>
      <sheetName val="OLD☆3-1-3.推敲(要件･ｱｰｷ確定)"/>
      <sheetName val="OLD☆3-1-2.推敲(画面・ｱｰｷ検討)"/>
      <sheetName val="Sheet1"/>
      <sheetName val="Sheet2"/>
      <sheetName val="Sheet3"/>
      <sheetName val="data"/>
      <sheetName val="封面"/>
      <sheetName val="推敲１"/>
      <sheetName val="ヘッダ"/>
      <sheetName val="#REF!"/>
      <sheetName val="対応表サンプル"/>
      <sheetName val="入力規制値"/>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6.xml><?xml version="1.0" encoding="utf-8"?>
<externalLink xmlns="http://schemas.openxmlformats.org/spreadsheetml/2006/main">
  <externalBook xmlns:r="http://schemas.openxmlformats.org/officeDocument/2006/relationships" r:id="rId1">
    <sheetNames>
      <sheetName val="フォーマット"/>
      <sheetName val="入庫予定"/>
      <sheetName val="入庫作業実績"/>
      <sheetName val="入庫検品予定実績"/>
      <sheetName val="入庫確定"/>
      <sheetName val="号車"/>
      <sheetName val="号車オーダ"/>
      <sheetName val="RE ｼｽﾃﾑ管理"/>
      <sheetName val="RE 担当者"/>
      <sheetName val="#REF"/>
      <sheetName val="ｶｽﾄﾏｲｽﾞ一覧(ORGINAL)"/>
      <sheetName val="ヘッダ"/>
      <sheetName val="入庫"/>
      <sheetName val="Ｓｉ問連"/>
      <sheetName val="data"/>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7.xml><?xml version="1.0" encoding="utf-8"?>
<externalLink xmlns="http://schemas.openxmlformats.org/spreadsheetml/2006/main">
  <externalBook xmlns:r="http://schemas.openxmlformats.org/officeDocument/2006/relationships" r:id="rId1">
    <sheetNames>
      <sheetName val="問連一覧"/>
    </sheetNames>
    <sheetDataSet>
      <sheetData sheetId="0" refreshError="1"/>
    </sheetDataSet>
  </externalBook>
</externalLink>
</file>

<file path=xl/externalLinks/externalLink138.xml><?xml version="1.0" encoding="utf-8"?>
<externalLink xmlns="http://schemas.openxmlformats.org/spreadsheetml/2006/main">
  <externalBook xmlns:r="http://schemas.openxmlformats.org/officeDocument/2006/relationships" r:id="rId1">
    <sheetNames>
      <sheetName val="１章－２章"/>
    </sheetNames>
    <sheetDataSet>
      <sheetData sheetId="0" refreshError="1"/>
    </sheetDataSet>
  </externalBook>
</externalLink>
</file>

<file path=xl/externalLinks/externalLink139.xml><?xml version="1.0" encoding="utf-8"?>
<externalLink xmlns="http://schemas.openxmlformats.org/spreadsheetml/2006/main">
  <externalBook xmlns:r="http://schemas.openxmlformats.org/officeDocument/2006/relationships" r:id="rId1">
    <sheetNames>
      <sheetName val="障害検出率"/>
    </sheet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q_H14年齢別給与"/>
      <sheetName val="H14年齢別冬季賞与"/>
      <sheetName val="１４年退職"/>
      <sheetName val="賃金体系"/>
      <sheetName val="社員給与の内訳"/>
      <sheetName val="準社員の賃金"/>
      <sheetName val="準社員給与"/>
      <sheetName val="年齢構成グラフ"/>
      <sheetName val="社員の年齢構成"/>
      <sheetName val="検証確認シート"/>
    </sheetNames>
    <sheetDataSet>
      <sheetData sheetId="0"/>
      <sheetData sheetId="1"/>
      <sheetData sheetId="2"/>
      <sheetData sheetId="3"/>
      <sheetData sheetId="4"/>
      <sheetData sheetId="5"/>
      <sheetData sheetId="6"/>
      <sheetData sheetId="7" refreshError="1"/>
      <sheetData sheetId="8"/>
      <sheetData sheetId="9" refreshError="1"/>
    </sheetDataSet>
  </externalBook>
</externalLink>
</file>

<file path=xl/externalLinks/externalLink140.xml><?xml version="1.0" encoding="utf-8"?>
<externalLink xmlns="http://schemas.openxmlformats.org/spreadsheetml/2006/main">
  <externalBook xmlns:r="http://schemas.openxmlformats.org/officeDocument/2006/relationships" r:id="rId1">
    <sheetNames>
      <sheetName val="マスタ"/>
    </sheetNames>
    <sheetDataSet>
      <sheetData sheetId="0" refreshError="1"/>
    </sheetDataSet>
  </externalBook>
</externalLink>
</file>

<file path=xl/externalLinks/externalLink141.xml><?xml version="1.0" encoding="utf-8"?>
<externalLink xmlns="http://schemas.openxmlformats.org/spreadsheetml/2006/main">
  <externalBook xmlns:r="http://schemas.openxmlformats.org/officeDocument/2006/relationships" r:id="rId1">
    <sheetNames>
      <sheetName val="工作量预估原则与方法"/>
    </sheet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ｸｴﾘｰ"/>
      <sheetName val="繰欠"/>
    </sheetNames>
    <sheetDataSet>
      <sheetData sheetId="0"/>
      <sheetData sheetId="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変更履歴"/>
      <sheetName val="記入要領"/>
      <sheetName val="バグ一覧(連結)"/>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変更履歴"/>
      <sheetName val="総体過程定義"/>
      <sheetName val="配置管理詳細過程定義"/>
      <sheetName val="ベースライン発布細則"/>
      <sheetName val="ヘッダ"/>
      <sheetName val="譲渡益税過程定義"/>
      <sheetName val="AssySupp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ﾃﾚﾊﾞﾝ専用"/>
      <sheetName val="ﾃﾚﾊﾞﾝRTGS共用"/>
      <sheetName val="Sheet1"/>
      <sheetName val="２．機能全体構成図"/>
      <sheetName val="ﾃﾚﾊﾞﾝ_東海BK"/>
      <sheetName val="１４年退職"/>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para"/>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F"/>
    </sheet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分類リスト"/>
    </sheetNames>
    <sheetDataSet>
      <sheetData sheetId="0"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制御プロファイル"/>
      <sheetName val="共通コード詳細"/>
      <sheetName val="ＤＢ一覧"/>
      <sheetName val="初期値"/>
      <sheetName val="基本情報"/>
      <sheetName val="その他マスタ"/>
      <sheetName val="商品マスタ"/>
      <sheetName val="入力シート"/>
      <sheetName val="????"/>
      <sheetName val="分類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MTRIX"/>
    </sheet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over"/>
    </sheet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選択項目"/>
    </sheetNames>
    <sheetDataSet>
      <sheetData sheetId="0"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ﾏｸﾛ総括"/>
    </sheetNames>
    <definedNames>
      <definedName name="AddDesign"/>
      <definedName name="Module.GetCnfgFile"/>
      <definedName name="Module.GetDataFile"/>
      <definedName name="RemoveAllDesign"/>
      <definedName name="RemoveDesign"/>
    </definedNames>
    <sheetDataSet>
      <sheetData sheetId="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基本情報"/>
      <sheetName val="ストレージシステム接続図"/>
      <sheetName val="DISKレイアウト"/>
      <sheetName val="GRmgr環境設定表"/>
      <sheetName val="ネットワーク設定表"/>
      <sheetName val="RAIDグループ構成表"/>
      <sheetName val="ボリュームセット構成表"/>
      <sheetName val="Sheet1"/>
      <sheetName val="サーバ別パーティション構成表"/>
      <sheetName val="ホストインタフェース設定表 (FC-CA) "/>
      <sheetName val="SNMP設定表"/>
      <sheetName val="パス経路表"/>
      <sheetName val="マックススロットル値設定表"/>
      <sheetName val="アドバンスト・コピー設定表"/>
      <sheetName val="マルチパス構成表（2パス）"/>
      <sheetName val="SN200モデル210_240基本設定表"/>
      <sheetName val="ゾーニング設定表"/>
      <sheetName val="WWNインスタンス管理表（サーバ側)"/>
      <sheetName val="WWNインスタンス管理表（ディスク側）"/>
      <sheetName val="ターゲットバインディング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e-CRBRX300S5"/>
      <sheetName val="e-CRB PYRX300 S5（100409変更後）"/>
      <sheetName val="CPU"/>
      <sheetName val="采购申请"/>
      <sheetName val="PY采购"/>
      <sheetName val="Oracle 比较"/>
      <sheetName val="S5 VS S6"/>
      <sheetName val="e-CRB PYRX300S5（100426変更後）NORAC"/>
      <sheetName val="e-CRB PYRX300S5（100426変更後）RAC"/>
      <sheetName val="e-CRB PYRX300 S5"/>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TRIGGER Straucture"/>
      <sheetName val="基本情報"/>
      <sheetName val="質問・回答"/>
      <sheetName val="質問・回答曲線"/>
      <sheetName val="機能・質問区分・質問者・開発段階分析"/>
      <sheetName val="ログ出力機能"/>
      <sheetName val="ハードウェア要件"/>
      <sheetName val="ＲＦＰ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AssySupps"/>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增强预算"/>
      <sheetName val="TACT规划方案预算-infra"/>
      <sheetName val="data"/>
    </sheetNames>
    <definedNames>
      <definedName name="国家"/>
      <definedName name="q23" refersTo="=#NAME?"/>
    </defined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erviceRiminder"/>
    </sheetNames>
    <sheetDataSet>
      <sheetData sheetId="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表紙"/>
    </sheetNames>
    <sheetDataSet>
      <sheetData sheetId="0"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EIGER3"/>
      <sheetName val="表紙"/>
      <sheetName val="運用・保守サーバ"/>
      <sheetName val="対応表"/>
      <sheetName val="環境ファイルライブラリ"/>
      <sheetName val="作成者名ライブラリ"/>
      <sheetName val="配布先ライブラリ"/>
      <sheetName val="フォルダ設定"/>
      <sheetName val="環境設定"/>
      <sheetName val="AUTHOR設定"/>
      <sheetName val="配布先設定"/>
      <sheetName val="モデル"/>
      <sheetName val="CLOSE_DIA"/>
      <sheetName val="指示書削除"/>
      <sheetName val="OPEN_DIA"/>
      <sheetName val="VERSION"/>
      <sheetName val="定数宣言"/>
      <sheetName val="製品入力_Dia"/>
      <sheetName val="EIGER3.XLS"/>
      <sheetName val="table詳細"/>
      <sheetName val="区分"/>
      <sheetName val="ＤＢ一覧"/>
      <sheetName val="Parameters"/>
      <sheetName val="data"/>
      <sheetName val="AssySupps"/>
    </sheetNames>
    <definedNames>
      <definedName name="btnCls_Click"/>
      <definedName name="btnOk_Click"/>
      <definedName name="edtAuthor_Change"/>
      <definedName name="edtSaetu_Change"/>
      <definedName name="edtSyonin_Change"/>
    </defined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見積支援"/>
      <sheetName val="\\10.34.2.40\root\Tools\容量見積\見積"/>
    </sheetNames>
    <definedNames>
      <definedName name="cal_index_size"/>
      <definedName name="cal_table_size"/>
    </definedNames>
    <sheetDataSet>
      <sheetData sheetId="0" refreshError="1"/>
      <sheetData sheetId="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SETUP"/>
    </sheetNames>
    <sheetDataSet>
      <sheetData sheetId="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Issue Summary_template_3F"/>
      <sheetName val="SETUP"/>
    </sheetNames>
    <sheetDataSet>
      <sheetData sheetId="0" refreshError="1"/>
      <sheetData sheetId="1"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sample"/>
    </sheetNames>
    <sheetDataSet>
      <sheetData sheetId="0"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新フロー表紙最新"/>
    </sheetNames>
    <definedNames>
      <definedName name="CHECK_MAIN"/>
    </definedNames>
    <sheetDataSet>
      <sheetData sheetId="0"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区分"/>
      <sheetName val="表紙"/>
      <sheetName val="改訂履歴"/>
      <sheetName val="概要"/>
      <sheetName val="詳細"/>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TRIX"/>
    </sheetNames>
    <sheetDataSet>
      <sheetData sheetId="0"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TTT"/>
      <sheetName val="INDEXES"/>
      <sheetName val="未発行⑩要件"/>
      <sheetName val="Form_Load"/>
      <sheetName val="TTT.XLS"/>
      <sheetName val="対応表サンプル"/>
      <sheetName val="基本情報"/>
      <sheetName val="#REF"/>
      <sheetName val="関連ｻﾌﾞ"/>
      <sheetName val="運用・保守サーバ"/>
      <sheetName val="PLUS Users"/>
      <sheetName val="Product List"/>
      <sheetName val="表紙"/>
    </sheetNames>
    <definedNames>
      <definedName name="cmdSetSlipOK_Click"/>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APPMAKER"/>
      <sheetName val="APPMAKER.XLT"/>
      <sheetName val="表紙"/>
      <sheetName val="Site &amp; Contact"/>
      <sheetName val="Client"/>
      <sheetName val="損益関係"/>
      <sheetName val="製品入力_Dia"/>
      <sheetName val="基礎データ"/>
      <sheetName val="APPMAKER_XLT"/>
      <sheetName val="List"/>
      <sheetName val="#REF"/>
      <sheetName val="サマリシート"/>
      <sheetName val="作業ﾌﾛｰ"/>
      <sheetName val="RAID_RK"/>
      <sheetName val="構成(IF)"/>
      <sheetName val="pself"/>
      <sheetName val="TAM_SWS"/>
      <sheetName val="ﾒﾓﾘ詳細"/>
      <sheetName val="前提2"/>
      <sheetName val="【東富士】コンプライアンス対応作業計画書_050401"/>
      <sheetName val="discounts"/>
      <sheetName val="Sheet1"/>
      <sheetName val="店番順"/>
      <sheetName val="明細"/>
      <sheetName val="CM"/>
      <sheetName val="NM"/>
      <sheetName val="１"/>
      <sheetName val="２"/>
      <sheetName val="SGABACK"/>
      <sheetName val="E装比較 (1)"/>
    </sheetNames>
    <definedNames>
      <definedName name="cmdWho_Click"/>
      <definedName name="modAbout.Dialog_Show"/>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対応表"/>
      <sheetName val="環境ファイルライブラリ"/>
      <sheetName val="作成者名ライブラリ"/>
      <sheetName val="配布先ライブラリ"/>
      <sheetName val="フォルダ設定"/>
      <sheetName val="環境設定"/>
      <sheetName val="AUTHOR設定"/>
      <sheetName val="配布先設定"/>
      <sheetName val="モデル"/>
      <sheetName val="CLOSE_DIA"/>
      <sheetName val="指示書削除"/>
      <sheetName val="OPEN_DIA"/>
      <sheetName val="VERSION"/>
      <sheetName val="定数宣言"/>
      <sheetName val="製品入力_Dia"/>
      <sheetName val="EIGER3"/>
      <sheetName val="data"/>
      <sheetName val="ハードウェア"/>
      <sheetName val="para"/>
      <sheetName val="S7"/>
      <sheetName val="数据统计"/>
      <sheetName val="4S"/>
      <sheetName val="4S-欠费&amp;不续签"/>
      <sheetName val="卫星店"/>
      <sheetName val="卫星店-欠费&amp;不续签"/>
      <sheetName val="DLR设备故障"/>
      <sheetName val="周末故障"/>
      <sheetName val="课题"/>
      <sheetName val="不续签"/>
      <sheetName val="Sheet1"/>
    </sheetNames>
    <definedNames>
      <definedName name="codeInClose_Click" sheetId="14"/>
      <definedName name="CodeInList1_Change" sheetId="14"/>
      <definedName name="CodeInList2_Change" sheetId="14"/>
      <definedName name="CodeInList3_Change"/>
      <definedName name="CodeInSet_Click" sheetId="14"/>
      <definedName name="Edit22_Change"/>
      <definedName name="製品入力_Mod.CodeSch_Click" sheetId="14"/>
      <definedName name="製品入力_Mod.edit1_Change" sheetId="14"/>
      <definedName name="製品入力_Mod.spinSuu_Change" sheetId="14"/>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S7"/>
      <sheetName val="製品入力_Dia"/>
      <sheetName val="table詳細"/>
      <sheetName val="S7.XLS"/>
      <sheetName val="ヘッダ"/>
      <sheetName val="para"/>
    </sheetNames>
    <definedNames>
      <definedName name="CodeSch_Click"/>
      <definedName name="edit1_Change"/>
      <definedName name="spinSuu_Change"/>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System"/>
      <sheetName val="Hints"/>
      <sheetName val="Graphics"/>
      <sheetName val="Overview"/>
      <sheetName val="Partition"/>
      <sheetName val="Warnings"/>
      <sheetName val="Slots"/>
      <sheetName val="Cableplan"/>
      <sheetName val="Planning"/>
      <sheetName val="Cableplan2"/>
      <sheetName val="House network"/>
      <sheetName val="MirrorMode"/>
      <sheetName val="Storage"/>
      <sheetName val="Module"/>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Overview"/>
      <sheetName val="Components"/>
      <sheetName val="System-1"/>
      <sheetName val="Hints-1"/>
      <sheetName val="Warnings"/>
      <sheetName val="Cableplan"/>
      <sheetName val="Cableplan2"/>
      <sheetName val="Planning"/>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工数見積もり "/>
    </sheetNames>
    <sheetDataSet>
      <sheetData sheetId="0"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情報別ｻｰﾊﾞ別INDEX容量1.5"/>
      <sheetName val="\\MOF-NS-004\Ｃ／Ｄ外\設計関連\方式Ｇ\ﾃﾞｰﾀ"/>
    </sheetNames>
    <definedNames>
      <definedName name="CULC.cal_index_size"/>
    </definedNames>
    <sheetDataSet>
      <sheetData sheetId="0" refreshError="1"/>
      <sheetData sheetId="1"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加入者属性情報(5.3.19"/>
      <sheetName val="変更要求"/>
      <sheetName val="Sheet1"/>
      <sheetName val="Sheet2"/>
      <sheetName val="Sheet3"/>
      <sheetName val="共通系進捗（2)"/>
      <sheetName val="情報系 (ID)"/>
      <sheetName val="情報系 (ED)"/>
      <sheetName val="情報系(RD)"/>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UKE2 係コード"/>
      <sheetName val="UKE2 係コード (2)"/>
      <sheetName val="表紙"/>
      <sheetName val="加入老名情報(2.3.1.3.2)"/>
      <sheetName val="加入者属性情報(10.5*5)"/>
      <sheetName val="加入者キヸ情報(8.3.1)"/>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塞性情報(5.2.2)"/>
      <sheetName val="進捗表(ISOL）"/>
      <sheetName val="集計表（ISOL）　ｄｏｎ’ｔ　ｔｏｕｃｈ"/>
      <sheetName val="サマリー"/>
      <sheetName val="TSM Server"/>
      <sheetName val="リスト"/>
      <sheetName val="変更前従業員属性_報(2.1.2.1)"/>
      <sheetName val="加_者属性情報(5.3.4.3)"/>
      <sheetName val="加_者別商品売却情報(6.4.1)"/>
      <sheetName val="加入者_商品売却情報(6.4.1)"/>
      <sheetName val="支払済ｽﾃ_ﾀｽ（5.3.2）"/>
      <sheetName val="加入者属性盻録情報(2.3.1.1.2)"/>
      <sheetName val="新業務機能記述書"/>
      <sheetName val="CS060MPRCSP"/>
      <sheetName val="CS060MPRCPT"/>
      <sheetName val="CS060MPAIRG"/>
      <sheetName val="HW構成"/>
      <sheetName val="SW構成"/>
      <sheetName val="NW構成"/>
      <sheetName val="BladeCenter構成"/>
      <sheetName val="ユーザー情報一覧"/>
      <sheetName val="Windows共通設定"/>
      <sheetName val="GWサーバー(win)設定情報"/>
      <sheetName val="APサーバー(aix)設定情報"/>
      <sheetName val="加入者ｽﾃｰﾀ_x0002_"/>
      <sheetName val=""/>
      <sheetName val=":”_x0013_"/>
      <sheetName val="支払完了ｽﾃｰﾀ(5.3.2)"/>
      <sheetName val="退職事由獉(5.2.3.1)"/>
      <sheetName val="#REF"/>
      <sheetName val="_REF"/>
      <sheetName val="加入者ｽﾃｰﾀｽ等 (5.±.2) "/>
      <sheetName val="加入者ｽﾃｰﾀ_x0002_   + ⽘_x0015_  饦"/>
      <sheetName val=" :”_x0013_ 0é0°     ReQ_x0005_"/>
      <sheetName val="コールトラック"/>
      <sheetName val="ナレッジ"/>
      <sheetName val="1.3.6.4.ReturnMonthCmd"/>
      <sheetName val="1.3.6.4.main"/>
      <sheetName val="1.3.6.4._execute"/>
      <sheetName val="更新履歴"/>
      <sheetName val="チェック表"/>
      <sheetName val="チェック表(月次上)"/>
      <sheetName val="チェック表(月次中)"/>
      <sheetName val="チェック表(月次下)"/>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指図書データ（プラン単位）_x0008_10.2)"/>
      <sheetName val="ローン要件情報(加入者）㓌9.1.1)"/>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加入者属性情報(10.5_5)"/>
      <sheetName val="_”_x0013_"/>
      <sheetName val=" _”_x0013_ 0é0°     ReQ_x0005_"/>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ローン要件情報(加入者）⻌9.1.1)"/>
      <sheetName val="para"/>
      <sheetName val="AssySupps"/>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退職事由等(µ.2.3.2) (2)"/>
      <sheetName val="対象加入者属性情䠱(10.1.4)"/>
      <sheetName val="加入者ᱞ性(9.2.3)"/>
      <sheetName val="e-CRB PYRX300 S5"/>
      <sheetName val="Overview"/>
      <sheetName val="目次嗨_x0013_橂"/>
      <sheetName val="目次妀B姌"/>
      <sheetName val="目次壐-夜"/>
      <sheetName val="Ｘ）JOBｸﾞﾙｰﾌﾟﾌﾛ薈=藌=헾"/>
      <sheetName val="Ｘ）JOBｸﾞﾙｰﾌﾟﾌﾛ吐ĉ呜ĉ丵"/>
      <sheetName val="目次丵⾴_x0005_"/>
      <sheetName val="目次叀8同"/>
      <sheetName val="Ｘ）JOBｸﾞﾙｰﾌﾟﾌﾛ妀B姌B丵"/>
      <sheetName val="改訂耀䉙찀"/>
      <sheetName val="JOBﾌﾛｰ_x0005_"/>
      <sheetName val="目次壐_x001f_夜"/>
      <sheetName val="Ｘ）JOBｸﾞﾙｰﾌﾟﾌﾛ壐_x001f_夜_x001f_丵"/>
      <sheetName val="目次丵⾭_x0005_"/>
      <sheetName val="目次嗠_x0014_嘬"/>
      <sheetName val="目次헾】_x0005_"/>
      <sheetName val="目次_x0005_"/>
      <sheetName val="目次헾⾣_x0005_"/>
      <sheetName val="ﾃｽﾄﾃﾞｰﾀ一覧"/>
      <sheetName val="目次坰$䟣"/>
      <sheetName val="改訂_x0005_"/>
      <sheetName val="改訂蔘%蕜"/>
      <sheetName val="改訂㒕⿴_x0005_"/>
      <sheetName val="目次愤%矺"/>
      <sheetName val="目次X"/>
      <sheetName val="目次齘_x0013_龜"/>
      <sheetName val="改訂︀ᇕ԰"/>
      <sheetName val="改訂헾】_x0005_"/>
      <sheetName val="目次尜_x0013_層"/>
      <sheetName val="目次喠1闰"/>
      <sheetName val="Ｘ）JOBｸﾞﾙｰﾌﾟﾌﾛ헾】_x0005_"/>
      <sheetName val="改訂地_x0013_闰"/>
      <sheetName val="目次罤皛閜"/>
      <sheetName val="目次徸〒_x0005_"/>
      <sheetName val="改訂ᰀ፜搀"/>
      <sheetName val="目次尜_x0012_層"/>
      <sheetName val="改訂耀≙찀"/>
      <sheetName val="目次墐 壜"/>
      <sheetName val="改訂頀ᙕ㔀"/>
      <sheetName val="目次丵⼭_x0005_"/>
      <sheetName val="改訂Ꝧ\"/>
      <sheetName val="改訂ꀀ_xdadb_錦"/>
      <sheetName val="df一覧hs"/>
      <sheetName val="目次莘,菜"/>
      <sheetName val="改訂渀腷԰"/>
      <sheetName val="目次匨_x001a_橂"/>
      <sheetName val="目次橂⾔_x0005_"/>
      <sheetName val="改訂ԯ"/>
      <sheetName val="目次夐-奜"/>
      <sheetName val="目次夰_x0015_奼"/>
      <sheetName val="Ｘ）JOBｸﾞﾙｰﾌﾟﾌﾛ_x0005_"/>
      <sheetName val="改訂ᰀᥙ搀"/>
      <sheetName val="目次囀!ꮸ"/>
      <sheetName val="目次噼0囄"/>
      <sheetName val="改訂䀀❗렀"/>
      <sheetName val="目次址'ꮸ"/>
      <sheetName val="改訂ꀀす"/>
      <sheetName val="改訂쀀⅖렀"/>
      <sheetName val="Ｘ）JOBｸﾞﾙｰﾌﾟﾌﾛ夜_x0019_奤_x0019_ꮸ"/>
      <sheetName val="目次勰_x0018_匼"/>
      <sheetName val="目次唈-丵"/>
      <sheetName val="目次剰%劼"/>
      <sheetName val="改訂剰%劼"/>
      <sheetName val="目次嚈$丵"/>
      <sheetName val="Pull Down"/>
      <sheetName val="目次ꮸ⿴_x0005_"/>
      <sheetName val="目次嚰_x0016_ꮸ"/>
      <sheetName val="Ｘ）JOBｸﾞﾙｰﾌﾟﾌﾛ嚰_x0016_ꮸ⿍_x0005_"/>
      <sheetName val="改訂ꮸ⿴_x0005_"/>
      <sheetName val="目次匸!丵"/>
      <sheetName val="目次丵⼮_x0005_"/>
      <sheetName val="改訂怀ᙖ가"/>
      <sheetName val="目次޹⿔_x0005_"/>
      <sheetName val="加入者ｽﾃｰﾀ_x005f_x0002__x005f_x0000__x005f_x0000__x0"/>
      <sheetName val="_x005f_x0000___x005f_x0013__x005f_x0000_0é0°_x00"/>
      <sheetName val="_”_x005f_x0013__x005f_x0000_0é0°_x005f_x0000_ ReQ"/>
      <sheetName val="加入者ｽﾃｰﾀ_x005f_x0002_"/>
      <sheetName val="加入者ｽﾃｰﾀ_x005f_x0002_   + ⽘_x005f_x0015_  饦"/>
      <sheetName val=" _”_x005f_x0013_ 0é0°     ReQ_x005f_x0005_"/>
      <sheetName val="_”_x005f_x0013_"/>
      <sheetName val="目次肘_x0015_헾"/>
      <sheetName val="目次聨,肬"/>
      <sheetName val="改訂堀)塌"/>
      <sheetName val="目次䑲⼒"/>
      <sheetName val="データ編集 (HEN0헾"/>
      <sheetName val="Ｘ）JOBｸﾞﾙｰﾌﾟﾌﾛ耸_x001e_헾⿛_x0005_"/>
      <sheetName val="質問・回答"/>
      <sheetName val="基本情報"/>
      <sheetName val="目次垸B橂"/>
      <sheetName val="目次敧ぶ"/>
      <sheetName val="☆★☆쨎扡0"/>
      <sheetName val="Ｘ）JOBｸﾞﾙｰﾌﾟﾌﾛퟐ彻m"/>
      <sheetName val="改訂砀᡿︀"/>
      <sheetName val="改訂荨%莬"/>
      <sheetName val=" :”_x0013_ 0é0°     ReQ_x0005_€"/>
      <sheetName val="加入者ｽﾃｰﾀ_x0002_???+?⽘_x0015_??饦"/>
      <sheetName val="?:_x0013_?0é0°???? ReQ_x0005_"/>
      <sheetName val=":”_x0013_?0é0°? ReQ_x0005_"/>
      <sheetName val="?:”_x0013_?0é0°???? ReQ_x0005_€"/>
      <sheetName val="目次䈀౪԰"/>
      <sheetName val="支払指図書データ（一時払）(5.2.1㸀ᰀ̀"/>
      <sheetName val="改訂/"/>
      <sheetName val="改訂쐄/"/>
      <sheetName val="改訂ࠊᶘ倀"/>
      <sheetName val="目次챔Đ"/>
      <sheetName val="Ｘ）JOBｸﾞﾙｰﾌﾟﾌﾛ"/>
      <sheetName val="加入者拠出金変更 (2.321.3.2)(2)"/>
      <sheetName val="改訂 ፗ氀"/>
      <sheetName val="改訂렀቟԰"/>
      <sheetName val="目次劈+橂"/>
      <sheetName val="Ｘ）JOBｸﾞﾙｰﾌﾟﾌﾛ劈+橂⾬_x0005_"/>
      <sheetName val="目次䃸⿼_x0005_"/>
      <sheetName val="改訂䠍ፓ렀"/>
      <sheetName val="改訂䠍ፓ"/>
      <sheetName val="改訂䠗ፓ쀀"/>
      <sheetName val="☆★☆蠀ᾅ찀"/>
      <sheetName val="目次嚨/橂"/>
      <sheetName val="☆★☆/"/>
      <sheetName val="目次㵘Г槜"/>
      <sheetName val="Ｘ）JOBｸﾞﾙｰﾌﾟﾌﾛ藨5헾⽤_x0005_"/>
      <sheetName val="目次趀뽒&lt;"/>
      <sheetName val="Ｘ）JOBｸﾞﾙｰﾌﾟﾌﾛ헾⼬_x0005_"/>
      <sheetName val="改訂 ᛬"/>
      <sheetName val="改訂ꀀ꿠珮"/>
      <sheetName val="目次醀,"/>
      <sheetName val="目次쌄촅/"/>
      <sheetName val="目次・׃】"/>
      <sheetName val="df쌂眅/"/>
      <sheetName val="df쌀眅/"/>
      <sheetName val="dfက"/>
      <sheetName val="df쌍ꨅ/"/>
      <sheetName val="df/"/>
      <sheetName val="df쌆봅/"/>
      <sheetName val="目次㔀቎԰"/>
      <sheetName val="df"/>
      <sheetName val="目次・_x0005_"/>
      <sheetName val="393_N"/>
      <sheetName val="NOV"/>
      <sheetName val="チェ_xd817_䀵"/>
      <sheetName val="チェ/"/>
      <sheetName val="チェ렀蝓㬀"/>
      <sheetName val="チェ0"/>
      <sheetName val="改訂朂ե0"/>
      <sheetName val="チェ朄摥0"/>
      <sheetName val="BIPG120__x0005_"/>
      <sheetName val="par"/>
      <sheetName val="予実績管理表"/>
      <sheetName val="ヘッダ"/>
      <sheetName val="01損益見通 ３－６ｼｽ"/>
      <sheetName val="目次0"/>
      <sheetName val="目次က"/>
      <sheetName val="目次・外部ｺ_x0010_"/>
      <sheetName val="目次爅齄/"/>
      <sheetName val="Ｘ）JOBｸﾞﾙｰﾌﾟﾌﾛ勈_x0018_ⱂ⼣_x0005_"/>
      <sheetName val="df0"/>
      <sheetName val="df줒/"/>
      <sheetName val="df줃㵥0"/>
      <sheetName val="df줊㵥0"/>
      <sheetName val="改訂0"/>
      <sheetName val="加入者属性情報(ᠵ㦆ꉠ赈鵛륿"/>
      <sheetName val="目次/"/>
      <sheetName val="加入者ｽﾃｰﾀ_x0002_???+?__x0015_??_"/>
      <sheetName val=":”_x0013_?0_0°? ReQ_x0005_\"/>
      <sheetName val="目次爆籠/"/>
      <sheetName val="目次_x0010_"/>
      <sheetName val="目次䲰ǣ踇"/>
      <sheetName val="Ｘ）JOBｸﾞﾙｰﾌﾟﾌﾛ헾⾠_x0005_"/>
      <sheetName val="☆★☆က"/>
      <sheetName val="目次艘_x001c_芜"/>
      <sheetName val="目次徸⼚_x0005_"/>
      <sheetName val="目次・地/"/>
      <sheetName val="工数見積もり "/>
      <sheetName val="改訂︀헕ԯ"/>
      <sheetName val="社員リスト"/>
      <sheetName val="変更管理シ԰"/>
      <sheetName val="ローン要件情報(加入者）⻌9.1.䠀㊄"/>
      <sheetName val="2002"/>
      <sheetName val="393.N"/>
      <sheetName val="Assembling"/>
      <sheetName val="DATA_DELIVERY"/>
      <sheetName val="DATA_HEAD"/>
      <sheetName val="MASTER"/>
      <sheetName val=" _”_x0013_ 0é0°     ReQ_x0005_€"/>
      <sheetName val="加入者ｽﾃｰﾀ_x0002____+_⽘_x0015___饦"/>
      <sheetName val="___x0013__0é0°____ ReQ_x0005_"/>
      <sheetName val="_”_x0013__0é0°_ ReQ_x0005_"/>
      <sheetName val="__”_x0013__0é0°____ ReQ_x0005_€"/>
      <sheetName val=":”⩿"/>
      <sheetName val="変更管理シ缀_xdd2a_"/>
      <sheetName val="ESM ver2"/>
      <sheetName val="07年各DLR故障统计 (3)"/>
      <sheetName val="目次︀棕ԯ"/>
      <sheetName val="98.休日マスタ（削除禁止）"/>
      <sheetName val="[df一覧hs.xls]"/>
      <sheetName val="[df一覧hs.xls]:”_x0013_"/>
      <sheetName val="[df一覧hs.xls] :”_x0013_ 0é0°     ReQ_x0005_"/>
      <sheetName val="[df一覧hs.xls]改訂Ꝧ\"/>
      <sheetName val="[df一覧hs.xls]☆★☆/"/>
      <sheetName val="[df一覧hs.xls]目次・地/"/>
      <sheetName val="加入者属性情報(10.5_"/>
      <sheetName val="目次⅝L嬈"/>
      <sheetName val="目次⅝L魐"/>
      <sheetName val="目次⅝Lన"/>
      <sheetName val="目次⅝L因"/>
      <sheetName val="Ｘ）JOBｸﾞﾙｰﾌﾟﾌﾛ⅝L怨⁍畨"/>
      <sheetName val="目次⪀;⪐"/>
      <sheetName val="目次⧠E⪐"/>
      <sheetName val="目次⽠_x001d_⪐"/>
      <sheetName val="目次Ɒ/⪐"/>
      <sheetName val="目次닮ĭᩐ"/>
      <sheetName val="目次닮ĭ짐"/>
      <sheetName val="Ｘ）JOBｸﾞﾙｰﾌﾟﾌﾛ啈/橂⿙_x0005_"/>
      <sheetName val="改訂저땸ఀ"/>
      <sheetName val="改訂렀푲ﰀ"/>
      <sheetName val="改訂堀䶆鰀"/>
      <sheetName val="☆★☆㠓ᚗ頀"/>
      <sheetName val="目次忕め_x0005_"/>
      <sheetName val="目次暐Ȭ੶"/>
      <sheetName val="改訂爅၄0"/>
      <sheetName val="改訂遗瘐"/>
      <sheetName val="改訂爉၄0"/>
      <sheetName val="改訂　跹瘇"/>
      <sheetName val="改訂退괦఍"/>
      <sheetName val="改訂က"/>
      <sheetName val="改訂䰀ኌ԰"/>
      <sheetName val="目次׃】"/>
      <sheetName val="目次挔_x0012_纼"/>
      <sheetName val="改訂쌐ᄅ0"/>
      <sheetName val="改訂쌀ᄅ0"/>
      <sheetName val="改訂砀㺀밀"/>
      <sheetName val="改訂᠀⺄︀"/>
      <sheetName val="目次萘.헾"/>
      <sheetName val="目次萘_x0017_葜"/>
      <sheetName val="改訂᠀ង尀"/>
      <sheetName val="目次׃⾉"/>
      <sheetName val="目次׃⿃"/>
      <sheetName val="目次飈_x0019_꣸"/>
      <sheetName val="目次貘_x0019_"/>
      <sheetName val="目次㥝⾴_x0005_"/>
      <sheetName val="Ｘ）JOBｸﾞﾙｰﾌﾟﾌﾛ啠$喬$多"/>
      <sheetName val="Ｘ）JOBｸﾞﾙｰﾌﾟﾌﾛ荨&lt;헾⽵_x0005_"/>
      <sheetName val="目次荨&lt;헾"/>
      <sheetName val="☆★☆_xd807_ꐳ쀀"/>
      <sheetName val="☆★☆_xd807_ꐳ砀"/>
      <sheetName val="目次奠:妬"/>
      <sheetName val="目次_xdf40_!"/>
      <sheetName val="改訂_x0001_"/>
      <sheetName val="改訂䈀ᅪ԰"/>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リス0"/>
      <sheetName val=":”_x0013_?0é0°? ReQ_x0005_€"/>
      <sheetName val="031127)BIPG120_Ｐ６作︀"/>
      <sheetName val="改訂⠀⹨쨁"/>
      <sheetName val="改訂㸁㳾"/>
      <sheetName val="目次莘&gt;菜"/>
      <sheetName val="目次%"/>
      <sheetName val="目次鈖²ࣀ"/>
      <sheetName val="目次鈖²綐"/>
      <sheetName val="目次Ґ_x0015_ﮈ"/>
      <sheetName val="改訂_xde50__x001c_"/>
      <sheetName val="改訂倀᳞"/>
      <sheetName val="590P追加"/>
      <sheetName val="Properties"/>
      <sheetName val="支払指図書データ（退職）(5_2_1_1)"/>
      <sheetName val="支払指図書データ（税引後）(5_2_1_2)"/>
      <sheetName val="支払指図書データ（困窮時）(5_2_1_3)"/>
      <sheetName val="支払指図書データ（一時払）(5_2_1_4)"/>
      <sheetName val="RO指図書データ（RO証明書）(5_2_1_5)"/>
      <sheetName val="RO指図書データ（RO取崩）(5_2_1_6)"/>
      <sheetName val="支払指図書データ（プラン外年金）(5_2_1_7)"/>
      <sheetName val="異動情報(5_2_1_11)"/>
      <sheetName val="RO移管払出適格証明請求情報(5_2_2)"/>
      <sheetName val="退職通知書情報(5_2_3_1)"/>
      <sheetName val="個人型受給者情報(5_2_3_2)"/>
      <sheetName val="売却情報(5_2_4_1)"/>
      <sheetName val="33260(3_2_2_3)"/>
      <sheetName val="33260(3_2_2_７)"/>
      <sheetName val="ローン内容登録情報（変更異動）(9_1_1)"/>
      <sheetName val="売却情報1(9_1_2)"/>
      <sheetName val="売却指図情報(9_1_2)"/>
      <sheetName val="実行ステータス情報(9_2_1)"/>
      <sheetName val="売却完了情報(9_2_1)"/>
      <sheetName val="売却完了情報(9_2_2)"/>
      <sheetName val="実行ステータス情報(9_2_3)"/>
      <sheetName val="一括返済額情報(9_3_1)"/>
      <sheetName val="入金予定額情報（一括時のみ）(9_3_3)"/>
      <sheetName val="売却時情報(9_3_5)"/>
      <sheetName val="33403(3_4)"/>
      <sheetName val="33518(3_5_4)"/>
      <sheetName val="33519(3_5_5)"/>
      <sheetName val="33602(3_6)"/>
      <sheetName val="24201(4_2_1)"/>
      <sheetName val="24235(4_2_2)"/>
      <sheetName val="24215(4_2_4)"/>
      <sheetName val="24322(4_3_4)"/>
      <sheetName val="24323(4_3_4)"/>
      <sheetName val="24404(4_4_2)"/>
      <sheetName val="24422(4_4_2)"/>
      <sheetName val="24409(4_4_3)"/>
      <sheetName val="24410(4_4_3)"/>
      <sheetName val="24411(4_4_4)"/>
      <sheetName val="24424(4_4_4)"/>
      <sheetName val="24502(4_5)"/>
      <sheetName val="保有数量(5_2_3_3)"/>
      <sheetName val="売却商品(5_2_4_4)"/>
      <sheetName val="資産処分明細情報(5_3)"/>
      <sheetName val="支払完了ｽﾃｰﾀｽ(5_3_2)"/>
      <sheetName val="加入者別商品売却情報(6_1_1)"/>
      <sheetName val="発注情報(6_1_2)"/>
      <sheetName val="発注情報(6_1_4)"/>
      <sheetName val="個人型売却結果(6_2_4)"/>
      <sheetName val="加入者別商品売却情報(6_3_2)"/>
      <sheetName val="約定済情報(6_3_2)"/>
      <sheetName val="加入者別商品売却情報(6_3_3)"/>
      <sheetName val="売却結果按分情報(6_3_3)"/>
      <sheetName val="売却結果按分情報(6_3_4)"/>
      <sheetName val="約定済情報(6_3_4)"/>
      <sheetName val="加入者別商品売却情報(6_4_1)"/>
      <sheetName val="加入者別対象残高(7_2)"/>
      <sheetName val="個人型収益明細情報_(7_3_5)"/>
      <sheetName val="対象残高（按分用）(7_3_6)"/>
      <sheetName val="加入者別収益明細情報(7_3_6)"/>
      <sheetName val="加入者別収益明細情報(7_3_7)"/>
      <sheetName val="加入者別収益情報(7_3_8)"/>
      <sheetName val="個人型収益情報(7_4)"/>
      <sheetName val="個人型買付指図情報(7_4)"/>
      <sheetName val="対象残高（按分用）(7_5_1)"/>
      <sheetName val="再投資結果按分情報(7_5_1)"/>
      <sheetName val="買付取引明細(9_3_5)"/>
      <sheetName val="加入者別売却指図取引明細（10_3）"/>
      <sheetName val="資産売却情報（加入者別)(10_5_1)"/>
      <sheetName val="移管済ステータス(10_5_6)"/>
      <sheetName val="33515(3_5_3)"/>
      <sheetName val="33516(3_5_4)"/>
      <sheetName val="指図書データ（プラン単位）(10_2)"/>
      <sheetName val="売却指図(10_3)"/>
      <sheetName val="移行先情報(10_5_1)"/>
      <sheetName val="加入者証変更情報(2_1_2_3)"/>
      <sheetName val="加入者口座存在有無(2_2)"/>
      <sheetName val="加入者口座登録情報(2_3_1_1_3)"/>
      <sheetName val="加入者証発行区分(2_3_1_6)"/>
      <sheetName val="加入者証発行区分(2_3_1_6)_(2)"/>
      <sheetName val="加入者口座変更(2_3_1_2_3)"/>
      <sheetName val="加入者口座変更_(2_3_1_2_3)(2)"/>
      <sheetName val="加入者拠出金変更(2_3_1_3_2)"/>
      <sheetName val="加入者拠出金変更_(2_3_1_3_2)(2)"/>
      <sheetName val="ＲＯ加入者口座登録情報(2_3_1_5_3)"/>
      <sheetName val="加入者口座情報(2_3_3)"/>
      <sheetName val="33112(3_1_1_4)"/>
      <sheetName val="33151(3_1_2_1)"/>
      <sheetName val="33153(3_12_2)"/>
      <sheetName val="33165(3_1_2_5)"/>
      <sheetName val="33253(3_2_2_1)"/>
      <sheetName val="33334(3_3_7)"/>
      <sheetName val="加入者ｽﾃｰﾀｽ等(5_1_1)"/>
      <sheetName val="加入者ｽﾃｰﾀｽ等_(5_1_2)_"/>
      <sheetName val="加入者ｽﾃｰﾀｽ等(5_1_3)_"/>
      <sheetName val="加入者ｽﾃｰﾀｽ区分(5_2_1)"/>
      <sheetName val="加入者ｽﾃｰﾀｽ区分(5_2_3_1)"/>
      <sheetName val="加入者ｽﾃｰﾀｽ区分_(5_2_3_2)"/>
      <sheetName val="支払済ｽﾃｰﾀｽ（5_3_2）"/>
      <sheetName val="受取人情報（5_3_3）"/>
      <sheetName val="加入者口座情報(6_1_4)"/>
      <sheetName val="有効プラン加入者(7_1_2)"/>
      <sheetName val="加入者キー情報(8_3_1)"/>
      <sheetName val="ローン要件情報(加入者）(9_1_1)"/>
      <sheetName val="決済口座情報(9_2_2)"/>
      <sheetName val="返済順序方法(9_3_5)"/>
      <sheetName val="加入者口座属性情報(10_5_2)"/>
      <sheetName val="加入者口座属性情報(10_5_4)"/>
      <sheetName val="従業員名寄せ情報(2_1_1_1)"/>
      <sheetName val="加入者属性登録情報(2_1_1_3)"/>
      <sheetName val="変更前従業員属性情報(2_1_2_1)"/>
      <sheetName val="従業員確認書情報(2_1_2_2)"/>
      <sheetName val="加入者属性変更情報(2_1_2_3)"/>
      <sheetName val="加入者証情報(2_1_2_3)"/>
      <sheetName val="従業員属性情報(2_1_3)"/>
      <sheetName val="募集用加入通知書情報(2_2)"/>
      <sheetName val="加入者存在有無(2_3_1_1_1)"/>
      <sheetName val="加入者属性登録情報(2_3_1_1_2)"/>
      <sheetName val="加入者属性変更(2_3_1_2)"/>
      <sheetName val="加入者属性変更(2_3_1_2)_(2)"/>
      <sheetName val="加入者名情報(2_3_1_3_2)"/>
      <sheetName val="加入者名情報(2_3_1_6)"/>
      <sheetName val="33139(3_1_1__4)"/>
      <sheetName val="33503(3_5_1)"/>
      <sheetName val="33603(3_6)"/>
      <sheetName val="24213(4_2_4)"/>
      <sheetName val="24229(4_2_5)"/>
      <sheetName val="生年月日・現況区分(5_1_1)"/>
      <sheetName val="生年月日・現況区分_(5_1_2)"/>
      <sheetName val="生年月日・現況区分(5_1_3)_"/>
      <sheetName val="加入者属性情報(5_2_1)"/>
      <sheetName val="加入者属性情報(5_2_2)"/>
      <sheetName val="退職事由等(5_2_3_1)"/>
      <sheetName val="退職事由等(5_2_3_2)_(2)"/>
      <sheetName val="加入者属性情報(5_2_3)"/>
      <sheetName val="加入者属性情報(5_3_1)"/>
      <sheetName val="ﾌﾟﾗﾝ脱退情報(5_3_2)"/>
      <sheetName val="加入者属性情報(5_3_3_1)"/>
      <sheetName val="加入者属性情報(5_3_3_2)"/>
      <sheetName val="加入者属性情報(5_3_4_3)"/>
      <sheetName val="企業情報(6_1_2)"/>
      <sheetName val="加入者属性情報(6_1_4)"/>
      <sheetName val="加入者属性情報(6_1_5)"/>
      <sheetName val="加入者属性情報(7_1_2)"/>
      <sheetName val="加入属性情報(9_1_1)"/>
      <sheetName val="加入者属性(9_2_3)"/>
      <sheetName val="延滞情報(9_4_1)"/>
      <sheetName val="対象加入者属性情報(10_1_4)"/>
      <sheetName val="加入者属性情報(10_5_2)"/>
      <sheetName val="加入者属性情報(10_5_4)"/>
      <sheetName val="加入者属性情報(10_5_5)"/>
      <sheetName val="加入者属性情報(5_3_19"/>
      <sheetName val="情報系_(ID)"/>
      <sheetName val="情報系_(ED)"/>
      <sheetName val="改定履歴_"/>
      <sheetName val="_IHS設定"/>
      <sheetName val="A-AUTO運用ルール(2003_11_28)"/>
      <sheetName val="A-AUTO命名規約(2003_12_17)"/>
      <sheetName val="pfcaドライバ2_2_1インストール"/>
      <sheetName val="pfcaドライバ2_2_1コンフィグ"/>
      <sheetName val="UKE2_係コード"/>
      <sheetName val="UKE2_係コード_(2)"/>
      <sheetName val="加入老名情報(2_3_1_3_2)"/>
      <sheetName val="加入者属性情報(10_5*5)"/>
      <sheetName val="加入者キヸ情報(8_3_1)"/>
      <sheetName val="個人型受給者情報(1_2_3_2)"/>
      <sheetName val="再投賃結果按分情報(7_5_1)"/>
      <sheetName val="変更前従業員属性惁報(2_1_2_1)"/>
      <sheetName val="加兡者属性情報(5_3_4_3)"/>
      <sheetName val="加兡者別商品売却情報(6_4_1)"/>
      <sheetName val="加入者刡商品売却情報(6_4_1)"/>
      <sheetName val="加入老別売却指図取引明細（10_3）"/>
      <sheetName val="加入老別商品売却情報(6_4_1)"/>
      <sheetName val="保按数量(5_2_3_3)"/>
      <sheetName val="支払済ｽﾃﭰﾀｽ（5_3_2）"/>
      <sheetName val="加入老属性情報(5_3_3_2)"/>
      <sheetName val="33003(3_4)"/>
      <sheetName val="加入者塞性情報(5_2_2)"/>
      <sheetName val="TSM_Server"/>
      <sheetName val="変更前従業員属性_報(2_1_2_1)"/>
      <sheetName val="加_者属性情報(5_3_4_3)"/>
      <sheetName val="加_者別商品売却情報(6_4_1)"/>
      <sheetName val="加入者_商品売却情報(6_4_1)"/>
      <sheetName val="支払済ｽﾃ_ﾀｽ（5_3_2）"/>
      <sheetName val="加入者属性盻録情報(2_3_1_1_2)"/>
      <sheetName val="加入者ｽﾃｰﾀ+⽘饦"/>
      <sheetName val=":0é0° ReQ"/>
      <sheetName val="支払完了ｽﾃｰﾀ(5_3_2)"/>
      <sheetName val="退職事由獉(5_2_3_1)"/>
      <sheetName val=":”0é0° ReQ"/>
      <sheetName val="加入者ｽﾃｰﾀ"/>
      <sheetName val="加入者ｽﾃｰﾀｽ等_(5_±_2)_"/>
      <sheetName val="加入者ｽﾃｰﾀ___+_⽘__饦"/>
      <sheetName val="_:”_0é0°____ ReQ"/>
      <sheetName val="1_3_6_4_ReturnMonthCmd"/>
      <sheetName val="1_3_6_4_main"/>
      <sheetName val="1_3_6_4__execute"/>
      <sheetName val=":”"/>
      <sheetName val="支払指図書データ（困窮時）(5ĮÒ_1_3)"/>
      <sheetName val="加入者ｽﾃｰﾀｽ等_(5_1_2)栠"/>
      <sheetName val="JOB一覧_(給与)"/>
      <sheetName val="JOB一覧_(賞与)"/>
      <sheetName val="JOB一覧_(差額）"/>
      <sheetName val="JOB一覧_(単独年調）"/>
      <sheetName val="データ編集_(HEN001)"/>
      <sheetName val="データ編集_(HEN002)"/>
      <sheetName val="データ編集_(HEN003)"/>
      <sheetName val="データ編集_(GIPA035)"/>
      <sheetName val="データ編集_(GIPZ005)"/>
      <sheetName val="データ編集_(GIPZ074)"/>
      <sheetName val="データ編集_(GIPZ075)"/>
      <sheetName val="指図書データ（プラン単位）10_2)"/>
      <sheetName val="Ｘ）JOBｸﾞﾙｰﾌﾟﾌﾛｰ_(2)"/>
      <sheetName val="33519_x0001_"/>
      <sheetName val="df砯¬"/>
      <sheetName val="df_xd805_⨳䠀퐓"/>
      <sheetName val="df脁穦0"/>
      <sheetName val="df栆ᐸ저ᯖ"/>
      <sheetName val="検証確認シート"/>
      <sheetName val="Supplier Master IF"/>
      <sheetName val="df_x0001_"/>
      <sheetName val="目次쨈譡0"/>
      <sheetName val="目次쨁譡0"/>
      <sheetName val="Selections"/>
      <sheetName val="見積書"/>
      <sheetName val="目次・"/>
      <sheetName val="目次・׃⿹"/>
      <sheetName val="ANEXO_1_2000"/>
      <sheetName val="退職事由等(µ.2.3."/>
      <sheetName val="☆★☆_xdc02_/"/>
      <sheetName val="記述要領"/>
      <sheetName val="目次・外部ｺ"/>
      <sheetName val="目次_xd805_ᢇ堀"/>
      <sheetName val="parØ"/>
      <sheetName val="改訂紂ᥠ0"/>
      <sheetName val="Ｘ）JOBｸﾞﾙｰﾌﾟﾌﾛ副µ"/>
      <sheetName val="Ｘ）JOBｸﾞﾙｰﾌﾟﾌﾛ辠副µ"/>
      <sheetName val="_x005f_x0000_:_x005f_x0013__x005f_x0000_0é0°_x00"/>
      <sheetName val=":”_x005f_x0013__x005f_x0000_0é0°_x005f_x0000_ ReQ"/>
      <sheetName val=" :”_x005f_x0013_ 0é0°     ReQ_x005f_x0005_"/>
      <sheetName val=":”_x005f_x0013_"/>
      <sheetName val="[df一覧hs.xls]目次嚨/橂"/>
      <sheetName val="[df一覧hs.xls]Ｘ）JOBｸﾞﾙｰﾌﾟﾌﾛ啈/橂⿙_x0005_"/>
      <sheetName val="[df一覧hs.xls]目次/"/>
      <sheetName val="[df一覧hs.xls]?:_x0013_?0é0°???? ReQ_x0005_"/>
      <sheetName val="[df一覧hs.xls]:”_x0013_?0é0°? ReQ_x0005_"/>
      <sheetName val="[df一覧hs.xls]:”_x0013_?0_0°? ReQ_x0005_\"/>
      <sheetName val="[df一覧hs.xls]目次爆籠/"/>
      <sheetName val="[df一覧hs.xls] :”_x0013_ 0é0°     ReQ_x0005_€"/>
      <sheetName val="[df一覧hs.xls]?:”_x0013_?0é0°???? ReQ_x0005_€"/>
      <sheetName val="[df一覧hs.xls]改訂/"/>
      <sheetName val="[df一覧hs.xls]改訂쐄/"/>
      <sheetName val="[df一覧hs.xls]目次爅齄/"/>
      <sheetName val="[df一覧hs.xls]目次Ɒ/⪐"/>
      <sheetName val="[df一覧hs.xls]目次奠:妬"/>
      <sheetName val="[df一覧hs.xls]:”⩿"/>
      <sheetName val="[df一覧hs.xls]:”_x0013_?0é0°? ReQ_x0005_€"/>
      <sheetName val="[df一覧hs.xls][df一覧hs.xls][df一覧hs"/>
      <sheetName val="ྪ_x0004_Ѐ"/>
      <sheetName val="目次砀ᒂ︀"/>
      <sheetName val="GWサーヘー(win)設定情報"/>
      <sheetName val="テーブル一覧1"/>
      <sheetName val="テーブル一覧_2"/>
      <sheetName val="テーブル一覧_3"/>
      <sheetName val="テーブル一覧_4"/>
      <sheetName val="テーブル一覧_計上保留システム"/>
      <sheetName val="テーブル一覧_計上保留システム２"/>
      <sheetName val="テーブル一覧_5"/>
      <sheetName val="テーブル一覧_6"/>
      <sheetName val="テーブル一覧_6 (2)"/>
      <sheetName val="テーブル一覧_計上入金管理システム"/>
      <sheetName val="テーブル一覧_代勘・団体オンライン"/>
      <sheetName val="テーブル一覧_6 (4)"/>
      <sheetName val="テーブル一覧_6 (3)"/>
      <sheetName val="テーブル一覧_マスタ管理"/>
      <sheetName val="テーブル一覧_マスタ管理２"/>
      <sheetName val="テーブル一覧_マスタ管理３"/>
      <sheetName val="テーブル一覧_マスタ管理４"/>
      <sheetName val="テーブル一覧_マスタ管理５"/>
      <sheetName val="テーブル一覧_マスタ管理６"/>
      <sheetName val="テーブル一覧_マスタ管理７"/>
      <sheetName val="テーブル一覧_マスタ管理８"/>
      <sheetName val="Ｘweb_ＪＯＢ－カ瀀&quot;ꮸ"/>
      <sheetName val="改訂履歴"/>
      <sheetName val="改訂内容"/>
      <sheetName val="1.前提"/>
      <sheetName val="2.IPOﾀﾞｲｱｸﾞﾗﾑ(1)"/>
      <sheetName val="2.IPOﾀﾞｲｱｸﾞﾗﾑ(2)"/>
      <sheetName val="2.IPOﾀﾞｲｱｸﾞﾗﾑ(3)"/>
      <sheetName val="2.IPOﾀﾞｲｱｸﾞﾗﾑ(4)"/>
      <sheetName val="3.ﾁｪｯｸ仕様"/>
      <sheetName val="4.編集仕様（受渡ﾊﾟﾗﾒｰﾀ）(1)"/>
      <sheetName val="4.編集仕様（受渡ﾊﾟﾗﾒｰﾀ）(2)"/>
      <sheetName val="4.編集仕様（受渡ﾊﾟﾗﾒｰﾀ）(3)"/>
      <sheetName val="4.編集仕様（受渡ﾊﾟﾗﾒｰﾀ）(4)"/>
      <sheetName val="5.データベース編集仕様"/>
      <sheetName val="6.金銭拘束残高依頼実行一覧"/>
      <sheetName val="7.パラメータレイアウト"/>
      <sheetName val="8.添付資料(日本語マクロガイド)"/>
      <sheetName val="日本語マクロガイド【NKEJ10】"/>
      <sheetName val="VKBJ04C"/>
      <sheetName val="目次・給_x0005_"/>
      <sheetName val="目次・給䴻"/>
      <sheetName val="df옃詘0"/>
      <sheetName val="dfꠢᒘ剃"/>
      <sheetName val="目次・表_x0012_뀀"/>
      <sheetName val="目次・外部ｺ侘_x0019_ᙘ"/>
      <sheetName val="01"/>
      <sheetName val="附件5_新一线"/>
      <sheetName val="附件5_#3工厂"/>
      <sheetName val="[df一覧hs.xls][df一覧hs.xls]"/>
      <sheetName val="[df一覧hs.xls][df一覧hs.xls]:”_x0013_"/>
      <sheetName val="[df一覧hs.xls][df一覧hs.xls] :”_x0013_ 0é"/>
      <sheetName val="改訂砀ㆃ︀"/>
      <sheetName val="☆★☆ITEM→ ԰"/>
      <sheetName val="☆★☆ITEM→ 　᝛"/>
      <sheetName val="☆★☆ITEM→ 䀀᭗"/>
      <sheetName val="☆★☆ITEM→ 꽇ԯ"/>
      <sheetName val="☆★☆ITEM→ 敇ԯ"/>
      <sheetName val="☆★☆ITEM→ ｇԯ"/>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プラン脱退情報(5.3.2)"/>
      <sheetName val="G-ALCSF"/>
      <sheetName val="[df一覧hs.xls]df줒/"/>
      <sheetName val="改訂ᥐ頀"/>
      <sheetName val="指図書データ（プラン単位）_x005f_x0008_10.2)"/>
      <sheetName val="目次㦀ɢ_xda1b_"/>
      <sheetName val="改訂　⮒"/>
      <sheetName val="目次׃⽩"/>
      <sheetName val="☆★☆ࠕ㸹ꠀ"/>
      <sheetName val="改訂ꠛ閐뀀"/>
      <sheetName val="改訂領羑"/>
      <sheetName val="df専ⁿ_x0001_"/>
      <sheetName val="目次・外部ｺ恽〻"/>
      <sheetName val="Confg"/>
      <sheetName val="[df一覧hs.xls]df쌂眅/"/>
      <sheetName val="[df一覧hs.xls]df쌀眅/"/>
      <sheetName val="[df一覧hs.xls]df쌍ꨅ/"/>
      <sheetName val="[df一覧hs.xls]df/"/>
      <sheetName val="[df一覧hs.xls]df쌆봅/"/>
      <sheetName val="ｳｴｯﾄﾊﾟﾙﾌﾟ抄取日報"/>
      <sheetName val="パルプ日報"/>
      <sheetName val="_df一覧hs.xls_"/>
      <sheetName val="_df一覧hs.xls__”_x0013_"/>
      <sheetName val="_df一覧hs.xls_ _”_x0013_ 0é0°     ReQ_x0005_"/>
      <sheetName val="[df一覧hs.xls]目次쌄촅/"/>
      <sheetName val="[df一覧hs.xls]チェ/"/>
      <sheetName val="改訂듀᭻"/>
      <sheetName val="改訂픀_xdb5f_ԯ"/>
      <sheetName val="改訂픀䵟԰"/>
      <sheetName val="改訂픀㹟԰"/>
      <sheetName val="改訂Ӏ⪀䠀"/>
      <sheetName val="改訂픀꽟ԯ"/>
      <sheetName val="改訂픀酟ԯ"/>
      <sheetName val="改訂擀⹹ꠀ"/>
      <sheetName val="改訂픀䍟԰"/>
      <sheetName val="Ｘ）JOBｸﾞﾙｰﾌﾟﾌﾛ芘2헾⾖_x0005_"/>
      <sheetName val="☆★☆䠀"/>
      <sheetName val="改訂Ꝧ_"/>
      <sheetName val="目次嚨_橂"/>
      <sheetName val="☆★☆_"/>
      <sheetName val="改訂_"/>
      <sheetName val="改訂쐄_"/>
      <sheetName val="目次_"/>
      <sheetName val="加入者ｽﾃｰﾀ_x0002____+___x0015____"/>
      <sheetName val="_”_x0013__0_0°_ ReQ_x0005__"/>
      <sheetName val="目次爆籠_"/>
      <sheetName val="目次・地_"/>
      <sheetName val="目次爅齄_"/>
      <sheetName val="_”⩿"/>
      <sheetName val="変更管理シ缀"/>
      <sheetName val="Ｘ）JOBｸﾞﾙｰﾌﾟﾌﾛ啈_橂⿙_x0005_"/>
      <sheetName val="目次Ɒ_⪐"/>
      <sheetName val="目次奠_妬"/>
      <sheetName val="☆★☆ꐳ쀀"/>
      <sheetName val="☆★☆ꐳ砀"/>
      <sheetName val="目次!"/>
      <sheetName val="目次쌄촅_"/>
      <sheetName val="df쌂眅_"/>
      <sheetName val="df쌀眅_"/>
      <sheetName val="df쌍ꨅ_"/>
      <sheetName val="df_"/>
      <sheetName val="df쌆봅_"/>
      <sheetName val="チェ䀵"/>
      <sheetName val="チェ_"/>
      <sheetName val="df줒_"/>
      <sheetName val="_0é0° ReQ"/>
      <sheetName val="_”0é0° ReQ"/>
      <sheetName val="__”_0é0°____ ReQ"/>
      <sheetName val="_”"/>
      <sheetName val="df⨳䠀퐓"/>
      <sheetName val="_”_x0013__0é0°_ ReQ_x0005_€"/>
      <sheetName val="_df一覧hs.xls__df一覧hs.xls_"/>
      <sheetName val="_df一覧hs.xls__df一覧hs.xls__”_x0013_"/>
      <sheetName val="_df一覧hs.xls__df一覧hs.xls_ _”_x0013_ 0é"/>
      <sheetName val="_df一覧hs.xls_改訂Ꝧ_"/>
      <sheetName val="_df一覧hs.xls_☆★☆_"/>
      <sheetName val="_df一覧hs.xls_ _”_x0013_ 0é0°     ReQ_x0005_€"/>
      <sheetName val="_df一覧hs.xls____x0013__0é0°____ ReQ_x0005_"/>
      <sheetName val="_df一覧hs.xls__”_x0013__0é0°_ ReQ_x0005_"/>
      <sheetName val="_df一覧hs.xls___”_x0013__0é0°____ ReQ_x0005_€"/>
      <sheetName val="_df一覧hs.xls_改訂_"/>
      <sheetName val="_df一覧hs.xls_改訂쐄_"/>
      <sheetName val="_df一覧hs.xls_目次・地_"/>
      <sheetName val="_df一覧hs.xls_目次嚨_橂"/>
      <sheetName val="_df一覧hs.xls_目次爅齄_"/>
      <sheetName val="_df一覧hs.xls_目次Ɒ_⪐"/>
      <sheetName val="_df一覧hs.xls_Ｘ）JOBｸﾞﾙｰﾌﾟﾌﾛ啈_橂⿙_x0005_"/>
      <sheetName val="_df一覧hs.xls_目次_"/>
      <sheetName val="_df一覧hs.xls__”_x0013__0_0°_ ReQ_x0005__"/>
      <sheetName val="_df一覧hs.xls_目次爆籠_"/>
      <sheetName val="_df一覧hs.xls__”⩿"/>
      <sheetName val="_df一覧hs.xls_目次奠_妬"/>
      <sheetName val="_df一覧hs.xls__df一覧hs.xls__df一覧hs"/>
      <sheetName val="改訂_x001c_"/>
      <sheetName val="☆★☆_"/>
      <sheetName val="目次ᢇ堀"/>
      <sheetName val="_df一覧hs.xls__”_x0013__0é0°_ ReQ_x0005_€"/>
      <sheetName val="_df一覧hs.xls_目次쌄촅_"/>
      <sheetName val="_df一覧hs.xls_df쌂眅_"/>
      <sheetName val="_df一覧hs.xls_df쌀眅_"/>
      <sheetName val="_df一覧hs.xls_df쌍ꨅ_"/>
      <sheetName val="_df一覧hs.xls_df_"/>
      <sheetName val="_df一覧hs.xls_df쌆봅_"/>
      <sheetName val="_df一覧hs.xls_チェ_"/>
      <sheetName val="_df一覧hs.xls_df줒_"/>
      <sheetName val="改訂ꀀẐ"/>
      <sheetName val="目次诐_x0015_"/>
      <sheetName val="[df一覧hs.xls]:0é0° ReQ"/>
      <sheetName val="[df一覧hs.xls]:”0é0° ReQ"/>
      <sheetName val="[df一覧hs.xls]_:”_0é0°____ ReQ"/>
      <sheetName val="[df一覧hs.xls]:”"/>
      <sheetName val="改訂倀ㆎ"/>
      <sheetName val="支払指図書Ǉータ（一時払）(5.2.1.4)"/>
      <sheetName val="目次紊ᵠ0"/>
      <sheetName val="目次紈/"/>
      <sheetName val="JOB一覧0"/>
      <sheetName val=":”亘"/>
      <sheetName val="変更管理シ0"/>
      <sheetName val=":”㍈"/>
      <sheetName val="JOB一覧䠕ℳ"/>
      <sheetName val=":0"/>
      <sheetName val=":”鞸"/>
      <sheetName val=":”閨"/>
      <sheetName val=":”僈"/>
      <sheetName val=":”䡲"/>
      <sheetName val=":쐄ꁣ"/>
      <sheetName val=":쐂끣"/>
      <sheetName val=":쐊끣"/>
      <sheetName val=":”衈"/>
      <sheetName val=":”揄"/>
      <sheetName val=":”䱈"/>
      <sheetName val=":”丨"/>
      <sheetName val=":”先"/>
      <sheetName val=":”虘"/>
      <sheetName val=":”熨"/>
      <sheetName val=":”䭨"/>
      <sheetName val=":扇"/>
      <sheetName val=":쀀⒈"/>
      <sheetName val=":/"/>
      <sheetName val=":㠀聮"/>
      <sheetName val=":쐓㵣"/>
      <sheetName val=":”倈"/>
      <sheetName val=":”倸"/>
      <sheetName val=":㠓⾕"/>
      <sheetName val=":㠙⾕"/>
      <sheetName val=":”䮈"/>
      <sheetName val="変更管理シ쐃녣"/>
      <sheetName val="変更管理シ/"/>
      <sheetName val="変更管理シ쐅"/>
      <sheetName val="変更管理シ쐂"/>
      <sheetName val="変更管理シ쐈"/>
      <sheetName val=":쐋幣"/>
      <sheetName val=":䠙㑍"/>
      <sheetName val=":쐊橣"/>
      <sheetName val="旧031114)BIPG120闈4꼘ા暁"/>
      <sheetName val="JOB一覧朁ﱥ/"/>
      <sheetName val=":”旉"/>
      <sheetName val="変更管理シ밁쵤"/>
      <sheetName val="旧031114)BIPG120"/>
      <sheetName val=":쐅ᡣ"/>
      <sheetName val=":⠅♌"/>
      <sheetName val=":項⹋"/>
      <sheetName val=":ࠅ㭏"/>
      <sheetName val=":ࠅ㽐"/>
      <sheetName val=":쐆ᑣ"/>
      <sheetName val=":”鈨"/>
      <sheetName val=":”㙘"/>
      <sheetName val=":”壆"/>
      <sheetName val=":”䳘"/>
      <sheetName val="JOB一覧/"/>
      <sheetName val="JOB一覧䠏᜴瀀튰"/>
      <sheetName val="JOB一覧⠖␴㠀﬷"/>
      <sheetName val="JOB一覧옇Ꝙ/"/>
      <sheetName val="JOB一覧옅Ꝙ/"/>
      <sheetName val=":”_x0005_"/>
      <sheetName val=":”凸"/>
      <sheetName val=":”凘"/>
      <sheetName val=":”_x0010_"/>
      <sheetName val=":”敧"/>
      <sheetName val=":䠇㞑"/>
      <sheetName val=":”偸"/>
      <sheetName val="JOB一覧朁ብ0"/>
      <sheetName val="JOB一覧ⴄ䅥0"/>
      <sheetName val="JOB一覧옆/"/>
      <sheetName val="JOB一覧옇/"/>
      <sheetName val="JOB一覧옓遘/"/>
      <sheetName val=":”提"/>
      <sheetName val=":”㌸"/>
      <sheetName val="JOB一覧朄/"/>
      <sheetName val="JOB一覧會/"/>
      <sheetName val="JOB一覧朂/"/>
      <sheetName val=":”勘"/>
      <sheetName val=":”鏨"/>
      <sheetName val="マスタ"/>
      <sheetName val="設定"/>
      <sheetName val=":”䲨"/>
      <sheetName val=":”䱨"/>
      <sheetName val=":”䳸"/>
      <sheetName val=":”镘"/>
      <sheetName val=":”烨"/>
      <sheetName val=":”阸"/>
      <sheetName val="旧031114)BIPG120挢⾔"/>
      <sheetName val="旧031114)BIPG120闸@ְε洕"/>
      <sheetName val="旧031114)BIPG120錸+₨Υ氚"/>
      <sheetName val=":”㛘"/>
      <sheetName val=":”槜"/>
      <sheetName val=":”䀀"/>
      <sheetName val=":”ᬨ"/>
      <sheetName val=":”蕀"/>
      <sheetName val="国内発生"/>
      <sheetName val="ローン要件情報(加入者）⻌9.1.ᘀ᨜"/>
      <sheetName val="data"/>
      <sheetName val="APPENDIX_MASTER"/>
      <sheetName val="旧031114)BIPG120⥨ଈ枵げ"/>
      <sheetName val="支払指図書データ（退職）(5_2_1_1)1"/>
      <sheetName val="支払指図書データ（税引後）(5_2_1_2)1"/>
      <sheetName val="支払指図書データ（困窮時）(5_2_1_3)1"/>
      <sheetName val="支払指図書データ（一時払）(5_2_1_4)1"/>
      <sheetName val="RO指図書データ（RO証明書）(5_2_1_5)1"/>
      <sheetName val="RO指図書データ（RO取崩）(5_2_1_6)1"/>
      <sheetName val="支払指図書データ（プラン外年金）(5_2_1_7)1"/>
      <sheetName val="異動情報(5_2_1_11)1"/>
      <sheetName val="RO移管払出適格証明請求情報(5_2_2)1"/>
      <sheetName val="退職通知書情報(5_2_3_1)1"/>
      <sheetName val="個人型受給者情報(5_2_3_2)1"/>
      <sheetName val="売却情報(5_2_4_1)1"/>
      <sheetName val="33260(3_2_2_3)1"/>
      <sheetName val="33260(3_2_2_７)1"/>
      <sheetName val="ローン内容登録情報（変更異動）(9_1_1)1"/>
      <sheetName val="売却情報1(9_1_2)1"/>
      <sheetName val="売却指図情報(9_1_2)1"/>
      <sheetName val="実行ステータス情報(9_2_1)1"/>
      <sheetName val="売却完了情報(9_2_1)1"/>
      <sheetName val="売却完了情報(9_2_2)1"/>
      <sheetName val="実行ステータス情報(9_2_3)1"/>
      <sheetName val="一括返済額情報(9_3_1)1"/>
      <sheetName val="入金予定額情報（一括時のみ）(9_3_3)1"/>
      <sheetName val="売却時情報(9_3_5)1"/>
      <sheetName val="33403(3_4)1"/>
      <sheetName val="33518(3_5_4)1"/>
      <sheetName val="33519(3_5_5)1"/>
      <sheetName val="33602(3_6)1"/>
      <sheetName val="24201(4_2_1)1"/>
      <sheetName val="24235(4_2_2)1"/>
      <sheetName val="24215(4_2_4)1"/>
      <sheetName val="24322(4_3_4)1"/>
      <sheetName val="24323(4_3_4)1"/>
      <sheetName val="24404(4_4_2)1"/>
      <sheetName val="24422(4_4_2)1"/>
      <sheetName val="24409(4_4_3)1"/>
      <sheetName val="24410(4_4_3)1"/>
      <sheetName val="24411(4_4_4)1"/>
      <sheetName val="24424(4_4_4)1"/>
      <sheetName val="24502(4_5)1"/>
      <sheetName val="保有数量(5_2_3_3)1"/>
      <sheetName val="売却商品(5_2_4_4)1"/>
      <sheetName val="資産処分明細情報(5_3)1"/>
      <sheetName val="支払完了ｽﾃｰﾀｽ(5_3_2)1"/>
      <sheetName val="加入者別商品売却情報(6_1_1)1"/>
      <sheetName val="発注情報(6_1_2)1"/>
      <sheetName val="発注情報(6_1_4)1"/>
      <sheetName val="個人型売却結果(6_2_4)1"/>
      <sheetName val="加入者別商品売却情報(6_3_2)1"/>
      <sheetName val="約定済情報(6_3_2)1"/>
      <sheetName val="加入者別商品売却情報(6_3_3)1"/>
      <sheetName val="売却結果按分情報(6_3_3)1"/>
      <sheetName val="売却結果按分情報(6_3_4)1"/>
      <sheetName val="約定済情報(6_3_4)1"/>
      <sheetName val="加入者別商品売却情報(6_4_1)1"/>
      <sheetName val="加入者別対象残高(7_2)1"/>
      <sheetName val="個人型収益明細情報_(7_3_5)1"/>
      <sheetName val="対象残高（按分用）(7_3_6)1"/>
      <sheetName val="加入者別収益明細情報(7_3_6)1"/>
      <sheetName val="加入者別収益明細情報(7_3_7)1"/>
      <sheetName val="加入者別収益情報(7_3_8)1"/>
      <sheetName val="個人型収益情報(7_4)1"/>
      <sheetName val="個人型買付指図情報(7_4)1"/>
      <sheetName val="対象残高（按分用）(7_5_1)1"/>
      <sheetName val="再投資結果按分情報(7_5_1)1"/>
      <sheetName val="買付取引明細(9_3_5)1"/>
      <sheetName val="加入者別売却指図取引明細（10_3）1"/>
      <sheetName val="資産売却情報（加入者別)(10_5_1)1"/>
      <sheetName val="移管済ステータス(10_5_6)1"/>
      <sheetName val="33515(3_5_3)1"/>
      <sheetName val="33516(3_5_4)1"/>
      <sheetName val="指図書データ（プラン単位）(10_2)1"/>
      <sheetName val="売却指図(10_3)1"/>
      <sheetName val="移行先情報(10_5_1)1"/>
      <sheetName val="加入者証変更情報(2_1_2_3)1"/>
      <sheetName val="加入者口座存在有無(2_2)1"/>
      <sheetName val="加入者口座登録情報(2_3_1_1_3)1"/>
      <sheetName val="加入者証発行区分(2_3_1_6)1"/>
      <sheetName val="加入者証発行区分(2_3_1_6)_(2)1"/>
      <sheetName val="加入者口座変更(2_3_1_2_3)1"/>
      <sheetName val="加入者口座変更_(2_3_1_2_3)(2)1"/>
      <sheetName val="加入者拠出金変更(2_3_1_3_2)1"/>
      <sheetName val="加入者拠出金変更_(2_3_1_3_2)(2)1"/>
      <sheetName val="ＲＯ加入者口座登録情報(2_3_1_5_3)1"/>
      <sheetName val="加入者口座情報(2_3_3)1"/>
      <sheetName val="33112(3_1_1_4)1"/>
      <sheetName val="33151(3_1_2_1)1"/>
      <sheetName val="33153(3_12_2)1"/>
      <sheetName val="33165(3_1_2_5)1"/>
      <sheetName val="33253(3_2_2_1)1"/>
      <sheetName val="33334(3_3_7)1"/>
      <sheetName val="加入者ｽﾃｰﾀｽ等(5_1_1)1"/>
      <sheetName val="加入者ｽﾃｰﾀｽ等_(5_1_2)_1"/>
      <sheetName val="加入者ｽﾃｰﾀｽ等(5_1_3)_1"/>
      <sheetName val="加入者ｽﾃｰﾀｽ区分(5_2_1)1"/>
      <sheetName val="加入者ｽﾃｰﾀｽ区分(5_2_3_1)1"/>
      <sheetName val="加入者ｽﾃｰﾀｽ区分_(5_2_3_2)1"/>
      <sheetName val="支払済ｽﾃｰﾀｽ（5_3_2）1"/>
      <sheetName val="受取人情報（5_3_3）1"/>
      <sheetName val="加入者口座情報(6_1_4)1"/>
      <sheetName val="有効プラン加入者(7_1_2)1"/>
      <sheetName val="加入者キー情報(8_3_1)1"/>
      <sheetName val="ローン要件情報(加入者）(9_1_1)1"/>
      <sheetName val="決済口座情報(9_2_2)1"/>
      <sheetName val="返済順序方法(9_3_5)1"/>
      <sheetName val="加入者口座属性情報(10_5_2)1"/>
      <sheetName val="加入者口座属性情報(10_5_4)1"/>
      <sheetName val="従業員名寄せ情報(2_1_1_1)1"/>
      <sheetName val="加入者属性登録情報(2_1_1_3)1"/>
      <sheetName val="変更前従業員属性情報(2_1_2_1)1"/>
      <sheetName val="従業員確認書情報(2_1_2_2)1"/>
      <sheetName val="加入者属性変更情報(2_1_2_3)1"/>
      <sheetName val="加入者証情報(2_1_2_3)1"/>
      <sheetName val="従業員属性情報(2_1_3)1"/>
      <sheetName val="募集用加入通知書情報(2_2)1"/>
      <sheetName val="加入者存在有無(2_3_1_1_1)1"/>
      <sheetName val="加入者属性登録情報(2_3_1_1_2)1"/>
      <sheetName val="加入者属性変更(2_3_1_2)1"/>
      <sheetName val="加入者属性変更(2_3_1_2)_(2)1"/>
      <sheetName val="加入者名情報(2_3_1_3_2)1"/>
      <sheetName val="加入者名情報(2_3_1_6)1"/>
      <sheetName val="33139(3_1_1__4)1"/>
      <sheetName val="33503(3_5_1)1"/>
      <sheetName val="33603(3_6)1"/>
      <sheetName val="24213(4_2_4)1"/>
      <sheetName val="24229(4_2_5)1"/>
      <sheetName val="生年月日・現況区分(5_1_1)1"/>
      <sheetName val="生年月日・現況区分_(5_1_2)1"/>
      <sheetName val="生年月日・現況区分(5_1_3)_1"/>
      <sheetName val="加入者属性情報(5_2_1)1"/>
      <sheetName val="加入者属性情報(5_2_2)1"/>
      <sheetName val="退職事由等(5_2_3_1)1"/>
      <sheetName val="退職事由等(5_2_3_2)_(2)1"/>
      <sheetName val="加入者属性情報(5_2_3)1"/>
      <sheetName val="加入者属性情報(5_3_1)1"/>
      <sheetName val="ﾌﾟﾗﾝ脱退情報(5_3_2)1"/>
      <sheetName val="加入者属性情報(5_3_3_1)1"/>
      <sheetName val="加入者属性情報(5_3_3_2)1"/>
      <sheetName val="加入者属性情報(5_3_4_3)1"/>
      <sheetName val="企業情報(6_1_2)1"/>
      <sheetName val="加入者属性情報(6_1_4)1"/>
      <sheetName val="加入者属性情報(6_1_5)1"/>
      <sheetName val="加入者属性情報(7_1_2)1"/>
      <sheetName val="加入属性情報(9_1_1)1"/>
      <sheetName val="加入者属性(9_2_3)1"/>
      <sheetName val="延滞情報(9_4_1)1"/>
      <sheetName val="対象加入者属性情報(10_1_4)1"/>
      <sheetName val="加入者属性情報(10_5_2)1"/>
      <sheetName val="加入者属性情報(10_5_4)1"/>
      <sheetName val="加入者属性情報(10_5_5)1"/>
      <sheetName val="加入者属性情報(5_3_191"/>
      <sheetName val="情報系_(ID)1"/>
      <sheetName val="情報系_(ED)1"/>
      <sheetName val="改定履歴_1"/>
      <sheetName val="_IHS設定1"/>
      <sheetName val="A-AUTO運用ルール(2003_11_28)1"/>
      <sheetName val="A-AUTO命名規約(2003_12_17)1"/>
      <sheetName val="pfcaドライバ2_2_1インストール1"/>
      <sheetName val="pfcaドライバ2_2_1コンフィグ1"/>
      <sheetName val="UKE2_係コード1"/>
      <sheetName val="UKE2_係コード_(2)1"/>
      <sheetName val="加入老名情報(2_3_1_3_2)1"/>
      <sheetName val="加入者属性情報(10_5*5)1"/>
      <sheetName val="加入者キヸ情報(8_3_1)1"/>
      <sheetName val="個人型受給者情報(1_2_3_2)1"/>
      <sheetName val="再投賃結果按分情報(7_5_1)1"/>
      <sheetName val="変更前従業員属性惁報(2_1_2_1)1"/>
      <sheetName val="加兡者属性情報(5_3_4_3)1"/>
      <sheetName val="加兡者別商品売却情報(6_4_1)1"/>
      <sheetName val="加入者刡商品売却情報(6_4_1)1"/>
      <sheetName val="加入老別売却指図取引明細（10_3）1"/>
      <sheetName val="加入老別商品売却情報(6_4_1)1"/>
      <sheetName val="保按数量(5_2_3_3)1"/>
      <sheetName val="支払済ｽﾃﭰﾀｽ（5_3_2）1"/>
      <sheetName val="加入老属性情報(5_3_3_2)1"/>
      <sheetName val="33003(3_4)1"/>
      <sheetName val="加入者塞性情報(5_2_2)1"/>
      <sheetName val="TSM_Server1"/>
      <sheetName val="変更前従業員属性_報(2_1_2_1)1"/>
      <sheetName val="加_者属性情報(5_3_4_3)1"/>
      <sheetName val="加_者別商品売却情報(6_4_1)1"/>
      <sheetName val="加入者_商品売却情報(6_4_1)1"/>
      <sheetName val="支払済ｽﾃ_ﾀｽ（5_3_2）1"/>
      <sheetName val="加入者属性盻録情報(2_3_1_1_2)1"/>
      <sheetName val="支払完了ｽﾃｰﾀ(5_3_2)1"/>
      <sheetName val="退職事由獉(5_2_3_1)1"/>
      <sheetName val="加入者ｽﾃｰﾀｽ等_(5_±_2)_1"/>
      <sheetName val="1_3_6_4_ReturnMonthCmd1"/>
      <sheetName val="1_3_6_4_main1"/>
      <sheetName val="1_3_6_4__execute1"/>
      <sheetName val="支払指図書データ（困窮時）(5ĮÒ_1_3)1"/>
      <sheetName val="加入者ｽﾃｰﾀｽ等_(5_1_2)栠1"/>
      <sheetName val="JOB一覧_(給与)1"/>
      <sheetName val="JOB一覧_(賞与)1"/>
      <sheetName val="JOB一覧_(差額）1"/>
      <sheetName val="JOB一覧_(単独年調）1"/>
      <sheetName val="データ編集_(HEN001)1"/>
      <sheetName val="データ編集_(HEN002)1"/>
      <sheetName val="データ編集_(HEN003)1"/>
      <sheetName val="データ編集_(GIPA035)1"/>
      <sheetName val="データ編集_(GIPZ005)1"/>
      <sheetName val="データ編集_(GIPZ074)1"/>
      <sheetName val="データ編集_(GIPZ075)1"/>
      <sheetName val="Ｘ）JOBｸﾞﾙｰﾌﾟﾌﾛｰ_(2)1"/>
      <sheetName val="33519_5_5)"/>
      <sheetName val="改訂履歴_"/>
      <sheetName val="ローン要件情報(加入者）㓌9_1_1)"/>
      <sheetName val="BIPG120_"/>
      <sheetName val="ローン要件情報(加入者）⻌9_1_1)"/>
      <sheetName val="退職事由等(µ_2_3_2)_(2)"/>
      <sheetName val="加入者ｽﾃｰﾀ+__"/>
      <sheetName val=":”0_0° ReQ\"/>
      <sheetName val="Ｘ旧）BIPG12਀ԯ"/>
      <sheetName val="００･ＤＥ Ｍ６２"/>
      <sheetName val="List"/>
      <sheetName val="改訂履"/>
      <sheetName val="目次_xd9d0_&quot;"/>
      <sheetName val="☆★☆堗㨈〨"/>
      <sheetName val="☆★☆砗ᐈ〬"/>
      <sheetName val="☆★☆蠗㨈〨"/>
      <sheetName val="目次０ȼŚ"/>
      <sheetName val="改訂ဓǿ娃"/>
      <sheetName val="改訂︀_xdfd5_ԯ"/>
      <sheetName val="[df一覧hs.xls][df一覧hs.xls]改訂Ꝧ\"/>
      <sheetName val="[df一覧hs.xls][df一覧hs.xls]目次嚨/橂"/>
      <sheetName val="[df一覧hs.xls][df一覧hs.xls]目次Ɒ/⪐"/>
      <sheetName val="[df一覧hs.xls][df一覧hs.xls]☆★☆/"/>
      <sheetName val="[df一覧hs.xls][df一覧hs.xls]目次・地/"/>
      <sheetName val="[df一覧hs.xls][df一覧hs.xls]目次/"/>
      <sheetName val="[df一覧hs.xls][df一覧hs.xls]目次爆籠/"/>
      <sheetName val="[df一覧hs.xls][df一覧hs.xls]改訂/"/>
      <sheetName val="[df一覧hs.xls][df一覧hs.xls]改訂쐄/"/>
      <sheetName val="[df一覧hs.xls][df一覧hs.xls]目次爅齄/"/>
      <sheetName val="[df一覧hs.xls][df一覧hs.xls]目次奠:妬"/>
      <sheetName val="目次揄⾖"/>
      <sheetName val="Ｘ）JOBｸﾞﾙｰﾌﾟﾌﾛ揄〷"/>
      <sheetName val="改訂䀔䠊ꄃ"/>
      <sheetName val="附件Phase1决裁模板"/>
      <sheetName val="_df一覧hs.xls__0é0° ReQ"/>
      <sheetName val="_df一覧hs.xls__”0é0° ReQ"/>
      <sheetName val="_df一覧hs.xls___”_0é0°____ ReQ"/>
      <sheetName val="_df一覧hs.xls__”"/>
      <sheetName val="_df一覧hs.xls__df一覧hs.xls_改訂Ꝧ_"/>
      <sheetName val="_df一覧hs.xls__df一覧hs.xls_目次嚨_橂"/>
      <sheetName val="_df一覧hs.xls__df一覧hs.xls_目次Ɒ_⪐"/>
      <sheetName val="_df一覧hs.xls__df一覧hs.xls_☆★☆_"/>
      <sheetName val="_df一覧hs.xls__df一覧hs.xls_目次・地_"/>
      <sheetName val="_df一覧hs.xls__df一覧hs.xls_目次_"/>
      <sheetName val="_df一覧hs.xls__df一覧hs.xls_目次爆籠_"/>
      <sheetName val="_df一覧hs.xls__df一覧hs.xls_改訂_"/>
      <sheetName val="_df一覧hs.xls__df一覧hs.xls_改訂쐄_"/>
      <sheetName val="_df一覧hs.xls__df一覧hs.xls_目次爅齄_"/>
      <sheetName val="_df一覧hs.xls__df一覧hs.xls_目次奠_妬"/>
      <sheetName val="改訂ᄃ১㠁"/>
      <sheetName val="目次ីŠᅘ"/>
      <sheetName val="目次ីŠ䃘"/>
      <sheetName val="目次ីè⥘"/>
      <sheetName val="ＲＯ加入者口座登録情報(2.3.1䱴쮡美佣䄌"/>
      <sheetName val="GL-7"/>
      <sheetName val="システム一覧"/>
      <sheetName val="wk_検索"/>
      <sheetName val="システム一覧_周辺システム名ソート"/>
      <sheetName val="目次・外部ｺ䑲⾥"/>
      <sheetName val="df܇ᎎ/"/>
      <sheetName val="現行DB一覧2(CT)"/>
      <sheetName val="[df一覧hs.xls]☆★☆_xdc02_/"/>
      <sheetName val="[df一覧hs.xls]df܇ᎎ/"/>
      <sheetName val="df܁ގ0"/>
      <sheetName val="☆★☆0"/>
      <sheetName val="☆★☆㠘㼵퀀"/>
      <sheetName val="df젗ᎌ쀀憏"/>
      <sheetName val="df젔ᎌ䀀憅"/>
      <sheetName val="df紇橠0"/>
      <sheetName val="17.ﾚｲｱｳﾄ(B02) (1)"/>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 val="テストデータ"/>
      <sheetName val="プロセス単位"/>
      <sheetName val="ﾌﾟﾛｾｽ単位ｹｰｽ一覧"/>
      <sheetName val="プロセス単位Ｐ４"/>
      <sheetName val="プロセス単位Ｐ１"/>
      <sheetName val="Ｐ１Ｐ４-Ⅱ-(1)"/>
      <sheetName val="Ｐ１Ｐ４-Ⅱ-(2)"/>
      <sheetName val="プロセス単位Ｐ５"/>
      <sheetName val="プロセス単位Ｐ５ (2)"/>
      <sheetName val="Ｐ５Ⅰ-2-2-(1)"/>
      <sheetName val="Ｐ５Ⅰ-2-2-(2)"/>
      <sheetName val="Ｐ５Ⅱ-1-2-(1)"/>
      <sheetName val="Ｐ５Ⅱ-1-1-(3)"/>
      <sheetName val="Ｐ５Ⅱ-(1)"/>
      <sheetName val="Ｐ５Ⅱ-(2)"/>
      <sheetName val="Ｐ５Ⅱ-1-2-(3)"/>
      <sheetName val="Ｐ５Ⅱ-1-7-(2)"/>
      <sheetName val="Ｐ５Ⅱ-1-7-(1)"/>
      <sheetName val="ﾃｽﾄｹｰｽ一覧(2Ｘ午"/>
      <sheetName val="ﾃｽﾄｹｰｽ一覧(2Ｘ䷈"/>
      <sheetName val="ﾃｽﾄｹｰｽ一覧(2Ｘ_x0010_"/>
      <sheetName val="ﾃｽﾄｹｰｽက"/>
      <sheetName val="目0"/>
      <sheetName val="parr"/>
      <sheetName val="目次頜⪗က"/>
      <sheetName val="目次砆ᶒ"/>
      <sheetName val="退職事由等(µ.2.3.2) 0"/>
      <sheetName val="目次栅⺋ꠀ"/>
      <sheetName val="df᠎⊌⠀ۄ"/>
      <sheetName val="目次・外部ｺ䑲⼓"/>
      <sheetName val="Ｐ５Ⅱ-1-6-(1)"/>
      <sheetName val="Ｐ５Ⅱ-1-5-(1)"/>
      <sheetName val="プロセス単位Ｐ６"/>
      <sheetName val="プロセス間"/>
      <sheetName val="サンプル（プロセス単位）"/>
      <sheetName val="サンプル（プロセス間１）"/>
      <sheetName val="サンプル（プロセス間２）"/>
      <sheetName val="賞与－ＩＴａ"/>
      <sheetName val="サンプル－ＩＴａ"/>
      <sheetName val="ITA"/>
      <sheetName val="トラブル報告書(原本)"/>
      <sheetName val="030トラ報"/>
      <sheetName val="021トラ報"/>
      <sheetName val="019トラ報"/>
      <sheetName val="018トラ報"/>
      <sheetName val="017トラ報"/>
      <sheetName val="015トラ報"/>
      <sheetName val="012トラ報"/>
      <sheetName val="010トラ報"/>
      <sheetName val="007トラ報"/>
      <sheetName val="トラブル報告書記入要領_説明用_トラブル報告書"/>
      <sheetName val="トラブル報告書記入要領"/>
      <sheetName val="トラブル管理手順"/>
      <sheetName val="ﾌﾟﾛｾｽ間ｹｰｽ一覧"/>
      <sheetName val="プロセス間①"/>
      <sheetName val="プロセス間②"/>
      <sheetName val="プロセス間③"/>
      <sheetName val="プロセス間④"/>
      <sheetName val="プロセス間⑤"/>
      <sheetName val="■旧x040525)_BIPG120_Ｐ６作表"/>
      <sheetName val="BIPG130_電子帳票"/>
      <sheetName val="【補足1】"/>
      <sheetName val="■旧～0617)_JOBｸﾞﾙｰﾌﾟﾌﾛｰ"/>
      <sheetName val="BIPG110_Ｐ３加工～"/>
      <sheetName val="■旧)BIPG110_Ｐ３加工"/>
      <sheetName val="NIPG910_カード戻し"/>
      <sheetName val="NIPG920_引継F戻し"/>
      <sheetName val="I_Oﾌｧｲﾙ帔"/>
      <sheetName val="見積明細"/>
      <sheetName val="予算問題点԰"/>
      <sheetName val="ﾃｽﾄｹｰｽ一覧(怀፵"/>
      <sheetName val="予算問題点怀"/>
      <sheetName val="予算問題点렀"/>
      <sheetName val="I_Oﾌｧｲﾙ揄"/>
      <sheetName val="【外貨預金】実施作業スケジュール"/>
      <sheetName val="データ"/>
      <sheetName val="プログラム設計書"/>
      <sheetName val="8F東"/>
      <sheetName val="A3 Resource Plan by Person"/>
      <sheetName val="Ｘ　☆★☆計┄⡏"/>
      <sheetName val="NIPG930_読み飛ばしカード(共通)戻し"/>
      <sheetName val="後日変更作表済ﾄﾗﾝｽﾞｸﾘｱｰ"/>
      <sheetName val="外部ﾃﾞｨｽｸ"/>
      <sheetName val="移10月"/>
      <sheetName val="Ｘ　☆★☆計0"/>
      <sheetName val="historical data (var)"/>
      <sheetName val="切替本部・海外記帳発生事象一覧（UKD1・UKE1）"/>
      <sheetName val="CPTY table"/>
      <sheetName val="辞書4"/>
      <sheetName val="辞書5"/>
      <sheetName val="辞書1"/>
      <sheetName val="取引ストリーム表"/>
      <sheetName val="DNA変更管理台帳"/>
      <sheetName val="東海店番 変更方針"/>
      <sheetName val="目栎"/>
      <sheetName val="目┃"/>
      <sheetName val="目᠒"/>
      <sheetName val="目/"/>
      <sheetName val="目栓"/>
      <sheetName val="CASE02"/>
      <sheetName val="リリースファイル・ソースチェック結果一覧"/>
      <sheetName val="接続先ＦＴｻｰﾊﾞ開発機（HA070CR80）"/>
      <sheetName val="共通・定期サーバ本番機（HA270DF400）"/>
      <sheetName val="約定管理・定期預金サーバ開発機（HA070CR80）"/>
      <sheetName val="２月見直し後"/>
      <sheetName val="選択項目"/>
      <sheetName val="Work"/>
      <sheetName val="★データ編集Ⅱ/"/>
      <sheetName val="Ｘ　☆★☆計뀀_xd9e5_"/>
      <sheetName val="★データ編集Ⅱ䠏ቮ⠀穤쐊畣"/>
      <sheetName val="★データ編集Ⅱ䠓ቮꠀፎ쐍畣"/>
      <sheetName val="Ｘ　☆★☆計┇"/>
      <sheetName val="Ｘ　☆★☆計쐋녣"/>
      <sheetName val="Ｘ　☆★☆計頎⌠"/>
      <sheetName val="Ｘ　☆★☆計蠎⌞"/>
      <sheetName val="Ｘ　☆★☆計預⌠"/>
      <sheetName val="Ｘ　☆★☆計蠐⌞"/>
      <sheetName val="Ｘ　☆★☆計蠏⌞"/>
      <sheetName val="★データ編集Ⅱ፭꿾쐍_xda63_"/>
      <sheetName val="Ｘ　☆★☆計쐇ᙣ"/>
      <sheetName val="★データ編集Ⅱ렒⾒蠀婱쐋衣"/>
      <sheetName val="★データ編集Ⅱ0"/>
      <sheetName val="Ｘ　☆★☆計က뫣"/>
      <sheetName val="Ｘ　☆★☆計ꀀ๒"/>
      <sheetName val="Ｘ　☆★☆計쁷虯"/>
      <sheetName val="はじめに"/>
      <sheetName val="貸出比較"/>
      <sheetName val="SPC_LC"/>
      <sheetName val="Macro1"/>
      <sheetName val="Ｘ　☆★☆計栄Გ"/>
      <sheetName val="3.3.1-2 Schedule per person"/>
      <sheetName val="進捗表("/>
      <sheetName val="進捗表(愵の"/>
      <sheetName val="CRATE"/>
      <sheetName val="部門"/>
      <sheetName val="図表の見方"/>
      <sheetName val="目쐈"/>
      <sheetName val="FFOUTP"/>
      <sheetName val="FFOUTL"/>
      <sheetName val="EUC_LIST.WJ2"/>
      <sheetName val="予算問題点栀"/>
      <sheetName val="予算問題点က"/>
      <sheetName val="予算問題点/"/>
      <sheetName val="進捗表(鈨_x001c_滠ࠣ揄"/>
      <sheetName val="入力規則"/>
      <sheetName val="Ｘ　☆★☆計頕⺔"/>
      <sheetName val="納品書"/>
      <sheetName val="ﾕｰｻﾞｰ設定"/>
      <sheetName val="QA Test Case_Script Execution"/>
      <sheetName val="Scope &amp; Estimation(E)"/>
      <sheetName val="Change History"/>
      <sheetName val="加入者ｽﾃｰﾀ_x0002_???+?⽘_x0015_?亨&amp;"/>
      <sheetName val="HW_x0005_"/>
      <sheetName val="ྪ_x0004_Ѐ橂"/>
      <sheetName val="ྪ_x0004_Ѐ闰"/>
      <sheetName val="ྪ_x0004_Ѐ_x0005_"/>
      <sheetName val="I_Oﾌｧｲ԰"/>
      <sheetName val="リソース(リスト)"/>
      <sheetName val="履歴管理"/>
      <sheetName val="処理概要"/>
      <sheetName val="フローチャート"/>
      <sheetName val="機能仕様"/>
      <sheetName val="補足 データ更新仕様"/>
      <sheetName val="目蠀"/>
      <sheetName val="目退"/>
      <sheetName val="Ｘ　☆★☆計砟ⴣ"/>
      <sheetName val="Ｘ　☆★☆計栟ⴡ"/>
      <sheetName val="Ｘ　☆★☆計栚ⴡ"/>
      <sheetName val="リスト定義"/>
      <sheetName val="Ｘ　☆★☆計瀀繐"/>
      <sheetName val="Ｘ　☆★☆計젢≮"/>
      <sheetName val="Ｘ　☆★☆計ࠅቮ"/>
      <sheetName val="Ｘ　☆★☆計研゘"/>
      <sheetName val="Ｘ　☆★☆計쐁᭣"/>
      <sheetName val="Ｘ　☆★☆計㠛▒"/>
      <sheetName val="Ｘ　☆★☆計㠝▒"/>
      <sheetName val="Ｘ　☆★☆計ꠖ゘"/>
      <sheetName val="Ｘ　☆★☆計/"/>
      <sheetName val="EASYTRIEVE先"/>
      <sheetName val="カテゴリテーブル"/>
      <sheetName val="I_Oﾌｧｲ/"/>
      <sheetName val="進捗表(揄】"/>
      <sheetName val="I_Oﾌｧｲ0"/>
      <sheetName val="I_Oﾌｧｲ쐊"/>
      <sheetName val="Q_W_履歴TBL"/>
      <sheetName val="テーブル定義書（案件番号採番）"/>
      <sheetName val="詳細（ｼｽﾃﾑ数有）"/>
      <sheetName val="目렄"/>
      <sheetName val="リスト項目"/>
      <sheetName val="Q_エクスポート管理票"/>
      <sheetName val="★データ編集Ⅱ᭭䀅쐗"/>
      <sheetName val="I_Oﾌｧｲⴀ"/>
      <sheetName val="Customize"/>
      <sheetName val="障害管理台帳"/>
      <sheetName val="進捗グラフ"/>
      <sheetName val="集計表"/>
      <sheetName val="Ｘ　☆★☆計蘀肶"/>
      <sheetName val="修正履歴"/>
      <sheetName val="返却ﾗﾍﾞﾙ"/>
      <sheetName val="保管ﾗﾍﾞﾙ"/>
      <sheetName val="work_sheet"/>
      <sheetName val="各種設定"/>
      <sheetName val="銘柄コード"/>
      <sheetName val="為Y-8NEW"/>
      <sheetName val="Param"/>
      <sheetName val="部門別Ｆ"/>
      <sheetName val="プロセス単位Ｐ"/>
      <sheetName val="プロセス単位Ｐ"/>
      <sheetName val="プロセス単位Ｐ熈"/>
      <sheetName val="総括表"/>
      <sheetName val="リ젆ⶓ"/>
      <sheetName val="Asset_Class"/>
      <sheetName val="補足資料A-4"/>
      <sheetName val="補足資料A-2"/>
      <sheetName val="補足資料A-6"/>
      <sheetName val="ﾃﾞｰﾀ"/>
      <sheetName val="生年月日・現臁"/>
      <sheetName val="Ｘ　☆★☆計栄ភ"/>
      <sheetName val="Ｘ　☆★☆計쐅祣"/>
      <sheetName val="Ｘ　☆★☆計쐆祣"/>
      <sheetName val="Ｘ　☆★☆計᠄ᔢ"/>
      <sheetName val="Ｘ　☆★☆計ࠄᔠ"/>
      <sheetName val="Ｘ　☆★☆計ꠀ봰"/>
      <sheetName val="ﾃｽﾄｹｰｽ一覧(԰"/>
      <sheetName val="ﾃｽﾄｹｰｽ一覧(렀቟԰"/>
      <sheetName val="予算問題点耀"/>
      <sheetName val="ﾃｽﾄｹｰｽ一覧(耀⥗찀"/>
      <sheetName val="ﾃｽﾄｹｰｽ一覧(䈀콪ԯ"/>
      <sheetName val="ﾃｽﾄｹｰｽ一覧(쐂_xda63_/"/>
      <sheetName val="ﾃｽﾄｹｰｽ一覧(怀ᡒ가"/>
      <sheetName val="予算問題点䈀"/>
      <sheetName val="ﾁｪｯｸﾘｽﾄ(個別)"/>
      <sheetName val="ﾃｽﾄｹｰｽ一覧(0"/>
      <sheetName val="加入者ｽﾃ預᪌頀"/>
      <sheetName val="Ｘ　☆★☆計⠀䗄"/>
      <sheetName val="Ｘ　☆★☆計렛⢕"/>
      <sheetName val="コード表"/>
      <sheetName val="FFF"/>
      <sheetName val="BBB"/>
      <sheetName val="aaa"/>
      <sheetName val="CCC"/>
      <sheetName val="DDD"/>
      <sheetName val="cop"/>
      <sheetName val="リモート"/>
      <sheetName val="ドロップダウンリスト"/>
      <sheetName val="Form 21-2 Post311201"/>
      <sheetName val="Form 21-4 Pre311201"/>
      <sheetName val="PLHistory"/>
      <sheetName val="☆★☆ITEM→項ᕯ᠀ꑈ"/>
      <sheetName val="店並"/>
      <sheetName val="Ｘ　☆★☆計᠏Ⱖ"/>
      <sheetName val="Ｘ　☆★☆計ࠐⰤ"/>
      <sheetName val="Ｘ　☆★☆計蠀鵁"/>
      <sheetName val="Ｘ　☆★☆計쐔罣"/>
      <sheetName val="Ｘ　☆★☆計ᢔ"/>
      <sheetName val="Ｘ　☆★☆計頄•"/>
      <sheetName val="Ｘ　☆★☆計蠄†"/>
      <sheetName val="内訳"/>
      <sheetName val="開発残"/>
      <sheetName val="Ｘ　☆★☆計쐈鉣"/>
      <sheetName val="バッチ編画面詳細分"/>
      <sheetName val="項目定義書"/>
      <sheetName val="TABLE_DD"/>
      <sheetName val="DD"/>
      <sheetName val="Ｘ　☆★☆計䀀枥"/>
      <sheetName val="Ｘ　☆★☆計"/>
      <sheetName val="Ｘ　☆★☆計耀蟪"/>
      <sheetName val="Ｘ　☆★☆計᠄⌢"/>
      <sheetName val="Ｘ　☆★☆計ࠄ⌠"/>
      <sheetName val="格付試算シート"/>
      <sheetName val="PMO Use  Only"/>
      <sheetName val="PL (EURO)"/>
      <sheetName val="PL (TKY)"/>
      <sheetName val="新経費"/>
      <sheetName val="リソース"/>
      <sheetName val="目"/>
      <sheetName val="レビュー評価集計"/>
      <sheetName val="DDL作成"/>
      <sheetName val="FUTURE"/>
      <sheetName val="ﾃｽﾄｹｰｽ一覧(/"/>
      <sheetName val="予算問題点䀀"/>
      <sheetName val="目砈"/>
      <sheetName val="顧客リスト"/>
      <sheetName val="CodeRed_BaseLogのクロス集計"/>
      <sheetName val="par_x000c_"/>
      <sheetName val="グラフデータ"/>
      <sheetName val="附件5_#2"/>
      <sheetName val="附件5_事物馆"/>
      <sheetName val="附件5_新一工厂"/>
      <sheetName val="附件5_#事务馆"/>
      <sheetName val="進捗報告（外設）"/>
      <sheetName val="df젔ធ䀀악"/>
      <sheetName val="df堅ᴺ_xd800_᧹"/>
      <sheetName val="df堅ᴺ렀៣"/>
      <sheetName val="支払指図書データ（一時払"/>
      <sheetName val="☆★☆᠆ⵑ"/>
      <sheetName val="☆★☆爁ὄ/"/>
      <sheetName val="目次딉썧/"/>
      <sheetName val="目次딂ͧ0"/>
      <sheetName val="☆★☆䠽█က"/>
      <sheetName val="☆★☆젆↓㠀"/>
      <sheetName val="☆★☆䠆Ⅾ倀"/>
      <sheetName val="不具合管理表"/>
      <sheetName val="目次・_x0010_"/>
      <sheetName val="__x0013_"/>
      <sheetName val="797T輸入部品リスト"/>
      <sheetName val="10OAP FINAL module By model"/>
      <sheetName val="Container 10OAP FINAL"/>
      <sheetName val="[df一覧hs.xls]:”0_0° ReQ\"/>
      <sheetName val="[df一覧hs.xls]:”_x005f_x0013_"/>
      <sheetName val="目次遠ˌퟷ"/>
      <sheetName val="目次ퟷºᛠ"/>
      <sheetName val="目次ퟷº땐"/>
      <sheetName val="[df一覧hs.xls][df一覧hs.xls]目次쌄촅/"/>
      <sheetName val="[df一覧hs.xls][df一覧hs.xls]df쌂眅/"/>
      <sheetName val="[df一覧hs.xls][df一覧hs.xls]df쌀眅/"/>
      <sheetName val="[df一覧hs.xls][df一覧hs.xls]df쌍ꨅ/"/>
      <sheetName val="[df一覧hs.xls][df一覧hs.xls]df/"/>
      <sheetName val="[df一覧hs.xls][df一覧hs.xls]df쌆봅/"/>
      <sheetName val="[df一覧hs.xls][df一覧hs.xls]チェ/"/>
      <sheetName val="[df一覧hs.xls][df一覧hs.xls]df줒/"/>
      <sheetName val="加入者ｽﾃｰﾀ_x005f_x0002__x000"/>
      <sheetName val="_x005f_x0000___x005f_x0013__x0"/>
      <sheetName val="_”_x005f_x0013__x005f_x0000_0é0"/>
      <sheetName val="加入者ｽﾃｰﾀ_x005f_x0002_   + ⽘_x005"/>
      <sheetName val=" _”_x005f_x0013_ 0é0°     ReQ_x"/>
      <sheetName val="☆★☆_xdc02__"/>
      <sheetName val="_df一覧hs.xls__df一覧hs.xls__”_x001"/>
      <sheetName val="_df一覧hs.xls__df一覧hs.xls_ _”_x00"/>
      <sheetName val="_df一覧hs.xls_ _”_x0013_ 0é0°    "/>
      <sheetName val="_df一覧hs.xls_Ｘ）JOBｸﾞﾙｰﾌﾟﾌﾛ啈_橂⿙_x"/>
      <sheetName val="_df一覧hs.xls____x0013__0é0°____"/>
      <sheetName val="_df一覧hs.xls__”_x0013__0é0°_ ReQ"/>
      <sheetName val="_df一覧hs.xls__”_x0013__0_0°_ ReQ"/>
      <sheetName val="_df一覧hs.xls___”_x0013__0é0°____"/>
      <sheetName val="_df一覧hs.xls__df一覧hs.xls_☆★☆__x0"/>
      <sheetName val="_df一覧hs.xls__df一覧hs.xls_改訂__x00"/>
      <sheetName val="_df一覧hs.xls__df一覧hs.xls_目次・地__x"/>
      <sheetName val="_df一覧hs.xls__df一覧hs.xls_目次__x00"/>
      <sheetName val="_df一覧hs.xls__df一覧hs.xls_目次쌄촅_"/>
      <sheetName val="_df一覧hs.xls__df一覧hs.xls_df쌂眅__x"/>
      <sheetName val="_df一覧hs.xls__df一覧hs.xls_df쌀眅__x"/>
      <sheetName val="_df一覧hs.xls__df一覧hs.xls_df쌍ꨅ__x"/>
      <sheetName val="_df一覧hs.xls__df一覧hs.xls_df__x00"/>
      <sheetName val="_df一覧hs.xls__df一覧hs.xls_df쌆봅__x"/>
      <sheetName val="_df一覧hs.xls__df一覧hs.xls_チェ__x00"/>
      <sheetName val="_df一覧hs.xls__df一覧hs.xls_df줒__x"/>
      <sheetName val="_”亘"/>
      <sheetName val="_”㍈"/>
      <sheetName val="_0"/>
      <sheetName val="_”鞸"/>
      <sheetName val="_”閨"/>
      <sheetName val="_”僈"/>
      <sheetName val="_”䡲"/>
      <sheetName val="_쐄ꁣ"/>
      <sheetName val="_쐂끣"/>
      <sheetName val="_쐊끣"/>
      <sheetName val="_”衈"/>
      <sheetName val="_”揄"/>
      <sheetName val="_”䱈"/>
      <sheetName val="_”丨"/>
      <sheetName val="_”先"/>
      <sheetName val="_”虘"/>
      <sheetName val="_”熨"/>
      <sheetName val="_”䭨"/>
      <sheetName val="_扇"/>
      <sheetName val="_쀀⒈"/>
      <sheetName val="__"/>
      <sheetName val="_㠀聮"/>
      <sheetName val="_쐓㵣"/>
      <sheetName val="_”倈"/>
      <sheetName val="_”倸"/>
      <sheetName val="_㠓⾕"/>
      <sheetName val="_㠙⾕"/>
      <sheetName val="_”䮈"/>
      <sheetName val="変更管理シ_"/>
      <sheetName val="_쐋幣"/>
      <sheetName val="_䠙㑍"/>
      <sheetName val="_쐊橣"/>
      <sheetName val="JOB一覧朁ﱥ_"/>
      <sheetName val="_”旉"/>
      <sheetName val="_쐅ᡣ"/>
      <sheetName val="_⠅♌"/>
      <sheetName val="_項⹋"/>
      <sheetName val="_ࠅ㭏"/>
      <sheetName val="_ࠅ㽐"/>
      <sheetName val="_쐆ᑣ"/>
      <sheetName val="_”鈨"/>
      <sheetName val="_”㙘"/>
      <sheetName val="_”壆"/>
      <sheetName val="_”䳘"/>
      <sheetName val="JOB一覧_"/>
      <sheetName val="JOB一覧옇Ꝙ_"/>
      <sheetName val="JOB一覧옅Ꝙ_"/>
      <sheetName val="_”_x0005_"/>
      <sheetName val="_”凸"/>
      <sheetName val="_”凘"/>
      <sheetName val="_”_x0010_"/>
      <sheetName val="_”敧"/>
      <sheetName val="_䠇㞑"/>
      <sheetName val="_”偸"/>
      <sheetName val="JOB一覧옆_"/>
      <sheetName val="JOB一覧옇_"/>
      <sheetName val="JOB一覧옓遘_"/>
      <sheetName val="_”提"/>
      <sheetName val="_”㌸"/>
      <sheetName val="JOB一覧朄_"/>
      <sheetName val="JOB一覧會_"/>
      <sheetName val="JOB一覧朂_"/>
      <sheetName val="_”勘"/>
      <sheetName val="_”鏨"/>
      <sheetName val="_”䲨"/>
      <sheetName val="_”䱨"/>
      <sheetName val="_”䳸"/>
      <sheetName val="_”镘"/>
      <sheetName val="_”烨"/>
      <sheetName val="_”阸"/>
      <sheetName val="_”㛘"/>
      <sheetName val="_”槜"/>
      <sheetName val="_”䀀"/>
      <sheetName val="_”ᬨ"/>
      <sheetName val="_”蕀"/>
      <sheetName val="_”0_0° ReQ_"/>
      <sheetName val="☆★☆ጁ㑽"/>
      <sheetName val="改訂︀맕ԯ"/>
      <sheetName val="改訂砀὿밀"/>
      <sheetName val="目次罸_x001f_羼"/>
      <sheetName val="目次翈_x001e_헾"/>
      <sheetName val="改訂︀㳕ԯ"/>
      <sheetName val="目次紈_"/>
      <sheetName val="df܇ᎎ_"/>
      <sheetName val="_df一覧hs.xls_☆★☆_"/>
      <sheetName val="_df一覧hs.xls_df܇ᎎ_"/>
      <sheetName val="目_"/>
      <sheetName val="★データ編集Ⅱ_"/>
      <sheetName val="予算問題点_"/>
      <sheetName val="加入者ｽﾃｰﾀ_x0002____+_⽘_x0015__亨&amp;"/>
      <sheetName val="Ｘ　☆★☆計_"/>
      <sheetName val="I_Oﾌｧｲ_"/>
      <sheetName val="ﾃｽﾄｹｰｽ一覧(쐂_"/>
      <sheetName val="ﾃｽﾄｹｰｽ一覧(_"/>
      <sheetName val="df堅ᴺ᧹"/>
      <sheetName val="☆★☆爁ὄ_"/>
      <sheetName val="目次딉썧_"/>
      <sheetName val="_df一覧hs.xls__”0_0° ReQ_"/>
      <sheetName val="par¸"/>
      <sheetName val="parË"/>
      <sheetName val="parô"/>
      <sheetName val="目次・外部ｺ웈๢熀"/>
      <sheetName val="退職事由等(µ.2.礊ば_x0005_"/>
      <sheetName val="ྪ_x0004_Ѐ荚"/>
      <sheetName val="加入者ｽﾃｰﾀ_x0002_??䘭瞊ᬨş&lt;"/>
      <sheetName val="目次・業԰"/>
      <sheetName val="加入者ᱞ性(9砀᱗렀뱟ԯ"/>
      <sheetName val="目次・業蠀"/>
      <sheetName val="目次・業렀"/>
      <sheetName val="目次・業頀"/>
      <sheetName val="目次・業Ȁ"/>
      <sheetName val="目次・業"/>
      <sheetName val="目次・業㔀"/>
      <sheetName val="目次・業䈀"/>
      <sheetName val="目次・業倀"/>
      <sheetName val="目次・業퀀"/>
      <sheetName val="目次・業뀀"/>
      <sheetName val="目次・業怀"/>
      <sheetName val="目次・業씀"/>
      <sheetName val="目次・業"/>
      <sheetName val="目次・業退"/>
      <sheetName val="目次・業　"/>
      <sheetName val="par9"/>
      <sheetName val="A-4 Recruitment Plan "/>
      <sheetName val="各種ﾏｽﾀ"/>
      <sheetName val="内部構造編集要領"/>
      <sheetName val="JOB一覧(⠅㡏頀"/>
      <sheetName val="JOB一覧(쐅፣0"/>
      <sheetName val="JOB一覧(쐊፣0"/>
      <sheetName val="JOB一覧(0"/>
      <sheetName val="JOB一覧(⠅㡏"/>
      <sheetName val="JOB一覧(⠌㡏"/>
      <sheetName val="JOB一覧(⠌㡏ꠀ"/>
      <sheetName val="JOB一覧(䚕瀀"/>
      <sheetName val="JOB一覧(ꨨ쐅"/>
      <sheetName val="JOB一覧(ࠀ頜쐄"/>
      <sheetName val="JOB一覧(堀᎟鰀"/>
      <sheetName val="JOB一覧(︀ᇕ԰"/>
      <sheetName val="JOB一覧(/"/>
      <sheetName val="JOB一覧(須㵲㠀"/>
      <sheetName val="JOB一覧(⺔쀀"/>
      <sheetName val="JOB一覧(倀闑쐆"/>
      <sheetName val="JOB一覧(⠐㡏頀"/>
      <sheetName val="JOB一覧(⠑㡏堀"/>
      <sheetName val="JOB一覧(⠌㡏倀"/>
      <sheetName val="JOB一覧(쐈鱣/"/>
      <sheetName val="JOB一覧(᠔ᦖ退"/>
      <sheetName val="JOB一覧(쐈ᡣ0"/>
      <sheetName val="JOB一覧(쐅剣0"/>
      <sheetName val="JOB一覧(堀ቘఀ"/>
      <sheetName val="JOB一覧(쐄ꍣ/"/>
      <sheetName val="JOB一覧(䀀ኀ㠀"/>
      <sheetName val="JOB一覧(䖘"/>
      <sheetName val="JOB一覧(䖘蠀"/>
      <sheetName val="JOB一覧(렅䁭ꠀ"/>
      <sheetName val="JOB一覧(쐇/"/>
      <sheetName val="JOB一覧(砆ᒕ᠀"/>
      <sheetName val="JOB一覧(렆䊑ꠀ"/>
      <sheetName val="JOB一覧(㠆䉬⠀"/>
      <sheetName val="JOB一覧(㕏⠀"/>
      <sheetName val="JOB一覧(젆㆒᠀"/>
      <sheetName val="JOB一覧(젎㆒က"/>
      <sheetName val="JOB一覧(┅煏0"/>
      <sheetName val="JOB一覧(꠆ㆅ "/>
      <sheetName val="JOB一覧(堆㦔"/>
      <sheetName val="JOB一覧(堆㦔頀"/>
      <sheetName val="JOB一覧(┏͏0"/>
      <sheetName val="JOB一覧(研➅_xd800_"/>
      <sheetName val="JOB一覧(怀쐊"/>
      <sheetName val="JOB一覧(였識0"/>
      <sheetName val="JOB一覧(옇識0"/>
      <sheetName val="JOB一覧(옋識0"/>
      <sheetName val="JOB一覧(옌識0"/>
      <sheetName val="JOB一覧(옐識0"/>
      <sheetName val="JOB一覧(쐙퉣/"/>
      <sheetName val="Prm"/>
      <sheetName val="FOREX"/>
      <sheetName val="JOB一覧(ẗ　"/>
      <sheetName val=":”㝨"/>
      <sheetName val="退職事由等(µ.2.3.䲸 䶐Ƅ壆⾸"/>
      <sheetName val="目次・䘭睮㉐"/>
      <sheetName val="目次䔂⌵밁"/>
      <sheetName val="Estimation"/>
      <sheetName val="df䀁젒砥笥"/>
      <sheetName val="par"/>
      <sheetName val="退職事由等(µ.2.3.2) ᠀㩘㄀"/>
      <sheetName val="退職事由等(µ.2.3.2) ꠇ♰ࠀ"/>
      <sheetName val="退職事由等(µ.2.3.2) 쐓"/>
      <sheetName val="退職事由等(µ.2.3.2) 저얍쐉"/>
      <sheetName val="退職事由等(µ.2.3.2) 쐋㙣0"/>
      <sheetName val="退職事由等(µ.2.3.2) 쐊㙣0"/>
      <sheetName val="加入者属性情報(ᠵ㦆ꉠ赈鵛옍"/>
      <sheetName val="加入者属性情報(ᠵ㦆ꉠ赈鵛옎"/>
      <sheetName val="退職事由等(µ.2.3.2) 쐓쑣/"/>
      <sheetName val="退職事由等(µ.2.3.2) ԯ"/>
      <sheetName val="退職事由等(µ.2.3.2) ㄀ꚣԯ"/>
      <sheetName val="退職事由等(µ.2.3.2) 퀀㥗ᰀ"/>
      <sheetName val="退職事由等(µ.2.3.2) 砀᭙㄀"/>
      <sheetName val="退職事由等(µ.2.3.2) 耀㡗찀"/>
      <sheetName val="退職事由等(µ.2.3.2) ㄀_xdda3_ԯ"/>
      <sheetName val="退職事由等(µ.2.3.2) ㄀钣ԯ"/>
      <sheetName val="退職事由等(µ.2.3.2) 혂逸"/>
      <sheetName val="退職事由等(µ.2.3.2) 저栯㴂"/>
      <sheetName val="退職事由等(µ.2.3.2) 저猯㴂"/>
      <sheetName val="退職事由等(µ.2.3.2) 찁ㄟ "/>
      <sheetName val="退職事由等(µ.2.3.2) /"/>
      <sheetName val="[df一覧hs.xls]退職事由等(µ.2.3.2) 쐓쑣/"/>
      <sheetName val="退職事由等(µ.2.3.2) ㅮ砀"/>
      <sheetName val="退職事由等(µ.2.3.2) 頢⡬瀀"/>
      <sheetName val="退職事由等(µ.2.3.2) 頤⡬ࠀ"/>
      <sheetName val="退職事由等(µ.2.3.2) _xdc00_␞　"/>
      <sheetName val="退職事由等(µ.2.3.2) 저累㴂"/>
      <sheetName val="旧031114)BIPG120ꠖ‸堀融脂"/>
      <sheetName val=":”铨"/>
      <sheetName val=":젗░"/>
      <sheetName val=":”旀"/>
      <sheetName val="環境変数1"/>
      <sheetName val=":쐌督"/>
      <sheetName val=":줂셥"/>
      <sheetName val=":줈띥"/>
      <sheetName val=":줄띥"/>
      <sheetName val=":줇孥"/>
      <sheetName val="リスト選択肢"/>
      <sheetName val=":㠀☧"/>
      <sheetName val="変更管理シ蠀"/>
      <sheetName val="変更管理シ睪"/>
      <sheetName val=":”朂"/>
      <sheetName val=":洎"/>
      <sheetName val=":”㧘"/>
      <sheetName val=":”쬨"/>
      <sheetName val=":爅婈"/>
      <sheetName val=":㜶"/>
      <sheetName val=":㜶"/>
      <sheetName val=":㜶"/>
      <sheetName val=":”㋨"/>
      <sheetName val=":”㦸"/>
      <sheetName val="JOB一覧娋④0"/>
      <sheetName val=":”鞨"/>
      <sheetName val=":”觨"/>
      <sheetName val=":”捚"/>
      <sheetName val="JOB一覧ꠀⲅⲅ"/>
      <sheetName val=":”⃠"/>
      <sheetName val=":”ᇸ"/>
      <sheetName val=":”敮"/>
      <sheetName val=":”涐"/>
      <sheetName val=":”萨"/>
      <sheetName val=":娃④"/>
      <sheetName val=":”㞸"/>
      <sheetName val=":”ꌱ"/>
      <sheetName val=":娃쑣"/>
      <sheetName val=":⑖"/>
      <sheetName val="退職事由等(µ.2.3.2) 堀ᒶ쐆"/>
      <sheetName val="退職事由等(µ.2.3.2) 倀ﴘ쐎"/>
      <sheetName val="加入者ｽﾃｰﾀ_x0002_?+?⽘_x0015_?饦"/>
      <sheetName val="更新԰"/>
      <sheetName val="更新砀ᵕ"/>
      <sheetName val="更新䈀ၪ"/>
      <sheetName val="更新怀ᙕ"/>
      <sheetName val="更新堀䑿"/>
      <sheetName val="コールトラッ޹"/>
      <sheetName val="目次・外部_x0005_"/>
      <sheetName val="目次・外部灨_x001b_橂⿶"/>
      <sheetName val="退職事由等(µ.2._x0005_"/>
      <sheetName val="退職事由等(µ.2.灨_x001b_橂⿶_x0005_"/>
      <sheetName val="コールトラッ橂"/>
      <sheetName val="コールトラッ_x0005_"/>
      <sheetName val="コールトラッⱂ"/>
      <sheetName val="退職事由等(µ.2.3.2) 쀀⑙ఀ"/>
      <sheetName val="退職事由等(µ.2.3.2) 砀⁯䈀"/>
      <sheetName val="退職事由等(µ.2.3.2) 렀ᵫ䈀"/>
      <sheetName val="目次㠀⽫䈀"/>
      <sheetName val="目次伀腳԰"/>
      <sheetName val="コールトラッ嵈"/>
      <sheetName val="変更管ԯ"/>
      <sheetName val="退職事由等(µ.2.3.2) 餀龘ԯ"/>
      <sheetName val="退職事由等(µ.2.3.2) 쐂④0"/>
      <sheetName val="退職事由等(µ.2.3.2) 뀀᧬쐄"/>
      <sheetName val="加入者属性情報(ᠵ㦆ꉠ赈鵛저"/>
      <sheetName val="退職事由等(µ.2.3.2) 簀휣ࠁ"/>
      <sheetName val="退職事由等(µ.2.3.2) 혂䱧_x0001_"/>
      <sheetName val="退職事由等(µ.2.3.2) 켁ᗤ"/>
      <sheetName val="退職事由等(µ.2.3.2) _x0001_"/>
      <sheetName val="退職事由等(µ.2.3.2) ༂୬0"/>
      <sheetName val="退職事由等(µ.2.3.2) 簀䜣　"/>
      <sheetName val="退職事由等(µ.2.3.2) 簀䜣倀"/>
      <sheetName val="退職事由等(µ.2.3.2) 저蔯㴂"/>
      <sheetName val="退職事由等(µ.2.3.2) 鐁㬡뀀"/>
      <sheetName val="レポートレイアウト"/>
      <sheetName val="加入者属性情報(ᠵ㦆ꉠ赈鵛蠂"/>
      <sheetName val="加入者属性情報(ᠵ㦆ꉠ赈鵛ﰀ"/>
      <sheetName val="目次ﰀℨ頂"/>
      <sheetName val="目次ﰀℨ젂"/>
      <sheetName val="目次ﰀℨ堂"/>
      <sheetName val="目次㤁㎄ﰀ"/>
      <sheetName val="目次・外部ｺ闋Ĉ䞴"/>
      <sheetName val="df堀᎟鰀᎟"/>
      <sheetName val="退職事由等(µ.2.3._x0005_"/>
      <sheetName val="BIPG120__x0005_???"/>
      <sheetName val="BIPG120__x0005____"/>
      <sheetName val="加入者ｽﾃｰﾀ_x0002_??䘴Ð??????"/>
      <sheetName val=":”_x0013_?ⲡ????ကꀍ釫???"/>
      <sheetName val="吊上げパ_20_"/>
      <sheetName val="ローン要件情報(加茈1荌1헾⿸_x0005_"/>
      <sheetName val="AR List"/>
      <sheetName val="DATA POS QG 1A"/>
      <sheetName val="GP"/>
      <sheetName val="Book(Irregular)"/>
      <sheetName val="___ "/>
      <sheetName val="報告資料_ｻｸｾｽ_"/>
      <sheetName val="Actual"/>
      <sheetName val="DBシート"/>
      <sheetName val="Production"/>
      <sheetName val="ECI ChekSHeet"/>
      <sheetName val="電唜"/>
      <sheetName val="B_計算条件(D稼動後)"/>
      <sheetName val="Case 21_1"/>
      <sheetName val="開発目標値"/>
      <sheetName val="Labul 00"/>
      <sheetName val="電設"/>
      <sheetName val="ローン要件情報(加噌*嚔*ꮸ⾙_x0005_"/>
      <sheetName val="電ꮸ"/>
      <sheetName val="ローン要件情報(加篜'簤'⩿⽹_x0005_"/>
      <sheetName val="ローン要件情報(加秠'⩿〘_x0005_"/>
      <sheetName val="ADM_TMMIN COLLABORATION "/>
      <sheetName val="sa"/>
      <sheetName val="ローン要件情報(加"/>
      <sheetName val="ローン要件情報(加䑲　"/>
      <sheetName val="電媐"/>
      <sheetName val="電埀"/>
      <sheetName val="FC"/>
      <sheetName val="OTHERS x620"/>
      <sheetName val="ocean voyage"/>
      <sheetName val="fix"/>
      <sheetName val="ﾃｨｰﾁﾝｸﾞ"/>
      <sheetName val="MD_01Oct2002"/>
      <sheetName val="Material"/>
      <sheetName val="____"/>
      <sheetName val="電甼"/>
      <sheetName val="QI"/>
      <sheetName val="INV "/>
      <sheetName val="part"/>
      <sheetName val="ローン要件情報(加入者）⻌9.1."/>
      <sheetName val="MAINTENANCE_S_601_0454_"/>
      <sheetName val="SLSunit"/>
      <sheetName val="BS"/>
      <sheetName val="IS"/>
      <sheetName val="Gen_as"/>
      <sheetName val="PP4"/>
      <sheetName val="parameter"/>
      <sheetName val="更က"/>
      <sheetName val="ローン要件情報(加入者）ࠗ䑲⼥"/>
      <sheetName val="加入者ｽﾃｰﾀ___+_⽘__饦1"/>
      <sheetName val="加入者ｽﾃｰﾀ???+?⽘??饦"/>
      <sheetName val="?:?0é0°???? ReQ"/>
      <sheetName val=":”?0é0°? ReQ"/>
      <sheetName val="393_N1"/>
      <sheetName val="AR_List"/>
      <sheetName val="DATA_POS_QG_1A"/>
      <sheetName val="BIPG120_???"/>
      <sheetName val="ADM_TMMIN_COLLABORATION_"/>
      <sheetName val="Labul_00"/>
      <sheetName val="ECI_ChekSHeet"/>
      <sheetName val="加入者ｽﾃｰﾀ䘴Ð"/>
      <sheetName val=":”ⲡကꀍ釫"/>
      <sheetName val="加入者ｽﾃｰﾀZ⾳ꁚ"/>
      <sheetName val=":”L__GONG_KE"/>
      <sheetName val=":”"/>
      <sheetName val="___0é0°____ ReQ"/>
      <sheetName val="_”_0é0°_ ReQ"/>
      <sheetName val="BIPG120____"/>
      <sheetName val="加入者ｽﾃｰﾀ??䘴Ð??????"/>
      <sheetName val=":”?ⲡ????ကꀍ釫???"/>
      <sheetName val="ローン要件情報(加茈1荌1헾⿸"/>
      <sheetName val="Case_21_1"/>
      <sheetName val="ローン要件情報(加噌*嚔*ꮸ⾙"/>
      <sheetName val="ローン要件情報(加篜'簤'⩿⽹"/>
      <sheetName val="ローン要件情報(加秠'⩿〘"/>
      <sheetName val="ローン要件情報(加炨ୗ⟏豌_"/>
      <sheetName val="OTHERS_x620"/>
      <sheetName val="ocean_voyage"/>
      <sheetName val="D102"/>
      <sheetName val="[df一覧hs.xls]:”_x0013_?ⲡ????ကꀍ釫???"/>
      <sheetName val="[df一覧hs.xls]?:?0é0°???? ReQ"/>
      <sheetName val="[df一覧hs.xls]:”?0é0°? ReQ"/>
      <sheetName val="[df一覧hs.xls]:”ⲡကꀍ釫"/>
      <sheetName val="[df一覧hs.xls]:”L__GONG_KE"/>
      <sheetName val="[df一覧hs.xls]:”"/>
      <sheetName val="[df一覧hs.xls]:”?ⲡ????ကꀍ釫???"/>
      <sheetName val="[df一覧hs_xls][df一覧hs_xls][df一覧hs"/>
      <sheetName val="SETUP"/>
      <sheetName val="チェ䀀ᎀ㠀"/>
      <sheetName val="☆★☆槛㖼"/>
      <sheetName val="☆★☆"/>
      <sheetName val="capacity"/>
      <sheetName val="Man power"/>
      <sheetName val=":”헾"/>
      <sheetName val=":”繸"/>
      <sheetName val=":”艈"/>
      <sheetName val=":”聘"/>
      <sheetName val=":꠨ᒕ"/>
      <sheetName val=":堖⨶"/>
      <sheetName val=":”暷"/>
      <sheetName val=":”痨"/>
      <sheetName val=":”枻"/>
      <sheetName val=":”㕘"/>
      <sheetName val=":”㓨"/>
      <sheetName val=":”㣘"/>
      <sheetName val=":”㚘"/>
      <sheetName val=":”㧨"/>
      <sheetName val=":”⁘"/>
      <sheetName val=":”㍨"/>
      <sheetName val=":”㩨"/>
      <sheetName val=":”氚"/>
      <sheetName val=":_xd845_ᬲ"/>
      <sheetName val=":_xd846_ᬲ"/>
      <sheetName val=":_xd850_ᬲ"/>
      <sheetName val=":뜃ᅦ"/>
      <sheetName val=":뜆ᅦ"/>
      <sheetName val=":蠇〳"/>
      <sheetName val=":”蒘"/>
      <sheetName val=":”荈"/>
      <sheetName val=":”⨮"/>
      <sheetName val="_”헾"/>
      <sheetName val="_”㝨"/>
      <sheetName val="_”繸"/>
      <sheetName val="_”艈"/>
      <sheetName val="_”聘"/>
      <sheetName val="_”铨"/>
      <sheetName val="_젗░"/>
      <sheetName val="_”旀"/>
      <sheetName val="_줂셥"/>
      <sheetName val="_줈띥"/>
      <sheetName val="_줄띥"/>
      <sheetName val="_쐌督"/>
      <sheetName val="_”鞨"/>
      <sheetName val="_”朂"/>
      <sheetName val="_줇孥"/>
      <sheetName val="_洎"/>
      <sheetName val="_”㧘"/>
      <sheetName val="_”쬨"/>
      <sheetName val="_爅婈"/>
      <sheetName val="_㠀☧"/>
      <sheetName val="_㜶"/>
      <sheetName val="_㜶"/>
      <sheetName val="_㜶"/>
      <sheetName val="_꠨ᒕ"/>
      <sheetName val="_堖⨶"/>
      <sheetName val="_”暷"/>
      <sheetName val="_”痨"/>
      <sheetName val="_”枻"/>
      <sheetName val="_”㕘"/>
      <sheetName val="_”㓨"/>
      <sheetName val="_”㣘"/>
      <sheetName val="_”㚘"/>
      <sheetName val="_”㧨"/>
      <sheetName val="_”㋨"/>
      <sheetName val="_”⁘"/>
      <sheetName val="_”㍨"/>
      <sheetName val="_”㩨"/>
      <sheetName val="_”氚"/>
      <sheetName val="_ᬲ"/>
      <sheetName val="_뜃ᅦ"/>
      <sheetName val="_뜆ᅦ"/>
      <sheetName val="_蠇〳"/>
      <sheetName val="_”觨"/>
      <sheetName val="_”捚"/>
      <sheetName val="_”⃠"/>
      <sheetName val="_”ᇸ"/>
      <sheetName val="_”敮"/>
      <sheetName val="_”涐"/>
      <sheetName val="_”蒘"/>
      <sheetName val="_”萨"/>
      <sheetName val="_娃④"/>
      <sheetName val="_”ꌱ"/>
      <sheetName val="_”㦸"/>
      <sheetName val="_”㞸"/>
      <sheetName val="_娃쑣"/>
      <sheetName val="_⑖"/>
      <sheetName val="_”荈"/>
      <sheetName val="_”⨮"/>
      <sheetName val="Export Currency"/>
      <sheetName val="Master Upgrade"/>
      <sheetName val="Master Dropdowns"/>
      <sheetName val="加入者ｽﾃｰﾀ_x0002___䘴Ð______"/>
      <sheetName val="_”_x0013__ⲡ____ကꀍ釫___"/>
      <sheetName val="ローン要件情報(加噌_嚔_ꮸ⾙_x0005_"/>
      <sheetName val="目次・外部ｺ㻈¡㘤"/>
      <sheetName val="目次・外部ｺ䪸Ɍ恽"/>
      <sheetName val="目次・外部ｺ恽⿬"/>
      <sheetName val="目次・外部ｺ㻈¬䂴"/>
      <sheetName val="目次・外部ｺ噬ɪ퍨"/>
      <sheetName val="df&#13;"/>
      <sheetName val="df_x0002_"/>
      <sheetName val="目次・外部ｺﾈȴ萹"/>
      <sheetName val="目次・外部ｺ譈̀빔"/>
      <sheetName val="目次・外部ｺ㻈y䄔"/>
      <sheetName val="目次・外部ｺ譈ʹ빔"/>
      <sheetName val="目次・外部ｺ譈ʶ빔"/>
      <sheetName val="目次・外部ｺ譈ʢ빔"/>
      <sheetName val="目次・外部ｺﾈɬ萹"/>
      <sheetName val="退職事由等(µ.2.3.2) ⴀ兆v"/>
      <sheetName val="★データ編集Ⅱ᠔㒖᠀幸옉陘"/>
      <sheetName val="★データ編集Ⅱ예՘0"/>
      <sheetName val="★データ編集Ⅱ옇՘0"/>
      <sheetName val="★データ編集Ⅱ옂托0"/>
      <sheetName val="★データ編集Ⅱ蠇㝱"/>
      <sheetName val="★データ編集Ⅱẉ䀀영ｘ"/>
      <sheetName val="★データ編集Ⅱ옊ｘ/"/>
      <sheetName val="★データ編集Ⅱ옆ｘ/"/>
      <sheetName val="加入者ｽﾃｰﾀ揄"/>
      <sheetName val="退職事由等(µ.2.3./"/>
      <sheetName val="退職事由等(µ.2.3.♒က̓옎魘"/>
      <sheetName val="退職事由等(µ.2.3.♒砀鵬옃魘"/>
      <sheetName val="退職事由等(µ.2.3.♒_xd800_텂옚魘"/>
      <sheetName val="退職事由等(µ.2.3.♒"/>
      <sheetName val="退職事由等(µ.2.3.♒᠀̑옎魘"/>
      <sheetName val="退職事由等(µ.2.3.쐅꽣/"/>
      <sheetName val="退職事由等(µ.2.3.䆅䀀㒜쐆艣"/>
      <sheetName val="退職事由等(µ.2.3.쐏꽣/"/>
      <sheetName val="退職事由等(µ.2.3.쐐꽣/"/>
      <sheetName val="★データ編集Ⅱꠘ║᠀ꀑ쐂捣"/>
      <sheetName val="★データ編集Ⅱꠕ║뀀氅쐃捣"/>
      <sheetName val="★データ編集Ⅱꠘ║倀郏쐂捣"/>
      <sheetName val="★データ編集Ⅱꠘ║_xd800_锂쐂捣"/>
      <sheetName val="★データ編集Ⅱ砛▋ࠀ뙼쐂捣"/>
      <sheetName val="★データ編集Ⅱက"/>
      <sheetName val="★データ編集Ⅱ_xd817_ᥱ⠀袋옂션"/>
      <sheetName val="★データ編集Ⅱ砑䕱ꀀ쯢쐂潣"/>
      <sheetName val="★データ編集Ⅱ쌉ᄅ0"/>
      <sheetName val="★データ編集Ⅱ쌋ᄅ0"/>
      <sheetName val="★データ編集Ⅱꀀ挹쐅ᩣ0"/>
      <sheetName val="★データ編集Ⅱ쀀挿쐅ᩣ0"/>
      <sheetName val="★データ編集Ⅱ쐅絣0"/>
      <sheetName val="★データ編集Ⅱ"/>
      <sheetName val="退職事由等(µ.쐍慣0"/>
      <sheetName val="退職事由等(µ.項㭵쀀ꠡ쐃蕣0"/>
      <sheetName val="★データ編集Ⅱꠜ㑌䀀㶌쐝兣"/>
      <sheetName val="★データ編集Ⅱ꠨㑌ꠀ姠쐌兣"/>
      <sheetName val="退職事由等(µ.2.3.쐉㙣0"/>
      <sheetName val="★データ編集Ⅱ㢕耀֚쐃鑣"/>
      <sheetName val="★データ編集Ⅱ㢕က낚쐌鑣"/>
      <sheetName val="★データ編集Ⅱ⠆㚖պ옃䑘"/>
      <sheetName val="★データ編集Ⅱ쐅ꝣ/"/>
      <sheetName val="★データ編集Ⅱꀀ廹쐅佣0"/>
      <sheetName val="ﾃｽﾄｹｰｽ一覧(쐂蹣/"/>
      <sheetName val="ﾃｽﾄｹｰｽ一覧(쐆ၣ0"/>
      <sheetName val="ﾃｽﾄｹｰｽ一覧(쐋浣0"/>
      <sheetName val="24323(4."/>
      <sheetName val="df蠡ᖔ栀燉"/>
      <sheetName val="目次&#13;"/>
      <sheetName val="df一"/>
      <sheetName val="df一睮⿦_x0005_"/>
      <sheetName val="df一׃⼜"/>
      <sheetName val="df一_x0010_"/>
      <sheetName val="df一守&lt;崼"/>
      <sheetName val="df一׃⽄"/>
      <sheetName val="df一睮え_x0005_"/>
      <sheetName val="df一׃⼡"/>
      <sheetName val="df一⇸ी׃"/>
      <sheetName val="df一ୠٞ׃"/>
      <sheetName val="df一ꎸܢ׃"/>
      <sheetName val="df一׃⾘"/>
      <sheetName val="df一׃⽠"/>
      <sheetName val="df一컠ࣿ׃"/>
      <sheetName val="df一ᄘॎ׃"/>
      <sheetName val="df一ᎀࡅ׃"/>
      <sheetName val="df一ʰ׃"/>
      <sheetName val="df一專׃"/>
      <sheetName val="df一淈ʁ׃"/>
      <sheetName val="df一׃⾚"/>
      <sheetName val="df一׃⽅"/>
      <sheetName val="df一엨܄׃"/>
      <sheetName val="df一ߥ׃"/>
      <sheetName val="df一Ҙۧ׃"/>
      <sheetName val="df一ꈰڗ׃"/>
      <sheetName val="df一煮Ά׃"/>
      <sheetName val="df一袈Վ׃"/>
      <sheetName val="df一ꕸʄ׃"/>
      <sheetName val="df一׃⾷"/>
      <sheetName val="df一熈_x000e_׃"/>
      <sheetName val="df一׃⿖"/>
      <sheetName val="df一׃⼔"/>
      <sheetName val="df一뜰ῼ　"/>
      <sheetName val="df一⨰∥　"/>
      <sheetName val="df一耀"/>
      <sheetName val="df 헑丂윹"/>
      <sheetName val="dfﹾ塚譯"/>
      <sheetName val=":”闸"/>
      <sheetName val="_Master"/>
      <sheetName val=":”丵"/>
      <sheetName val=":”枵"/>
      <sheetName val=":렯䌴"/>
      <sheetName val=":렱䌴"/>
      <sheetName val=":䠟䌹"/>
      <sheetName val=":䠠䌹"/>
      <sheetName val=":䠦䌹"/>
      <sheetName val=":Љ鵨"/>
      <sheetName val=":Ў鵨"/>
      <sheetName val=":”毨"/>
      <sheetName val=":”㡸"/>
      <sheetName val=":ᠣἴ"/>
      <sheetName val=":”栄"/>
      <sheetName val=":”浈"/>
      <sheetName val=":”頸"/>
      <sheetName val=":Д虨"/>
      <sheetName val=":А虨"/>
      <sheetName val=":Е虨"/>
      <sheetName val=":Є"/>
      <sheetName val=":Ѕ"/>
      <sheetName val=":Ї"/>
      <sheetName val=":뜗쥦"/>
      <sheetName val=":༆腬"/>
      <sheetName val=":Њ驨"/>
      <sheetName val=":”钘"/>
      <sheetName val=":ࡁᤶ"/>
      <sheetName val=":ᠭἴ"/>
      <sheetName val=":ᠮἴ"/>
      <sheetName val=":ᠯἴ"/>
      <sheetName val=":Їꅨ"/>
      <sheetName val=":༎筬"/>
      <sheetName val=":༊筬"/>
      <sheetName val=":༕筬"/>
      <sheetName val=":༄筬"/>
      <sheetName val=":༈筬"/>
      <sheetName val=":༖筬"/>
      <sheetName val=":་"/>
      <sheetName val=":༊"/>
      <sheetName val=":༉"/>
      <sheetName val=":༠"/>
      <sheetName val="コールト"/>
      <sheetName val="parÆ"/>
      <sheetName val="df᐀帷퀂ﳢ"/>
      <sheetName val="df豭倿"/>
      <sheetName val="dfЀ紷젂ꦁ"/>
      <sheetName val="目次・外部ｺ萹O㨬"/>
      <sheetName val="コールトラッ_x0010_"/>
      <sheetName val="tblMESSAGE_HSK"/>
      <sheetName val="目次砀엥넑"/>
      <sheetName val="目次・外部ｺ㗼ȷꅐ"/>
      <sheetName val="DataMD"/>
      <sheetName val="Data1st"/>
      <sheetName val="BITTER移行率"/>
      <sheetName val="color移行率"/>
      <sheetName val="RO移管払出適格証明請求情報(5."/>
      <sheetName val="コールトラッᾂ"/>
      <sheetName val="コールトラッ漸"/>
      <sheetName val="コールトラッ澐"/>
      <sheetName val="コールトラッ焰"/>
      <sheetName val="加入者ｽﾃｰﾀ_x0002__+_⽘_x0015__饦"/>
      <sheetName val="改訂耀㇡"/>
      <sheetName val="改訂　₎"/>
      <sheetName val="カメラ"/>
      <sheetName val="目次쌂अ0"/>
      <sheetName val="選択肢"/>
      <sheetName val="Ｘ）JOBｸﾞﾙｰﾌﾟﾌﾛ䲸&quot;Ꮈᐞ壆"/>
      <sheetName val="目次䑲⽟"/>
      <sheetName val="_df一覧hs.xls_☆★☆_xdc02__"/>
      <sheetName val="_df一覧hs.xls__df一覧hs.xls_df쌂眅_"/>
      <sheetName val="_df一覧hs.xls__df一覧hs.xls_df쌀眅_"/>
      <sheetName val="_df一覧hs.xls__df一覧hs.xls_df쌍ꨅ_"/>
      <sheetName val="_df一覧hs.xls__df一覧hs.xls_df_"/>
      <sheetName val="_df一覧hs.xls__df一覧hs.xls_df쌆봅_"/>
      <sheetName val="_df一覧hs.xls__df一覧hs.xls_チェ_"/>
      <sheetName val="_df一覧hs.xls__df一覧hs.xls_df줒_"/>
      <sheetName val="_df一覧hs.xls__”_x005f_x0013_"/>
      <sheetName val="加入者ｽﾃｰﾀ_x0002___䘭瞊ᬨş&lt;"/>
      <sheetName val="JOB一覧(_"/>
      <sheetName val="JOB一覧(쐈鱣_"/>
      <sheetName val="JOB一覧(쐄ꍣ_"/>
      <sheetName val="JOB一覧(쐇_"/>
      <sheetName val="JOB一覧(쐙퉣_"/>
      <sheetName val="改訂렀鲫ԯ"/>
      <sheetName val="目次ꮸ⾜_x0005_"/>
      <sheetName val="ＰＰ・サポート契約書"/>
      <sheetName val="基準ｲﾝﾌﾟｯﾄ"/>
      <sheetName val="ﾃﾚﾊﾞﾝRTGS共用"/>
      <sheetName val="668W生产指示票样板2 (2)"/>
      <sheetName val="基本シート-2005-07"/>
      <sheetName val="[df一覧hs.xls][df一覧hs.xls]:”"/>
      <sheetName val="Ｘ）JOBｸﾞﾙｰﾌﾟﾌﾛ_xd9b0_摯:"/>
      <sheetName val="退職事由等(µ.2.3.2) 쐓쑣_"/>
      <sheetName val="退職事由等(µ.2.3.2) _"/>
      <sheetName val="_df一覧hs.xls_退職事由等(µ.2.3.2) 쐓쑣_"/>
      <sheetName val="_”ⲡကꀍ釫"/>
      <sheetName val="_”L__GONG_KE"/>
      <sheetName val="_”"/>
      <sheetName val="加入者ｽﾃｰﾀ__䘴Ð______"/>
      <sheetName val="_”_ⲡ____ကꀍ釫___"/>
      <sheetName val="ローン要件情報(加噌_嚔_ꮸ⾙"/>
      <sheetName val="_df一覧hs.xls__”_x0013__ⲡ____ကꀍ釫___"/>
      <sheetName val="_df一覧hs.xls____0é0°____ ReQ"/>
      <sheetName val="_df一覧hs.xls__”_0é0°_ ReQ"/>
      <sheetName val="_df一覧hs.xls__”ⲡကꀍ釫"/>
      <sheetName val="_df一覧hs.xls__”L__GONG_KE"/>
      <sheetName val="_df一覧hs.xls__”"/>
      <sheetName val="_df一覧hs.xls__”_ⲡ____ကꀍ釫___"/>
      <sheetName val="_df一覧hs_xls__df一覧hs_xls__df一覧hs"/>
      <sheetName val="_df一覧hs.xls__df一覧hs.xls__”"/>
      <sheetName val="Ｘ）JOBｸﾞﾙｰﾌﾟﾌﾛ_xd9b0_摯_"/>
      <sheetName val="PGM一覧"/>
      <sheetName val="目次_xdaf0_'"/>
      <sheetName val="加入者ｽﾃｰﾀ_x0002__x000"/>
      <sheetName val="加入者ｽﾃｰﾀ_x0002_   + ⽘_x005"/>
      <sheetName val=" _”_x0013_ 0é0°     ReQ_x"/>
      <sheetName val="JOB一覧(研➅"/>
      <sheetName val="退職事由等(µ.2.3.2) ␞　"/>
      <sheetName val="★データ編集Ⅱ옊ｘ_"/>
      <sheetName val="★データ編集Ⅱ옆ｘ_"/>
      <sheetName val="退職事由等(µ.2.3._"/>
      <sheetName val="退職事由等(µ.2.3.♒텂옚魘"/>
      <sheetName val="退職事由等(µ.2.3.쐅꽣_"/>
      <sheetName val="退職事由等(µ.2.3.쐏꽣_"/>
      <sheetName val="退職事由等(µ.2.3.쐐꽣_"/>
      <sheetName val="★データ編集Ⅱꠘ║锂쐂捣"/>
      <sheetName val="★データ編集Ⅱᥱ⠀袋옂션"/>
      <sheetName val="★データ編集Ⅱ쐅ꝣ_"/>
      <sheetName val="ﾃｽﾄｹｰｽ一覧(쐂蹣_"/>
      <sheetName val="_”闸"/>
      <sheetName val="_”丵"/>
      <sheetName val="_”枵"/>
      <sheetName val="_렯䌴"/>
      <sheetName val="_렱䌴"/>
      <sheetName val="_䠟䌹"/>
      <sheetName val="_䠠䌹"/>
      <sheetName val="_䠦䌹"/>
      <sheetName val="_Љ鵨"/>
      <sheetName val="_Ў鵨"/>
      <sheetName val="_”毨"/>
      <sheetName val="_”㡸"/>
      <sheetName val="_ᠣἴ"/>
      <sheetName val="_”栄"/>
      <sheetName val="_”浈"/>
      <sheetName val="_”頸"/>
      <sheetName val="_Д虨"/>
      <sheetName val="_А虨"/>
      <sheetName val="_Е虨"/>
      <sheetName val="_Є"/>
      <sheetName val="_Ѕ"/>
      <sheetName val="_Ї"/>
      <sheetName val="_뜗쥦"/>
      <sheetName val="_༆腬"/>
      <sheetName val="_Њ驨"/>
      <sheetName val="_”钘"/>
      <sheetName val="_ࡁᤶ"/>
      <sheetName val="_ᠭἴ"/>
      <sheetName val="_ᠮἴ"/>
      <sheetName val="_ᠯἴ"/>
      <sheetName val="_Їꅨ"/>
      <sheetName val="_༎筬"/>
      <sheetName val="_༊筬"/>
      <sheetName val="_༕筬"/>
      <sheetName val="_༄筬"/>
      <sheetName val="_༈筬"/>
      <sheetName val="_༖筬"/>
      <sheetName val="_་"/>
      <sheetName val="_༊"/>
      <sheetName val="_༉"/>
      <sheetName val="_༠"/>
      <sheetName val="45"/>
      <sheetName val="KD化損失"/>
      <sheetName val="目次・外部ｺѡ壆"/>
      <sheetName val="parä"/>
      <sheetName val="支払指図書データ（退職）(5_2_1_1)3"/>
      <sheetName val="支払指図書データ（税引後）(5_2_1_2)3"/>
      <sheetName val="支払指図書データ（困窮時）(5_2_1_3)3"/>
      <sheetName val="支払指図書データ（一時払）(5_2_1_4)3"/>
      <sheetName val="RO指図書データ（RO証明書）(5_2_1_5)3"/>
      <sheetName val="RO指図書データ（RO取崩）(5_2_1_6)3"/>
      <sheetName val="支払指図書データ（プラン外年金）(5_2_1_7)3"/>
      <sheetName val="異動情報(5_2_1_11)3"/>
      <sheetName val="RO移管払出適格証明請求情報(5_2_2)3"/>
      <sheetName val="退職通知書情報(5_2_3_1)3"/>
      <sheetName val="個人型受給者情報(5_2_3_2)3"/>
      <sheetName val="売却情報(5_2_4_1)3"/>
      <sheetName val="33260(3_2_2_3)3"/>
      <sheetName val="33260(3_2_2_７)3"/>
      <sheetName val="ローン内容登録情報（変更異動）(9_1_1)3"/>
      <sheetName val="売却情報1(9_1_2)3"/>
      <sheetName val="売却指図情報(9_1_2)3"/>
      <sheetName val="実行ステータス情報(9_2_1)3"/>
      <sheetName val="売却完了情報(9_2_1)3"/>
      <sheetName val="売却完了情報(9_2_2)3"/>
      <sheetName val="実行ステータス情報(9_2_3)3"/>
      <sheetName val="一括返済額情報(9_3_1)3"/>
      <sheetName val="入金予定額情報（一括時のみ）(9_3_3)3"/>
      <sheetName val="売却時情報(9_3_5)3"/>
      <sheetName val="33403(3_4)3"/>
      <sheetName val="33518(3_5_4)3"/>
      <sheetName val="33519(3_5_5)3"/>
      <sheetName val="33602(3_6)3"/>
      <sheetName val="24201(4_2_1)3"/>
      <sheetName val="24235(4_2_2)3"/>
      <sheetName val="24215(4_2_4)3"/>
      <sheetName val="24322(4_3_4)3"/>
      <sheetName val="24323(4_3_4)3"/>
      <sheetName val="24404(4_4_2)3"/>
      <sheetName val="24422(4_4_2)3"/>
      <sheetName val="24409(4_4_3)3"/>
      <sheetName val="24410(4_4_3)3"/>
      <sheetName val="24411(4_4_4)3"/>
      <sheetName val="24424(4_4_4)3"/>
      <sheetName val="24502(4_5)3"/>
      <sheetName val="保有数量(5_2_3_3)3"/>
      <sheetName val="売却商品(5_2_4_4)3"/>
      <sheetName val="資産処分明細情報(5_3)3"/>
      <sheetName val="支払完了ｽﾃｰﾀｽ(5_3_2)3"/>
      <sheetName val="加入者別商品売却情報(6_1_1)3"/>
      <sheetName val="発注情報(6_1_2)3"/>
      <sheetName val="発注情報(6_1_4)3"/>
      <sheetName val="個人型売却結果(6_2_4)3"/>
      <sheetName val="加入者別商品売却情報(6_3_2)3"/>
      <sheetName val="約定済情報(6_3_2)3"/>
      <sheetName val="加入者別商品売却情報(6_3_3)3"/>
      <sheetName val="売却結果按分情報(6_3_3)3"/>
      <sheetName val="売却結果按分情報(6_3_4)3"/>
      <sheetName val="約定済情報(6_3_4)3"/>
      <sheetName val="加入者別商品売却情報(6_4_1)3"/>
      <sheetName val="加入者別対象残高(7_2)3"/>
      <sheetName val="個人型収益明細情報_(7_3_5)3"/>
      <sheetName val="対象残高（按分用）(7_3_6)3"/>
      <sheetName val="加入者別収益明細情報(7_3_6)3"/>
      <sheetName val="加入者別収益明細情報(7_3_7)3"/>
      <sheetName val="加入者別収益情報(7_3_8)3"/>
      <sheetName val="個人型収益情報(7_4)3"/>
      <sheetName val="個人型買付指図情報(7_4)3"/>
      <sheetName val="対象残高（按分用）(7_5_1)3"/>
      <sheetName val="再投資結果按分情報(7_5_1)3"/>
      <sheetName val="買付取引明細(9_3_5)3"/>
      <sheetName val="加入者別売却指図取引明細（10_3）3"/>
      <sheetName val="資産売却情報（加入者別)(10_5_1)3"/>
      <sheetName val="移管済ステータス(10_5_6)3"/>
      <sheetName val="33515(3_5_3)3"/>
      <sheetName val="33516(3_5_4)3"/>
      <sheetName val="指図書データ（プラン単位）(10_2)3"/>
      <sheetName val="売却指図(10_3)3"/>
      <sheetName val="移行先情報(10_5_1)3"/>
      <sheetName val="加入者証変更情報(2_1_2_3)3"/>
      <sheetName val="加入者口座存在有無(2_2)3"/>
      <sheetName val="加入者口座登録情報(2_3_1_1_3)3"/>
      <sheetName val="加入者証発行区分(2_3_1_6)3"/>
      <sheetName val="加入者証発行区分(2_3_1_6)_(2)3"/>
      <sheetName val="加入者口座変更(2_3_1_2_3)3"/>
      <sheetName val="加入者口座変更_(2_3_1_2_3)(2)3"/>
      <sheetName val="加入者拠出金変更(2_3_1_3_2)3"/>
      <sheetName val="加入者拠出金変更_(2_3_1_3_2)(2)3"/>
      <sheetName val="ＲＯ加入者口座登録情報(2_3_1_5_3)3"/>
      <sheetName val="加入者口座情報(2_3_3)3"/>
      <sheetName val="33112(3_1_1_4)3"/>
      <sheetName val="33151(3_1_2_1)3"/>
      <sheetName val="33153(3_12_2)3"/>
      <sheetName val="33165(3_1_2_5)3"/>
      <sheetName val="33253(3_2_2_1)3"/>
      <sheetName val="33334(3_3_7)3"/>
      <sheetName val="加入者ｽﾃｰﾀｽ等(5_1_1)3"/>
      <sheetName val="加入者ｽﾃｰﾀｽ等_(5_1_2)_3"/>
      <sheetName val="加入者ｽﾃｰﾀｽ等(5_1_3)_3"/>
      <sheetName val="加入者ｽﾃｰﾀｽ区分(5_2_1)3"/>
      <sheetName val="加入者ｽﾃｰﾀｽ区分(5_2_3_1)3"/>
      <sheetName val="加入者ｽﾃｰﾀｽ区分_(5_2_3_2)3"/>
      <sheetName val="支払済ｽﾃｰﾀｽ（5_3_2）3"/>
      <sheetName val="受取人情報（5_3_3）3"/>
      <sheetName val="加入者口座情報(6_1_4)3"/>
      <sheetName val="有効プラン加入者(7_1_2)3"/>
      <sheetName val="加入者キー情報(8_3_1)3"/>
      <sheetName val="ローン要件情報(加入者）(9_1_1)3"/>
      <sheetName val="決済口座情報(9_2_2)3"/>
      <sheetName val="返済順序方法(9_3_5)3"/>
      <sheetName val="加入者口座属性情報(10_5_2)3"/>
      <sheetName val="加入者口座属性情報(10_5_4)3"/>
      <sheetName val="従業員名寄せ情報(2_1_1_1)3"/>
      <sheetName val="加入者属性登録情報(2_1_1_3)3"/>
      <sheetName val="変更前従業員属性情報(2_1_2_1)3"/>
      <sheetName val="従業員確認書情報(2_1_2_2)3"/>
      <sheetName val="加入者属性変更情報(2_1_2_3)3"/>
      <sheetName val="加入者証情報(2_1_2_3)3"/>
      <sheetName val="従業員属性情報(2_1_3)3"/>
      <sheetName val="募集用加入通知書情報(2_2)3"/>
      <sheetName val="加入者存在有無(2_3_1_1_1)3"/>
      <sheetName val="加入者属性登録情報(2_3_1_1_2)3"/>
      <sheetName val="加入者属性変更(2_3_1_2)3"/>
      <sheetName val="加入者属性変更(2_3_1_2)_(2)3"/>
      <sheetName val="加入者名情報(2_3_1_3_2)3"/>
      <sheetName val="加入者名情報(2_3_1_6)3"/>
      <sheetName val="33139(3_1_1__4)3"/>
      <sheetName val="33503(3_5_1)3"/>
      <sheetName val="33603(3_6)3"/>
      <sheetName val="24213(4_2_4)3"/>
      <sheetName val="24229(4_2_5)3"/>
      <sheetName val="生年月日・現況区分(5_1_1)3"/>
      <sheetName val="生年月日・現況区分_(5_1_2)3"/>
      <sheetName val="生年月日・現況区分(5_1_3)_3"/>
      <sheetName val="加入者属性情報(5_2_1)3"/>
      <sheetName val="加入者属性情報(5_2_2)3"/>
      <sheetName val="退職事由等(5_2_3_1)3"/>
      <sheetName val="退職事由等(5_2_3_2)_(2)3"/>
      <sheetName val="加入者属性情報(5_2_3)3"/>
      <sheetName val="加入者属性情報(5_3_1)3"/>
      <sheetName val="ﾌﾟﾗﾝ脱退情報(5_3_2)3"/>
      <sheetName val="加入者属性情報(5_3_3_1)3"/>
      <sheetName val="加入者属性情報(5_3_3_2)3"/>
      <sheetName val="加入者属性情報(5_3_4_3)3"/>
      <sheetName val="企業情報(6_1_2)3"/>
      <sheetName val="加入者属性情報(6_1_4)3"/>
      <sheetName val="加入者属性情報(6_1_5)3"/>
      <sheetName val="加入者属性情報(7_1_2)3"/>
      <sheetName val="加入属性情報(9_1_1)3"/>
      <sheetName val="加入者属性(9_2_3)3"/>
      <sheetName val="延滞情報(9_4_1)3"/>
      <sheetName val="対象加入者属性情報(10_1_4)3"/>
      <sheetName val="加入者属性情報(10_5_2)3"/>
      <sheetName val="加入者属性情報(10_5_4)3"/>
      <sheetName val="加入者属性情報(10_5_5)4"/>
      <sheetName val="加入者属性情報(5_3_193"/>
      <sheetName val="情報系_(ID)3"/>
      <sheetName val="情報系_(ED)3"/>
      <sheetName val="改定履歴_3"/>
      <sheetName val="_IHS設定3"/>
      <sheetName val="A-AUTO運用ルール(2003_11_28)3"/>
      <sheetName val="A-AUTO命名規約(2003_12_17)3"/>
      <sheetName val="pfcaドライバ2_2_1インストール3"/>
      <sheetName val="pfcaドライバ2_2_1コンフィグ3"/>
      <sheetName val="UKE2_係コード3"/>
      <sheetName val="UKE2_係コード_(2)3"/>
      <sheetName val="加入老名情報(2_3_1_3_2)3"/>
      <sheetName val="加入者属性情報(10_5*5)3"/>
      <sheetName val="加入者キヸ情報(8_3_1)3"/>
      <sheetName val="個人型受給者情報(1_2_3_2)3"/>
      <sheetName val="再投賃結果按分情報(7_5_1)3"/>
      <sheetName val="変更前従業員属性惁報(2_1_2_1)3"/>
      <sheetName val="加兡者属性情報(5_3_4_3)3"/>
      <sheetName val="加兡者別商品売却情報(6_4_1)3"/>
      <sheetName val="加入者刡商品売却情報(6_4_1)3"/>
      <sheetName val="加入老別売却指図取引明細（10_3）3"/>
      <sheetName val="加入老別商品売却情報(6_4_1)3"/>
      <sheetName val="保按数量(5_2_3_3)3"/>
      <sheetName val="支払済ｽﾃﭰﾀｽ（5_3_2）3"/>
      <sheetName val="加入老属性情報(5_3_3_2)3"/>
      <sheetName val="33003(3_4)3"/>
      <sheetName val="加入者塞性情報(5_2_2)3"/>
      <sheetName val="TSM_Server3"/>
      <sheetName val="変更前従業員属性_報(2_1_2_1)3"/>
      <sheetName val="加_者属性情報(5_3_4_3)3"/>
      <sheetName val="加_者別商品売却情報(6_4_1)3"/>
      <sheetName val="加入者_商品売却情報(6_4_1)3"/>
      <sheetName val="支払済ｽﾃ_ﾀｽ（5_3_2）3"/>
      <sheetName val="加入者属性盻録情報(2_3_1_1_2)3"/>
      <sheetName val="支払完了ｽﾃｰﾀ(5_3_2)3"/>
      <sheetName val="退職事由獉(5_2_3_1)3"/>
      <sheetName val="加入者ｽﾃｰﾀｽ等_(5_±_2)_3"/>
      <sheetName val="1_3_6_4_ReturnMonthCmd3"/>
      <sheetName val="1_3_6_4_main3"/>
      <sheetName val="1_3_6_4__execute3"/>
      <sheetName val="支払指図書データ（困窮時）(5ĮÒ_1_3)3"/>
      <sheetName val="加入者ｽﾃｰﾀｽ等_(5_1_2)栠3"/>
      <sheetName val="JOB一覧_(給与)3"/>
      <sheetName val="JOB一覧_(賞与)3"/>
      <sheetName val="JOB一覧_(差額）3"/>
      <sheetName val="JOB一覧_(単独年調）3"/>
      <sheetName val="データ編集_(HEN001)3"/>
      <sheetName val="データ編集_(HEN002)3"/>
      <sheetName val="データ編集_(HEN003)3"/>
      <sheetName val="データ編集_(GIPA035)3"/>
      <sheetName val="データ編集_(GIPZ005)3"/>
      <sheetName val="データ編集_(GIPZ074)3"/>
      <sheetName val="データ編集_(GIPZ075)3"/>
      <sheetName val="Ｘ）JOBｸﾞﾙｰﾌﾟﾌﾛｰ_(2)3"/>
      <sheetName val="改訂履歴_2"/>
      <sheetName val="ローン要件情報(加入者）㓌9_1_1)2"/>
      <sheetName val="ローン要件情報(加入者）⻌9_1_1)2"/>
      <sheetName val="退職事由等(µ_2_3_2)_(2)2"/>
      <sheetName val="Supplier_Master_IF1"/>
      <sheetName val=":”0é0° ReQ€"/>
      <sheetName val="ローン要件情報(加入者）⻌9_1_䠀㊄1"/>
      <sheetName val="加入者属性情報(10_5_5)5"/>
      <sheetName val="393_N2"/>
      <sheetName val="[df一覧hs_xls]:0é0° ReQ"/>
      <sheetName val="[df一覧hs_xls]:”0é0° ReQ"/>
      <sheetName val="[df一覧hs_xls]_:”_0é0°____ ReQ"/>
      <sheetName val="[df一覧hs_xls]:”"/>
      <sheetName val="[df一覧hs_xls]:0é0° ReQ1"/>
      <sheetName val="[df一覧hs_xls]:”0é0° ReQ1"/>
      <sheetName val="[df一覧hs_xls]_:”_0é0°____ ReQ1"/>
      <sheetName val="[df一覧hs_xls]:”1"/>
      <sheetName val="[df一覧hs_xls]:”0_0° ReQ\"/>
      <sheetName val="[df一覧hs_xls]:”0_0° ReQ\1"/>
      <sheetName val="[df一覧hs_xls]:”0é0° ReQ€"/>
      <sheetName val="加入者ᱞ性(9_2_3)1"/>
      <sheetName val="df/倀"/>
      <sheetName val="10OAP_FINAL_module_By_model1"/>
      <sheetName val="Container_10OAP_FINAL1"/>
      <sheetName val="☆★☆ITEM→_(2)1"/>
      <sheetName val="予算問題点_1"/>
      <sheetName val="インプット_(2)1"/>
      <sheetName val="ローン要件情報(加入者）⻌9_1_ᘀ᨜1"/>
      <sheetName val="_:”_0é0°____ ReQ€"/>
      <sheetName val="?:”?0é0°???? ReQ€"/>
      <sheetName val="__”_0é0°____ ReQ€1"/>
      <sheetName val="__”_0é0°____ ReQ€"/>
      <sheetName val="A-4_Recruitment_Plan_1"/>
      <sheetName val="支払指図書データ（退職）(5_2_1_1)2"/>
      <sheetName val="支払指図書データ（税引後）(5_2_1_2)2"/>
      <sheetName val="支払指図書データ（困窮時）(5_2_1_3)2"/>
      <sheetName val="支払指図書データ（一時払）(5_2_1_4)2"/>
      <sheetName val="RO指図書データ（RO証明書）(5_2_1_5)2"/>
      <sheetName val="RO指図書データ（RO取崩）(5_2_1_6)2"/>
      <sheetName val="支払指図書データ（プラン外年金）(5_2_1_7)2"/>
      <sheetName val="異動情報(5_2_1_11)2"/>
      <sheetName val="RO移管払出適格証明請求情報(5_2_2)2"/>
      <sheetName val="退職通知書情報(5_2_3_1)2"/>
      <sheetName val="個人型受給者情報(5_2_3_2)2"/>
      <sheetName val="売却情報(5_2_4_1)2"/>
      <sheetName val="33260(3_2_2_3)2"/>
      <sheetName val="33260(3_2_2_７)2"/>
      <sheetName val="ローン内容登録情報（変更異動）(9_1_1)2"/>
      <sheetName val="売却情報1(9_1_2)2"/>
      <sheetName val="売却指図情報(9_1_2)2"/>
      <sheetName val="実行ステータス情報(9_2_1)2"/>
      <sheetName val="売却完了情報(9_2_1)2"/>
      <sheetName val="売却完了情報(9_2_2)2"/>
      <sheetName val="実行ステータス情報(9_2_3)2"/>
      <sheetName val="一括返済額情報(9_3_1)2"/>
      <sheetName val="入金予定額情報（一括時のみ）(9_3_3)2"/>
      <sheetName val="売却時情報(9_3_5)2"/>
      <sheetName val="33403(3_4)2"/>
      <sheetName val="33518(3_5_4)2"/>
      <sheetName val="33519(3_5_5)2"/>
      <sheetName val="33602(3_6)2"/>
      <sheetName val="24201(4_2_1)2"/>
      <sheetName val="24235(4_2_2)2"/>
      <sheetName val="24215(4_2_4)2"/>
      <sheetName val="24322(4_3_4)2"/>
      <sheetName val="24323(4_3_4)2"/>
      <sheetName val="24404(4_4_2)2"/>
      <sheetName val="24422(4_4_2)2"/>
      <sheetName val="24409(4_4_3)2"/>
      <sheetName val="24410(4_4_3)2"/>
      <sheetName val="24411(4_4_4)2"/>
      <sheetName val="24424(4_4_4)2"/>
      <sheetName val="24502(4_5)2"/>
      <sheetName val="保有数量(5_2_3_3)2"/>
      <sheetName val="売却商品(5_2_4_4)2"/>
      <sheetName val="資産処分明細情報(5_3)2"/>
      <sheetName val="支払完了ｽﾃｰﾀｽ(5_3_2)2"/>
      <sheetName val="加入者別商品売却情報(6_1_1)2"/>
      <sheetName val="発注情報(6_1_2)2"/>
      <sheetName val="発注情報(6_1_4)2"/>
      <sheetName val="個人型売却結果(6_2_4)2"/>
      <sheetName val="加入者別商品売却情報(6_3_2)2"/>
      <sheetName val="約定済情報(6_3_2)2"/>
      <sheetName val="加入者別商品売却情報(6_3_3)2"/>
      <sheetName val="売却結果按分情報(6_3_3)2"/>
      <sheetName val="売却結果按分情報(6_3_4)2"/>
      <sheetName val="約定済情報(6_3_4)2"/>
      <sheetName val="加入者別商品売却情報(6_4_1)2"/>
      <sheetName val="加入者別対象残高(7_2)2"/>
      <sheetName val="個人型収益明細情報_(7_3_5)2"/>
      <sheetName val="対象残高（按分用）(7_3_6)2"/>
      <sheetName val="加入者別収益明細情報(7_3_6)2"/>
      <sheetName val="加入者別収益明細情報(7_3_7)2"/>
      <sheetName val="加入者別収益情報(7_3_8)2"/>
      <sheetName val="個人型収益情報(7_4)2"/>
      <sheetName val="個人型買付指図情報(7_4)2"/>
      <sheetName val="対象残高（按分用）(7_5_1)2"/>
      <sheetName val="再投資結果按分情報(7_5_1)2"/>
      <sheetName val="買付取引明細(9_3_5)2"/>
      <sheetName val="加入者別売却指図取引明細（10_3）2"/>
      <sheetName val="資産売却情報（加入者別)(10_5_1)2"/>
      <sheetName val="移管済ステータス(10_5_6)2"/>
      <sheetName val="33515(3_5_3)2"/>
      <sheetName val="33516(3_5_4)2"/>
      <sheetName val="指図書データ（プラン単位）(10_2)2"/>
      <sheetName val="売却指図(10_3)2"/>
      <sheetName val="移行先情報(10_5_1)2"/>
      <sheetName val="加入者証変更情報(2_1_2_3)2"/>
      <sheetName val="加入者口座存在有無(2_2)2"/>
      <sheetName val="加入者口座登録情報(2_3_1_1_3)2"/>
      <sheetName val="加入者証発行区分(2_3_1_6)2"/>
      <sheetName val="加入者証発行区分(2_3_1_6)_(2)2"/>
      <sheetName val="加入者口座変更(2_3_1_2_3)2"/>
      <sheetName val="加入者口座変更_(2_3_1_2_3)(2)2"/>
      <sheetName val="加入者拠出金変更(2_3_1_3_2)2"/>
      <sheetName val="加入者拠出金変更_(2_3_1_3_2)(2)2"/>
      <sheetName val="ＲＯ加入者口座登録情報(2_3_1_5_3)2"/>
      <sheetName val="加入者口座情報(2_3_3)2"/>
      <sheetName val="33112(3_1_1_4)2"/>
      <sheetName val="33151(3_1_2_1)2"/>
      <sheetName val="33153(3_12_2)2"/>
      <sheetName val="33165(3_1_2_5)2"/>
      <sheetName val="33253(3_2_2_1)2"/>
      <sheetName val="33334(3_3_7)2"/>
      <sheetName val="加入者ｽﾃｰﾀｽ等(5_1_1)2"/>
      <sheetName val="加入者ｽﾃｰﾀｽ等_(5_1_2)_2"/>
      <sheetName val="加入者ｽﾃｰﾀｽ等(5_1_3)_2"/>
      <sheetName val="加入者ｽﾃｰﾀｽ区分(5_2_1)2"/>
      <sheetName val="加入者ｽﾃｰﾀｽ区分(5_2_3_1)2"/>
      <sheetName val="加入者ｽﾃｰﾀｽ区分_(5_2_3_2)2"/>
      <sheetName val="支払済ｽﾃｰﾀｽ（5_3_2）2"/>
      <sheetName val="受取人情報（5_3_3）2"/>
      <sheetName val="加入者口座情報(6_1_4)2"/>
      <sheetName val="有効プラン加入者(7_1_2)2"/>
      <sheetName val="加入者キー情報(8_3_1)2"/>
      <sheetName val="ローン要件情報(加入者）(9_1_1)2"/>
      <sheetName val="決済口座情報(9_2_2)2"/>
      <sheetName val="返済順序方法(9_3_5)2"/>
      <sheetName val="加入者口座属性情報(10_5_2)2"/>
      <sheetName val="加入者口座属性情報(10_5_4)2"/>
      <sheetName val="従業員名寄せ情報(2_1_1_1)2"/>
      <sheetName val="加入者属性登録情報(2_1_1_3)2"/>
      <sheetName val="変更前従業員属性情報(2_1_2_1)2"/>
      <sheetName val="従業員確認書情報(2_1_2_2)2"/>
      <sheetName val="加入者属性変更情報(2_1_2_3)2"/>
      <sheetName val="加入者証情報(2_1_2_3)2"/>
      <sheetName val="従業員属性情報(2_1_3)2"/>
      <sheetName val="募集用加入通知書情報(2_2)2"/>
      <sheetName val="加入者存在有無(2_3_1_1_1)2"/>
      <sheetName val="加入者属性登録情報(2_3_1_1_2)2"/>
      <sheetName val="加入者属性変更(2_3_1_2)2"/>
      <sheetName val="加入者属性変更(2_3_1_2)_(2)2"/>
      <sheetName val="加入者名情報(2_3_1_3_2)2"/>
      <sheetName val="加入者名情報(2_3_1_6)2"/>
      <sheetName val="33139(3_1_1__4)2"/>
      <sheetName val="33503(3_5_1)2"/>
      <sheetName val="33603(3_6)2"/>
      <sheetName val="24213(4_2_4)2"/>
      <sheetName val="24229(4_2_5)2"/>
      <sheetName val="生年月日・現況区分(5_1_1)2"/>
      <sheetName val="生年月日・現況区分_(5_1_2)2"/>
      <sheetName val="生年月日・現況区分(5_1_3)_2"/>
      <sheetName val="加入者属性情報(5_2_1)2"/>
      <sheetName val="加入者属性情報(5_2_2)2"/>
      <sheetName val="退職事由等(5_2_3_1)2"/>
      <sheetName val="退職事由等(5_2_3_2)_(2)2"/>
      <sheetName val="加入者属性情報(5_2_3)2"/>
      <sheetName val="加入者属性情報(5_3_1)2"/>
      <sheetName val="ﾌﾟﾗﾝ脱退情報(5_3_2)2"/>
      <sheetName val="加入者属性情報(5_3_3_1)2"/>
      <sheetName val="加入者属性情報(5_3_3_2)2"/>
      <sheetName val="加入者属性情報(5_3_4_3)2"/>
      <sheetName val="企業情報(6_1_2)2"/>
      <sheetName val="加入者属性情報(6_1_4)2"/>
      <sheetName val="加入者属性情報(6_1_5)2"/>
      <sheetName val="加入者属性情報(7_1_2)2"/>
      <sheetName val="加入属性情報(9_1_1)2"/>
      <sheetName val="加入者属性(9_2_3)2"/>
      <sheetName val="延滞情報(9_4_1)2"/>
      <sheetName val="対象加入者属性情報(10_1_4)2"/>
      <sheetName val="加入者属性情報(10_5_2)2"/>
      <sheetName val="加入者属性情報(10_5_4)2"/>
      <sheetName val="加入者属性情報(10_5_5)2"/>
      <sheetName val="加入者属性情報(5_3_192"/>
      <sheetName val="情報系_(ID)2"/>
      <sheetName val="情報系_(ED)2"/>
      <sheetName val="改定履歴_2"/>
      <sheetName val="_IHS設定2"/>
      <sheetName val="A-AUTO運用ルール(2003_11_28)2"/>
      <sheetName val="A-AUTO命名規約(2003_12_17)2"/>
      <sheetName val="pfcaドライバ2_2_1インストール2"/>
      <sheetName val="pfcaドライバ2_2_1コンフィグ2"/>
      <sheetName val="UKE2_係コード2"/>
      <sheetName val="UKE2_係コード_(2)2"/>
      <sheetName val="加入老名情報(2_3_1_3_2)2"/>
      <sheetName val="加入者属性情報(10_5*5)2"/>
      <sheetName val="加入者キヸ情報(8_3_1)2"/>
      <sheetName val="個人型受給者情報(1_2_3_2)2"/>
      <sheetName val="再投賃結果按分情報(7_5_1)2"/>
      <sheetName val="変更前従業員属性惁報(2_1_2_1)2"/>
      <sheetName val="加兡者属性情報(5_3_4_3)2"/>
      <sheetName val="加兡者別商品売却情報(6_4_1)2"/>
      <sheetName val="加入者刡商品売却情報(6_4_1)2"/>
      <sheetName val="加入老別売却指図取引明細（10_3）2"/>
      <sheetName val="加入老別商品売却情報(6_4_1)2"/>
      <sheetName val="保按数量(5_2_3_3)2"/>
      <sheetName val="支払済ｽﾃﭰﾀｽ（5_3_2）2"/>
      <sheetName val="加入老属性情報(5_3_3_2)2"/>
      <sheetName val="33003(3_4)2"/>
      <sheetName val="加入者塞性情報(5_2_2)2"/>
      <sheetName val="TSM_Server2"/>
      <sheetName val="変更前従業員属性_報(2_1_2_1)2"/>
      <sheetName val="加_者属性情報(5_3_4_3)2"/>
      <sheetName val="加_者別商品売却情報(6_4_1)2"/>
      <sheetName val="加入者_商品売却情報(6_4_1)2"/>
      <sheetName val="支払済ｽﾃ_ﾀｽ（5_3_2）2"/>
      <sheetName val="加入者属性盻録情報(2_3_1_1_2)2"/>
      <sheetName val="支払完了ｽﾃｰﾀ(5_3_2)2"/>
      <sheetName val="退職事由獉(5_2_3_1)2"/>
      <sheetName val="加入者ｽﾃｰﾀｽ等_(5_±_2)_2"/>
      <sheetName val="1_3_6_4_ReturnMonthCmd2"/>
      <sheetName val="1_3_6_4_main2"/>
      <sheetName val="1_3_6_4__execute2"/>
      <sheetName val="支払指図書データ（困窮時）(5ĮÒ_1_3)2"/>
      <sheetName val="加入者ｽﾃｰﾀｽ等_(5_1_2)栠2"/>
      <sheetName val="JOB一覧_(給与)2"/>
      <sheetName val="JOB一覧_(賞与)2"/>
      <sheetName val="JOB一覧_(差額）2"/>
      <sheetName val="JOB一覧_(単独年調）2"/>
      <sheetName val="データ編集_(HEN001)2"/>
      <sheetName val="データ編集_(HEN002)2"/>
      <sheetName val="データ編集_(HEN003)2"/>
      <sheetName val="データ編集_(GIPA035)2"/>
      <sheetName val="データ編集_(GIPZ005)2"/>
      <sheetName val="データ編集_(GIPZ074)2"/>
      <sheetName val="データ編集_(GIPZ075)2"/>
      <sheetName val="Ｘ）JOBｸﾞﾙｰﾌﾟﾌﾛｰ_(2)2"/>
      <sheetName val="改訂履歴_1"/>
      <sheetName val="ローン要件情報(加入者）㓌9_1_1)1"/>
      <sheetName val="ローン要件情報(加入者）⻌9_1_1)1"/>
      <sheetName val="退職事由等(µ_2_3_2)_(2)1"/>
      <sheetName val="Supplier_Master_IF"/>
      <sheetName val="ローン要件情報(加入者）⻌9_1_䠀㊄"/>
      <sheetName val="加入者属性情報(10_5_5)3"/>
      <sheetName val="加入者ᱞ性(9_2_3)"/>
      <sheetName val="10OAP_FINAL_module_By_model"/>
      <sheetName val="Container_10OAP_FINAL"/>
      <sheetName val="☆★☆ITEM→_(2)"/>
      <sheetName val="インプット_(2)"/>
      <sheetName val="ローン要件情報(加入者）⻌9_1_ᘀ᨜"/>
      <sheetName val="A-4_Recruitment_Plan_"/>
      <sheetName val="Sheet6"/>
      <sheetName val="Part list"/>
      <sheetName val="お願い"/>
      <sheetName val="田原工場 受入配置図"/>
      <sheetName val="第1"/>
      <sheetName val="第１ライン構成"/>
      <sheetName val="第２"/>
      <sheetName val="第２ライン"/>
      <sheetName val="第２ライン構成"/>
      <sheetName val="第３"/>
      <sheetName val="第３ライン構成"/>
      <sheetName val="1ﾎﾞﾃﾞｰ"/>
      <sheetName val="２ボデー"/>
      <sheetName val="3ボデー"/>
      <sheetName val="第１塗装"/>
      <sheetName val="第2塗装"/>
      <sheetName val="第３塗装"/>
      <sheetName val="部品工場"/>
      <sheetName val="１プレス"/>
      <sheetName val="２プレス"/>
      <sheetName val="成形"/>
      <sheetName val="Sheet11"/>
      <sheetName val="Sheet12"/>
      <sheetName val="Sheet13"/>
      <sheetName val="Sheet14"/>
      <sheetName val="Sheet15"/>
      <sheetName val="プルダウンシート(ﾒﾝﾃ不可)"/>
      <sheetName val="Cost"/>
      <sheetName val="Index"/>
      <sheetName val="改訂쐅/"/>
      <sheetName val="改訂쐄♣0"/>
      <sheetName val="改訂쐂䅣0"/>
      <sheetName val="#RE-"/>
      <sheetName val="#RE]"/>
      <sheetName val="Ｘ）JOBｸﾞﾙｰﾌﾟﾌﾛ㓡Ë몀␒"/>
      <sheetName val="sample"/>
      <sheetName val="_df一覧hs.xls__x005f_x0000___x005f_x0013__x0"/>
      <sheetName val="_df一覧hs.xls__”_x005f_x0013__x005f_x0000_0é0"/>
      <sheetName val="_df一覧hs.xls_ _”_x005f_x0013_ 0é0°    "/>
      <sheetName val="__xd845_ᬲ"/>
      <sheetName val="__xd846_ᬲ"/>
      <sheetName val="__xd850_ᬲ"/>
      <sheetName val="_”0é0° ReQ€"/>
      <sheetName val="_df一覧hs_xls__0é0° ReQ"/>
      <sheetName val="_df一覧hs_xls__”0é0° ReQ"/>
      <sheetName val="_df一覧hs_xls___”_0é0°____ ReQ"/>
      <sheetName val="_df一覧hs_xls__”"/>
      <sheetName val="_df一覧hs_xls__0é0° ReQ1"/>
      <sheetName val="_df一覧hs_xls__”0é0° ReQ1"/>
      <sheetName val="_df一覧hs_xls___”_0é0°____ ReQ1"/>
      <sheetName val="_df一覧hs_xls__”1"/>
      <sheetName val="_df一覧hs_xls__”0_0° ReQ_"/>
      <sheetName val="_df一覧hs_xls__”0_0° ReQ_1"/>
      <sheetName val="_df一覧hs_xls__”0é0° ReQ€"/>
      <sheetName val="df_倀"/>
      <sheetName val="改訂쐅_"/>
      <sheetName val="#RE_"/>
      <sheetName val="TWH060_VIEW②"/>
      <sheetName val="DL購入分"/>
      <sheetName val="Ｃ１表"/>
      <sheetName val="Ｃ２表"/>
      <sheetName val="マスター"/>
      <sheetName val="入力リスト"/>
      <sheetName val="会社情報"/>
      <sheetName val="昭和成約"/>
      <sheetName val="昭和拠点"/>
      <sheetName val="専用TBL定義書"/>
      <sheetName val="営業資産＋資金収益（削除予定）"/>
      <sheetName val="提出２"/>
      <sheetName val="受療率変動5"/>
      <sheetName val="CIO"/>
      <sheetName val="受療率変動3"/>
      <sheetName val="人口"/>
      <sheetName val="ＡＰ用山積表"/>
      <sheetName val="ＡＰ用投資諸費"/>
      <sheetName val="メニュー"/>
      <sheetName val="2002目標"/>
      <sheetName val="tmp"/>
      <sheetName val="新一"/>
      <sheetName val="附件5_事务馆"/>
      <sheetName val="Ｘ）JOBｸﾞﾙｰﾌﾟﾌﾛ鎠륏¶"/>
      <sheetName val="Ｘ）JOBｸﾞﾙｰﾌﾟﾌﾛ륏¶"/>
      <sheetName val="改訂踰_xdc45_ê"/>
      <sheetName val="目次䔭瘖꜀"/>
      <sheetName val="Ｘ）JOBｸﾞﾙｰﾌﾟﾌﾛ跐P"/>
      <sheetName val="CNF"/>
      <sheetName val="対象加入者属性情䠱(10_1_4)"/>
      <sheetName val=":”0é0° Re壆【"/>
      <sheetName val="e-CRB_PYRX300_S5"/>
      <sheetName val="目次嗨橂"/>
      <sheetName val="目次丵⾴"/>
      <sheetName val="JOBﾌﾛｰ"/>
      <sheetName val="目次壐夜"/>
      <sheetName val="Ｘ）JOBｸﾞﾙｰﾌﾟﾌﾛ壐夜丵"/>
      <sheetName val="目次丵⾭"/>
      <sheetName val="目次嗠嘬"/>
      <sheetName val="目次헾】"/>
      <sheetName val="目次"/>
      <sheetName val="目次헾⾣"/>
      <sheetName val="改訂"/>
      <sheetName val="改訂㒕⿴"/>
      <sheetName val="目次齘龜"/>
      <sheetName val="改訂헾】"/>
      <sheetName val="目次尜層"/>
      <sheetName val="Ｘ）JOBｸﾞﾙｰﾌﾟﾌﾛ헾】"/>
      <sheetName val="改訂地闰"/>
      <sheetName val="目次徸〒"/>
      <sheetName val="目次墐_壜"/>
      <sheetName val="目次丵⼭"/>
      <sheetName val=":?0?0??ReQ?"/>
      <sheetName val="目次匨橂"/>
      <sheetName val="目次橂⾔"/>
      <sheetName val="目次夰奼"/>
      <sheetName val="Ｘ）JOBｸﾞﾙｰﾌﾟﾌﾛ"/>
      <sheetName val="Ｘ）JOBｸﾞﾙｰﾌﾟﾌﾛ夜奤ꮸ"/>
      <sheetName val="目次勰匼"/>
      <sheetName val="Pull_Down"/>
      <sheetName val="目次ꮸ⿴"/>
      <sheetName val="目次嚰ꮸ"/>
      <sheetName val="Ｘ）JOBｸﾞﾙｰﾌﾟﾌﾛ嚰ꮸ⿍"/>
      <sheetName val="改訂ꮸ⿴"/>
      <sheetName val="目次丵⼮"/>
      <sheetName val="目次޹⿔"/>
      <sheetName val="加入者ｽﾃｰﾀ_x005f_x0002____+_⽘_x005f_x0015___饦"/>
      <sheetName val="__”_x005f_x0013__0é0°____ ReQ_x005f_x0005_"/>
      <sheetName val="目次肘헾"/>
      <sheetName val="データ編集_(HEN0헾"/>
      <sheetName val="Ｘ）JOBｸﾞﾙｰﾌﾟﾌﾛ耸헾⿛"/>
      <sheetName val="支払指図書データ（一時払）(5_2_1㸀ᰀ̀"/>
      <sheetName val="加入者拠出金変更_(2_321_3_2)(2)"/>
      <sheetName val="Ｘ）JOBｸﾞﾙｰﾌﾟﾌﾛ劈+橂⾬"/>
      <sheetName val="目次䃸⿼"/>
      <sheetName val="Ｘ）JOBｸﾞﾙｰﾌﾟﾌﾛ藨5헾⽤"/>
      <sheetName val="Ｘ）JOBｸﾞﾙｰﾌﾟﾌﾛ헾⼬"/>
      <sheetName val="01損益見通_３－６ｼｽ"/>
      <sheetName val="目次・外部ｺ㳨"/>
      <sheetName val="Ｘ）JOBｸﾞﾙｰﾌﾟﾌﾛ勈ⱂ⼣"/>
      <sheetName val="加入者ｽﾃｰﾀ???+?_??_"/>
      <sheetName val=":”?0_0°? ReQ\"/>
      <sheetName val="目次殘"/>
      <sheetName val="目次"/>
      <sheetName val="Ｘ）JOBｸﾞﾙｰﾌﾟﾌﾛ헾⾠"/>
      <sheetName val="目次艘芜"/>
      <sheetName val="目次徸⼚"/>
      <sheetName val="工数見積もり_"/>
      <sheetName val="基礎データ"/>
      <sheetName val="df속Ⰱ蕺"/>
      <sheetName val=":”礰"/>
      <sheetName val=":”⍠"/>
      <sheetName val=":”淘"/>
      <sheetName val=":”ọ"/>
      <sheetName val=":”㲼"/>
      <sheetName val=":”帨"/>
      <sheetName val="旧031114)BIPG120᰹저_xde8d_脅"/>
      <sheetName val="目次・㢑"/>
      <sheetName val="JOB一覧砓‷ࠀṌ"/>
      <sheetName val=":”雈"/>
      <sheetName val="[df一覧hs.xls]:”亘"/>
      <sheetName val="[df一覧hs.xls]:”㍈"/>
      <sheetName val="[df一覧hs.xls]:0"/>
      <sheetName val="[df一覧hs.xls]:”鞸"/>
      <sheetName val="[df一覧hs.xls]:”閨"/>
      <sheetName val="[df一覧hs.xls]:”僈"/>
      <sheetName val="[df一覧hs.xls]:”䡲"/>
      <sheetName val="[df一覧hs.xls]:쐄ꁣ"/>
      <sheetName val="[df一覧hs.xls]:쐂끣"/>
      <sheetName val="[df一覧hs.xls]:쐊끣"/>
      <sheetName val="[df一覧hs.xls]:”衈"/>
      <sheetName val="[df一覧hs.xls]:”揄"/>
      <sheetName val="[df一覧hs.xls]:”䱈"/>
      <sheetName val="[df一覧hs.xls]:”丨"/>
      <sheetName val="[df一覧hs.xls]:”先"/>
      <sheetName val="[df一覧hs.xls]:”虘"/>
      <sheetName val="[df一覧hs.xls]:”熨"/>
      <sheetName val="[df一覧hs.xls]:”䭨"/>
      <sheetName val="[df一覧hs.xls]:扇"/>
      <sheetName val="[df一覧hs.xls]:쀀⒈"/>
      <sheetName val="[df一覧hs.xls]:/"/>
      <sheetName val="[df一覧hs.xls]:㠀聮"/>
      <sheetName val="[df一覧hs.xls]:쐓㵣"/>
      <sheetName val="[df一覧hs.xls]:”倈"/>
      <sheetName val="[df一覧hs.xls]:”倸"/>
      <sheetName val="[df一覧hs.xls]:㠓⾕"/>
      <sheetName val="[df一覧hs.xls]:㠙⾕"/>
      <sheetName val="[df一覧hs.xls]:”䮈"/>
      <sheetName val="[df一覧hs.xls]変更管理シ/"/>
      <sheetName val="[df一覧hs.xls]:쐋幣"/>
      <sheetName val="[df一覧hs.xls]:䠙㑍"/>
      <sheetName val="[df一覧hs.xls]:쐊橣"/>
      <sheetName val="[df一覧hs.xls]:쐅ᡣ"/>
      <sheetName val="[df一覧hs.xls]:⠅♌"/>
      <sheetName val="[df一覧hs.xls]:項⹋"/>
      <sheetName val="[df一覧hs.xls]:ࠅ㭏"/>
      <sheetName val="[df一覧hs.xls]:ࠅ㽐"/>
      <sheetName val="[df一覧hs.xls]:쐆ᑣ"/>
      <sheetName val="[df一覧hs.xls]:䠇㞑"/>
      <sheetName val="[df一覧hs.xls]:”旉"/>
      <sheetName val="[df一覧hs.xls]:”㙘"/>
      <sheetName val="[df一覧hs.xls]:”敧"/>
      <sheetName val="[df一覧hs.xls]:”䲨"/>
      <sheetName val="[df一覧hs.xls]:”䱨"/>
      <sheetName val="[df一覧hs.xls]:”䳸"/>
      <sheetName val="[df一覧hs.xls]:”镘"/>
      <sheetName val="[df一覧hs.xls]:”提"/>
      <sheetName val="[df一覧hs.xls]:”勘"/>
      <sheetName val="[df一覧hs.xls]:”㝨"/>
      <sheetName val="[df一覧hs.xls]:”헾"/>
      <sheetName val="[df一覧hs.xls]:”繸"/>
      <sheetName val="[df一覧hs.xls]:”艈"/>
      <sheetName val="[df一覧hs.xls]JOB一覧朁ﱥ/"/>
      <sheetName val="[df一覧hs.xls]:”鈨"/>
      <sheetName val="[df一覧hs.xls]:”壆"/>
      <sheetName val="[df一覧hs.xls]:”䳘"/>
      <sheetName val="[df一覧hs.xls]JOB一覧/"/>
      <sheetName val="[df一覧hs.xls]JOB一覧옇Ꝙ/"/>
      <sheetName val="[df一覧hs.xls]JOB一覧옅Ꝙ/"/>
      <sheetName val="[df一覧hs.xls]:”_x0005_"/>
      <sheetName val="[df一覧hs.xls]:”凸"/>
      <sheetName val="[df一覧hs.xls]:”凘"/>
      <sheetName val="[df一覧hs.xls]:”_x0010_"/>
      <sheetName val="[df一覧hs.xls]:”偸"/>
      <sheetName val="[df一覧hs.xls]JOB一覧옆/"/>
      <sheetName val="[df一覧hs.xls]JOB一覧옇/"/>
      <sheetName val="[df一覧hs.xls]JOB一覧옓遘/"/>
      <sheetName val="[df一覧hs.xls]:”㌸"/>
      <sheetName val="[df一覧hs.xls]JOB一覧朄/"/>
      <sheetName val="[df一覧hs.xls]JOB一覧會/"/>
      <sheetName val="[df一覧hs.xls]JOB一覧朂/"/>
      <sheetName val="[df一覧hs.xls]:”鏨"/>
      <sheetName val="[df一覧hs.xls]:”烨"/>
      <sheetName val="[df一覧hs.xls]:”阸"/>
      <sheetName val="[df一覧hs.xls]:”㛘"/>
      <sheetName val="[df一覧hs.xls]:”⍠"/>
      <sheetName val="[df一覧hs.xls]:”铨"/>
      <sheetName val="[df一覧hs.xls]:젗░"/>
      <sheetName val="[df一覧hs.xls]:”旀"/>
      <sheetName val="[df一覧hs.xls]:쐌督"/>
      <sheetName val="[df一覧hs.xls]:줂셥"/>
      <sheetName val="[df一覧hs.xls]:줈띥"/>
      <sheetName val="[df一覧hs.xls]:줄띥"/>
      <sheetName val="[df一覧hs.xls]:줇孥"/>
      <sheetName val="[df一覧hs.xls]:㠀☧"/>
      <sheetName val="[df一覧hs.xls]:”朂"/>
      <sheetName val="[df一覧hs.xls]:洎"/>
      <sheetName val="[df一覧hs.xls]:”㧘"/>
      <sheetName val="[df一覧hs.xls]:”쬨"/>
      <sheetName val="[df一覧hs.xls]:”槜"/>
      <sheetName val="[df一覧hs.xls]:爅婈"/>
      <sheetName val="[df一覧hs.xls]:㜶"/>
      <sheetName val="[df一覧hs.xls]:㜶"/>
      <sheetName val="[df一覧hs.xls]:㜶"/>
      <sheetName val="[df一覧hs.xls]:”㋨"/>
      <sheetName val="[df一覧hs.xls]:”㦸"/>
      <sheetName val="[df一覧hs.xls]:”鞨"/>
      <sheetName val="[df一覧hs.xls]:”觨"/>
      <sheetName val="[df一覧hs.xls]:”捚"/>
      <sheetName val="[df一覧hs.xls]:”⃠"/>
      <sheetName val="[df一覧hs.xls]:”ᇸ"/>
      <sheetName val="[df一覧hs.xls]:”敮"/>
      <sheetName val="[df一覧hs.xls]:”涐"/>
      <sheetName val="[df一覧hs.xls]:”萨"/>
      <sheetName val="[df一覧hs.xls]:娃④"/>
      <sheetName val="[df一覧hs.xls]:”㞸"/>
      <sheetName val="[df一覧hs.xls]:”ꌱ"/>
      <sheetName val="[df一覧hs.xls]:娃쑣"/>
      <sheetName val="[df一覧hs.xls]:⑖"/>
      <sheetName val="[df一覧hs.xls]:”聘"/>
      <sheetName val="[df一覧hs.xls]:꠨ᒕ"/>
      <sheetName val="[df一覧hs.xls]:堖⨶"/>
      <sheetName val="[df一覧hs.xls]:”暷"/>
      <sheetName val="[df一覧hs.xls]:”痨"/>
      <sheetName val="[df一覧hs.xls]:”枻"/>
      <sheetName val="[df一覧hs.xls]:”㕘"/>
      <sheetName val="[df一覧hs.xls]:”㓨"/>
      <sheetName val="[df一覧hs.xls]:”㣘"/>
      <sheetName val="[df一覧hs.xls]:”㚘"/>
      <sheetName val="[df一覧hs.xls]:”㧨"/>
      <sheetName val="[df一覧hs.xls]:”⁘"/>
      <sheetName val="[df一覧hs.xls]:”㍨"/>
      <sheetName val="[df一覧hs.xls]:”㩨"/>
      <sheetName val="[df一覧hs.xls]:”氚"/>
      <sheetName val="[df一覧hs.xls]:_xd845_ᬲ"/>
      <sheetName val="[df一覧hs.xls]:_xd846_ᬲ"/>
      <sheetName val="[df一覧hs.xls]:_xd850_ᬲ"/>
      <sheetName val="[df一覧hs.xls]:뜃ᅦ"/>
      <sheetName val="[df一覧hs.xls]:뜆ᅦ"/>
      <sheetName val="[df一覧hs.xls]:蠇〳"/>
      <sheetName val="[df一覧hs.xls]:”蒘"/>
      <sheetName val="[df一覧hs.xls]:”雈"/>
      <sheetName val=":⠎㨹"/>
      <sheetName val=":⠘㨹"/>
      <sheetName val=":蠠㜴"/>
      <sheetName val=":༇䱬"/>
      <sheetName val=":렜㌵"/>
      <sheetName val=":렝㌵"/>
      <sheetName val=":렦㌵"/>
      <sheetName val=":레㌵"/>
      <sheetName val=":༇Ⅼ"/>
      <sheetName val=":༎Ⅼ"/>
      <sheetName val=":”氏"/>
      <sheetName val="変更管理シ༅腬"/>
      <sheetName val=":༈襬"/>
      <sheetName val=":༆彬"/>
      <sheetName val=":༌彬"/>
      <sheetName val=":་彬"/>
      <sheetName val=":_xd827_㐸"/>
      <sheetName val=":_xd826_㐸"/>
      <sheetName val=":_xd828_㐸"/>
      <sheetName val=":젊ᐲ"/>
      <sheetName val=":젓ᐲ"/>
      <sheetName val=":젤ᐲ"/>
      <sheetName val=":㈉"/>
      <sheetName val=":㈍"/>
      <sheetName val=":㈃䉪"/>
      <sheetName val=":ࠧ㤸"/>
      <sheetName val=":”㗘"/>
      <sheetName val=":렇㌷"/>
      <sheetName val=":렘㌷"/>
      <sheetName val=":”銈"/>
      <sheetName val=":蠵㪒"/>
      <sheetName val=":㈆"/>
      <sheetName val=":䠝☸"/>
      <sheetName val=":”樲"/>
      <sheetName val=":”陈"/>
      <sheetName val=":ꠈ⸸"/>
      <sheetName val=":堢䌸"/>
      <sheetName val=":⠞⸶"/>
      <sheetName val=":䠘ⴳ"/>
      <sheetName val=":栆ᬺ"/>
      <sheetName val=":”쑠"/>
      <sheetName val=":”"/>
      <sheetName val=":ℹ"/>
      <sheetName val=":ࠠᠺ"/>
      <sheetName val=":㈃ㅪ"/>
      <sheetName val=":”攭"/>
      <sheetName val=":”湸"/>
      <sheetName val=":”Ṉ"/>
      <sheetName val="ローン要件情報(加入者）⻌9.1.䠕⸞"/>
      <sheetName val="変更管理シ䠓⸞"/>
      <sheetName val="ローン要件情報(加入者）⻌9.1.䠓⸞"/>
      <sheetName val=":”‸"/>
      <sheetName val=":”᱘"/>
      <sheetName val="変更管理シ堓⸜"/>
      <sheetName val=":”ᡨ"/>
      <sheetName val=":”䷈"/>
      <sheetName val="変更管理シ퀊գ"/>
      <sheetName val=":”㚨"/>
      <sheetName val=":”㠈"/>
      <sheetName val=":”╸"/>
      <sheetName val=":”↘"/>
      <sheetName val="ローン要件情報(加入者）⻌9.1.頟ᐡ"/>
      <sheetName val="ローン要件情報(加入者）⻌9.1.頝ᐡ"/>
      <sheetName val="変更管理シ頝ᐡ"/>
      <sheetName val=":”⎈"/>
      <sheetName val=":”ᶨ"/>
      <sheetName val=":”ᾨ"/>
      <sheetName val="変更管理シꠝᐟ"/>
      <sheetName val=":”᮸"/>
      <sheetName val=":”ᧈ"/>
      <sheetName val="変更管理シ頟ᐡ"/>
      <sheetName val="変更管理シꠟᐟ"/>
      <sheetName val="変更管理シ堵⸜"/>
      <sheetName val="変更管理シ䠥⸞"/>
      <sheetName val="変更管理シ堄⸜"/>
      <sheetName val="変更管理シ䠄⸞"/>
      <sheetName val=":”⁸"/>
      <sheetName val=":”≨"/>
      <sheetName val="変更管理シ栛⌢"/>
      <sheetName val=":”Ẉ"/>
      <sheetName val="変更管理シ校⌢"/>
      <sheetName val="変更管理シ栜⌢"/>
      <sheetName val=":”業"/>
      <sheetName val=":”㞨"/>
      <sheetName val=":”濈"/>
      <sheetName val=":”㐨"/>
      <sheetName val=":”㔨"/>
      <sheetName val=":”㟈"/>
      <sheetName val=":”㕈"/>
      <sheetName val=":”㜸"/>
      <sheetName val=":”爈"/>
      <sheetName val=":”阨"/>
      <sheetName val=":”鐨"/>
      <sheetName val=":”鈸"/>
      <sheetName val=":”㢨"/>
      <sheetName val=":”遘"/>
      <sheetName val=":”蹨"/>
      <sheetName val=":”豸"/>
      <sheetName val=":”詸"/>
      <sheetName val="変更管理シ砕㺊"/>
      <sheetName val=":”㐸"/>
      <sheetName val=":”遨"/>
      <sheetName val=":”"/>
      <sheetName val=":”㑨"/>
      <sheetName val=":”溘"/>
      <sheetName val=":”洕"/>
      <sheetName val=":”鏈"/>
      <sheetName val=":”釘"/>
      <sheetName val=":”迨"/>
      <sheetName val=":”㤸"/>
      <sheetName val=":”㏸"/>
      <sheetName val="変更管理シ뜊큦"/>
      <sheetName val=":”㎘"/>
      <sheetName val=":”贸"/>
      <sheetName val=":”襘"/>
      <sheetName val=":”譈"/>
      <sheetName val="変更管理シ䠚⊋"/>
      <sheetName val=":”蝘"/>
      <sheetName val=":”蕨"/>
      <sheetName val="変更管理シ㠓⊍"/>
      <sheetName val=":”㣈"/>
      <sheetName val=":”ↈ"/>
      <sheetName val=":”ᶘ"/>
      <sheetName val=":”ᾈ"/>
      <sheetName val="変更管理シ蠒ᘟ"/>
      <sheetName val=":”ᮨ"/>
      <sheetName val=":”ᦸ"/>
      <sheetName val="変更管理シ蠒ᘡ"/>
      <sheetName val="変更管理シ蠗ᘟ"/>
      <sheetName val="変更管理シ蠗ᘡ"/>
      <sheetName val="変更管理シ蠙ᘟ"/>
      <sheetName val="変更管理シ蠔ᘡ"/>
      <sheetName val=":”㘨"/>
      <sheetName val=":”㖘"/>
      <sheetName val=":”㊘"/>
      <sheetName val=":”㔸"/>
      <sheetName val=":”㣨"/>
      <sheetName val=":”㯼"/>
      <sheetName val=":”㳬"/>
      <sheetName val=":”Ḱ"/>
      <sheetName val="変更管理シ　搞"/>
      <sheetName val=":”㗈"/>
      <sheetName val=":”㖈"/>
      <sheetName val=":”Ḉ"/>
      <sheetName val=":”Ὸ"/>
      <sheetName val="変更管理シ✟"/>
      <sheetName val=":”ᰈ"/>
      <sheetName val=":”㒸"/>
      <sheetName val=":”㪜"/>
      <sheetName val=":”㷼"/>
      <sheetName val=":”焨"/>
      <sheetName val=":”唐"/>
      <sheetName val=":标㰶"/>
      <sheetName val="目次・퐀≏"/>
      <sheetName val=":”垸"/>
      <sheetName val=":”瓠"/>
      <sheetName val=":”㼨"/>
      <sheetName val="[df一覧hs.xls]:”枵"/>
      <sheetName val="[df一覧hs.xls]:렯䌴"/>
      <sheetName val="[df一覧hs.xls]:렱䌴"/>
      <sheetName val="[df一覧hs.xls]:䠟䌹"/>
      <sheetName val="[df一覧hs.xls]:䠠䌹"/>
      <sheetName val="[df一覧hs.xls]:䠦䌹"/>
      <sheetName val="[df一覧hs.xls]:Љ鵨"/>
      <sheetName val="[df一覧hs.xls]:Ў鵨"/>
      <sheetName val="[df一覧hs.xls]:”毨"/>
      <sheetName val="[df一覧hs.xls]:”㡸"/>
      <sheetName val="[df一覧hs.xls]:뜗쥦"/>
      <sheetName val="[df一覧hs.xls]:”栄"/>
      <sheetName val="[df一覧hs.xls]:”浈"/>
      <sheetName val="[df一覧hs.xls]:”頸"/>
      <sheetName val="[df一覧hs.xls]:Д虨"/>
      <sheetName val="[df一覧hs.xls]:А虨"/>
      <sheetName val="[df一覧hs.xls]:Е虨"/>
      <sheetName val="[df一覧hs.xls]:Є"/>
      <sheetName val="[df一覧hs.xls]:Ѕ"/>
      <sheetName val="[df一覧hs.xls]:Ї"/>
      <sheetName val="[df一覧hs.xls]:ᠣἴ"/>
      <sheetName val="[df一覧hs.xls]:Њ驨"/>
      <sheetName val="[df一覧hs.xls]:”钘"/>
      <sheetName val="[df一覧hs.xls]:ࡁᤶ"/>
      <sheetName val="[df一覧hs.xls]:ᠭἴ"/>
      <sheetName val="[df一覧hs.xls]:ᠮἴ"/>
      <sheetName val="[df一覧hs.xls]:ᠯἴ"/>
      <sheetName val="[df一覧hs.xls]:Їꅨ"/>
      <sheetName val="[df一覧hs.xls]:༆腬"/>
      <sheetName val="[df一覧hs.xls]:༎筬"/>
      <sheetName val="[df一覧hs.xls]:༊筬"/>
      <sheetName val="[df一覧hs.xls]:༕筬"/>
      <sheetName val="[df一覧hs.xls]:༄筬"/>
      <sheetName val="[df一覧hs.xls]:༈筬"/>
      <sheetName val="[df一覧hs.xls]:༖筬"/>
      <sheetName val="[df一覧hs.xls]:་"/>
      <sheetName val="[df一覧hs.xls]:༊"/>
      <sheetName val="[df一覧hs.xls]:༉"/>
      <sheetName val="[df一覧hs.xls]:༠"/>
      <sheetName val="[df一覧hs.xls]:⠎㨹"/>
      <sheetName val="[df一覧hs.xls]:⠘㨹"/>
      <sheetName val="[df一覧hs.xls]:蠠㜴"/>
      <sheetName val="[df一覧hs.xls]:༇䱬"/>
      <sheetName val="[df一覧hs.xls]:렜㌵"/>
      <sheetName val="[df一覧hs.xls]:렝㌵"/>
      <sheetName val="[df一覧hs.xls]:렦㌵"/>
      <sheetName val="[df一覧hs.xls]:레㌵"/>
      <sheetName val="[df一覧hs.xls]:༇Ⅼ"/>
      <sheetName val="[df一覧hs.xls]:༎Ⅼ"/>
      <sheetName val="[df一覧hs.xls]:”氏"/>
      <sheetName val="[df一覧hs.xls]:༈襬"/>
      <sheetName val="[df一覧hs.xls]:༆彬"/>
      <sheetName val="[df一覧hs.xls]:༌彬"/>
      <sheetName val="[df一覧hs.xls]:”闸"/>
      <sheetName val="[df一覧hs.xls]:་彬"/>
      <sheetName val="[df一覧hs.xls]:_xd827_㐸"/>
      <sheetName val="[df一覧hs.xls]:_xd826_㐸"/>
      <sheetName val="[df一覧hs.xls]:_xd828_㐸"/>
      <sheetName val="[df一覧hs.xls]:젊ᐲ"/>
      <sheetName val="[df一覧hs.xls]:젓ᐲ"/>
      <sheetName val="[df一覧hs.xls]:젤ᐲ"/>
      <sheetName val="[df一覧hs.xls]:㈉"/>
      <sheetName val="[df一覧hs.xls]:㈍"/>
      <sheetName val="[df一覧hs.xls]:㈃䉪"/>
      <sheetName val="[df一覧hs.xls]:ࠧ㤸"/>
      <sheetName val="[df一覧hs.xls]:”㗘"/>
      <sheetName val="[df一覧hs.xls]:렇㌷"/>
      <sheetName val="[df一覧hs.xls]:렘㌷"/>
      <sheetName val="[df一覧hs.xls]:”銈"/>
      <sheetName val="[df一覧hs.xls]:蠵㪒"/>
      <sheetName val="[df一覧hs.xls]:㈆"/>
      <sheetName val="[df一覧hs.xls]:䠝☸"/>
      <sheetName val="[df一覧hs.xls]:”樲"/>
      <sheetName val="[df一覧hs.xls]:”陈"/>
      <sheetName val="[df一覧hs.xls]:ꠈ⸸"/>
      <sheetName val="[df一覧hs.xls]:堢䌸"/>
      <sheetName val="[df一覧hs.xls]:⠞⸶"/>
      <sheetName val="[df一覧hs.xls]:䠘ⴳ"/>
      <sheetName val="[df一覧hs.xls]:栆ᬺ"/>
      <sheetName val="[df一覧hs.xls]:”쑠"/>
      <sheetName val="[df一覧hs.xls]:”"/>
      <sheetName val="[df一覧hs.xls]:ℹ"/>
      <sheetName val="[df一覧hs.xls]:ࠠᠺ"/>
      <sheetName val="[df一覧hs.xls]:㈃ㅪ"/>
      <sheetName val="[df一覧hs.xls]:”攭"/>
      <sheetName val="[df一覧hs.xls]:”湸"/>
      <sheetName val="[df一覧hs.xls]:”Ṉ"/>
      <sheetName val="[df一覧hs.xls]:”‸"/>
      <sheetName val="[df一覧hs.xls]:”᱘"/>
      <sheetName val="[df一覧hs.xls]:”ᡨ"/>
      <sheetName val="[df一覧hs.xls]:”䷈"/>
      <sheetName val="[df一覧hs.xls]:”㚨"/>
      <sheetName val="[df一覧hs.xls]:”㠈"/>
      <sheetName val="[df一覧hs.xls]:”╸"/>
      <sheetName val="[df一覧hs.xls]:”↘"/>
      <sheetName val="[df一覧hs.xls]:”⎈"/>
      <sheetName val="[df一覧hs.xls]:”ᶨ"/>
      <sheetName val="[df一覧hs.xls]:”ᾨ"/>
      <sheetName val="[df一覧hs.xls]:”᮸"/>
      <sheetName val="[df一覧hs.xls]:”ᧈ"/>
      <sheetName val="[df一覧hs.xls]:”⁸"/>
      <sheetName val="[df一覧hs.xls]:”≨"/>
      <sheetName val="[df一覧hs.xls]:”Ẉ"/>
      <sheetName val="[df一覧hs.xls]:”業"/>
      <sheetName val="[df一覧hs.xls]:”㞨"/>
      <sheetName val="[df一覧hs.xls]:”濈"/>
      <sheetName val="[df一覧hs.xls]:”㐨"/>
      <sheetName val="[df一覧hs.xls]:”㔨"/>
      <sheetName val="[df一覧hs.xls]:”㟈"/>
      <sheetName val="[df一覧hs.xls]:”㕈"/>
      <sheetName val="[df一覧hs.xls]:”㜸"/>
      <sheetName val="[df一覧hs.xls]:”爈"/>
      <sheetName val="[df一覧hs.xls]:”阨"/>
      <sheetName val="[df一覧hs.xls]:”鐨"/>
      <sheetName val="[df一覧hs.xls]:”鈸"/>
      <sheetName val="[df一覧hs.xls]:”㢨"/>
      <sheetName val="[df一覧hs.xls]:”遘"/>
      <sheetName val="[df一覧hs.xls]:”蹨"/>
      <sheetName val="[df一覧hs.xls]:”豸"/>
      <sheetName val="[df一覧hs.xls]:”詸"/>
      <sheetName val="[df一覧hs.xls]:”㐸"/>
      <sheetName val="[df一覧hs.xls]:”遨"/>
      <sheetName val="[df一覧hs.xls]:”"/>
      <sheetName val="[df一覧hs.xls]:”㑨"/>
      <sheetName val="[df一覧hs.xls]:”溘"/>
      <sheetName val="[df一覧hs.xls]:”洕"/>
      <sheetName val="[df一覧hs.xls]:”鏈"/>
      <sheetName val="[df一覧hs.xls]:”釘"/>
      <sheetName val="[df一覧hs.xls]:”迨"/>
      <sheetName val="[df一覧hs.xls]:”㤸"/>
      <sheetName val="[df一覧hs.xls]:”㏸"/>
      <sheetName val="[df一覧hs.xls]:”㎘"/>
      <sheetName val="[df一覧hs.xls]:”贸"/>
      <sheetName val="[df一覧hs.xls]:”襘"/>
      <sheetName val="[df一覧hs.xls]:”譈"/>
      <sheetName val="[df一覧hs.xls]:”蝘"/>
      <sheetName val="[df一覧hs.xls]:”蕨"/>
      <sheetName val="[df一覧hs.xls]:”㣈"/>
      <sheetName val="[df一覧hs.xls]:”ↈ"/>
      <sheetName val="[df一覧hs.xls]:”ᶘ"/>
      <sheetName val="[df一覧hs.xls]:”ᾈ"/>
      <sheetName val="[df一覧hs.xls]:”ᮨ"/>
      <sheetName val="[df一覧hs.xls]:”ᦸ"/>
      <sheetName val="[df一覧hs.xls]:”㘨"/>
      <sheetName val="[df一覧hs.xls]:”㖘"/>
      <sheetName val="[df一覧hs.xls]:”㊘"/>
      <sheetName val="[df一覧hs.xls]:”㔸"/>
      <sheetName val="[df一覧hs.xls]:”㣨"/>
      <sheetName val="[df一覧hs.xls]:”㯼"/>
      <sheetName val="[df一覧hs.xls]:”㳬"/>
      <sheetName val="[df一覧hs.xls]:”Ḱ"/>
      <sheetName val="[df一覧hs.xls]:”㗈"/>
      <sheetName val="[df一覧hs.xls]:”䀀"/>
      <sheetName val="[df一覧hs.xls]:”ᬨ"/>
      <sheetName val="[df一覧hs.xls]:”蕀"/>
      <sheetName val="[df一覧hs.xls]:”㖈"/>
      <sheetName val="[df一覧hs.xls]:”Ḉ"/>
      <sheetName val="[df一覧hs.xls]:”Ὸ"/>
      <sheetName val="[df一覧hs.xls]:”ᰈ"/>
      <sheetName val="[df一覧hs.xls]:”㒸"/>
      <sheetName val="[df一覧hs.xls]:”㪜"/>
      <sheetName val="[df一覧hs.xls]:”㷼"/>
      <sheetName val="[df一覧hs.xls]:”礰"/>
      <sheetName val="[df一覧hs.xls]:”焨"/>
      <sheetName val="Sheet5"/>
      <sheetName val="人DB給DBﾏｯﾁﾝ堑ㅑ"/>
      <sheetName val="人DB給DBﾏｯﾁﾝ/"/>
      <sheetName val="設定値"/>
      <sheetName val="（旧）更新履歴"/>
      <sheetName val="C05-30メッセージ一覧"/>
      <sheetName val="目次・業 "/>
      <sheetName val="目次・業⠓"/>
      <sheetName val="目次・業/"/>
      <sheetName val=":촂἞"/>
      <sheetName val=":㠘␳"/>
      <sheetName val=":밁Ḿ"/>
      <sheetName val=":ﰁ輻"/>
      <sheetName val=":ﰀ렻"/>
      <sheetName val=":”㺼"/>
      <sheetName val=":⸂ۣ"/>
      <sheetName val=":⸁ⳣ"/>
      <sheetName val=":栗‷"/>
      <sheetName val=":”㭜"/>
      <sheetName val=":”怈"/>
      <sheetName val=":”㟨"/>
      <sheetName val=":”鑘"/>
      <sheetName val="目次・匁ꈇ"/>
      <sheetName val=":”ᱸ"/>
      <sheetName val=":”Ṩ"/>
      <sheetName val="変更管理シ栔Ⱎ"/>
      <sheetName val=":”ᢘ"/>
      <sheetName val="変更管理シ栔Ⱐ"/>
      <sheetName val="変更管理シ栕Ⱎ"/>
      <sheetName val="変更管理シ栕Ⱐ"/>
      <sheetName val="変更管理シ栖Ⱎ"/>
      <sheetName val="変更管理シ栙Ⱐ"/>
      <sheetName val="変更管理シ栆Ⱎ"/>
      <sheetName val="変更管理シ栆Ⱐ"/>
      <sheetName val=":”丸"/>
      <sheetName val="変更管理シ㠀华"/>
      <sheetName val="変更管理シ栖Ẏ"/>
      <sheetName val=":”袈"/>
      <sheetName val="変更管理シ堖Ẑ"/>
      <sheetName val=":”乀"/>
      <sheetName val="変更管理シ䀁牎"/>
      <sheetName val=":”"/>
      <sheetName val=":”㮼"/>
      <sheetName val=":”丰"/>
      <sheetName val=":”㲜"/>
      <sheetName val=":”帠"/>
      <sheetName val="変更管理シ⠂"/>
      <sheetName val="変更管理シ⠀䱞"/>
      <sheetName val=":”㮜"/>
      <sheetName val=":”䄜"/>
      <sheetName val="変更管理シ⠂쥞"/>
      <sheetName val="変更管理シࠂ㝠"/>
      <sheetName val=":”ݓ"/>
      <sheetName val=":”䅜"/>
      <sheetName val=":”ₘ"/>
      <sheetName val=":⠂᤿"/>
      <sheetName val=":”㻘"/>
      <sheetName val=":”㿬"/>
      <sheetName val="目次・᐀넽"/>
      <sheetName val=":”㑈"/>
      <sheetName val=":_xd802_"/>
      <sheetName val="変更管理シ_xd800_⩭"/>
      <sheetName val="[df一覧hs.xls]人DB給DBﾏｯﾁﾝ/"/>
      <sheetName val="[df一覧hs.xls]目次・業/"/>
      <sheetName val=":”㸼"/>
      <sheetName val=":_xd801_摭"/>
      <sheetName val="変更管理シ젂ⴾ"/>
      <sheetName val=":”㻈"/>
      <sheetName val=":䰀錻"/>
      <sheetName val=":”淴"/>
      <sheetName val=":”㲬"/>
      <sheetName val=":”掱"/>
      <sheetName val=":”㺔"/>
      <sheetName val=":”䋼"/>
      <sheetName val="JOB一覧ԯ"/>
      <sheetName val="ローン要件情報(加入䀀ᎀ㠀ᎃ픀腟԰"/>
      <sheetName val="2003"/>
      <sheetName val="加入者属性情報(ᠵ㦆ꉠ赈鵛/"/>
      <sheetName val="目次렍Ὣက"/>
      <sheetName val="目次렍Ὣ"/>
      <sheetName val="新業務機能렇ᾌ퀀"/>
      <sheetName val="新業務機能蠗ᲅ蠀"/>
      <sheetName val="预算科目link"/>
      <sheetName val="機能概要"/>
      <sheetName val="画面フロー"/>
      <sheetName val="画面レイアウト_1"/>
      <sheetName val="画面レイアウト_2"/>
      <sheetName val="画面レイアウト_3"/>
      <sheetName val="リソース一覧_1"/>
      <sheetName val="リソース一覧_2"/>
      <sheetName val="リソース一覧_3"/>
      <sheetName val="画面項目一覧_1"/>
      <sheetName val="画面項目一覧_2"/>
      <sheetName val="画面項目一覧_3"/>
      <sheetName val="イベント一覧(自作)"/>
      <sheetName val="属性チェック一覧_2"/>
      <sheetName val="属性チェック一覧_1"/>
      <sheetName val="属性チェック一覧_3"/>
      <sheetName val="業務チェック一覧"/>
      <sheetName val="その他チェック一覧"/>
      <sheetName val="目次・臨⒤"/>
      <sheetName val="目次・臨⊤"/>
      <sheetName val="目次・臨睮"/>
      <sheetName val="コールト/"/>
      <sheetName val="目次・/"/>
      <sheetName val="[df一覧hs_xls][df一覧hs_xls]:0é"/>
      <sheetName val="[df一覧hs_xls][df一覧hs_xls]:”0é0"/>
      <sheetName val="[df一覧hs_xls][df一覧hs_xls]_:”_0é"/>
      <sheetName val="[df一覧hs_xls][df一覧hs_xls]:”"/>
      <sheetName val="目次_x000b_"/>
      <sheetName val="#FTRD 调达"/>
      <sheetName val="dfԯ"/>
      <sheetName val="df↕ԯ"/>
      <sheetName val="df㒕ԯ"/>
      <sheetName val="詳細（受注実績)"/>
      <sheetName val="規模別分析"/>
      <sheetName val="df玶更偗"/>
      <sheetName val="【別紙２】処分一覧（要求コード２）"/>
      <sheetName val="入力項目説明"/>
      <sheetName val="見積"/>
      <sheetName val="Sheet223"/>
      <sheetName val="区分"/>
      <sheetName val="プログラムIDステップ数"/>
      <sheetName val="機能別工数(２０H改善)"/>
      <sheetName val="Configure"/>
      <sheetName val="Exchange Rate Link Sheet"/>
      <sheetName val="[df一覧hs.xls][df一"/>
      <sheetName val="df㸵렂ﭯ"/>
      <sheetName val="df_x000c_"/>
      <sheetName val="画面一覧"/>
      <sheetName val="課題一覧"/>
      <sheetName val="使用仕様書"/>
      <sheetName val="総体過程定義"/>
      <sheetName val="ハードウェア一覧"/>
      <sheetName val="数据源（勿填）"/>
      <sheetName val="016W"/>
      <sheetName val="顶棚与尾门胶条整理"/>
      <sheetName val="7"/>
      <sheetName val="油门踏板取出"/>
      <sheetName val="燃油管取出"/>
      <sheetName val="DT"/>
      <sheetName val="Title Page"/>
      <sheetName val="517L 出図調整 日程 12月14日"/>
      <sheetName val="JOB一覧(┃硏0"/>
      <sheetName val="JOB一覧(蠖ᖕ堀"/>
      <sheetName val="JOB一覧(─ꍏ/"/>
      <sheetName val="JOB一覧(堏䖔栀"/>
      <sheetName val="JOB一覧(렓㑲ꀀ"/>
      <sheetName val="JOB一覧(㠗㒘ꠀ"/>
      <sheetName val="JOB一覧(ᡍ堀"/>
      <sheetName val="JOB一覧(쐃硣0"/>
      <sheetName val="JOB一覧(ꠇ⩑"/>
      <sheetName val="JOB一覧(蠆ㅎ쀀"/>
      <sheetName val="JOB一覧(蠆ㅎ"/>
      <sheetName val="JOB一覧(ࠆ㉐頀"/>
      <sheetName val="JOB一覧(蠀䤑쐃"/>
      <sheetName val="JOB一覧(蠀刏쐂"/>
      <sheetName val="JOB一覧(쐀䅣0"/>
      <sheetName val="JOB一覧(렅㍍䀀"/>
      <sheetName val="JOB一覧(쐄/"/>
      <sheetName val="JOB一覧(쐈鉣/"/>
      <sheetName val="JOB一覧(≏"/>
      <sheetName val="加入者ｽﾃｰﾀ_x0002_ + ⽘_x0015_ 饦"/>
      <sheetName val=":”_x0013_ 0é0°  ReQ_x0005_€"/>
      <sheetName val=":”_x0013_ 0é0°  ReQ_x0005_"/>
      <sheetName val=":_x0013_ 0é0°  ReQ_x0005_"/>
      <sheetName val=" :_x0013_ 0é0°     ReQ_x0005_"/>
      <sheetName val="JOB一覧(蠗⹌ꀀ"/>
      <sheetName val="JOB一覧(䠘䑭⠀"/>
      <sheetName val="JOB一覧(쐉/"/>
      <sheetName val="JOB一覧(젖㙏砀"/>
      <sheetName val="JOB一覧(䠀峳쐃"/>
      <sheetName val="JOB一覧(⁌"/>
      <sheetName val="JOB一覧(쐃_xda63_/"/>
      <sheetName val="JOB一覧(㡃ぎ퀀"/>
      <sheetName val="JOB一覧(㡃ぎ᠀"/>
      <sheetName val="JOB一覧(쐆ݣ0"/>
      <sheetName val="JOB一覧(쐅ݣ0"/>
      <sheetName val="JOB一覧(젗䉎堀"/>
      <sheetName val="JOB一覧(쐂쩣/"/>
      <sheetName val="JOB一覧(쐂瑣0"/>
      <sheetName val="JOB一覧(쐃ㅣ0"/>
      <sheetName val="JOB一覧(㠀퐮쐇"/>
      <sheetName val="JOB一覧(頀큫쐄"/>
      <sheetName val="JOB一覧("/>
      <sheetName val="JOB一覧(蠀砟쐉"/>
      <sheetName val="JOB一覧(_xd823_♋쀀"/>
      <sheetName val="JOB一覧(쐅彣0"/>
      <sheetName val="JOB一覧(쐈彣0"/>
      <sheetName val="JOB一覧(쐃썣/"/>
      <sheetName val="JOB一覧(䉑"/>
      <sheetName val="JOB一覧(᠅᥌"/>
      <sheetName val="JOB一覧(䉑䠀"/>
      <sheetName val="JOB一覧(爂歈0"/>
      <sheetName val="JOB一覧(瀀폇쐋"/>
      <sheetName val="JOB一覧(　啢쐂"/>
      <sheetName val="JOB一覧(_x0001_"/>
      <sheetName val="Master data"/>
      <sheetName val="Items List Summary"/>
      <sheetName val="JOB一覧(固"/>
      <sheetName val="sheet17"/>
      <sheetName val="JOB一覧(က"/>
      <sheetName val="JOB一覧(렚ᶒ栀"/>
      <sheetName val="変更管0"/>
      <sheetName val="退職事由等(µ.2.3.2) (옂饘"/>
      <sheetName val="変更管/"/>
      <sheetName val="チェック옆㡘0"/>
      <sheetName val="退職事由等(µ.2.3.2) (0"/>
      <sheetName val="チェック堉ᾒ𐁩옆䩘"/>
      <sheetName val="変更管옇䑘0"/>
      <sheetName val="チェック영ⵘ0"/>
      <sheetName val="チェック䠆ⲗ㠀᏷옂꩘"/>
      <sheetName val="変更管젟ᢑ頀㙤"/>
      <sheetName val="変更管영晘0"/>
      <sheetName val="チェック젘⎒ꀀ啲옇㝘"/>
      <sheetName val="チェック옃ﱘ/"/>
      <sheetName val="チェック0"/>
      <sheetName val="チェック順ⱎ퀀뒴옂_xd958_"/>
      <sheetName val="チェック順ⱎ退䩖옄_xd958_"/>
      <sheetName val="チェック_xd805_ቋ ೝ옃ᥘ"/>
      <sheetName val="チェック_xd805_ቋ䀀ೕ옃ᥘ"/>
      <sheetName val="チェック⠖⍍蠀걡옊絘"/>
      <sheetName val="チェック⠖⍍　뉂옊絘"/>
      <sheetName val="チェック옂ј0"/>
      <sheetName val="チェック_xd804_ᮖ◓옃㝘"/>
      <sheetName val="チェック옄ј0"/>
      <sheetName val="チェック옉མ0"/>
      <sheetName val="チェック頖Ⲙ퀀▔옃⅘"/>
      <sheetName val="チェック/"/>
      <sheetName val="チェック䠆♋怀눋옄ﭘ"/>
      <sheetName val="チェック堆ᕏ袚옇㹘"/>
      <sheetName val="チェック옊楘0"/>
      <sheetName val="チェック옇獘0"/>
      <sheetName val="チェック옉獘0"/>
      <sheetName val="チェック옄乘0"/>
      <sheetName val="チェック영乘0"/>
      <sheetName val="チェック옉_xdd58_/"/>
      <sheetName val="チェック᥏뀀ᑌ옍ౘ"/>
      <sheetName val="チェック옄⽘0"/>
      <sheetName val="チェックꠐᵋ"/>
      <sheetName val="チェックꠄᵋꡪ옂졘"/>
      <sheetName val="チェック옄쁘/"/>
      <sheetName val="チェック옄㭘0"/>
      <sheetName val="チェック옂/"/>
      <sheetName val="変更管옂⍘0"/>
      <sheetName val="チェック옂牘0"/>
      <sheetName val="退職事由等(µ.2.3.2) (옂牘"/>
      <sheetName val="チェック옋㥘0"/>
      <sheetName val="チェック옂_xde58_/"/>
      <sheetName val="チェック예湘0"/>
      <sheetName val="チェック옇䕘0"/>
      <sheetName val="チェックᙎ⠀䤋옄_xda58_"/>
      <sheetName val="チェック砄ᩒ毊옄"/>
      <sheetName val="チェック옆㩘0"/>
      <sheetName val="チェック옇션/"/>
      <sheetName val="チェック㜁ꡣ/"/>
      <sheetName val="チェック㜁鵣/"/>
      <sheetName val="チェック옇噘0"/>
      <sheetName val="チェック蠏ṋ᠀叡옇瑘"/>
      <sheetName val="チェック蠐ᩏ頀迻옉ꡘ"/>
      <sheetName val="チェック蠄⅐蠀數옆"/>
      <sheetName val="チェック옄멘/"/>
      <sheetName val="チェック옉멘/"/>
      <sheetName val="チェック⠝ᶕ᠀쎈예ࡘ"/>
      <sheetName val="変更管ꠎᒖ퀀곤"/>
      <sheetName val="チェック렔ᲅꀀ䀹옐睘"/>
      <sheetName val="チェック栅ᮒꠀ檧옂魘"/>
      <sheetName val="チェック옆/"/>
      <sheetName val="チェック픀蕟ԯ"/>
      <sheetName val="チェック쓀⭽ࠀ⮀픀䉟"/>
      <sheetName val="チェック픀쁟ԯ"/>
      <sheetName val="チェックက"/>
      <sheetName val="チェック"/>
      <sheetName val="チェック옂灘0"/>
      <sheetName val="チェック᠒ₑ䀀㮬옄"/>
      <sheetName val="チェックȀ虾ԯ"/>
      <sheetName val="チェックȀᅾ԰"/>
      <sheetName val="チェックȀԯ"/>
      <sheetName val="チェック적䌾鐀⤹䀂◨"/>
      <sheetName val="目次・倀鮨"/>
      <sheetName val="目次・ _xda5d_"/>
      <sheetName val="目次・　隹"/>
      <sheetName val="目次・뀀魥"/>
      <sheetName val="目次・쀀_xda58_"/>
      <sheetName val="目次・0"/>
      <sheetName val="目次・_xd800_根"/>
      <sheetName val="目次・렀㙪"/>
      <sheetName val="目次・쐂屣"/>
      <sheetName val="目次・砉ᩋ"/>
      <sheetName val="目次・ꠈ㽯"/>
      <sheetName val="目次・朅ⵥ"/>
      <sheetName val="チェック栄ᦋ렀淃옂ꕘ"/>
      <sheetName val="チェックࠛፌ뀀卑옄"/>
      <sheetName val="退職事由等(µ.2.3.2) (က"/>
      <sheetName val="変更管頔麕䀀᥼"/>
      <sheetName val="変更管洁噩0"/>
      <sheetName val="変更管蠺ℳ쀀뗏"/>
      <sheetName val="更新履0"/>
      <sheetName val="更新履/"/>
      <sheetName val="チェックį"/>
      <sheetName val="変更管예汘0"/>
      <sheetName val="更堛ᒖ耀"/>
      <sheetName val="更堝ᒖ쀀"/>
      <sheetName val="更옄_xde58_/"/>
      <sheetName val="更堉⺑"/>
      <sheetName val="コンポーネントタイプ"/>
      <sheetName val="４号機"/>
      <sheetName val="装置別結線図"/>
      <sheetName val="EsconDirector"/>
      <sheetName val="１号機"/>
      <sheetName val="２号機"/>
      <sheetName val="３号機"/>
      <sheetName val="D_SCCTAB15"/>
      <sheetName val="D_SCCTAB16"/>
      <sheetName val="D_SCCTFB14"/>
      <sheetName val="初期設定"/>
      <sheetName val="売上"/>
      <sheetName val="（付録）6月IGSC単価"/>
      <sheetName val="WBS"/>
      <sheetName val="メイン・メニュー"/>
      <sheetName val="ドメイン情報"/>
      <sheetName val="IPアドレス一覧"/>
      <sheetName val="回線情報"/>
      <sheetName val="電話機関連"/>
      <sheetName val="回線接続図"/>
      <sheetName val="CIC(Line)設定"/>
      <sheetName val="Workgroup設定"/>
      <sheetName val="CIC(Station)設定"/>
      <sheetName val="CIC(Station)シリアル"/>
      <sheetName val="ユーザ一覧(オペレータ "/>
      <sheetName val="スキル"/>
      <sheetName val="CIC(Status)"/>
      <sheetName val="スケジュール"/>
      <sheetName val="CIC(Roles)"/>
      <sheetName val="CIC(InputConversion)設定"/>
      <sheetName val="CIC(DialPlan)設定"/>
      <sheetName val="SIPMG設定 (Mediant)"/>
      <sheetName val="SIP端末設定"/>
      <sheetName val="Recorder設定"/>
      <sheetName val="ハンドラーカスタマイズ"/>
      <sheetName val="ASPEN 算出シート"/>
      <sheetName val="table詳細"/>
      <sheetName val="単価表１"/>
      <sheetName val="機能一覧"/>
      <sheetName val="製品入力_Dia"/>
      <sheetName val="tblCONST"/>
      <sheetName val="tblMENU"/>
      <sheetName val="変更管/　 "/>
      <sheetName val="帳票（裸*"/>
      <sheetName val="[df一覧hs.xls][df一覧hs.xls]?:_x0013_?0é"/>
      <sheetName val="[df一覧hs.xls][df一覧hs.xls][df一覧hꠁ"/>
      <sheetName val="[df一覧hs.xls][df一覧hs.xls][df一覧h "/>
      <sheetName val="[df一覧hs.xls][df一覧hs.xls][df一覧h"/>
      <sheetName val="[df一覧hs.xls][df一覧hs.xls][df一覧h"/>
      <sheetName val="[df一覧hs.xls][df一覧hs.xls]:” "/>
      <sheetName val="帳票（뿀ۯ栄"/>
      <sheetName val="帳票（Ҙ۪栄"/>
      <sheetName val="帳票（ܸȌ栄"/>
      <sheetName val="帳票（"/>
      <sheetName val="帳票（識_x0013_흰"/>
      <sheetName val="目次・賞"/>
      <sheetName val="[df一覧hs.xls][df一覧hs堀⸇퐂ॠ_x0001_"/>
      <sheetName val="[df一覧hs.xls][df一覧hs"/>
      <sheetName val="COMMON"/>
      <sheetName val="現行各DB"/>
      <sheetName val="２全経費飈_x0019_ఈੀ揄"/>
      <sheetName val="２全経費"/>
      <sheetName val="２全経費揄⿓"/>
      <sheetName val="２全経費屸ࡹ揄《"/>
      <sheetName val="２全経費_x0001_"/>
      <sheetName val="２全経費揄〠"/>
      <sheetName val="２全経費揄⿁"/>
      <sheetName val="２全経費㽐త揄そ"/>
      <sheetName val="２全経費揄⾡"/>
      <sheetName val="２全経費揄〒"/>
      <sheetName val="２全経費揄⿚"/>
      <sheetName val="２全経費揄⾕"/>
      <sheetName val="２全経費뚆畕訐ׁ揄"/>
      <sheetName val="２全経費鈘8_xdf50_ດ揄"/>
      <sheetName val="２全経費揄し"/>
      <sheetName val="２全経費霈5࠘Ό揄"/>
      <sheetName val="２全経費揄〝"/>
      <sheetName val="２全経費题Cࡇ揄"/>
      <sheetName val="２全経費揄⾑"/>
      <sheetName val="２全経費揄〱"/>
      <sheetName val="２全経費揄よ"/>
      <sheetName val="２全経費飈6០ϻ揄"/>
      <sheetName val="２全経費揄⾔"/>
      <sheetName val="２全経費霈;ṰО揄"/>
      <sheetName val="２全経費燸_x001e_窸ˇ揄"/>
      <sheetName val="２全経費䢁ĺ"/>
      <sheetName val="２全経費쫛2"/>
      <sheetName val="２全経費䘭眔Ⳙŕ쫛"/>
      <sheetName val="２全経費揄な"/>
      <sheetName val="２全経費ꙭŅ"/>
      <sheetName val="２全経費䘭瘖ɧꙭ"/>
      <sheetName val="２全経費䘭皕縐Ţ䢁"/>
      <sheetName val="２全経費揄〿"/>
      <sheetName val="２全経費倘8懀ٶ揄"/>
      <sheetName val="２全経費揄『"/>
      <sheetName val="２全経費揄⿶"/>
      <sheetName val="２全経費揄〙"/>
      <sheetName val="２全経費࠰揄ぺ"/>
      <sheetName val="２全経費犠ፕ揄び"/>
      <sheetName val="２全経費ᵘᆇ揄び"/>
      <sheetName val="２全経費࢈ඐ揄〜"/>
      <sheetName val="２全経費䱨;᭠࢔揄"/>
      <sheetName val="２全経費揄⾬"/>
      <sheetName val="２全経費俸-ⱀઆ揄"/>
      <sheetName val="２全経費棸ੇ揄っ"/>
      <sheetName val="２全経費儨%ᯐՐ揄"/>
      <sheetName val="２全経費揄だ"/>
      <sheetName val="２全経費ᬨɴő"/>
      <sheetName val="２全経費䢁Ĕ"/>
      <sheetName val="２全経費䢁þ"/>
      <sheetName val="２全経費揄〶"/>
      <sheetName val="２全経費錨6糨͕揄"/>
      <sheetName val="２全経費揄⿸"/>
      <sheetName val="２全経費予6῀ߖ揄"/>
      <sheetName val="２全経費䘭癒Ȇꙭ"/>
      <sheetName val="２全経費ꙭù"/>
      <sheetName val="２全経費局Ԇ揄⾾"/>
      <sheetName val="２全経費揄〕"/>
      <sheetName val="２全経費阨0놈ɒ揄"/>
      <sheetName val="２全経費揄や"/>
      <sheetName val="２全経費渘.新Ɍ揄"/>
      <sheetName val="２全経費狘&amp;붐Ҷ揄"/>
      <sheetName val="２全経費䰘.춐ᢅ揄"/>
      <sheetName val="２全経費仨_x001b_佐˕揄"/>
      <sheetName val="２全経費෈˕揄⾒"/>
      <sheetName val="２全経費豸௳揄⾒"/>
      <sheetName val="２全経費燨8殘૚揄"/>
      <sheetName val="２全経費燨8⠘౿揄"/>
      <sheetName val="２全経費揄ぶ"/>
      <sheetName val="２全経費潈 핀ࢫ揄"/>
      <sheetName val="２全経費揄⿃"/>
      <sheetName val="２全経費潈 푠า揄"/>
      <sheetName val="２全経費䱸C힨و揄"/>
      <sheetName val="２全経費䱈C㙘ࠞ恽"/>
      <sheetName val="２全経費䢁6"/>
      <sheetName val="２全経費縐ɣ䢁ĸ"/>
      <sheetName val="２全経費䢁$"/>
      <sheetName val="２全経費ĺ"/>
      <sheetName val="２全経費䢁ł"/>
      <sheetName val="２全経費䘭甴縐ǿ䢁"/>
      <sheetName val="２全経費䘭甴縐Ȓ䢁"/>
      <sheetName val="２全経費䘭皢縐ɴ䢁"/>
      <sheetName val="２全経費䢁ŉ"/>
      <sheetName val="２全経費䢁Ń"/>
      <sheetName val="２全経費䢁Ĩ"/>
      <sheetName val="２全経費䢁_x0016_"/>
      <sheetName val="２全経費䘭痏縐ƽ䢁"/>
      <sheetName val="２全経費䘭瘹縐ɜ䢁"/>
      <sheetName val="２全経費淘_x001e_쫰Ӥ揄"/>
      <sheetName val="２全経費䢁¬"/>
      <sheetName val="２全経費㉀ↅ縐Ǘ䢁"/>
      <sheetName val="２全経費揄〡"/>
      <sheetName val="２全経費消6储մ揄"/>
      <sheetName val="２全経費犘A컠Ͱ揄"/>
      <sheetName val="２全経費樐͞揄す"/>
      <sheetName val="２全経費ၰණ揄す"/>
      <sheetName val="２全経費ᮘɵ揄ど"/>
      <sheetName val="２全経費赘঍揄⾔"/>
      <sheetName val="２全経費ꪸᗱ揄⾷"/>
      <sheetName val="２全経費꽐੫揄⾷"/>
      <sheetName val="２全経費_xdcb0_ਟ揄⾷"/>
      <sheetName val="２全経費ᵘᗪ揄⾷"/>
      <sheetName val="２全経費땀੝揄⾷"/>
      <sheetName val="２全経費牘_x0018_⎸Ռ揄"/>
      <sheetName val="２全経費牘_x0018_⦠ߒ揄"/>
      <sheetName val="２全経費_xdbd0_਱揄べ"/>
      <sheetName val="２全経費阘2嗨ை揄"/>
      <sheetName val="２全経費犸5_xdee0_ೞ揄"/>
      <sheetName val="２全経費犸5쁰ஂ揄"/>
      <sheetName val="２全経費犸5ܸ޳揄"/>
      <sheetName val="２全経費犸5씈ஂ揄"/>
      <sheetName val="２全経費犸5쭠̮揄"/>
      <sheetName val="２全経費犸5⁰଑揄"/>
      <sheetName val="２全経費犸5컠̮揄"/>
      <sheetName val="２全経費濈:奨ࣷ揄"/>
      <sheetName val="２全経費濈:児ࣷ揄"/>
      <sheetName val="２全経費揄〪"/>
      <sheetName val="２全経費ꙭĻ"/>
      <sheetName val="２全経費䘭疺ȱꙭ"/>
      <sheetName val="２全経費ȱꙭď"/>
      <sheetName val="２全経費〘ᬡȱꙭ"/>
      <sheetName val="２全経費ꙭĲ"/>
      <sheetName val="２全経費䘭畹ɝꙭ"/>
      <sheetName val="２全経費䘭盪縐Ȱ䢁"/>
      <sheetName val="２全経費䢁ė"/>
      <sheetName val="２全経費䭨8靰ॸ恽"/>
      <sheetName val="２全経費䭨8햰᎜恽"/>
      <sheetName val="２全経費佸B豸Ќ恽"/>
      <sheetName val="２全経費镘9첰Ӭ恽"/>
      <sheetName val="２全経費䲸:둠ఊ恽"/>
      <sheetName val="２全経費恽〩"/>
      <sheetName val="２全経費揄ざ"/>
      <sheetName val="２全経費洘%耸ฐ恽"/>
      <sheetName val="２全経費枨ஔ恽⿯"/>
      <sheetName val="２全経費优&gt;ཐۙ恽"/>
      <sheetName val="２全経費钸A፟恽"/>
      <sheetName val="２全経費婈ࢹ恽じ"/>
      <sheetName val="２全経費滨/껠ረ恽"/>
      <sheetName val="２全経費浨8젘מ恽"/>
      <sheetName val="２全経費瑠ค恽⾛"/>
      <sheetName val="２全経費࿀ᇘ恽⾠"/>
      <sheetName val="２全経費恽⾵"/>
      <sheetName val="２全経費ȲꙭĐ"/>
      <sheetName val="２全経費䘭皦﫸ɢꇳ"/>
      <sheetName val="２全経費䰸_x001d_"/>
      <sheetName val="２全経費䰸_x001d_㭠ৣ恽"/>
      <sheetName val="２全経費殘8ᇸۂ揄"/>
      <sheetName val="２全経費焨8훈୸恽"/>
      <sheetName val="２全経費焨8誸࿈恽"/>
      <sheetName val="２全経費䯈B䜸ಹ恽"/>
      <sheetName val="２全経費恽〆"/>
      <sheetName val="２全経費恽【"/>
      <sheetName val="２全経費鞘Aඐ·揄"/>
      <sheetName val="２全経費錈&lt;_xda80_ࣳ恽"/>
      <sheetName val="２全経費恽び"/>
      <sheetName val="２全経費溘9ᬨ_x0018_恽"/>
      <sheetName val="２全経費猸4ޘ恽"/>
      <sheetName val="２全経費猸4ꅐ༥恽"/>
      <sheetName val="２全経費恽〬"/>
      <sheetName val="２全経費恽あ"/>
      <sheetName val="２全経費恽と"/>
      <sheetName val="２全経費䶈F_xd9d8_ل恽"/>
      <sheetName val="２全経費䢁Į"/>
      <sheetName val="２全経費ꙭ¢"/>
      <sheetName val="２全経費䘭畯Ŋꙭ"/>
      <sheetName val="２全経費䘭痕ɩꙭ"/>
      <sheetName val="２全経費䘭眹Ȗꙭ"/>
      <sheetName val="２全経費䘭皌Ľꙭ"/>
      <sheetName val="２全経費ꙭì"/>
      <sheetName val="２全経費ꙭĈ"/>
      <sheetName val="２全経費䘭瓄ņꙭ"/>
      <sheetName val="２全経費䘭疉ɖꙭ"/>
      <sheetName val="２全経費ǽꙭÛ"/>
      <sheetName val="２全経費䗽皢ɕꙭ"/>
      <sheetName val="２全経費䘭甊Ŭꙭ"/>
      <sheetName val="２全経費恽く"/>
      <sheetName val="２全経費伸$㋘ԡ恽"/>
      <sheetName val="２全経費铘@ꉨզ恽"/>
      <sheetName val="２全経費陨7똠ᑝ恽"/>
      <sheetName val="２全経費恽⿳"/>
      <sheetName val="２全経費恽き"/>
      <sheetName val="２全経費麨૥恽⾥"/>
      <sheetName val="２全経費ॉ恽⾥"/>
      <sheetName val="２全経費灸_x0015_ퟠᡢ恽"/>
      <sheetName val="２全経費灸_x0015_ರ᭠恽"/>
      <sheetName val="２全経費灸_x0015_퓐ᡢ恽"/>
      <sheetName val="２全経費漈D莸୘恽"/>
      <sheetName val="２全経費漈D氈ඪ恽"/>
      <sheetName val="２全経費涸(_xdc40_଎恽"/>
      <sheetName val="２全経費涸(퇸ҹ恽"/>
      <sheetName val="２全経費ꙭŐ"/>
      <sheetName val="２全経費ꙭŏ"/>
      <sheetName val="２全経費ɱꙭŏ"/>
      <sheetName val="２全経費ꙭĮ"/>
      <sheetName val="２全経費爘,콐ሖ恽"/>
      <sheetName val="２全経費䘭皎縐ȟ䢁"/>
      <sheetName val="２全経費恽せ"/>
      <sheetName val="２全経費恽⿟"/>
      <sheetName val="２全経費ꙭâ"/>
      <sheetName val="２全経費瀸$_xdea8_ʢ恽"/>
      <sheetName val="２全経費熘:㼘ࡐ恽"/>
      <sheetName val="２全経費熘:蠘୪恽"/>
      <sheetName val="２全経費柠ʜ恽ほ"/>
      <sheetName val="２全経費ੈ恽ぇ"/>
      <sheetName val="２全経費恽》"/>
      <sheetName val="２全経費恽⿺"/>
      <sheetName val="２全経費恽。"/>
      <sheetName val="２全経費涘6擄ܱ恽"/>
      <sheetName val="２全経費恽⾰"/>
      <sheetName val="２全経費恽⾫"/>
      <sheetName val="２全経費恽⿱"/>
      <sheetName val="２全経費䢁ö"/>
      <sheetName val="２全経費䘭眳縐ő䢁"/>
      <sheetName val="２全経費䘭畃縐ɐ䢁"/>
      <sheetName val="２全経費䢁Ī"/>
      <sheetName val="２全経費䗽畕ňꙭ"/>
      <sheetName val="２全経費䗽痭ɖꙭ"/>
      <sheetName val="２全経費ꙭC"/>
      <sheetName val="２全経費䗽疧Ǭꙭ"/>
      <sheetName val="２全経費ꙭÇ"/>
      <sheetName val="２全経費䗽睯ǳꙭ"/>
      <sheetName val="２全経費ɜꙭĺ"/>
      <sheetName val="２全経費恽ぎ"/>
      <sheetName val="２全経費闘B᧘ʙ恽"/>
      <sheetName val="２全経費涨6䍈௠恽"/>
      <sheetName val="２全経費毨&lt;픈၇恽"/>
      <sheetName val="２全経費滘E鵘਎恽"/>
      <sheetName val="２全経費滘E牨ଓ恽"/>
      <sheetName val="２全経費껠ਢ恽⾑"/>
      <sheetName val="２全経費恽⾺"/>
      <sheetName val="２全経費恽〟"/>
      <sheetName val="２全経費쵘ࠠ恽⿲"/>
      <sheetName val="２全経費氨E最ᆩ恽"/>
      <sheetName val="２全経費恽⾛"/>
      <sheetName val="２全経費爨D掸ೖ恽"/>
      <sheetName val="２全経費ɒꙭİ"/>
      <sheetName val="２全経費䗽皝ɒꙭ"/>
      <sheetName val="２全経費ꙭ_x001f_"/>
      <sheetName val="２全経費䗽疪Ǿꙭ"/>
      <sheetName val="２全経費䗽瘞ɲꙭ"/>
      <sheetName val="２全経費䘭痙縐ȴ䢁"/>
      <sheetName val="２全経費ꙭÜ"/>
      <sheetName val="２全経費䗽疟Ȱꙭ"/>
      <sheetName val="２全経費䗽痆ɩꙭ"/>
      <sheetName val="２全経費ꙭï"/>
      <sheetName val="２全経費ȷꙭĕ"/>
      <sheetName val="２全経費䗽眡Ɉꙭ"/>
      <sheetName val="２全経費汸଍揄ぃ"/>
      <sheetName val="２全経費犘,썈ੇ恽"/>
      <sheetName val="２全経費鉸A컠ॄ恽"/>
      <sheetName val="２全経費䗽眴ōꙭ"/>
      <sheetName val="２全経費恽⾕"/>
      <sheetName val="２全経費仠ߵ恽⿐"/>
      <sheetName val="２全経費淘0ⶐଜ恽"/>
      <sheetName val="２全経費恽⾶"/>
      <sheetName val="２全経費恽か"/>
      <sheetName val="２全経費恽⾟"/>
      <sheetName val="２全経費釀ࢬ恽⿅"/>
      <sheetName val="[df一覧hs.xls][df一覧hs　濚"/>
      <sheetName val="目次・賞稄"/>
      <sheetName val="ホストインタフェース設定表 (FC-CA) "/>
      <sheetName val="改訂_x0006_"/>
      <sheetName val="内容詳細"/>
      <sheetName val="MMAL化-UPG"/>
      <sheetName val="Sheet307"/>
      <sheetName val="見積り表紙"/>
      <sheetName val="データ編集 (HEN0_x0005_"/>
      <sheetName val="水自機械"/>
      <sheetName val="商計案"/>
      <sheetName val="12月ＰＬ"/>
      <sheetName val="改訂屵␀"/>
      <sheetName val="Sheet300"/>
      <sheetName val="df "/>
      <sheetName val="目次 "/>
      <sheetName val="df 蠀䓿"/>
      <sheetName val="目次 蠀"/>
      <sheetName val="df 䥭"/>
      <sheetName val="Sheet229"/>
      <sheetName val="__x0013_0é0° ReQ_x0005_"/>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refreshError="1"/>
      <sheetData sheetId="234" refreshError="1"/>
      <sheetData sheetId="235" refreshError="1"/>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refreshError="1"/>
      <sheetData sheetId="256" refreshError="1"/>
      <sheetData sheetId="257"/>
      <sheetData sheetId="258"/>
      <sheetData sheetId="259"/>
      <sheetData sheetId="260" refreshError="1"/>
      <sheetData sheetId="261" refreshError="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sheetData sheetId="285"/>
      <sheetData sheetId="286"/>
      <sheetData sheetId="287"/>
      <sheetData sheetId="288"/>
      <sheetData sheetId="289"/>
      <sheetData sheetId="290"/>
      <sheetData sheetId="291"/>
      <sheetData sheetId="292" refreshError="1"/>
      <sheetData sheetId="293"/>
      <sheetData sheetId="294"/>
      <sheetData sheetId="295"/>
      <sheetData sheetId="296"/>
      <sheetData sheetId="297"/>
      <sheetData sheetId="298"/>
      <sheetData sheetId="299"/>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sheetData sheetId="339" refreshError="1"/>
      <sheetData sheetId="340" refreshError="1"/>
      <sheetData sheetId="341" refreshError="1"/>
      <sheetData sheetId="342" refreshError="1"/>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sheetData sheetId="380" refreshError="1"/>
      <sheetData sheetId="381" refreshError="1"/>
      <sheetData sheetId="382" refreshError="1"/>
      <sheetData sheetId="383" refreshError="1"/>
      <sheetData sheetId="384" refreshError="1"/>
      <sheetData sheetId="385"/>
      <sheetData sheetId="386"/>
      <sheetData sheetId="387" refreshError="1"/>
      <sheetData sheetId="388"/>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sheetData sheetId="426"/>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sheetData sheetId="457" refreshError="1"/>
      <sheetData sheetId="458"/>
      <sheetData sheetId="459"/>
      <sheetData sheetId="460"/>
      <sheetData sheetId="461" refreshError="1"/>
      <sheetData sheetId="462" refreshError="1"/>
      <sheetData sheetId="463"/>
      <sheetData sheetId="464"/>
      <sheetData sheetId="465"/>
      <sheetData sheetId="466" refreshError="1"/>
      <sheetData sheetId="467"/>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sheetData sheetId="479" refreshError="1"/>
      <sheetData sheetId="480" refreshError="1"/>
      <sheetData sheetId="481" refreshError="1"/>
      <sheetData sheetId="482" refreshError="1"/>
      <sheetData sheetId="483"/>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sheetData sheetId="566" refreshError="1"/>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sheetData sheetId="762"/>
      <sheetData sheetId="763" refreshError="1"/>
      <sheetData sheetId="764" refreshError="1"/>
      <sheetData sheetId="765"/>
      <sheetData sheetId="766"/>
      <sheetData sheetId="767"/>
      <sheetData sheetId="768"/>
      <sheetData sheetId="769"/>
      <sheetData sheetId="770"/>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sheetData sheetId="800" refreshError="1"/>
      <sheetData sheetId="801" refreshError="1"/>
      <sheetData sheetId="802" refreshError="1"/>
      <sheetData sheetId="803" refreshError="1"/>
      <sheetData sheetId="804" refreshError="1"/>
      <sheetData sheetId="805" refreshError="1"/>
      <sheetData sheetId="806"/>
      <sheetData sheetId="807"/>
      <sheetData sheetId="808" refreshError="1"/>
      <sheetData sheetId="809"/>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sheetData sheetId="821"/>
      <sheetData sheetId="822" refreshError="1"/>
      <sheetData sheetId="823" refreshError="1"/>
      <sheetData sheetId="824" refreshError="1"/>
      <sheetData sheetId="825"/>
      <sheetData sheetId="826"/>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sheetData sheetId="863"/>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sheetData sheetId="875"/>
      <sheetData sheetId="876"/>
      <sheetData sheetId="877"/>
      <sheetData sheetId="878"/>
      <sheetData sheetId="879"/>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sheetData sheetId="933"/>
      <sheetData sheetId="934"/>
      <sheetData sheetId="935"/>
      <sheetData sheetId="936"/>
      <sheetData sheetId="937"/>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sheetData sheetId="952"/>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sheetData sheetId="1048" refreshError="1"/>
      <sheetData sheetId="1049" refreshError="1"/>
      <sheetData sheetId="1050" refreshError="1"/>
      <sheetData sheetId="1051" refreshError="1"/>
      <sheetData sheetId="1052" refreshError="1"/>
      <sheetData sheetId="1053"/>
      <sheetData sheetId="1054" refreshError="1"/>
      <sheetData sheetId="1055" refreshError="1"/>
      <sheetData sheetId="1056" refreshError="1"/>
      <sheetData sheetId="1057"/>
      <sheetData sheetId="1058" refreshError="1"/>
      <sheetData sheetId="1059" refreshError="1"/>
      <sheetData sheetId="1060" refreshError="1"/>
      <sheetData sheetId="1061" refreshError="1"/>
      <sheetData sheetId="1062" refreshError="1"/>
      <sheetData sheetId="1063" refreshError="1"/>
      <sheetData sheetId="1064" refreshError="1"/>
      <sheetData sheetId="1065"/>
      <sheetData sheetId="1066"/>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sheetData sheetId="1081" refreshError="1"/>
      <sheetData sheetId="1082"/>
      <sheetData sheetId="1083" refreshError="1"/>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refreshError="1"/>
      <sheetData sheetId="1101"/>
      <sheetData sheetId="1102"/>
      <sheetData sheetId="1103"/>
      <sheetData sheetId="1104"/>
      <sheetData sheetId="1105"/>
      <sheetData sheetId="1106" refreshError="1"/>
      <sheetData sheetId="1107" refreshError="1"/>
      <sheetData sheetId="1108" refreshError="1"/>
      <sheetData sheetId="1109" refreshError="1"/>
      <sheetData sheetId="1110" refreshError="1"/>
      <sheetData sheetId="1111" refreshError="1"/>
      <sheetData sheetId="1112"/>
      <sheetData sheetId="1113"/>
      <sheetData sheetId="1114" refreshError="1"/>
      <sheetData sheetId="1115"/>
      <sheetData sheetId="1116"/>
      <sheetData sheetId="1117"/>
      <sheetData sheetId="1118"/>
      <sheetData sheetId="1119" refreshError="1"/>
      <sheetData sheetId="1120" refreshError="1"/>
      <sheetData sheetId="1121"/>
      <sheetData sheetId="1122" refreshError="1"/>
      <sheetData sheetId="1123" refreshError="1"/>
      <sheetData sheetId="1124"/>
      <sheetData sheetId="1125"/>
      <sheetData sheetId="1126"/>
      <sheetData sheetId="1127"/>
      <sheetData sheetId="1128"/>
      <sheetData sheetId="1129"/>
      <sheetData sheetId="1130"/>
      <sheetData sheetId="1131"/>
      <sheetData sheetId="1132"/>
      <sheetData sheetId="1133"/>
      <sheetData sheetId="1134" refreshError="1"/>
      <sheetData sheetId="1135" refreshError="1"/>
      <sheetData sheetId="1136" refreshError="1"/>
      <sheetData sheetId="1137" refreshError="1"/>
      <sheetData sheetId="1138" refreshError="1"/>
      <sheetData sheetId="1139" refreshError="1"/>
      <sheetData sheetId="1140"/>
      <sheetData sheetId="1141" refreshError="1"/>
      <sheetData sheetId="1142"/>
      <sheetData sheetId="1143" refreshError="1"/>
      <sheetData sheetId="1144" refreshError="1"/>
      <sheetData sheetId="1145" refreshError="1"/>
      <sheetData sheetId="1146"/>
      <sheetData sheetId="1147"/>
      <sheetData sheetId="1148"/>
      <sheetData sheetId="1149"/>
      <sheetData sheetId="1150"/>
      <sheetData sheetId="1151" refreshError="1"/>
      <sheetData sheetId="1152"/>
      <sheetData sheetId="1153" refreshError="1"/>
      <sheetData sheetId="1154" refreshError="1"/>
      <sheetData sheetId="1155" refreshError="1"/>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sheetData sheetId="1382"/>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sheetData sheetId="1392"/>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sheetData sheetId="1403" refreshError="1"/>
      <sheetData sheetId="1404" refreshError="1"/>
      <sheetData sheetId="1405"/>
      <sheetData sheetId="1406" refreshError="1"/>
      <sheetData sheetId="1407" refreshError="1"/>
      <sheetData sheetId="1408" refreshError="1"/>
      <sheetData sheetId="1409" refreshError="1"/>
      <sheetData sheetId="1410"/>
      <sheetData sheetId="1411"/>
      <sheetData sheetId="1412" refreshError="1"/>
      <sheetData sheetId="1413" refreshError="1"/>
      <sheetData sheetId="1414"/>
      <sheetData sheetId="1415" refreshError="1"/>
      <sheetData sheetId="1416" refreshError="1"/>
      <sheetData sheetId="1417" refreshError="1"/>
      <sheetData sheetId="1418" refreshError="1"/>
      <sheetData sheetId="1419"/>
      <sheetData sheetId="1420" refreshError="1"/>
      <sheetData sheetId="1421" refreshError="1"/>
      <sheetData sheetId="1422"/>
      <sheetData sheetId="1423"/>
      <sheetData sheetId="1424" refreshError="1"/>
      <sheetData sheetId="1425" refreshError="1"/>
      <sheetData sheetId="1426" refreshError="1"/>
      <sheetData sheetId="1427" refreshError="1"/>
      <sheetData sheetId="1428" refreshError="1"/>
      <sheetData sheetId="1429" refreshError="1"/>
      <sheetData sheetId="1430" refreshError="1"/>
      <sheetData sheetId="1431"/>
      <sheetData sheetId="1432" refreshError="1"/>
      <sheetData sheetId="1433" refreshError="1"/>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refreshError="1"/>
      <sheetData sheetId="1460"/>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sheetData sheetId="1496" refreshError="1"/>
      <sheetData sheetId="1497" refreshError="1"/>
      <sheetData sheetId="1498" refreshError="1"/>
      <sheetData sheetId="1499"/>
      <sheetData sheetId="1500"/>
      <sheetData sheetId="1501" refreshError="1"/>
      <sheetData sheetId="1502" refreshError="1"/>
      <sheetData sheetId="1503"/>
      <sheetData sheetId="1504" refreshError="1"/>
      <sheetData sheetId="1505" refreshError="1"/>
      <sheetData sheetId="1506" refreshError="1"/>
      <sheetData sheetId="1507" refreshError="1"/>
      <sheetData sheetId="1508" refreshError="1"/>
      <sheetData sheetId="1509"/>
      <sheetData sheetId="1510" refreshError="1"/>
      <sheetData sheetId="1511" refreshError="1"/>
      <sheetData sheetId="1512" refreshError="1"/>
      <sheetData sheetId="1513" refreshError="1"/>
      <sheetData sheetId="1514" refreshError="1"/>
      <sheetData sheetId="1515"/>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sheetData sheetId="1531"/>
      <sheetData sheetId="1532"/>
      <sheetData sheetId="1533"/>
      <sheetData sheetId="1534"/>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sheetData sheetId="1544"/>
      <sheetData sheetId="1545"/>
      <sheetData sheetId="1546" refreshError="1"/>
      <sheetData sheetId="1547" refreshError="1"/>
      <sheetData sheetId="1548"/>
      <sheetData sheetId="1549"/>
      <sheetData sheetId="1550"/>
      <sheetData sheetId="1551"/>
      <sheetData sheetId="1552"/>
      <sheetData sheetId="1553"/>
      <sheetData sheetId="1554"/>
      <sheetData sheetId="1555" refreshError="1"/>
      <sheetData sheetId="1556"/>
      <sheetData sheetId="1557"/>
      <sheetData sheetId="1558"/>
      <sheetData sheetId="1559"/>
      <sheetData sheetId="1560"/>
      <sheetData sheetId="1561" refreshError="1"/>
      <sheetData sheetId="1562" refreshError="1"/>
      <sheetData sheetId="1563" refreshError="1"/>
      <sheetData sheetId="1564" refreshError="1"/>
      <sheetData sheetId="1565" refreshError="1"/>
      <sheetData sheetId="1566"/>
      <sheetData sheetId="1567" refreshError="1"/>
      <sheetData sheetId="1568"/>
      <sheetData sheetId="1569" refreshError="1"/>
      <sheetData sheetId="1570" refreshError="1"/>
      <sheetData sheetId="1571"/>
      <sheetData sheetId="1572" refreshError="1"/>
      <sheetData sheetId="1573" refreshError="1"/>
      <sheetData sheetId="1574" refreshError="1"/>
      <sheetData sheetId="1575" refreshError="1"/>
      <sheetData sheetId="1576" refreshError="1"/>
      <sheetData sheetId="1577" refreshError="1"/>
      <sheetData sheetId="1578"/>
      <sheetData sheetId="1579"/>
      <sheetData sheetId="1580" refreshError="1"/>
      <sheetData sheetId="1581"/>
      <sheetData sheetId="1582" refreshError="1"/>
      <sheetData sheetId="1583" refreshError="1"/>
      <sheetData sheetId="1584" refreshError="1"/>
      <sheetData sheetId="1585" refreshError="1"/>
      <sheetData sheetId="1586" refreshError="1"/>
      <sheetData sheetId="1587"/>
      <sheetData sheetId="1588" refreshError="1"/>
      <sheetData sheetId="1589" refreshError="1"/>
      <sheetData sheetId="1590" refreshError="1"/>
      <sheetData sheetId="1591"/>
      <sheetData sheetId="1592"/>
      <sheetData sheetId="1593" refreshError="1"/>
      <sheetData sheetId="1594"/>
      <sheetData sheetId="1595"/>
      <sheetData sheetId="1596"/>
      <sheetData sheetId="1597"/>
      <sheetData sheetId="1598"/>
      <sheetData sheetId="1599" refreshError="1"/>
      <sheetData sheetId="1600" refreshError="1"/>
      <sheetData sheetId="1601"/>
      <sheetData sheetId="1602"/>
      <sheetData sheetId="1603"/>
      <sheetData sheetId="1604" refreshError="1"/>
      <sheetData sheetId="1605"/>
      <sheetData sheetId="1606"/>
      <sheetData sheetId="1607"/>
      <sheetData sheetId="1608"/>
      <sheetData sheetId="1609"/>
      <sheetData sheetId="1610"/>
      <sheetData sheetId="1611"/>
      <sheetData sheetId="1612"/>
      <sheetData sheetId="1613"/>
      <sheetData sheetId="1614" refreshError="1"/>
      <sheetData sheetId="1615" refreshError="1"/>
      <sheetData sheetId="1616" refreshError="1"/>
      <sheetData sheetId="1617"/>
      <sheetData sheetId="1618" refreshError="1"/>
      <sheetData sheetId="1619" refreshError="1"/>
      <sheetData sheetId="1620"/>
      <sheetData sheetId="1621" refreshError="1"/>
      <sheetData sheetId="1622" refreshError="1"/>
      <sheetData sheetId="1623"/>
      <sheetData sheetId="1624" refreshError="1"/>
      <sheetData sheetId="1625" refreshError="1"/>
      <sheetData sheetId="1626"/>
      <sheetData sheetId="1627"/>
      <sheetData sheetId="1628" refreshError="1"/>
      <sheetData sheetId="1629"/>
      <sheetData sheetId="1630" refreshError="1"/>
      <sheetData sheetId="163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sheetData sheetId="1647" refreshError="1"/>
      <sheetData sheetId="1648" refreshError="1"/>
      <sheetData sheetId="1649" refreshError="1"/>
      <sheetData sheetId="1650" refreshError="1"/>
      <sheetData sheetId="1651" refreshError="1"/>
      <sheetData sheetId="1652" refreshError="1"/>
      <sheetData sheetId="1653"/>
      <sheetData sheetId="1654"/>
      <sheetData sheetId="1655" refreshError="1"/>
      <sheetData sheetId="1656"/>
      <sheetData sheetId="1657"/>
      <sheetData sheetId="1658"/>
      <sheetData sheetId="1659" refreshError="1"/>
      <sheetData sheetId="1660" refreshError="1"/>
      <sheetData sheetId="1661"/>
      <sheetData sheetId="1662" refreshError="1"/>
      <sheetData sheetId="1663" refreshError="1"/>
      <sheetData sheetId="1664"/>
      <sheetData sheetId="1665"/>
      <sheetData sheetId="1666" refreshError="1"/>
      <sheetData sheetId="1667"/>
      <sheetData sheetId="1668"/>
      <sheetData sheetId="1669"/>
      <sheetData sheetId="1670"/>
      <sheetData sheetId="167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sheetData sheetId="1685" refreshError="1"/>
      <sheetData sheetId="1686"/>
      <sheetData sheetId="1687"/>
      <sheetData sheetId="1688"/>
      <sheetData sheetId="1689"/>
      <sheetData sheetId="1690"/>
      <sheetData sheetId="1691"/>
      <sheetData sheetId="1692"/>
      <sheetData sheetId="1693" refreshError="1"/>
      <sheetData sheetId="1694" refreshError="1"/>
      <sheetData sheetId="1695"/>
      <sheetData sheetId="1696" refreshError="1"/>
      <sheetData sheetId="1697"/>
      <sheetData sheetId="1698" refreshError="1"/>
      <sheetData sheetId="1699"/>
      <sheetData sheetId="1700"/>
      <sheetData sheetId="1701"/>
      <sheetData sheetId="1702"/>
      <sheetData sheetId="1703"/>
      <sheetData sheetId="1704"/>
      <sheetData sheetId="1705" refreshError="1"/>
      <sheetData sheetId="1706" refreshError="1"/>
      <sheetData sheetId="1707" refreshError="1"/>
      <sheetData sheetId="1708" refreshError="1"/>
      <sheetData sheetId="1709" refreshError="1"/>
      <sheetData sheetId="1710" refreshError="1"/>
      <sheetData sheetId="1711"/>
      <sheetData sheetId="1712" refreshError="1"/>
      <sheetData sheetId="1713" refreshError="1"/>
      <sheetData sheetId="1714" refreshError="1"/>
      <sheetData sheetId="1715" refreshError="1"/>
      <sheetData sheetId="1716" refreshError="1"/>
      <sheetData sheetId="1717"/>
      <sheetData sheetId="1718"/>
      <sheetData sheetId="1719" refreshError="1"/>
      <sheetData sheetId="1720" refreshError="1"/>
      <sheetData sheetId="172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sheetData sheetId="1733" refreshError="1"/>
      <sheetData sheetId="1734" refreshError="1"/>
      <sheetData sheetId="1735" refreshError="1"/>
      <sheetData sheetId="1736"/>
      <sheetData sheetId="1737"/>
      <sheetData sheetId="1738"/>
      <sheetData sheetId="1739"/>
      <sheetData sheetId="1740" refreshError="1"/>
      <sheetData sheetId="1741" refreshError="1"/>
      <sheetData sheetId="1742" refreshError="1"/>
      <sheetData sheetId="1743" refreshError="1"/>
      <sheetData sheetId="1744"/>
      <sheetData sheetId="1745"/>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sheetData sheetId="1854" refreshError="1"/>
      <sheetData sheetId="1855" refreshError="1"/>
      <sheetData sheetId="1856" refreshError="1"/>
      <sheetData sheetId="1857" refreshError="1"/>
      <sheetData sheetId="1858" refreshError="1"/>
      <sheetData sheetId="1859" refreshError="1"/>
      <sheetData sheetId="1860" refreshError="1"/>
      <sheetData sheetId="186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sheetData sheetId="1873" refreshError="1"/>
      <sheetData sheetId="1874"/>
      <sheetData sheetId="1875"/>
      <sheetData sheetId="1876"/>
      <sheetData sheetId="1877" refreshError="1"/>
      <sheetData sheetId="1878"/>
      <sheetData sheetId="1879" refreshError="1"/>
      <sheetData sheetId="1880" refreshError="1"/>
      <sheetData sheetId="1881" refreshError="1"/>
      <sheetData sheetId="1882" refreshError="1"/>
      <sheetData sheetId="1883"/>
      <sheetData sheetId="1884" refreshError="1"/>
      <sheetData sheetId="1885" refreshError="1"/>
      <sheetData sheetId="1886" refreshError="1"/>
      <sheetData sheetId="1887" refreshError="1"/>
      <sheetData sheetId="1888" refreshError="1"/>
      <sheetData sheetId="1889"/>
      <sheetData sheetId="1890"/>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sheetData sheetId="1925" refreshError="1"/>
      <sheetData sheetId="1926" refreshError="1"/>
      <sheetData sheetId="1927" refreshError="1"/>
      <sheetData sheetId="1928"/>
      <sheetData sheetId="1929"/>
      <sheetData sheetId="1930"/>
      <sheetData sheetId="1931" refreshError="1"/>
      <sheetData sheetId="1932" refreshError="1"/>
      <sheetData sheetId="1933" refreshError="1"/>
      <sheetData sheetId="1934" refreshError="1"/>
      <sheetData sheetId="1935" refreshError="1"/>
      <sheetData sheetId="1936"/>
      <sheetData sheetId="1937" refreshError="1"/>
      <sheetData sheetId="1938" refreshError="1"/>
      <sheetData sheetId="1939" refreshError="1"/>
      <sheetData sheetId="1940" refreshError="1"/>
      <sheetData sheetId="1941" refreshError="1"/>
      <sheetData sheetId="1942"/>
      <sheetData sheetId="1943" refreshError="1"/>
      <sheetData sheetId="1944" refreshError="1"/>
      <sheetData sheetId="1945"/>
      <sheetData sheetId="1946"/>
      <sheetData sheetId="1947" refreshError="1"/>
      <sheetData sheetId="1948" refreshError="1"/>
      <sheetData sheetId="1949" refreshError="1"/>
      <sheetData sheetId="1950"/>
      <sheetData sheetId="1951"/>
      <sheetData sheetId="1952"/>
      <sheetData sheetId="1953"/>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sheetData sheetId="1999"/>
      <sheetData sheetId="2000"/>
      <sheetData sheetId="2001" refreshError="1"/>
      <sheetData sheetId="2002" refreshError="1"/>
      <sheetData sheetId="2003" refreshError="1"/>
      <sheetData sheetId="2004"/>
      <sheetData sheetId="2005" refreshError="1"/>
      <sheetData sheetId="2006" refreshError="1"/>
      <sheetData sheetId="2007"/>
      <sheetData sheetId="2008" refreshError="1"/>
      <sheetData sheetId="2009"/>
      <sheetData sheetId="2010" refreshError="1"/>
      <sheetData sheetId="2011" refreshError="1"/>
      <sheetData sheetId="2012"/>
      <sheetData sheetId="2013"/>
      <sheetData sheetId="2014"/>
      <sheetData sheetId="2015"/>
      <sheetData sheetId="2016"/>
      <sheetData sheetId="2017"/>
      <sheetData sheetId="2018"/>
      <sheetData sheetId="2019"/>
      <sheetData sheetId="2020"/>
      <sheetData sheetId="2021"/>
      <sheetData sheetId="2022" refreshError="1"/>
      <sheetData sheetId="2023"/>
      <sheetData sheetId="2024"/>
      <sheetData sheetId="2025"/>
      <sheetData sheetId="2026" refreshError="1"/>
      <sheetData sheetId="2027"/>
      <sheetData sheetId="2028"/>
      <sheetData sheetId="2029"/>
      <sheetData sheetId="2030"/>
      <sheetData sheetId="2031"/>
      <sheetData sheetId="2032"/>
      <sheetData sheetId="2033"/>
      <sheetData sheetId="2034"/>
      <sheetData sheetId="2035"/>
      <sheetData sheetId="2036"/>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sheetData sheetId="2051" refreshError="1"/>
      <sheetData sheetId="2052"/>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sheetData sheetId="2175" refreshError="1"/>
      <sheetData sheetId="2176" refreshError="1"/>
      <sheetData sheetId="2177"/>
      <sheetData sheetId="2178" refreshError="1"/>
      <sheetData sheetId="2179" refreshError="1"/>
      <sheetData sheetId="2180" refreshError="1"/>
      <sheetData sheetId="2181" refreshError="1"/>
      <sheetData sheetId="2182"/>
      <sheetData sheetId="2183" refreshError="1"/>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refreshError="1"/>
      <sheetData sheetId="2206"/>
      <sheetData sheetId="2207"/>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sheetData sheetId="2288"/>
      <sheetData sheetId="2289"/>
      <sheetData sheetId="2290"/>
      <sheetData sheetId="2291"/>
      <sheetData sheetId="2292"/>
      <sheetData sheetId="2293"/>
      <sheetData sheetId="2294"/>
      <sheetData sheetId="2295"/>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sheetData sheetId="2307"/>
      <sheetData sheetId="2308"/>
      <sheetData sheetId="2309"/>
      <sheetData sheetId="2310"/>
      <sheetData sheetId="2311" refreshError="1"/>
      <sheetData sheetId="2312" refreshError="1"/>
      <sheetData sheetId="2313" refreshError="1"/>
      <sheetData sheetId="2314" refreshError="1"/>
      <sheetData sheetId="2315" refreshError="1"/>
      <sheetData sheetId="2316" refreshError="1"/>
      <sheetData sheetId="2317" refreshError="1"/>
      <sheetData sheetId="2318"/>
      <sheetData sheetId="2319"/>
      <sheetData sheetId="2320" refreshError="1"/>
      <sheetData sheetId="2321" refreshError="1"/>
      <sheetData sheetId="2322"/>
      <sheetData sheetId="2323"/>
      <sheetData sheetId="2324" refreshError="1"/>
      <sheetData sheetId="2325"/>
      <sheetData sheetId="2326"/>
      <sheetData sheetId="2327" refreshError="1"/>
      <sheetData sheetId="2328" refreshError="1"/>
      <sheetData sheetId="2329" refreshError="1"/>
      <sheetData sheetId="2330"/>
      <sheetData sheetId="233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sheetData sheetId="2374" refreshError="1"/>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refreshError="1"/>
      <sheetData sheetId="2417" refreshError="1"/>
      <sheetData sheetId="2418" refreshError="1"/>
      <sheetData sheetId="2419" refreshError="1"/>
      <sheetData sheetId="2420" refreshError="1"/>
      <sheetData sheetId="242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sheetData sheetId="2458" refreshError="1"/>
      <sheetData sheetId="2459" refreshError="1"/>
      <sheetData sheetId="2460" refreshError="1"/>
      <sheetData sheetId="2461" refreshError="1"/>
      <sheetData sheetId="2462" refreshError="1"/>
      <sheetData sheetId="2463" refreshError="1"/>
      <sheetData sheetId="2464" refreshError="1"/>
      <sheetData sheetId="2465"/>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refreshError="1"/>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refreshError="1"/>
      <sheetData sheetId="3004" refreshError="1"/>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refreshError="1"/>
      <sheetData sheetId="3030" refreshError="1"/>
      <sheetData sheetId="3031" refreshError="1"/>
      <sheetData sheetId="3032"/>
      <sheetData sheetId="3033"/>
      <sheetData sheetId="3034"/>
      <sheetData sheetId="3035" refreshError="1"/>
      <sheetData sheetId="3036" refreshError="1"/>
      <sheetData sheetId="3037"/>
      <sheetData sheetId="3038" refreshError="1"/>
      <sheetData sheetId="3039"/>
      <sheetData sheetId="3040"/>
      <sheetData sheetId="3041"/>
      <sheetData sheetId="3042"/>
      <sheetData sheetId="3043"/>
      <sheetData sheetId="3044"/>
      <sheetData sheetId="3045"/>
      <sheetData sheetId="3046" refreshError="1"/>
      <sheetData sheetId="3047" refreshError="1"/>
      <sheetData sheetId="3048" refreshError="1"/>
      <sheetData sheetId="3049"/>
      <sheetData sheetId="3050"/>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sheetData sheetId="3083" refreshError="1"/>
      <sheetData sheetId="3084" refreshError="1"/>
      <sheetData sheetId="3085"/>
      <sheetData sheetId="3086"/>
      <sheetData sheetId="3087" refreshError="1"/>
      <sheetData sheetId="3088" refreshError="1"/>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refreshError="1"/>
      <sheetData sheetId="3149" refreshError="1"/>
      <sheetData sheetId="3150"/>
      <sheetData sheetId="3151"/>
      <sheetData sheetId="3152"/>
      <sheetData sheetId="3153"/>
      <sheetData sheetId="3154"/>
      <sheetData sheetId="3155"/>
      <sheetData sheetId="3156" refreshError="1"/>
      <sheetData sheetId="3157"/>
      <sheetData sheetId="3158" refreshError="1"/>
      <sheetData sheetId="3159"/>
      <sheetData sheetId="3160"/>
      <sheetData sheetId="3161"/>
      <sheetData sheetId="3162" refreshError="1"/>
      <sheetData sheetId="3163" refreshError="1"/>
      <sheetData sheetId="3164" refreshError="1"/>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refreshError="1"/>
      <sheetData sheetId="3189" refreshError="1"/>
      <sheetData sheetId="3190" refreshError="1"/>
      <sheetData sheetId="3191" refreshError="1"/>
      <sheetData sheetId="3192"/>
      <sheetData sheetId="3193" refreshError="1"/>
      <sheetData sheetId="3194"/>
      <sheetData sheetId="3195" refreshError="1"/>
      <sheetData sheetId="3196"/>
      <sheetData sheetId="3197"/>
      <sheetData sheetId="3198"/>
      <sheetData sheetId="3199"/>
      <sheetData sheetId="3200"/>
      <sheetData sheetId="3201" refreshError="1"/>
      <sheetData sheetId="3202"/>
      <sheetData sheetId="3203"/>
      <sheetData sheetId="3204"/>
      <sheetData sheetId="3205" refreshError="1"/>
      <sheetData sheetId="3206"/>
      <sheetData sheetId="3207"/>
      <sheetData sheetId="3208"/>
      <sheetData sheetId="3209"/>
      <sheetData sheetId="3210" refreshError="1"/>
      <sheetData sheetId="3211" refreshError="1"/>
      <sheetData sheetId="3212" refreshError="1"/>
      <sheetData sheetId="3213"/>
      <sheetData sheetId="3214" refreshError="1"/>
      <sheetData sheetId="3215" refreshError="1"/>
      <sheetData sheetId="3216" refreshError="1"/>
      <sheetData sheetId="3217" refreshError="1"/>
      <sheetData sheetId="3218"/>
      <sheetData sheetId="3219"/>
      <sheetData sheetId="3220" refreshError="1"/>
      <sheetData sheetId="3221"/>
      <sheetData sheetId="3222" refreshError="1"/>
      <sheetData sheetId="3223" refreshError="1"/>
      <sheetData sheetId="3224" refreshError="1"/>
      <sheetData sheetId="3225"/>
      <sheetData sheetId="3226" refreshError="1"/>
      <sheetData sheetId="3227" refreshError="1"/>
      <sheetData sheetId="3228" refreshError="1"/>
      <sheetData sheetId="3229"/>
      <sheetData sheetId="3230"/>
      <sheetData sheetId="3231"/>
      <sheetData sheetId="3232"/>
      <sheetData sheetId="3233" refreshError="1"/>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sheetData sheetId="3290" refreshError="1"/>
      <sheetData sheetId="3291" refreshError="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refreshError="1"/>
      <sheetData sheetId="3309" refreshError="1"/>
      <sheetData sheetId="3310" refreshError="1"/>
      <sheetData sheetId="3311"/>
      <sheetData sheetId="3312" refreshError="1"/>
      <sheetData sheetId="3313"/>
      <sheetData sheetId="3314"/>
      <sheetData sheetId="3315"/>
      <sheetData sheetId="3316" refreshError="1"/>
      <sheetData sheetId="3317"/>
      <sheetData sheetId="3318" refreshError="1"/>
      <sheetData sheetId="3319" refreshError="1"/>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refreshError="1"/>
      <sheetData sheetId="3344" refreshError="1"/>
      <sheetData sheetId="3345" refreshError="1"/>
      <sheetData sheetId="3346" refreshError="1"/>
      <sheetData sheetId="3347"/>
      <sheetData sheetId="3348" refreshError="1"/>
      <sheetData sheetId="3349"/>
      <sheetData sheetId="3350" refreshError="1"/>
      <sheetData sheetId="3351"/>
      <sheetData sheetId="3352"/>
      <sheetData sheetId="3353"/>
      <sheetData sheetId="3354"/>
      <sheetData sheetId="3355"/>
      <sheetData sheetId="3356" refreshError="1"/>
      <sheetData sheetId="3357"/>
      <sheetData sheetId="3358"/>
      <sheetData sheetId="3359"/>
      <sheetData sheetId="3360" refreshError="1"/>
      <sheetData sheetId="3361"/>
      <sheetData sheetId="3362"/>
      <sheetData sheetId="3363"/>
      <sheetData sheetId="3364"/>
      <sheetData sheetId="3365" refreshError="1"/>
      <sheetData sheetId="3366" refreshError="1"/>
      <sheetData sheetId="3367" refreshError="1"/>
      <sheetData sheetId="3368"/>
      <sheetData sheetId="3369" refreshError="1"/>
      <sheetData sheetId="3370" refreshError="1"/>
      <sheetData sheetId="3371" refreshError="1"/>
      <sheetData sheetId="3372" refreshError="1"/>
      <sheetData sheetId="3373"/>
      <sheetData sheetId="3374"/>
      <sheetData sheetId="3375" refreshError="1"/>
      <sheetData sheetId="3376"/>
      <sheetData sheetId="3377" refreshError="1"/>
      <sheetData sheetId="3378" refreshError="1"/>
      <sheetData sheetId="3379" refreshError="1"/>
      <sheetData sheetId="3380"/>
      <sheetData sheetId="3381" refreshError="1"/>
      <sheetData sheetId="3382" refreshError="1"/>
      <sheetData sheetId="3383" refreshError="1"/>
      <sheetData sheetId="3384"/>
      <sheetData sheetId="3385"/>
      <sheetData sheetId="3386"/>
      <sheetData sheetId="3387"/>
      <sheetData sheetId="3388" refreshError="1"/>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refreshError="1"/>
      <sheetData sheetId="3433" refreshError="1"/>
      <sheetData sheetId="3434" refreshError="1"/>
      <sheetData sheetId="3435" refreshError="1"/>
      <sheetData sheetId="3436" refreshError="1"/>
      <sheetData sheetId="3437" refreshError="1"/>
      <sheetData sheetId="3438"/>
      <sheetData sheetId="3439"/>
      <sheetData sheetId="3440"/>
      <sheetData sheetId="3441"/>
      <sheetData sheetId="3442"/>
      <sheetData sheetId="3443"/>
      <sheetData sheetId="3444"/>
      <sheetData sheetId="3445" refreshError="1"/>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refreshError="1"/>
      <sheetData sheetId="3614"/>
      <sheetData sheetId="3615"/>
      <sheetData sheetId="3616" refreshError="1"/>
      <sheetData sheetId="3617"/>
      <sheetData sheetId="3618"/>
      <sheetData sheetId="3619" refreshError="1"/>
      <sheetData sheetId="3620" refreshError="1"/>
      <sheetData sheetId="3621" refreshError="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refreshError="1"/>
      <sheetData sheetId="3636"/>
      <sheetData sheetId="3637"/>
      <sheetData sheetId="3638" refreshError="1"/>
      <sheetData sheetId="3639"/>
      <sheetData sheetId="3640" refreshError="1"/>
      <sheetData sheetId="3641" refreshError="1"/>
      <sheetData sheetId="3642" refreshError="1"/>
      <sheetData sheetId="3643" refreshError="1"/>
      <sheetData sheetId="3644" refreshError="1"/>
      <sheetData sheetId="3645" refreshError="1"/>
      <sheetData sheetId="3646" refreshError="1"/>
      <sheetData sheetId="3647"/>
      <sheetData sheetId="3648" refreshError="1"/>
      <sheetData sheetId="3649" refreshError="1"/>
      <sheetData sheetId="3650"/>
      <sheetData sheetId="3651" refreshError="1"/>
      <sheetData sheetId="3652"/>
      <sheetData sheetId="3653" refreshError="1"/>
      <sheetData sheetId="3654"/>
      <sheetData sheetId="3655"/>
      <sheetData sheetId="3656"/>
      <sheetData sheetId="3657"/>
      <sheetData sheetId="3658"/>
      <sheetData sheetId="3659" refreshError="1"/>
      <sheetData sheetId="3660" refreshError="1"/>
      <sheetData sheetId="3661"/>
      <sheetData sheetId="3662"/>
      <sheetData sheetId="3663" refreshError="1"/>
      <sheetData sheetId="3664" refreshError="1"/>
      <sheetData sheetId="3665"/>
      <sheetData sheetId="3666"/>
      <sheetData sheetId="3667"/>
      <sheetData sheetId="3668"/>
      <sheetData sheetId="3669"/>
      <sheetData sheetId="3670"/>
      <sheetData sheetId="3671" refreshError="1"/>
      <sheetData sheetId="3672"/>
      <sheetData sheetId="3673"/>
      <sheetData sheetId="3674" refreshError="1"/>
      <sheetData sheetId="3675"/>
      <sheetData sheetId="3676" refreshError="1"/>
      <sheetData sheetId="3677"/>
      <sheetData sheetId="3678"/>
      <sheetData sheetId="3679" refreshError="1"/>
      <sheetData sheetId="3680"/>
      <sheetData sheetId="3681"/>
      <sheetData sheetId="3682"/>
      <sheetData sheetId="3683"/>
      <sheetData sheetId="3684"/>
      <sheetData sheetId="3685"/>
      <sheetData sheetId="3686"/>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sheetData sheetId="3719"/>
      <sheetData sheetId="3720"/>
      <sheetData sheetId="3721"/>
      <sheetData sheetId="3722" refreshError="1"/>
      <sheetData sheetId="3723" refreshError="1"/>
      <sheetData sheetId="3724" refreshError="1"/>
      <sheetData sheetId="3725"/>
      <sheetData sheetId="3726" refreshError="1"/>
      <sheetData sheetId="3727" refreshError="1"/>
      <sheetData sheetId="3728" refreshError="1"/>
      <sheetData sheetId="3729" refreshError="1"/>
      <sheetData sheetId="3730" refreshError="1"/>
      <sheetData sheetId="3731" refreshError="1"/>
      <sheetData sheetId="3732" refreshError="1"/>
      <sheetData sheetId="3733"/>
      <sheetData sheetId="3734" refreshError="1"/>
      <sheetData sheetId="3735" refreshError="1"/>
      <sheetData sheetId="3736" refreshError="1"/>
      <sheetData sheetId="3737" refreshError="1"/>
      <sheetData sheetId="3738" refreshError="1"/>
      <sheetData sheetId="3739"/>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sheetData sheetId="3761"/>
      <sheetData sheetId="3762"/>
      <sheetData sheetId="3763"/>
      <sheetData sheetId="3764"/>
      <sheetData sheetId="3765"/>
      <sheetData sheetId="3766"/>
      <sheetData sheetId="3767"/>
      <sheetData sheetId="3768" refreshError="1"/>
      <sheetData sheetId="3769" refreshError="1"/>
      <sheetData sheetId="3770" refreshError="1"/>
      <sheetData sheetId="3771" refreshError="1"/>
      <sheetData sheetId="3772"/>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sheetData sheetId="3820" refreshError="1"/>
      <sheetData sheetId="3821"/>
      <sheetData sheetId="3822" refreshError="1"/>
      <sheetData sheetId="3823"/>
      <sheetData sheetId="3824"/>
      <sheetData sheetId="3825" refreshError="1"/>
      <sheetData sheetId="3826" refreshError="1"/>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refreshError="1"/>
      <sheetData sheetId="3858"/>
      <sheetData sheetId="3859" refreshError="1"/>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refreshError="1"/>
      <sheetData sheetId="3878"/>
      <sheetData sheetId="3879"/>
      <sheetData sheetId="3880"/>
      <sheetData sheetId="3881" refreshError="1"/>
      <sheetData sheetId="3882" refreshError="1"/>
      <sheetData sheetId="3883" refreshError="1"/>
      <sheetData sheetId="3884"/>
      <sheetData sheetId="3885"/>
      <sheetData sheetId="3886"/>
      <sheetData sheetId="3887"/>
      <sheetData sheetId="3888"/>
      <sheetData sheetId="3889"/>
      <sheetData sheetId="3890"/>
      <sheetData sheetId="389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sheetData sheetId="3906" refreshError="1"/>
      <sheetData sheetId="3907" refreshError="1"/>
      <sheetData sheetId="3908" refreshError="1"/>
      <sheetData sheetId="3909" refreshError="1"/>
      <sheetData sheetId="3910"/>
      <sheetData sheetId="3911" refreshError="1"/>
      <sheetData sheetId="3912"/>
      <sheetData sheetId="3913" refreshError="1"/>
      <sheetData sheetId="3914"/>
      <sheetData sheetId="3915"/>
      <sheetData sheetId="3916"/>
      <sheetData sheetId="3917"/>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refreshError="1"/>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sheetData sheetId="3962" refreshError="1"/>
      <sheetData sheetId="3963" refreshError="1"/>
      <sheetData sheetId="3964" refreshError="1"/>
      <sheetData sheetId="3965" refreshError="1"/>
      <sheetData sheetId="3966" refreshError="1"/>
      <sheetData sheetId="3967" refreshError="1"/>
      <sheetData sheetId="3968"/>
      <sheetData sheetId="3969"/>
      <sheetData sheetId="3970"/>
      <sheetData sheetId="3971" refreshError="1"/>
      <sheetData sheetId="3972"/>
      <sheetData sheetId="3973" refreshError="1"/>
      <sheetData sheetId="3974" refreshError="1"/>
      <sheetData sheetId="3975" refreshError="1"/>
      <sheetData sheetId="3976" refreshError="1"/>
      <sheetData sheetId="3977" refreshError="1"/>
      <sheetData sheetId="3978"/>
      <sheetData sheetId="3979"/>
      <sheetData sheetId="3980" refreshError="1"/>
      <sheetData sheetId="3981"/>
      <sheetData sheetId="3982" refreshError="1"/>
      <sheetData sheetId="3983" refreshError="1"/>
      <sheetData sheetId="3984" refreshError="1"/>
      <sheetData sheetId="3985"/>
      <sheetData sheetId="3986" refreshError="1"/>
      <sheetData sheetId="3987"/>
      <sheetData sheetId="3988" refreshError="1"/>
      <sheetData sheetId="3989" refreshError="1"/>
      <sheetData sheetId="3990"/>
      <sheetData sheetId="3991"/>
      <sheetData sheetId="3992" refreshError="1"/>
      <sheetData sheetId="3993"/>
      <sheetData sheetId="3994" refreshError="1"/>
      <sheetData sheetId="3995"/>
      <sheetData sheetId="3996" refreshError="1"/>
      <sheetData sheetId="3997" refreshError="1"/>
      <sheetData sheetId="3998" refreshError="1"/>
      <sheetData sheetId="3999"/>
      <sheetData sheetId="4000" refreshError="1"/>
      <sheetData sheetId="4001"/>
      <sheetData sheetId="4002"/>
      <sheetData sheetId="4003" refreshError="1"/>
      <sheetData sheetId="4004" refreshError="1"/>
      <sheetData sheetId="4005" refreshError="1"/>
      <sheetData sheetId="4006" refreshError="1"/>
      <sheetData sheetId="4007" refreshError="1"/>
      <sheetData sheetId="4008"/>
      <sheetData sheetId="4009"/>
      <sheetData sheetId="4010" refreshError="1"/>
      <sheetData sheetId="4011"/>
      <sheetData sheetId="4012" refreshError="1"/>
      <sheetData sheetId="4013" refreshError="1"/>
      <sheetData sheetId="4014" refreshError="1"/>
      <sheetData sheetId="4015"/>
      <sheetData sheetId="4016"/>
      <sheetData sheetId="4017"/>
      <sheetData sheetId="4018"/>
      <sheetData sheetId="4019"/>
      <sheetData sheetId="4020" refreshError="1"/>
      <sheetData sheetId="4021"/>
      <sheetData sheetId="4022"/>
      <sheetData sheetId="4023"/>
      <sheetData sheetId="4024" refreshError="1"/>
      <sheetData sheetId="4025"/>
      <sheetData sheetId="4026" refreshError="1"/>
      <sheetData sheetId="4027" refreshError="1"/>
      <sheetData sheetId="4028" refreshError="1"/>
      <sheetData sheetId="4029"/>
      <sheetData sheetId="4030" refreshError="1"/>
      <sheetData sheetId="4031"/>
      <sheetData sheetId="4032"/>
      <sheetData sheetId="4033" refreshError="1"/>
      <sheetData sheetId="4034"/>
      <sheetData sheetId="4035" refreshError="1"/>
      <sheetData sheetId="4036"/>
      <sheetData sheetId="4037" refreshError="1"/>
      <sheetData sheetId="4038"/>
      <sheetData sheetId="4039"/>
      <sheetData sheetId="4040"/>
      <sheetData sheetId="4041"/>
      <sheetData sheetId="4042"/>
      <sheetData sheetId="4043"/>
      <sheetData sheetId="4044"/>
      <sheetData sheetId="4045"/>
      <sheetData sheetId="4046" refreshError="1"/>
      <sheetData sheetId="4047"/>
      <sheetData sheetId="4048" refreshError="1"/>
      <sheetData sheetId="4049"/>
      <sheetData sheetId="4050"/>
      <sheetData sheetId="4051"/>
      <sheetData sheetId="4052" refreshError="1"/>
      <sheetData sheetId="4053"/>
      <sheetData sheetId="4054" refreshError="1"/>
      <sheetData sheetId="4055" refreshError="1"/>
      <sheetData sheetId="4056" refreshError="1"/>
      <sheetData sheetId="4057"/>
      <sheetData sheetId="4058"/>
      <sheetData sheetId="4059"/>
      <sheetData sheetId="4060" refreshError="1"/>
      <sheetData sheetId="4061" refreshError="1"/>
      <sheetData sheetId="4062"/>
      <sheetData sheetId="4063" refreshError="1"/>
      <sheetData sheetId="4064"/>
      <sheetData sheetId="4065"/>
      <sheetData sheetId="4066"/>
      <sheetData sheetId="4067" refreshError="1"/>
      <sheetData sheetId="4068"/>
      <sheetData sheetId="4069" refreshError="1"/>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refreshError="1"/>
      <sheetData sheetId="4095" refreshError="1"/>
      <sheetData sheetId="4096"/>
      <sheetData sheetId="4097"/>
      <sheetData sheetId="4098"/>
      <sheetData sheetId="4099" refreshError="1"/>
      <sheetData sheetId="4100"/>
      <sheetData sheetId="4101"/>
      <sheetData sheetId="4102" refreshError="1"/>
      <sheetData sheetId="4103"/>
      <sheetData sheetId="4104"/>
      <sheetData sheetId="4105"/>
      <sheetData sheetId="4106"/>
      <sheetData sheetId="4107"/>
      <sheetData sheetId="4108" refreshError="1"/>
      <sheetData sheetId="4109" refreshError="1"/>
      <sheetData sheetId="4110"/>
      <sheetData sheetId="4111"/>
      <sheetData sheetId="4112"/>
      <sheetData sheetId="4113"/>
      <sheetData sheetId="4114"/>
      <sheetData sheetId="4115"/>
      <sheetData sheetId="4116"/>
      <sheetData sheetId="4117"/>
      <sheetData sheetId="4118"/>
      <sheetData sheetId="4119" refreshError="1"/>
      <sheetData sheetId="4120"/>
      <sheetData sheetId="4121"/>
      <sheetData sheetId="4122" refreshError="1"/>
      <sheetData sheetId="4123"/>
      <sheetData sheetId="4124"/>
      <sheetData sheetId="4125"/>
      <sheetData sheetId="4126"/>
      <sheetData sheetId="4127"/>
      <sheetData sheetId="4128" refreshError="1"/>
      <sheetData sheetId="4129"/>
      <sheetData sheetId="4130"/>
      <sheetData sheetId="4131"/>
      <sheetData sheetId="4132" refreshError="1"/>
      <sheetData sheetId="4133"/>
      <sheetData sheetId="4134"/>
      <sheetData sheetId="4135"/>
      <sheetData sheetId="4136" refreshError="1"/>
      <sheetData sheetId="4137" refreshError="1"/>
      <sheetData sheetId="4138" refreshError="1"/>
      <sheetData sheetId="4139"/>
      <sheetData sheetId="4140" refreshError="1"/>
      <sheetData sheetId="4141" refreshError="1"/>
      <sheetData sheetId="4142"/>
      <sheetData sheetId="4143"/>
      <sheetData sheetId="4144"/>
      <sheetData sheetId="4145"/>
      <sheetData sheetId="4146" refreshError="1"/>
      <sheetData sheetId="4147" refreshError="1"/>
      <sheetData sheetId="4148"/>
      <sheetData sheetId="4149"/>
      <sheetData sheetId="4150"/>
      <sheetData sheetId="4151"/>
      <sheetData sheetId="4152"/>
      <sheetData sheetId="4153" refreshError="1"/>
      <sheetData sheetId="4154"/>
      <sheetData sheetId="4155"/>
      <sheetData sheetId="4156"/>
      <sheetData sheetId="4157" refreshError="1"/>
      <sheetData sheetId="4158" refreshError="1"/>
      <sheetData sheetId="4159"/>
      <sheetData sheetId="4160"/>
      <sheetData sheetId="4161"/>
      <sheetData sheetId="4162"/>
      <sheetData sheetId="4163"/>
      <sheetData sheetId="4164"/>
      <sheetData sheetId="4165"/>
      <sheetData sheetId="4166"/>
      <sheetData sheetId="4167"/>
      <sheetData sheetId="4168" refreshError="1"/>
      <sheetData sheetId="4169" refreshError="1"/>
      <sheetData sheetId="4170"/>
      <sheetData sheetId="4171"/>
      <sheetData sheetId="4172"/>
      <sheetData sheetId="4173"/>
      <sheetData sheetId="4174" refreshError="1"/>
      <sheetData sheetId="4175" refreshError="1"/>
      <sheetData sheetId="4176" refreshError="1"/>
      <sheetData sheetId="4177"/>
      <sheetData sheetId="4178"/>
      <sheetData sheetId="4179"/>
      <sheetData sheetId="4180"/>
      <sheetData sheetId="4181"/>
      <sheetData sheetId="4182"/>
      <sheetData sheetId="4183" refreshError="1"/>
      <sheetData sheetId="4184" refreshError="1"/>
      <sheetData sheetId="4185"/>
      <sheetData sheetId="4186" refreshError="1"/>
      <sheetData sheetId="4187" refreshError="1"/>
      <sheetData sheetId="4188" refreshError="1"/>
      <sheetData sheetId="4189" refreshError="1"/>
      <sheetData sheetId="4190"/>
      <sheetData sheetId="4191"/>
      <sheetData sheetId="4192" refreshError="1"/>
      <sheetData sheetId="4193"/>
      <sheetData sheetId="4194"/>
      <sheetData sheetId="4195" refreshError="1"/>
      <sheetData sheetId="4196"/>
      <sheetData sheetId="4197" refreshError="1"/>
      <sheetData sheetId="4198"/>
      <sheetData sheetId="4199"/>
      <sheetData sheetId="4200" refreshError="1"/>
      <sheetData sheetId="4201"/>
      <sheetData sheetId="4202"/>
      <sheetData sheetId="4203"/>
      <sheetData sheetId="4204"/>
      <sheetData sheetId="4205"/>
      <sheetData sheetId="4206"/>
      <sheetData sheetId="4207" refreshError="1"/>
      <sheetData sheetId="4208" refreshError="1"/>
      <sheetData sheetId="4209"/>
      <sheetData sheetId="4210"/>
      <sheetData sheetId="4211" refreshError="1"/>
      <sheetData sheetId="4212"/>
      <sheetData sheetId="4213"/>
      <sheetData sheetId="4214"/>
      <sheetData sheetId="4215" refreshError="1"/>
      <sheetData sheetId="4216"/>
      <sheetData sheetId="4217"/>
      <sheetData sheetId="4218"/>
      <sheetData sheetId="4219" refreshError="1"/>
      <sheetData sheetId="4220"/>
      <sheetData sheetId="4221"/>
      <sheetData sheetId="4222" refreshError="1"/>
      <sheetData sheetId="4223"/>
      <sheetData sheetId="4224"/>
      <sheetData sheetId="4225"/>
      <sheetData sheetId="4226"/>
      <sheetData sheetId="4227"/>
      <sheetData sheetId="4228"/>
      <sheetData sheetId="4229" refreshError="1"/>
      <sheetData sheetId="4230"/>
      <sheetData sheetId="4231"/>
      <sheetData sheetId="4232" refreshError="1"/>
      <sheetData sheetId="4233" refreshError="1"/>
      <sheetData sheetId="4234" refreshError="1"/>
      <sheetData sheetId="4235"/>
      <sheetData sheetId="4236" refreshError="1"/>
      <sheetData sheetId="4237" refreshError="1"/>
      <sheetData sheetId="4238" refreshError="1"/>
      <sheetData sheetId="4239"/>
      <sheetData sheetId="4240" refreshError="1"/>
      <sheetData sheetId="4241" refreshError="1"/>
      <sheetData sheetId="4242"/>
      <sheetData sheetId="4243" refreshError="1"/>
      <sheetData sheetId="4244" refreshError="1"/>
      <sheetData sheetId="4245" refreshError="1"/>
      <sheetData sheetId="4246" refreshError="1"/>
      <sheetData sheetId="4247" refreshError="1"/>
      <sheetData sheetId="4248"/>
      <sheetData sheetId="4249"/>
      <sheetData sheetId="4250" refreshError="1"/>
      <sheetData sheetId="4251" refreshError="1"/>
      <sheetData sheetId="4252" refreshError="1"/>
      <sheetData sheetId="4253" refreshError="1"/>
      <sheetData sheetId="4254" refreshError="1"/>
      <sheetData sheetId="4255"/>
      <sheetData sheetId="4256"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全JOB、PG一覧"/>
      <sheetName val="進捗管理表"/>
      <sheetName val="オンラインソース一覧"/>
      <sheetName val="DDL変更一覧"/>
      <sheetName val="進捗総括 "/>
      <sheetName val="マクロ"/>
      <sheetName val="STEP2進捗状況"/>
      <sheetName val="設計～結合元集計"/>
      <sheetName val="チーム別月間集計"/>
      <sheetName val="BackUp⇒"/>
      <sheetName val="1129"/>
      <sheetName val="1113"/>
      <sheetName val="Module1"/>
      <sheetName val="検証確認シート"/>
      <sheetName val="基本情報"/>
      <sheetName val="障害検出率"/>
      <sheetName val="ＫＲＳプログラム_R2_進捗管理2000_05_08"/>
      <sheetName val="para"/>
      <sheetName val="ﾃﾚﾊﾞﾝRTGS共用"/>
      <sheetName val="ServiceRiminder"/>
      <sheetName val="Sheet1"/>
      <sheetName val="ヘッダ"/>
      <sheetName val="進捗"/>
      <sheetName val="表紙"/>
      <sheetName val="ＤＢ一覧"/>
      <sheetName val="#REF"/>
      <sheetName val="DB-CHN"/>
      <sheetName val="ハードウェア一覧"/>
      <sheetName val="設定項目"/>
      <sheetName val="リスト用"/>
      <sheetName val="Ｓｉ問連"/>
      <sheetName val="定義"/>
      <sheetName val="PingList"/>
      <sheetName val="INDEXES"/>
      <sheetName val="進捗総括_"/>
      <sheetName val="進捗総括_1"/>
      <sheetName val="JM资材入库情报"/>
      <sheetName val="D02A"/>
      <sheetName val="Data"/>
      <sheetName val="ﾌﾗｸﾞ"/>
      <sheetName val="進捗総括_2"/>
      <sheetName val="ini"/>
      <sheetName val="Link"/>
      <sheetName val="JOBﾃｰﾌﾞﾙ"/>
      <sheetName val="PR"/>
      <sheetName val="ゾーニング設定表"/>
      <sheetName val="98.休日マスタ（削除禁止）"/>
      <sheetName val="ScriptCmd"/>
      <sheetName val="SETUP"/>
      <sheetName val="課題管理票"/>
      <sheetName val="Log Management Policy"/>
      <sheetName val="課題一覧"/>
      <sheetName val="下拉"/>
      <sheetName val="hiddenSheet"/>
      <sheetName val="データ"/>
      <sheetName val="設定"/>
      <sheetName val="アサイン"/>
      <sheetName val="Sheet2"/>
      <sheetName val="3.課題管理_項目"/>
      <sheetName val="list"/>
      <sheetName val="次期システム機能一覧"/>
      <sheetName val="考え方"/>
      <sheetName val="次期システム機能一覧（ガイド・サンプル）"/>
      <sheetName val="パラメータ"/>
      <sheetName val="機能ID採番"/>
      <sheetName val="選択値"/>
      <sheetName val="区分"/>
      <sheetName val="入出力仕様"/>
      <sheetName val="PD"/>
      <sheetName val="Master"/>
      <sheetName val="進捗ＷＢＳ"/>
      <sheetName val="⇒ISID WBS"/>
      <sheetName val="◆機能集計"/>
      <sheetName val="◆担当集計"/>
      <sheetName val="◆成果物数"/>
      <sheetName val="◆成果物"/>
      <sheetName val="◆成果物数 (2)"/>
      <sheetName val="相棒"/>
      <sheetName val="業務"/>
      <sheetName val="MST"/>
      <sheetName val="マスター"/>
      <sheetName val="マスタ"/>
      <sheetName val="header"/>
      <sheetName val="Code(Do not change)"/>
      <sheetName val="BasicInfo"/>
      <sheetName val="OLD"/>
      <sheetName val="担当ブロックの項目紐付運用"/>
      <sheetName val="原価集計(実績)"/>
      <sheetName val="ﾘｽﾄ"/>
      <sheetName val="リスト"/>
      <sheetName val="Java作成"/>
      <sheetName val="Pull Down"/>
      <sheetName val="別紙３"/>
      <sheetName val="性能.機能向上 (3)"/>
      <sheetName val="９８計画"/>
      <sheetName val="プルダウン"/>
      <sheetName val="対応表サンプル"/>
      <sheetName val="初期値"/>
      <sheetName val="テレビＣＭ"/>
      <sheetName val="使用仕様書"/>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refreshError="1"/>
      <sheetData sheetId="40"/>
      <sheetData sheetId="41" refreshError="1"/>
      <sheetData sheetId="42"/>
      <sheetData sheetId="43" refreshError="1"/>
      <sheetData sheetId="44" refreshError="1"/>
      <sheetData sheetId="45" refreshError="1"/>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ＰＰ・サポート契約書"/>
    </sheetNames>
    <sheetDataSet>
      <sheetData sheetId="0"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NXMODULE"/>
      <sheetName val="諸定義&amp;保守"/>
      <sheetName val="ﾃｽﾄﾃﾞｰﾀ一覧"/>
      <sheetName val="未発行⑩要件"/>
      <sheetName val="表紙"/>
      <sheetName val="PR"/>
      <sheetName val="見出し"/>
      <sheetName val="構成リスト"/>
      <sheetName val="製品入力_Dia"/>
      <sheetName val="Sheet1"/>
      <sheetName val="ＰＰ・サポート契約書"/>
      <sheetName val="#REF!"/>
      <sheetName val="List"/>
      <sheetName val="Configure"/>
      <sheetName val="Exchange Rate Link Sheet"/>
      <sheetName val="新規クラスタ構成費用"/>
    </sheetNames>
    <definedNames>
      <definedName name="Dialog_Show"/>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表紙"/>
      <sheetName val="パッケージ構成"/>
      <sheetName val="パッケージ構成（補足）"/>
      <sheetName val="設定項目"/>
      <sheetName val="PR"/>
      <sheetName val="98.休日マスタ（削除禁止）"/>
      <sheetName val="#REF!"/>
      <sheetName val="障害表"/>
      <sheetName val="Q-SHEET"/>
      <sheetName val="table詳細"/>
      <sheetName val="まるめマスタ"/>
      <sheetName val="基本情報"/>
      <sheetName val="グラフデータ"/>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DMR_MNGR"/>
    </sheetNames>
    <definedNames>
      <definedName name="Dupl_CHK"/>
      <definedName name="Rec_Def_Open"/>
      <definedName name="Rec_Open"/>
    </definedNames>
    <sheetDataSet>
      <sheetData sheetId="0"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コピー~4"/>
    </sheetNames>
    <definedNames>
      <definedName name="Endmsg2"/>
    </definedNames>
    <sheetDataSet>
      <sheetData sheetId="0"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Pull Down"/>
    </sheetNames>
    <sheetDataSet>
      <sheetData sheetId="0"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検証確認シート"/>
    </sheetNames>
    <sheetDataSet>
      <sheetData sheetId="0" refreshError="1"/>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PR"/>
    </sheetNames>
    <sheetDataSet>
      <sheetData sheetId="0" refreshError="1"/>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２）ＳＷ資源見積り"/>
      <sheetName val="ＳＷ資源見積り(ﾘｿｰｽ確認用)"/>
      <sheetName val="Sheet1"/>
      <sheetName val="Sheet2"/>
      <sheetName val="Sheet3"/>
      <sheetName val="_２_ＳＷ資源見積り"/>
      <sheetName val="SW資源見積り(1222)"/>
      <sheetName val="表紙"/>
      <sheetName val="変更履歴"/>
      <sheetName val="ｼﾅﾘｵ009-計測結果"/>
      <sheetName val="附件1"/>
      <sheetName val="項目定義書"/>
      <sheetName val="基本情報"/>
      <sheetName val="スタート"/>
      <sheetName val="ini"/>
      <sheetName val="SW資源見積り(1222).xls"/>
      <sheetName val="SW%E8%B3%87%E6%BA%90%E8%A6%8B%E"/>
      <sheetName val="ゾーニング設定表"/>
      <sheetName val="ﾃﾚﾊﾞﾝRTGS共用"/>
      <sheetName val="Price2014"/>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楽曲"/>
    </sheetNames>
    <definedNames>
      <definedName name="Excel_End"/>
      <definedName name="SheetListDsp"/>
      <definedName name="TableColumPrint"/>
    </definedNames>
    <sheetDataSet>
      <sheetData sheetId="0"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基礎データ"/>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使用仕様書"/>
    </sheetNames>
    <sheetDataSet>
      <sheetData sheetId="0"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対応表サンプル"/>
      <sheetName val="キャンセル管理システム"/>
    </sheetNames>
    <definedNames>
      <definedName name="四角形72_Click"/>
    </definedNames>
    <sheetDataSet>
      <sheetData sheetId="0" refreshError="1"/>
      <sheetData sheetId="1"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ﾏｸﾛ総括"/>
    </sheetNames>
    <definedNames>
      <definedName name="GetCnfgFile"/>
      <definedName name="GetDataFile"/>
    </definedNames>
    <sheetDataSet>
      <sheetData sheetId="0"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ハードウェア一覧"/>
    </sheetNames>
    <sheetDataSet>
      <sheetData sheetId="0" refreshError="1"/>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はじめに"/>
      <sheetName val="システムデザインシート選択表"/>
      <sheetName val="事前システム設計"/>
      <sheetName val="基本情報"/>
      <sheetName val="DISKレイアウト"/>
      <sheetName val="GRmgr環境設定表"/>
      <sheetName val="RAIDグループ構成表"/>
      <sheetName val="ボリュームセット構成表"/>
      <sheetName val="サーバ別パーティション構成表"/>
      <sheetName val="Sheet1"/>
      <sheetName val="ホストインタフェース設定表 (FC-CA) "/>
      <sheetName val="SNMP設定表"/>
      <sheetName val="パス経路表"/>
      <sheetName val="マックススロットル値設定表"/>
      <sheetName val="アドバンスト・コピー設定表"/>
      <sheetName val="マルチパス構成表（2パス）"/>
      <sheetName val="マルチパスロードバランス構成表（～4パス）"/>
      <sheetName val="マルチパスロードバランス構成表（～8パス）"/>
      <sheetName val="SN200基本設定表（モデル40用)"/>
      <sheetName val="SN200基本設定表（モデル30用)"/>
      <sheetName val="SN200基本設定表（モデル20用)"/>
      <sheetName val="SN200基本設定表（モデル10用)"/>
      <sheetName val="ゾーニング設定表"/>
      <sheetName val="WWNインスタンス管理表（サーバ側)"/>
      <sheetName val="WWNインスタンス管理表（ディスク側）"/>
      <sheetName val="ターゲットバインディング表"/>
      <sheetName val="付録　GR740設定手順"/>
      <sheetName val="表紙"/>
      <sheetName val="ストレージシステム接続図"/>
      <sheetName val="ネットワーク設定表"/>
      <sheetName val="RAIDグループ搭載パターン"/>
      <sheetName val="サーバ別パーティション構成表(バックアップ）"/>
      <sheetName val="業務サーバパーティション構成表"/>
      <sheetName val="ホストインタフェース設定表(CA共通設定)"/>
      <sheetName val="アドバンスト・コピー設定表(バックアップ)"/>
      <sheetName val="業務サーバ別パーティション構成表(レプリケーション）"/>
      <sheetName val="バックアップサーバ用パーティション構成表(レプリケーション）"/>
      <sheetName val="アドバンスト・コピー設定表(レプリケーション)"/>
      <sheetName val="SN200基本設定表(M230)"/>
      <sheetName val="WWNインスタンス管理表(サーバ側)"/>
      <sheetName val="WWNインスタンス管理表(ディスク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設定"/>
    </sheetNames>
    <sheetDataSet>
      <sheetData sheetId="0"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INDEXES"/>
    </sheetNames>
    <sheetDataSet>
      <sheetData sheetId="0" refreshError="1"/>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Java作成"/>
    </sheetNames>
    <sheetDataSet>
      <sheetData sheetId="0" refreshError="1"/>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見積り表紙"/>
      <sheetName val="お見積り工数"/>
      <sheetName val="金额版"/>
    </sheetNames>
    <definedNames>
      <definedName name="kーション" sheetId="0"/>
      <definedName name="NewDlg_Check" sheetId="0"/>
      <definedName name="SetDlg_Check" sheetId="0"/>
      <definedName name="ＳだＳ" sheetId="0"/>
      <definedName name="コミュニケーション" sheetId="0"/>
      <definedName name="ｼｽﾃﾑ" sheetId="0"/>
      <definedName name="ダウ額" sheetId="0"/>
      <definedName name="っＢ" sheetId="0"/>
      <definedName name="っＧ" sheetId="0"/>
      <definedName name="ツール" sheetId="0"/>
      <definedName name="っっb" sheetId="0"/>
      <definedName name="っっF" sheetId="0"/>
      <definedName name="っっK" sheetId="0"/>
      <definedName name="ページ" sheetId="0"/>
      <definedName name="ほうこく" sheetId="0"/>
      <definedName name="メインダイアログ" sheetId="0"/>
      <definedName name="モデム" sheetId="0"/>
      <definedName name="話" sheetId="0"/>
      <definedName name="例" sheetId="0"/>
      <definedName name="目次" sheetId="0"/>
      <definedName name="評価" sheetId="0"/>
      <definedName name="評価報告書" sheetId="0"/>
      <definedName name="評価報告書１" sheetId="0"/>
      <definedName name="役割" sheetId="0"/>
    </definedNames>
    <sheetDataSet>
      <sheetData sheetId="0" refreshError="1"/>
      <sheetData sheetId="1" refreshError="1"/>
      <sheetData sheetId="2"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テレビ営業"/>
      <sheetName val="テレビＣＭ"/>
    </sheetNames>
    <sheetDataSet>
      <sheetData sheetId="0" refreshError="1"/>
      <sheetData sheetId="1" refreshError="1"/>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武田保守"/>
    </sheetNames>
    <definedNames>
      <definedName name="kurikoshi"/>
      <definedName name="mi"/>
      <definedName name="mi_blue"/>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表紙"/>
      <sheetName val="改定履歴"/>
      <sheetName val="目次"/>
      <sheetName val="１．前提条件"/>
      <sheetName val="２．機能全体構成図"/>
      <sheetName val="３．画面遷移"/>
      <sheetName val="４．商品について"/>
      <sheetName val="５．画面イメージ"/>
      <sheetName val="ｽｹｼﾞｭｰﾙ"/>
      <sheetName val="２_機能全体構成図"/>
      <sheetName val="変更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追加要件"/>
      <sheetName val="ＢＭ北米追加見積もり"/>
      <sheetName val="必要数追加"/>
      <sheetName val="１０末追加要件見積り"/>
      <sheetName val="Y00008A"/>
      <sheetName val="Y00008見積"/>
      <sheetName val="Y00009A"/>
      <sheetName val="Y00009見積"/>
      <sheetName val="Y00009別紙"/>
      <sheetName val="A-00047"/>
      <sheetName val="未発行⑥⑦"/>
      <sheetName val="C-00006"/>
      <sheetName val="未発行⑨"/>
      <sheetName val="未発行⑩"/>
      <sheetName val="未発行⑩要件"/>
      <sheetName val="C-00004"/>
      <sheetName val="A-00049"/>
      <sheetName val="帳票拡大"/>
      <sheetName val="進捗管理表"/>
      <sheetName val="98.休日マスタ（削除禁止）"/>
      <sheetName val="１２末要件追加見積り決着03_02_14"/>
      <sheetName val="ホストインタフェース設定表 (FC-CA) "/>
      <sheetName val="基本情報"/>
      <sheetName val="SETUP"/>
      <sheetName val="表紙"/>
      <sheetName val="基礎データ"/>
      <sheetName val="見積もり前提"/>
      <sheetName val="商計案"/>
      <sheetName val="DATA"/>
      <sheetName val="００･ＤＥ Ｍ６２"/>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表紙"/>
    </sheetNames>
    <sheetDataSet>
      <sheetData sheetId="0"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TMK入替管理"/>
    </sheetNames>
    <definedNames>
      <definedName name="makeReport"/>
    </definedNames>
    <sheetDataSet>
      <sheetData sheetId="0"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武田_質問履歴"/>
    </sheetNames>
    <definedNames>
      <definedName name="MARU"/>
      <definedName name="SANKAKU"/>
    </definedNames>
    <sheetDataSet>
      <sheetData sheetId="0"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0318以降対応課題一覧"/>
      <sheetName val="その他"/>
      <sheetName val="全数１緊急対応（PS見積依頼ボタンの蓋締め）"/>
      <sheetName val="問連GTMC130321147"/>
      <sheetName val="問連GTMC130328149"/>
      <sheetName val="問連GTMC130321148（暫定案）"/>
      <sheetName val="問連GTMC121218105（恒久案）"/>
      <sheetName val="バーコード「部品一覧取得ＩＦ」_中止"/>
      <sheetName val="PSメインチップカラー変更_中止"/>
      <sheetName val="DMS改善対応（要件定義）_中止"/>
      <sheetName val="TACTの追加作業見積改修の検証テスト"/>
      <sheetName val="バーコード緊急対応_中止"/>
      <sheetName val="TACT出庫カゴNOクリア恢復の検証テスト"/>
      <sheetName val="【ＴＳＬ対応】部品庫新機能開発"/>
      <sheetName val="ダミー送信"/>
      <sheetName val="部品早見表導入"/>
      <sheetName val="20130425発生問連（全数１と関係ある）"/>
      <sheetName val="テンプレート"/>
      <sheetName val="設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5.xml><?xml version="1.0" encoding="utf-8"?>
<externalLink xmlns="http://schemas.openxmlformats.org/spreadsheetml/2006/main">
  <externalBook xmlns:r="http://schemas.openxmlformats.org/officeDocument/2006/relationships" r:id="rId1">
    <sheetNames>
      <sheetName val="CriticalPath"/>
    </sheetNames>
    <sheetDataSet>
      <sheetData sheetId="0" refreshError="1"/>
    </sheetDataSet>
  </externalBook>
</externalLink>
</file>

<file path=xl/externalLinks/externalLink76.xml><?xml version="1.0" encoding="utf-8"?>
<externalLink xmlns="http://schemas.openxmlformats.org/spreadsheetml/2006/main">
  <externalBook xmlns:r="http://schemas.openxmlformats.org/officeDocument/2006/relationships" r:id="rId1">
    <sheetNames>
      <sheetName val="MNE_新生産情報DL"/>
    </sheetNames>
    <definedNames>
      <definedName name="Module1.MARU"/>
      <definedName name="Question1"/>
    </definedNames>
    <sheetDataSet>
      <sheetData sheetId="0" refreshError="1"/>
    </sheetDataSet>
  </externalBook>
</externalLink>
</file>

<file path=xl/externalLinks/externalLink77.xml><?xml version="1.0" encoding="utf-8"?>
<externalLink xmlns="http://schemas.openxmlformats.org/spreadsheetml/2006/main">
  <externalBook xmlns:r="http://schemas.openxmlformats.org/officeDocument/2006/relationships" r:id="rId1">
    <sheetNames>
      <sheetName val="9-4-2製造"/>
      <sheetName val="ﾛｸﾞｵﾝ"/>
      <sheetName val="顧客情報検索"/>
      <sheetName val="Sheet2"/>
      <sheetName val="Sheet3"/>
    </sheetNames>
    <definedNames>
      <definedName name="Page_Jump"/>
    </definedNames>
    <sheetDataSet>
      <sheetData sheetId="0" refreshError="1"/>
      <sheetData sheetId="1"/>
      <sheetData sheetId="2"/>
      <sheetData sheetId="3"/>
      <sheetData sheetId="4"/>
    </sheetDataSet>
  </externalBook>
</externalLink>
</file>

<file path=xl/externalLinks/externalLink78.xml><?xml version="1.0" encoding="utf-8"?>
<externalLink xmlns="http://schemas.openxmlformats.org/spreadsheetml/2006/main">
  <externalBook xmlns:r="http://schemas.openxmlformats.org/officeDocument/2006/relationships" r:id="rId1">
    <sheetNames>
      <sheetName val="9-4-2製造"/>
    </sheetNames>
    <definedNames>
      <definedName name="Page_Print"/>
      <definedName name="Page_SetUp"/>
      <definedName name="Sheet_Name_Get"/>
    </definedNames>
    <sheetDataSet>
      <sheetData sheetId="0" refreshError="1"/>
    </sheetDataSet>
  </externalBook>
</externalLink>
</file>

<file path=xl/externalLinks/externalLink79.xml><?xml version="1.0" encoding="utf-8"?>
<externalLink xmlns="http://schemas.openxmlformats.org/spreadsheetml/2006/main">
  <externalBook xmlns:r="http://schemas.openxmlformats.org/officeDocument/2006/relationships" r:id="rId1">
    <sheetNames>
      <sheetName val="マスター"/>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見積もり前提"/>
      <sheetName val="基礎データ"/>
    </sheetNames>
    <sheetDataSet>
      <sheetData sheetId="0" refreshError="1"/>
      <sheetData sheetId="1" refreshError="1"/>
    </sheetDataSet>
  </externalBook>
</externalLink>
</file>

<file path=xl/externalLinks/externalLink80.xml><?xml version="1.0" encoding="utf-8"?>
<externalLink xmlns="http://schemas.openxmlformats.org/spreadsheetml/2006/main">
  <externalBook xmlns:r="http://schemas.openxmlformats.org/officeDocument/2006/relationships" r:id="rId1">
    <sheetNames>
      <sheetName val="表紙"/>
      <sheetName val="変更履歴"/>
      <sheetName val="目次"/>
      <sheetName val="１．システム概要"/>
      <sheetName val="２．前提条件"/>
      <sheetName val="３．全体図"/>
      <sheetName val="４．システム構成"/>
      <sheetName val="５．機能全体構成図"/>
      <sheetName val="６．画面遷移一覧"/>
      <sheetName val="７．処理一覧"/>
      <sheetName val="８．商品表示について"/>
      <sheetName val="９．価格の求め方"/>
      <sheetName val="１０．在庫について"/>
      <sheetName val="１１．送料・消費税の考え方"/>
      <sheetName val="１２．CSVレイアウト"/>
      <sheetName val="１３．その他"/>
      <sheetName val="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81.xml><?xml version="1.0" encoding="utf-8"?>
<externalLink xmlns="http://schemas.openxmlformats.org/spreadsheetml/2006/main">
  <externalBook xmlns:r="http://schemas.openxmlformats.org/officeDocument/2006/relationships" r:id="rId1">
    <sheetNames>
      <sheetName val="tblCONST"/>
      <sheetName val="tblMENU"/>
      <sheetName val="tblMESSAGE_HSK"/>
    </sheetNames>
    <sheetDataSet>
      <sheetData sheetId="0" refreshError="1"/>
      <sheetData sheetId="1" refreshError="1"/>
      <sheetData sheetId="2" refreshError="1"/>
    </sheetDataSet>
  </externalBook>
</externalLink>
</file>

<file path=xl/externalLinks/externalLink82.xml><?xml version="1.0" encoding="utf-8"?>
<externalLink xmlns="http://schemas.openxmlformats.org/spreadsheetml/2006/main">
  <externalBook xmlns:r="http://schemas.openxmlformats.org/officeDocument/2006/relationships" r:id="rId1">
    <sheetNames>
      <sheetName val="$work(rack)"/>
    </sheetNames>
    <sheetDataSet>
      <sheetData sheetId="0" refreshError="1"/>
    </sheetDataSet>
  </externalBook>
</externalLink>
</file>

<file path=xl/externalLinks/externalLink83.xml><?xml version="1.0" encoding="utf-8"?>
<externalLink xmlns="http://schemas.openxmlformats.org/spreadsheetml/2006/main">
  <externalBook xmlns:r="http://schemas.openxmlformats.org/officeDocument/2006/relationships" r:id="rId1">
    <sheetNames>
      <sheetName val="H7"/>
    </sheetNames>
    <definedNames>
      <definedName name="Requery"/>
    </definedNames>
    <sheetDataSet>
      <sheetData sheetId="0" refreshError="1"/>
    </sheetDataSet>
  </externalBook>
</externalLink>
</file>

<file path=xl/externalLinks/externalLink84.xml><?xml version="1.0" encoding="utf-8"?>
<externalLink xmlns="http://schemas.openxmlformats.org/spreadsheetml/2006/main">
  <externalBook xmlns:r="http://schemas.openxmlformats.org/officeDocument/2006/relationships" r:id="rId1">
    <sheetNames>
      <sheetName val="Book1"/>
      <sheetName val="ｶｽﾄﾏｲｽﾞ一覧(ORGINAL)"/>
      <sheetName val="#REF"/>
    </sheetNames>
    <sheetDataSet>
      <sheetData sheetId="0" refreshError="1"/>
      <sheetData sheetId="1" refreshError="1"/>
      <sheetData sheetId="2" refreshError="1"/>
    </sheetDataSet>
  </externalBook>
</externalLink>
</file>

<file path=xl/externalLinks/externalLink85.xml><?xml version="1.0" encoding="utf-8"?>
<externalLink xmlns="http://schemas.openxmlformats.org/spreadsheetml/2006/main">
  <externalBook xmlns:r="http://schemas.openxmlformats.org/officeDocument/2006/relationships" r:id="rId1">
    <sheetNames>
      <sheetName val="S7"/>
      <sheetName val="基礎データ"/>
      <sheetName val="見積もり前提"/>
      <sheetName val="表紙"/>
      <sheetName val="ヘッダ"/>
      <sheetName val="Java作成"/>
      <sheetName val="販価"/>
      <sheetName val="ﾌﾟﾛｼﾞｪｸﾄ完了報告書"/>
      <sheetName val="NM"/>
      <sheetName val="tblVCLINFO"/>
      <sheetName val="tblPERSONAL"/>
      <sheetName val="ＰＰ・サポート契約書"/>
      <sheetName val="ワーク"/>
      <sheetName val="para"/>
      <sheetName val="関連ｻﾌﾞ"/>
      <sheetName val="ﾃｰﾌﾞﾙ領域見積"/>
      <sheetName val="#REF!"/>
      <sheetName val="ハードウェア一覧"/>
      <sheetName val="製品入力_Dia"/>
      <sheetName val="Rev.A"/>
      <sheetName val="#REF"/>
      <sheetName val="ｶｽﾄﾏｲｽﾞ一覧(ORGINAL)"/>
    </sheetNames>
    <definedNames>
      <definedName name="SEIHIN_Mod.codeInClose_Click"/>
      <definedName name="SEIHIN_Mod.CodeInList1_Change"/>
      <definedName name="SEIHIN_Mod.CodeInList2_Change"/>
      <definedName name="SEIHIN_Mod.CodeInList3_Change"/>
      <definedName name="SEIHIN_Mod.CodeInSet_Click"/>
      <definedName name="SEIHIN_Mod.CodeSch_Click"/>
      <definedName name="SEIHIN_Mod.edit1_Change"/>
      <definedName name="SEIHIN_Mod.Edit22_Change"/>
      <definedName name="SEIHIN_Mod.spinSuu_Ch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6.xml><?xml version="1.0" encoding="utf-8"?>
<externalLink xmlns="http://schemas.openxmlformats.org/spreadsheetml/2006/main">
  <externalBook xmlns:r="http://schemas.openxmlformats.org/officeDocument/2006/relationships" r:id="rId1">
    <sheetNames>
      <sheetName val="ハードウェア"/>
    </sheetNames>
    <sheetDataSet>
      <sheetData sheetId="0" refreshError="1"/>
    </sheetDataSet>
  </externalBook>
</externalLink>
</file>

<file path=xl/externalLinks/externalLink87.xml><?xml version="1.0" encoding="utf-8"?>
<externalLink xmlns="http://schemas.openxmlformats.org/spreadsheetml/2006/main">
  <externalBook xmlns:r="http://schemas.openxmlformats.org/officeDocument/2006/relationships" r:id="rId1">
    <sheetNames>
      <sheetName val="Table"/>
    </sheetNames>
    <sheetDataSet>
      <sheetData sheetId="0" refreshError="1"/>
    </sheetDataSet>
  </externalBook>
</externalLink>
</file>

<file path=xl/externalLinks/externalLink88.xml><?xml version="1.0" encoding="utf-8"?>
<externalLink xmlns="http://schemas.openxmlformats.org/spreadsheetml/2006/main">
  <externalBook xmlns:r="http://schemas.openxmlformats.org/officeDocument/2006/relationships" r:id="rId1">
    <sheetNames>
      <sheetName val="機能一覧"/>
      <sheetName val="サマリ（一括契約）"/>
      <sheetName val="見積標準"/>
      <sheetName val="見積前提および内訳"/>
      <sheetName val="体制案"/>
    </sheetNames>
    <sheetDataSet>
      <sheetData sheetId="0" refreshError="1"/>
      <sheetData sheetId="1" refreshError="1"/>
      <sheetData sheetId="2" refreshError="1"/>
      <sheetData sheetId="3" refreshError="1"/>
      <sheetData sheetId="4" refreshError="1"/>
    </sheetDataSet>
  </externalBook>
</externalLink>
</file>

<file path=xl/externalLinks/externalLink89.xml><?xml version="1.0" encoding="utf-8"?>
<externalLink xmlns="http://schemas.openxmlformats.org/spreadsheetml/2006/main">
  <externalBook xmlns:r="http://schemas.openxmlformats.org/officeDocument/2006/relationships" r:id="rId1">
    <sheetNames>
      <sheetName val="修改履历"/>
      <sheetName val="需求变更管理表"/>
      <sheetName val="统计分析"/>
      <sheetName val="Sheet1"/>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１月度"/>
      <sheetName val="２月度"/>
      <sheetName val="３月度"/>
      <sheetName val="提出用工程表"/>
      <sheetName val="提出用工程表 (2)"/>
      <sheetName val="４月度"/>
      <sheetName val="５月度"/>
      <sheetName val="ｽｹｼﾞｭｰﾙ"/>
      <sheetName val="ｽｹｼﾞｭｰﾙ２"/>
      <sheetName val="（２）ＳＷ資源見積り"/>
      <sheetName val="工程"/>
      <sheetName val="対応表サンプル"/>
      <sheetName val="ヘッ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0.xml><?xml version="1.0" encoding="utf-8"?>
<externalLink xmlns="http://schemas.openxmlformats.org/spreadsheetml/2006/main">
  <externalBook xmlns:r="http://schemas.openxmlformats.org/officeDocument/2006/relationships" r:id="rId1">
    <sheetNames>
      <sheetName val="Table"/>
    </sheetNames>
    <sheetDataSet>
      <sheetData sheetId="0" refreshError="1"/>
    </sheetDataSet>
  </externalBook>
</externalLink>
</file>

<file path=xl/externalLinks/externalLink91.xml><?xml version="1.0" encoding="utf-8"?>
<externalLink xmlns="http://schemas.openxmlformats.org/spreadsheetml/2006/main">
  <externalBook xmlns:r="http://schemas.openxmlformats.org/officeDocument/2006/relationships" r:id="rId1">
    <sheetNames>
      <sheetName val="WAKU"/>
    </sheetNames>
    <definedNames>
      <definedName name="Title_Edit_End"/>
    </definedNames>
    <sheetDataSet>
      <sheetData sheetId="0" refreshError="1"/>
    </sheetDataSet>
  </externalBook>
</externalLink>
</file>

<file path=xl/externalLinks/externalLink92.xml><?xml version="1.0" encoding="utf-8"?>
<externalLink xmlns="http://schemas.openxmlformats.org/spreadsheetml/2006/main">
  <externalBook xmlns:r="http://schemas.openxmlformats.org/officeDocument/2006/relationships" r:id="rId1">
    <sheetNames>
      <sheetName val="1PB-2HB"/>
    </sheetNames>
    <sheetDataSet>
      <sheetData sheetId="0" refreshError="1"/>
    </sheetDataSet>
  </externalBook>
</externalLink>
</file>

<file path=xl/externalLinks/externalLink93.xml><?xml version="1.0" encoding="utf-8"?>
<externalLink xmlns="http://schemas.openxmlformats.org/spreadsheetml/2006/main">
  <externalBook xmlns:r="http://schemas.openxmlformats.org/officeDocument/2006/relationships" r:id="rId1">
    <sheetNames>
      <sheetName val="TMCI"/>
      <sheetName val="Sheet1"/>
      <sheetName val="FTMS"/>
    </sheetNames>
    <sheetDataSet>
      <sheetData sheetId="0" refreshError="1"/>
      <sheetData sheetId="1"/>
      <sheetData sheetId="2" refreshError="1"/>
    </sheetDataSet>
  </externalBook>
</externalLink>
</file>

<file path=xl/externalLinks/externalLink94.xml><?xml version="1.0" encoding="utf-8"?>
<externalLink xmlns="http://schemas.openxmlformats.org/spreadsheetml/2006/main">
  <externalBook xmlns:r="http://schemas.openxmlformats.org/officeDocument/2006/relationships" r:id="rId1">
    <sheetNames>
      <sheetName val="Sheet1"/>
      <sheetName val="構成品リスト記入シート"/>
      <sheetName val="GRmgr環境設定表"/>
      <sheetName val="RAIDグループ構成表200Vラックマウント"/>
      <sheetName val="RAIDグループ構成表100Vラックマウント"/>
      <sheetName val="RAIDグループ構成表キャビネット"/>
      <sheetName val="ボリュームセット構成表"/>
      <sheetName val="サーバ別パーティション構成表"/>
      <sheetName val="ホストインタフェース設定表 (FC-CA)"/>
      <sheetName val="ホストインタフェース設定表 (SCSI-CA)"/>
      <sheetName val="アドバンストコピー設定表"/>
      <sheetName val="SNMP設定表"/>
      <sheetName val="ネットワーク環境設定表"/>
      <sheetName val="パス経路表"/>
      <sheetName val="SN200M40 設定表"/>
      <sheetName val="SN200 M20 設定表"/>
      <sheetName val="SN200 M10 設定表"/>
      <sheetName val="マルチパス構成表"/>
      <sheetName val="ゾーニング設定表"/>
      <sheetName val="WWNインスタンス管理表（サーバ側)"/>
      <sheetName val="WWNインスタンス管理表（ディスク側）"/>
      <sheetName val="ターゲットバインディング表"/>
      <sheetName val="GRLIST"/>
      <sheetName val="SNLIST"/>
      <sheetName val="HUBLIST"/>
      <sheetName val="CABLELIST"/>
      <sheetName val="ホストインタフェース設定表 (FC-CA) "/>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Set>
  </externalBook>
</externalLink>
</file>

<file path=xl/externalLinks/externalLink95.xml><?xml version="1.0" encoding="utf-8"?>
<externalLink xmlns="http://schemas.openxmlformats.org/spreadsheetml/2006/main">
  <externalBook xmlns:r="http://schemas.openxmlformats.org/officeDocument/2006/relationships" r:id="rId1">
    <sheetNames>
      <sheetName val="ＰＰ・サポート契約書"/>
    </sheetNames>
    <sheetDataSet>
      <sheetData sheetId="0" refreshError="1"/>
    </sheetDataSet>
  </externalBook>
</externalLink>
</file>

<file path=xl/externalLinks/externalLink96.xml><?xml version="1.0" encoding="utf-8"?>
<externalLink xmlns="http://schemas.openxmlformats.org/spreadsheetml/2006/main">
  <externalBook xmlns:r="http://schemas.openxmlformats.org/officeDocument/2006/relationships" r:id="rId1">
    <sheetNames>
      <sheetName val="MTRIX"/>
    </sheetNames>
    <sheetDataSet>
      <sheetData sheetId="0" refreshError="1"/>
    </sheetDataSet>
  </externalBook>
</externalLink>
</file>

<file path=xl/externalLinks/externalLink97.xml><?xml version="1.0" encoding="utf-8"?>
<externalLink xmlns="http://schemas.openxmlformats.org/spreadsheetml/2006/main">
  <externalBook xmlns:r="http://schemas.openxmlformats.org/officeDocument/2006/relationships" r:id="rId1">
    <sheetNames>
      <sheetName val="para"/>
    </sheetNames>
    <sheetDataSet>
      <sheetData sheetId="0" refreshError="1"/>
    </sheetDataSet>
  </externalBook>
</externalLink>
</file>

<file path=xl/externalLinks/externalLink98.xml><?xml version="1.0" encoding="utf-8"?>
<externalLink xmlns="http://schemas.openxmlformats.org/spreadsheetml/2006/main">
  <externalBook xmlns:r="http://schemas.openxmlformats.org/officeDocument/2006/relationships" r:id="rId1">
    <sheetNames>
      <sheetName val="カテゴリ"/>
      <sheetName val="論理データ型"/>
      <sheetName val="概要"/>
      <sheetName val="利用方法"/>
      <sheetName val="標準ドメイン"/>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表紙"/>
      <sheetName val="01"/>
      <sheetName val="メモリ項目仕様書(MMRY0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9.xml><?xml version="1.0" encoding="utf-8"?>
<externalLink xmlns="http://schemas.openxmlformats.org/spreadsheetml/2006/main">
  <externalBook xmlns:r="http://schemas.openxmlformats.org/officeDocument/2006/relationships" r:id="rId1">
    <sheetNames>
      <sheetName val="まるめマスタ"/>
      <sheetName val="ミルックスデータベース・マスタ一覧"/>
      <sheetName val="データーセットプログラム"/>
      <sheetName val="アクセス部門"/>
      <sheetName val="サイトマスタ"/>
      <sheetName val="サブシステムマスタ"/>
      <sheetName val="まるめ用途マスタ"/>
      <sheetName val="科目自動消込パターン"/>
      <sheetName val="荷造運賃マスタ"/>
      <sheetName val="画面マスタ"/>
      <sheetName val="会計単位マスタ"/>
      <sheetName val="会社区分マスタ"/>
      <sheetName val="会社分類マスタ"/>
      <sheetName val="勘定科目マスタ"/>
      <sheetName val="業種マスタ"/>
      <sheetName val="業務パターンマスタ"/>
      <sheetName val="業務パターン明細"/>
      <sheetName val="銀行口座マスタ"/>
      <sheetName val="経費費目マスタ"/>
      <sheetName val="決算期マスタ"/>
      <sheetName val="月次実行グループマスタ"/>
      <sheetName val="原価要素マスタ"/>
      <sheetName val="現場略称MILX部門マスタ"/>
      <sheetName val="現場略称マスタ"/>
      <sheetName val="口座マスタ"/>
      <sheetName val="工期納期マスタ"/>
      <sheetName val="工事商品区分マスタ"/>
      <sheetName val="仕訳パターンマスタ"/>
      <sheetName val="支払形態マスタ"/>
      <sheetName val="支払計算マスタ"/>
      <sheetName val="事業品目マスタ"/>
      <sheetName val="社員マスタ"/>
      <sheetName val="取引先マスタ"/>
      <sheetName val="取込処理状態マスタ"/>
      <sheetName val="種目マスタ"/>
      <sheetName val="受注管理区分マスタ"/>
      <sheetName val="受注状況マスタ"/>
      <sheetName val="集計品目マスタ"/>
      <sheetName val="出来高入力区分マスタ"/>
      <sheetName val="所属マスタ"/>
      <sheetName val="消費税パターンマスタ "/>
      <sheetName val="消費税マスタ"/>
      <sheetName val="清水経費費目マスタ"/>
      <sheetName val="清水原価記号マスタ"/>
      <sheetName val="清水支払業者マスタ"/>
      <sheetName val="清水入金通知元帳分類科目マスタ"/>
      <sheetName val="清水本支店MILX部門マスタ"/>
      <sheetName val="清水本支店マスタ"/>
      <sheetName val="精算条件マスタ"/>
      <sheetName val="請求業者マスタ"/>
      <sheetName val="請求形態マスタ"/>
      <sheetName val="請求場所マスタ"/>
      <sheetName val="貸借マスタ"/>
      <sheetName val="単位マスタ"/>
      <sheetName val="値引区分マスタ"/>
      <sheetName val="得意先マスタ"/>
      <sheetName val="入会支払条件マスタ"/>
      <sheetName val="入力システムマスタ"/>
      <sheetName val="発注形態マスタ"/>
      <sheetName val="発注状況マスタ"/>
      <sheetName val="部分グループマスタ"/>
      <sheetName val="部門マスタ"/>
      <sheetName val="予算内外マスタ"/>
      <sheetName val="臨時マスタ"/>
      <sheetName val="ハードウェ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R1954"/>
  <sheetViews>
    <sheetView showGridLines="0" topLeftCell="B1" workbookViewId="0">
      <pane ySplit="1" topLeftCell="A5" activePane="bottomLeft" state="frozen"/>
      <selection/>
      <selection pane="bottomLeft" activeCell="G99" sqref="G99:I99"/>
    </sheetView>
  </sheetViews>
  <sheetFormatPr defaultColWidth="8.77777777777778" defaultRowHeight="16.9" customHeight="1"/>
  <cols>
    <col min="1" max="2" width="5.55555555555556" style="273" customWidth="1"/>
    <col min="3" max="3" width="19.1111111111111" style="256" customWidth="1"/>
    <col min="4" max="4" width="29.4444444444444" style="256" customWidth="1"/>
    <col min="5" max="6" width="8.44444444444444" style="256" customWidth="1"/>
    <col min="7" max="7" width="7.88888888888889" style="258" customWidth="1"/>
    <col min="8" max="8" width="12.4444444444444" style="258" customWidth="1"/>
    <col min="9" max="9" width="15.4444444444444" style="258" customWidth="1"/>
    <col min="10" max="10" width="17.2222222222222" style="258" customWidth="1"/>
    <col min="11" max="11" width="7" style="258" customWidth="1"/>
    <col min="12" max="12" width="10.7777777777778" style="274" customWidth="1"/>
    <col min="13" max="13" width="6.11111111111111" style="274" customWidth="1"/>
    <col min="14" max="14" width="10.7777777777778" style="274" customWidth="1"/>
    <col min="15" max="15" width="7.88888888888889" style="258" customWidth="1"/>
    <col min="16" max="16" width="9.22222222222222" style="256" customWidth="1"/>
    <col min="17" max="17" width="14.5555555555556" style="256" customWidth="1"/>
    <col min="18" max="18" width="30.7777777777778" style="256" customWidth="1"/>
    <col min="19" max="16384" width="8.77777777777778" style="275"/>
  </cols>
  <sheetData>
    <row r="1" ht="27" customHeight="1" spans="1:18">
      <c r="A1" s="276" t="s">
        <v>0</v>
      </c>
      <c r="B1" s="276" t="s">
        <v>1</v>
      </c>
      <c r="C1" s="277" t="s">
        <v>2</v>
      </c>
      <c r="D1" s="277" t="s">
        <v>3</v>
      </c>
      <c r="E1" s="284" t="s">
        <v>4</v>
      </c>
      <c r="F1" s="284" t="s">
        <v>5</v>
      </c>
      <c r="G1" s="284" t="s">
        <v>6</v>
      </c>
      <c r="H1" s="284" t="s">
        <v>7</v>
      </c>
      <c r="I1" s="284" t="s">
        <v>8</v>
      </c>
      <c r="J1" s="284" t="s">
        <v>9</v>
      </c>
      <c r="K1" s="284" t="s">
        <v>10</v>
      </c>
      <c r="L1" s="284" t="s">
        <v>11</v>
      </c>
      <c r="M1" s="284" t="s">
        <v>12</v>
      </c>
      <c r="N1" s="284" t="s">
        <v>13</v>
      </c>
      <c r="O1" s="284" t="s">
        <v>14</v>
      </c>
      <c r="P1" s="284" t="s">
        <v>15</v>
      </c>
      <c r="Q1" s="284" t="s">
        <v>16</v>
      </c>
      <c r="R1" s="284" t="s">
        <v>17</v>
      </c>
    </row>
    <row r="2" s="256" customFormat="1" ht="16.5" spans="1:18">
      <c r="A2" s="278" t="s">
        <v>18</v>
      </c>
      <c r="B2" s="278" t="s">
        <v>19</v>
      </c>
      <c r="C2" s="279" t="s">
        <v>20</v>
      </c>
      <c r="D2" s="280" t="s">
        <v>21</v>
      </c>
      <c r="E2" s="285">
        <v>10986.3364655172</v>
      </c>
      <c r="F2" s="285" t="s">
        <v>22</v>
      </c>
      <c r="G2" s="286">
        <v>1</v>
      </c>
      <c r="H2" s="286" t="s">
        <v>20</v>
      </c>
      <c r="I2" s="286" t="s">
        <v>23</v>
      </c>
      <c r="J2" s="286" t="s">
        <v>24</v>
      </c>
      <c r="K2" s="286">
        <f>INDEX('2月'!F:F,MATCH(G2,'2月'!A:A,0))</f>
        <v>0</v>
      </c>
      <c r="L2" s="287"/>
      <c r="M2" s="287"/>
      <c r="N2" s="287" t="s">
        <v>24</v>
      </c>
      <c r="O2" s="286" t="str">
        <f>VLOOKUP(Q2,重复!A:A,1,FALSE)</f>
        <v>客户管理</v>
      </c>
      <c r="P2" s="279" t="s">
        <v>25</v>
      </c>
      <c r="Q2" s="279" t="s">
        <v>25</v>
      </c>
      <c r="R2" s="180" t="s">
        <v>26</v>
      </c>
    </row>
    <row r="3" s="256" customFormat="1" ht="16.5" spans="1:18">
      <c r="A3" s="278" t="s">
        <v>27</v>
      </c>
      <c r="B3" s="278" t="s">
        <v>19</v>
      </c>
      <c r="C3" s="279" t="s">
        <v>28</v>
      </c>
      <c r="D3" s="280" t="s">
        <v>28</v>
      </c>
      <c r="E3" s="285">
        <v>7847.38318965515</v>
      </c>
      <c r="F3" s="285" t="s">
        <v>22</v>
      </c>
      <c r="G3" s="286">
        <v>2</v>
      </c>
      <c r="H3" s="286" t="s">
        <v>20</v>
      </c>
      <c r="I3" s="286" t="s">
        <v>28</v>
      </c>
      <c r="J3" s="286" t="s">
        <v>24</v>
      </c>
      <c r="K3" s="286">
        <f>INDEX('2月'!F:F,MATCH(G3,'2月'!A:A,0))</f>
        <v>0</v>
      </c>
      <c r="L3" s="287"/>
      <c r="M3" s="287"/>
      <c r="N3" s="287" t="s">
        <v>24</v>
      </c>
      <c r="O3" s="286" t="str">
        <f>VLOOKUP(Q3,重复!A:A,1,FALSE)</f>
        <v>客户管理</v>
      </c>
      <c r="P3" s="279" t="s">
        <v>25</v>
      </c>
      <c r="Q3" s="279" t="s">
        <v>25</v>
      </c>
      <c r="R3" s="290" t="s">
        <v>26</v>
      </c>
    </row>
    <row r="4" s="257" customFormat="1" ht="16.5" spans="1:18">
      <c r="A4" s="278" t="s">
        <v>29</v>
      </c>
      <c r="B4" s="278" t="s">
        <v>19</v>
      </c>
      <c r="C4" s="281"/>
      <c r="D4" s="282" t="s">
        <v>30</v>
      </c>
      <c r="E4" s="285">
        <v>0</v>
      </c>
      <c r="F4" s="285" t="s">
        <v>22</v>
      </c>
      <c r="G4" s="286">
        <v>230</v>
      </c>
      <c r="H4" s="286" t="s">
        <v>31</v>
      </c>
      <c r="I4" s="286" t="s">
        <v>32</v>
      </c>
      <c r="J4" s="286" t="s">
        <v>33</v>
      </c>
      <c r="K4" s="286">
        <f>INDEX('2月'!F:F,MATCH(G4,'2月'!A:A,0))</f>
        <v>0</v>
      </c>
      <c r="L4" s="287" t="s">
        <v>34</v>
      </c>
      <c r="M4" s="287"/>
      <c r="N4" s="287" t="s">
        <v>33</v>
      </c>
      <c r="O4" s="286" t="str">
        <f>VLOOKUP(Q4,重复!A:A,1,FALSE)</f>
        <v>客户管理</v>
      </c>
      <c r="P4" s="281" t="s">
        <v>25</v>
      </c>
      <c r="Q4" s="279" t="s">
        <v>25</v>
      </c>
      <c r="R4" s="290" t="s">
        <v>26</v>
      </c>
    </row>
    <row r="5" s="257" customFormat="1" ht="16.5" spans="1:18">
      <c r="A5" s="278" t="s">
        <v>35</v>
      </c>
      <c r="B5" s="278" t="s">
        <v>19</v>
      </c>
      <c r="C5" s="281"/>
      <c r="D5" s="283" t="s">
        <v>36</v>
      </c>
      <c r="E5" s="285">
        <v>0</v>
      </c>
      <c r="F5" s="285" t="s">
        <v>22</v>
      </c>
      <c r="G5" s="286">
        <v>231</v>
      </c>
      <c r="H5" s="286" t="s">
        <v>31</v>
      </c>
      <c r="I5" s="286" t="s">
        <v>37</v>
      </c>
      <c r="J5" s="286" t="s">
        <v>33</v>
      </c>
      <c r="K5" s="286">
        <f>INDEX('2月'!F:F,MATCH(G5,'2月'!A:A,0))</f>
        <v>0</v>
      </c>
      <c r="L5" s="287" t="s">
        <v>34</v>
      </c>
      <c r="M5" s="287"/>
      <c r="N5" s="287" t="s">
        <v>33</v>
      </c>
      <c r="O5" s="286" t="str">
        <f>VLOOKUP(Q5,重复!A:A,1,FALSE)</f>
        <v>客户管理</v>
      </c>
      <c r="P5" s="288" t="s">
        <v>25</v>
      </c>
      <c r="Q5" s="279" t="s">
        <v>25</v>
      </c>
      <c r="R5" s="290" t="s">
        <v>26</v>
      </c>
    </row>
    <row r="6" s="257" customFormat="1" ht="16.5" spans="1:18">
      <c r="A6" s="278" t="s">
        <v>38</v>
      </c>
      <c r="B6" s="278" t="s">
        <v>19</v>
      </c>
      <c r="C6" s="281"/>
      <c r="D6" s="282" t="s">
        <v>39</v>
      </c>
      <c r="E6" s="285">
        <v>0</v>
      </c>
      <c r="F6" s="285" t="s">
        <v>22</v>
      </c>
      <c r="G6" s="286">
        <v>232</v>
      </c>
      <c r="H6" s="286" t="s">
        <v>31</v>
      </c>
      <c r="I6" s="286" t="s">
        <v>40</v>
      </c>
      <c r="J6" s="286" t="s">
        <v>33</v>
      </c>
      <c r="K6" s="286">
        <f>INDEX('2月'!F:F,MATCH(G6,'2月'!A:A,0))</f>
        <v>0</v>
      </c>
      <c r="L6" s="287" t="s">
        <v>34</v>
      </c>
      <c r="M6" s="287"/>
      <c r="N6" s="287" t="s">
        <v>33</v>
      </c>
      <c r="O6" s="286" t="str">
        <f>VLOOKUP(Q6,重复!A:A,1,FALSE)</f>
        <v>客户管理</v>
      </c>
      <c r="P6" s="281" t="s">
        <v>25</v>
      </c>
      <c r="Q6" s="279" t="s">
        <v>25</v>
      </c>
      <c r="R6" s="290" t="s">
        <v>26</v>
      </c>
    </row>
    <row r="7" s="257" customFormat="1" ht="16.5" spans="1:18">
      <c r="A7" s="278" t="s">
        <v>41</v>
      </c>
      <c r="B7" s="278" t="s">
        <v>19</v>
      </c>
      <c r="C7" s="281"/>
      <c r="D7" s="282" t="s">
        <v>42</v>
      </c>
      <c r="E7" s="285">
        <v>0</v>
      </c>
      <c r="F7" s="285" t="s">
        <v>22</v>
      </c>
      <c r="G7" s="286">
        <v>2</v>
      </c>
      <c r="H7" s="286" t="s">
        <v>20</v>
      </c>
      <c r="I7" s="286" t="s">
        <v>28</v>
      </c>
      <c r="J7" s="286" t="s">
        <v>24</v>
      </c>
      <c r="K7" s="286">
        <f>INDEX('2月'!F:F,MATCH(G7,'2月'!A:A,0))</f>
        <v>0</v>
      </c>
      <c r="L7" s="287"/>
      <c r="M7" s="287"/>
      <c r="N7" s="287" t="s">
        <v>24</v>
      </c>
      <c r="O7" s="286" t="str">
        <f>VLOOKUP(Q7,重复!A:A,1,FALSE)</f>
        <v>客户管理</v>
      </c>
      <c r="P7" s="281" t="s">
        <v>25</v>
      </c>
      <c r="Q7" s="279" t="s">
        <v>25</v>
      </c>
      <c r="R7" s="290" t="s">
        <v>26</v>
      </c>
    </row>
    <row r="8" s="257" customFormat="1" ht="16.5" spans="1:18">
      <c r="A8" s="278" t="s">
        <v>43</v>
      </c>
      <c r="B8" s="278" t="s">
        <v>19</v>
      </c>
      <c r="C8" s="281"/>
      <c r="D8" s="282" t="s">
        <v>44</v>
      </c>
      <c r="E8" s="285">
        <v>0</v>
      </c>
      <c r="F8" s="285" t="s">
        <v>22</v>
      </c>
      <c r="G8" s="286"/>
      <c r="H8" s="286"/>
      <c r="I8" s="286"/>
      <c r="J8" s="286"/>
      <c r="K8" s="286" t="e">
        <f>INDEX('2月'!F:F,MATCH(G8,'2月'!A:A,0))</f>
        <v>#N/A</v>
      </c>
      <c r="L8" s="287" t="s">
        <v>24</v>
      </c>
      <c r="M8" s="287"/>
      <c r="N8" s="287" t="s">
        <v>45</v>
      </c>
      <c r="O8" s="286" t="str">
        <f>VLOOKUP(Q8,重复!A:A,1,FALSE)</f>
        <v>客户管理</v>
      </c>
      <c r="P8" s="281" t="s">
        <v>25</v>
      </c>
      <c r="Q8" s="279" t="s">
        <v>25</v>
      </c>
      <c r="R8" s="290" t="s">
        <v>26</v>
      </c>
    </row>
    <row r="9" s="257" customFormat="1" ht="16.5" spans="1:18">
      <c r="A9" s="278" t="s">
        <v>46</v>
      </c>
      <c r="B9" s="278" t="s">
        <v>19</v>
      </c>
      <c r="C9" s="281"/>
      <c r="D9" s="283" t="s">
        <v>47</v>
      </c>
      <c r="E9" s="285">
        <v>0</v>
      </c>
      <c r="F9" s="285" t="s">
        <v>22</v>
      </c>
      <c r="G9" s="286"/>
      <c r="H9" s="286"/>
      <c r="I9" s="286"/>
      <c r="J9" s="286"/>
      <c r="K9" s="286" t="e">
        <f>INDEX('2月'!F:F,MATCH(G9,'2月'!A:A,0))</f>
        <v>#N/A</v>
      </c>
      <c r="L9" s="287" t="s">
        <v>24</v>
      </c>
      <c r="M9" s="287"/>
      <c r="N9" s="287" t="s">
        <v>45</v>
      </c>
      <c r="O9" s="286" t="str">
        <f>VLOOKUP(Q9,重复!A:A,1,FALSE)</f>
        <v>客户管理</v>
      </c>
      <c r="P9" s="288" t="s">
        <v>25</v>
      </c>
      <c r="Q9" s="279" t="s">
        <v>25</v>
      </c>
      <c r="R9" s="290" t="s">
        <v>26</v>
      </c>
    </row>
    <row r="10" s="257" customFormat="1" ht="16.5" spans="1:18">
      <c r="A10" s="278" t="s">
        <v>48</v>
      </c>
      <c r="B10" s="278" t="s">
        <v>19</v>
      </c>
      <c r="C10" s="281"/>
      <c r="D10" s="283" t="s">
        <v>49</v>
      </c>
      <c r="E10" s="285">
        <v>0</v>
      </c>
      <c r="F10" s="285" t="s">
        <v>22</v>
      </c>
      <c r="G10" s="286"/>
      <c r="H10" s="286"/>
      <c r="I10" s="286"/>
      <c r="J10" s="286"/>
      <c r="K10" s="286" t="e">
        <f>INDEX('2月'!F:F,MATCH(G10,'2月'!A:A,0))</f>
        <v>#N/A</v>
      </c>
      <c r="L10" s="287" t="s">
        <v>24</v>
      </c>
      <c r="M10" s="287"/>
      <c r="N10" s="287" t="s">
        <v>45</v>
      </c>
      <c r="O10" s="286" t="str">
        <f>VLOOKUP(Q10,重复!A:A,1,FALSE)</f>
        <v>客户管理</v>
      </c>
      <c r="P10" s="288" t="s">
        <v>25</v>
      </c>
      <c r="Q10" s="279" t="s">
        <v>25</v>
      </c>
      <c r="R10" s="290" t="s">
        <v>26</v>
      </c>
    </row>
    <row r="11" s="257" customFormat="1" ht="16.5" spans="1:18">
      <c r="A11" s="278" t="s">
        <v>50</v>
      </c>
      <c r="B11" s="278" t="s">
        <v>19</v>
      </c>
      <c r="C11" s="281"/>
      <c r="D11" s="283" t="s">
        <v>51</v>
      </c>
      <c r="E11" s="285">
        <v>0</v>
      </c>
      <c r="F11" s="285" t="s">
        <v>22</v>
      </c>
      <c r="G11" s="286"/>
      <c r="H11" s="286"/>
      <c r="I11" s="286"/>
      <c r="J11" s="286"/>
      <c r="K11" s="286" t="e">
        <f>INDEX('2月'!F:F,MATCH(G11,'2月'!A:A,0))</f>
        <v>#N/A</v>
      </c>
      <c r="L11" s="287" t="s">
        <v>34</v>
      </c>
      <c r="M11" s="287"/>
      <c r="N11" s="287" t="s">
        <v>45</v>
      </c>
      <c r="O11" s="286" t="str">
        <f>VLOOKUP(Q11,重复!A:A,1,FALSE)</f>
        <v>客户管理</v>
      </c>
      <c r="P11" s="288" t="s">
        <v>25</v>
      </c>
      <c r="Q11" s="279" t="s">
        <v>25</v>
      </c>
      <c r="R11" s="290" t="s">
        <v>26</v>
      </c>
    </row>
    <row r="12" s="257" customFormat="1" ht="16.5" spans="1:18">
      <c r="A12" s="278" t="s">
        <v>52</v>
      </c>
      <c r="B12" s="278" t="s">
        <v>19</v>
      </c>
      <c r="C12" s="281"/>
      <c r="D12" s="283" t="s">
        <v>53</v>
      </c>
      <c r="E12" s="285">
        <v>0</v>
      </c>
      <c r="F12" s="285" t="s">
        <v>22</v>
      </c>
      <c r="G12" s="286"/>
      <c r="H12" s="286"/>
      <c r="I12" s="286"/>
      <c r="J12" s="286"/>
      <c r="K12" s="286" t="e">
        <f>INDEX('2月'!F:F,MATCH(G12,'2月'!A:A,0))</f>
        <v>#N/A</v>
      </c>
      <c r="L12" s="287" t="s">
        <v>34</v>
      </c>
      <c r="M12" s="287"/>
      <c r="N12" s="287" t="s">
        <v>45</v>
      </c>
      <c r="O12" s="286" t="str">
        <f>VLOOKUP(Q12,重复!A:A,1,FALSE)</f>
        <v>客户管理</v>
      </c>
      <c r="P12" s="288" t="s">
        <v>25</v>
      </c>
      <c r="Q12" s="279" t="s">
        <v>25</v>
      </c>
      <c r="R12" s="290" t="s">
        <v>26</v>
      </c>
    </row>
    <row r="13" s="257" customFormat="1" ht="16.5" spans="1:18">
      <c r="A13" s="278" t="s">
        <v>54</v>
      </c>
      <c r="B13" s="278" t="s">
        <v>19</v>
      </c>
      <c r="C13" s="281" t="s">
        <v>55</v>
      </c>
      <c r="D13" s="282" t="s">
        <v>56</v>
      </c>
      <c r="E13" s="285">
        <v>0</v>
      </c>
      <c r="F13" s="285" t="s">
        <v>22</v>
      </c>
      <c r="G13" s="286">
        <v>24</v>
      </c>
      <c r="H13" s="286" t="s">
        <v>57</v>
      </c>
      <c r="I13" s="286" t="s">
        <v>55</v>
      </c>
      <c r="J13" s="286" t="s">
        <v>24</v>
      </c>
      <c r="K13" s="286">
        <f>INDEX('2月'!F:F,MATCH(G13,'2月'!A:A,0))</f>
        <v>0</v>
      </c>
      <c r="L13" s="287" t="s">
        <v>24</v>
      </c>
      <c r="M13" s="287"/>
      <c r="N13" s="289" t="s">
        <v>24</v>
      </c>
      <c r="O13" s="286" t="str">
        <f>VLOOKUP(Q13,重复!A:A,1,FALSE)</f>
        <v>客户管理</v>
      </c>
      <c r="P13" s="281" t="s">
        <v>25</v>
      </c>
      <c r="Q13" s="279" t="s">
        <v>25</v>
      </c>
      <c r="R13" s="290" t="s">
        <v>26</v>
      </c>
    </row>
    <row r="14" s="257" customFormat="1" ht="16.5" spans="1:18">
      <c r="A14" s="278" t="s">
        <v>58</v>
      </c>
      <c r="B14" s="278" t="s">
        <v>19</v>
      </c>
      <c r="C14" s="281"/>
      <c r="D14" s="282" t="s">
        <v>59</v>
      </c>
      <c r="E14" s="285">
        <v>0</v>
      </c>
      <c r="F14" s="285" t="s">
        <v>22</v>
      </c>
      <c r="G14" s="286">
        <v>24</v>
      </c>
      <c r="H14" s="286" t="s">
        <v>57</v>
      </c>
      <c r="I14" s="286" t="s">
        <v>55</v>
      </c>
      <c r="J14" s="286" t="s">
        <v>24</v>
      </c>
      <c r="K14" s="286">
        <f>INDEX('2月'!F:F,MATCH(G14,'2月'!A:A,0))</f>
        <v>0</v>
      </c>
      <c r="L14" s="287" t="s">
        <v>24</v>
      </c>
      <c r="M14" s="287"/>
      <c r="N14" s="289" t="s">
        <v>24</v>
      </c>
      <c r="O14" s="286" t="str">
        <f>VLOOKUP(Q14,重复!A:A,1,FALSE)</f>
        <v>客户管理</v>
      </c>
      <c r="P14" s="281" t="s">
        <v>25</v>
      </c>
      <c r="Q14" s="279" t="s">
        <v>25</v>
      </c>
      <c r="R14" s="290" t="s">
        <v>26</v>
      </c>
    </row>
    <row r="15" s="256" customFormat="1" ht="16.5" spans="1:18">
      <c r="A15" s="278" t="s">
        <v>60</v>
      </c>
      <c r="B15" s="278" t="s">
        <v>19</v>
      </c>
      <c r="C15" s="279"/>
      <c r="D15" s="280" t="s">
        <v>61</v>
      </c>
      <c r="E15" s="285">
        <v>0</v>
      </c>
      <c r="F15" s="285" t="s">
        <v>22</v>
      </c>
      <c r="G15" s="286"/>
      <c r="H15" s="286"/>
      <c r="I15" s="286"/>
      <c r="J15" s="286"/>
      <c r="K15" s="286" t="e">
        <f>INDEX('2月'!F:F,MATCH(G15,'2月'!A:A,0))</f>
        <v>#N/A</v>
      </c>
      <c r="L15" s="287" t="s">
        <v>33</v>
      </c>
      <c r="M15" s="287"/>
      <c r="N15" s="287" t="s">
        <v>45</v>
      </c>
      <c r="O15" s="286" t="str">
        <f>VLOOKUP(Q15,重复!A:A,1,FALSE)</f>
        <v>客户管理</v>
      </c>
      <c r="P15" s="279" t="s">
        <v>25</v>
      </c>
      <c r="Q15" s="279" t="s">
        <v>25</v>
      </c>
      <c r="R15" s="290" t="s">
        <v>26</v>
      </c>
    </row>
    <row r="16" s="256" customFormat="1" ht="16.5" spans="1:18">
      <c r="A16" s="278" t="s">
        <v>62</v>
      </c>
      <c r="B16" s="278" t="s">
        <v>19</v>
      </c>
      <c r="C16" s="279"/>
      <c r="D16" s="280" t="s">
        <v>63</v>
      </c>
      <c r="E16" s="285">
        <v>0</v>
      </c>
      <c r="F16" s="285" t="s">
        <v>22</v>
      </c>
      <c r="G16" s="286"/>
      <c r="H16" s="286"/>
      <c r="I16" s="286"/>
      <c r="J16" s="286"/>
      <c r="K16" s="286" t="e">
        <f>INDEX('2月'!F:F,MATCH(G16,'2月'!A:A,0))</f>
        <v>#N/A</v>
      </c>
      <c r="L16" s="287" t="s">
        <v>34</v>
      </c>
      <c r="M16" s="287"/>
      <c r="N16" s="287" t="s">
        <v>45</v>
      </c>
      <c r="O16" s="286" t="str">
        <f>VLOOKUP(Q16,重复!A:A,1,FALSE)</f>
        <v>客户管理</v>
      </c>
      <c r="P16" s="279" t="s">
        <v>25</v>
      </c>
      <c r="Q16" s="279" t="s">
        <v>25</v>
      </c>
      <c r="R16" s="290" t="s">
        <v>26</v>
      </c>
    </row>
    <row r="17" s="257" customFormat="1" ht="16.5" spans="1:18">
      <c r="A17" s="278" t="s">
        <v>64</v>
      </c>
      <c r="B17" s="278" t="s">
        <v>19</v>
      </c>
      <c r="C17" s="281"/>
      <c r="D17" s="282" t="s">
        <v>65</v>
      </c>
      <c r="E17" s="285">
        <v>0</v>
      </c>
      <c r="F17" s="285" t="s">
        <v>22</v>
      </c>
      <c r="G17" s="286"/>
      <c r="H17" s="286"/>
      <c r="I17" s="286"/>
      <c r="J17" s="286"/>
      <c r="K17" s="286" t="e">
        <f>INDEX('2月'!F:F,MATCH(G17,'2月'!A:A,0))</f>
        <v>#N/A</v>
      </c>
      <c r="L17" s="287" t="s">
        <v>33</v>
      </c>
      <c r="M17" s="287"/>
      <c r="N17" s="287" t="s">
        <v>45</v>
      </c>
      <c r="O17" s="286" t="str">
        <f>VLOOKUP(Q17,重复!A:A,1,FALSE)</f>
        <v>客户管理</v>
      </c>
      <c r="P17" s="281" t="s">
        <v>25</v>
      </c>
      <c r="Q17" s="279" t="s">
        <v>25</v>
      </c>
      <c r="R17" s="290" t="s">
        <v>26</v>
      </c>
    </row>
    <row r="18" s="256" customFormat="1" ht="16.5" spans="1:18">
      <c r="A18" s="278" t="s">
        <v>66</v>
      </c>
      <c r="B18" s="278" t="s">
        <v>19</v>
      </c>
      <c r="C18" s="279"/>
      <c r="D18" s="280" t="s">
        <v>67</v>
      </c>
      <c r="E18" s="285">
        <v>0</v>
      </c>
      <c r="F18" s="285" t="s">
        <v>22</v>
      </c>
      <c r="G18" s="286"/>
      <c r="H18" s="286"/>
      <c r="I18" s="286"/>
      <c r="J18" s="286"/>
      <c r="K18" s="286" t="e">
        <f>INDEX('2月'!F:F,MATCH(G18,'2月'!A:A,0))</f>
        <v>#N/A</v>
      </c>
      <c r="L18" s="287" t="s">
        <v>33</v>
      </c>
      <c r="M18" s="287"/>
      <c r="N18" s="287" t="s">
        <v>45</v>
      </c>
      <c r="O18" s="286" t="str">
        <f>VLOOKUP(Q18,重复!A:A,1,FALSE)</f>
        <v>客户管理</v>
      </c>
      <c r="P18" s="279" t="s">
        <v>25</v>
      </c>
      <c r="Q18" s="279" t="s">
        <v>25</v>
      </c>
      <c r="R18" s="290" t="s">
        <v>26</v>
      </c>
    </row>
    <row r="19" s="256" customFormat="1" ht="16.5" spans="1:18">
      <c r="A19" s="278" t="s">
        <v>68</v>
      </c>
      <c r="B19" s="278" t="s">
        <v>19</v>
      </c>
      <c r="C19" s="279"/>
      <c r="D19" s="280" t="s">
        <v>69</v>
      </c>
      <c r="E19" s="285">
        <v>0</v>
      </c>
      <c r="F19" s="285" t="s">
        <v>22</v>
      </c>
      <c r="G19" s="286"/>
      <c r="H19" s="286"/>
      <c r="I19" s="286"/>
      <c r="J19" s="286"/>
      <c r="K19" s="286" t="e">
        <f>INDEX('2月'!F:F,MATCH(G19,'2月'!A:A,0))</f>
        <v>#N/A</v>
      </c>
      <c r="L19" s="287" t="s">
        <v>33</v>
      </c>
      <c r="M19" s="287"/>
      <c r="N19" s="287" t="s">
        <v>45</v>
      </c>
      <c r="O19" s="286" t="str">
        <f>VLOOKUP(Q19,重复!A:A,1,FALSE)</f>
        <v>客户管理</v>
      </c>
      <c r="P19" s="279" t="s">
        <v>25</v>
      </c>
      <c r="Q19" s="279" t="s">
        <v>25</v>
      </c>
      <c r="R19" s="290" t="s">
        <v>26</v>
      </c>
    </row>
    <row r="20" s="256" customFormat="1" ht="16.5" spans="1:18">
      <c r="A20" s="278" t="s">
        <v>70</v>
      </c>
      <c r="B20" s="278" t="s">
        <v>19</v>
      </c>
      <c r="C20" s="279" t="s">
        <v>71</v>
      </c>
      <c r="D20" s="280" t="s">
        <v>72</v>
      </c>
      <c r="E20" s="285">
        <v>6277.90655172412</v>
      </c>
      <c r="F20" s="285" t="s">
        <v>22</v>
      </c>
      <c r="G20" s="286">
        <v>9</v>
      </c>
      <c r="H20" s="286" t="s">
        <v>20</v>
      </c>
      <c r="I20" s="286" t="s">
        <v>73</v>
      </c>
      <c r="J20" s="286" t="s">
        <v>24</v>
      </c>
      <c r="K20" s="286">
        <f>INDEX('2月'!F:F,MATCH(G20,'2月'!A:A,0))</f>
        <v>0</v>
      </c>
      <c r="L20" s="287"/>
      <c r="M20" s="287"/>
      <c r="N20" s="287" t="s">
        <v>24</v>
      </c>
      <c r="O20" s="286" t="str">
        <f>VLOOKUP(Q20,重复!A:A,1,FALSE)</f>
        <v>客户管理</v>
      </c>
      <c r="P20" s="279" t="s">
        <v>25</v>
      </c>
      <c r="Q20" s="279" t="s">
        <v>25</v>
      </c>
      <c r="R20" s="180" t="s">
        <v>71</v>
      </c>
    </row>
    <row r="21" s="256" customFormat="1" ht="16.5" spans="1:18">
      <c r="A21" s="278" t="s">
        <v>74</v>
      </c>
      <c r="B21" s="278" t="s">
        <v>19</v>
      </c>
      <c r="C21" s="279"/>
      <c r="D21" s="280" t="s">
        <v>75</v>
      </c>
      <c r="E21" s="285">
        <v>0</v>
      </c>
      <c r="F21" s="285" t="s">
        <v>22</v>
      </c>
      <c r="G21" s="286">
        <v>16</v>
      </c>
      <c r="H21" s="286" t="s">
        <v>76</v>
      </c>
      <c r="I21" s="286" t="s">
        <v>77</v>
      </c>
      <c r="J21" s="286" t="s">
        <v>24</v>
      </c>
      <c r="K21" s="286">
        <f>INDEX('2月'!F:F,MATCH(G21,'2月'!A:A,0))</f>
        <v>0</v>
      </c>
      <c r="L21" s="287"/>
      <c r="M21" s="287"/>
      <c r="N21" s="287" t="s">
        <v>24</v>
      </c>
      <c r="O21" s="286" t="str">
        <f>VLOOKUP(Q21,重复!A:A,1,FALSE)</f>
        <v>客户管理</v>
      </c>
      <c r="P21" s="279" t="s">
        <v>25</v>
      </c>
      <c r="Q21" s="279" t="s">
        <v>25</v>
      </c>
      <c r="R21" s="290" t="s">
        <v>71</v>
      </c>
    </row>
    <row r="22" s="256" customFormat="1" ht="16.5" spans="1:18">
      <c r="A22" s="278" t="s">
        <v>78</v>
      </c>
      <c r="B22" s="278" t="s">
        <v>19</v>
      </c>
      <c r="C22" s="279"/>
      <c r="D22" s="280" t="s">
        <v>79</v>
      </c>
      <c r="E22" s="285">
        <v>7847.38318965515</v>
      </c>
      <c r="F22" s="285" t="s">
        <v>22</v>
      </c>
      <c r="G22" s="286">
        <v>8</v>
      </c>
      <c r="H22" s="286" t="s">
        <v>20</v>
      </c>
      <c r="I22" s="286" t="s">
        <v>80</v>
      </c>
      <c r="J22" s="286" t="s">
        <v>81</v>
      </c>
      <c r="K22" s="286">
        <f>INDEX('2月'!F:F,MATCH(G22,'2月'!A:A,0))</f>
        <v>0</v>
      </c>
      <c r="L22" s="287" t="s">
        <v>33</v>
      </c>
      <c r="M22" s="287"/>
      <c r="N22" s="287" t="s">
        <v>24</v>
      </c>
      <c r="O22" s="286" t="str">
        <f>VLOOKUP(Q22,重复!A:A,1,FALSE)</f>
        <v>客户管理</v>
      </c>
      <c r="P22" s="279" t="s">
        <v>25</v>
      </c>
      <c r="Q22" s="279" t="s">
        <v>25</v>
      </c>
      <c r="R22" s="290" t="s">
        <v>71</v>
      </c>
    </row>
    <row r="23" s="256" customFormat="1" ht="16.5" spans="1:18">
      <c r="A23" s="278" t="s">
        <v>82</v>
      </c>
      <c r="B23" s="278" t="s">
        <v>19</v>
      </c>
      <c r="C23" s="279" t="s">
        <v>83</v>
      </c>
      <c r="D23" s="280" t="s">
        <v>84</v>
      </c>
      <c r="E23" s="285">
        <v>0</v>
      </c>
      <c r="F23" s="285" t="s">
        <v>22</v>
      </c>
      <c r="G23" s="286"/>
      <c r="H23" s="286"/>
      <c r="I23" s="286"/>
      <c r="J23" s="286"/>
      <c r="K23" s="286" t="e">
        <f>INDEX('2月'!F:F,MATCH(G23,'2月'!A:A,0))</f>
        <v>#N/A</v>
      </c>
      <c r="L23" s="287" t="s">
        <v>33</v>
      </c>
      <c r="M23" s="287"/>
      <c r="N23" s="287" t="s">
        <v>45</v>
      </c>
      <c r="O23" s="286" t="str">
        <f>VLOOKUP(Q23,重复!A:A,1,FALSE)</f>
        <v>客户管理</v>
      </c>
      <c r="P23" s="279" t="s">
        <v>25</v>
      </c>
      <c r="Q23" s="279" t="s">
        <v>25</v>
      </c>
      <c r="R23" s="180" t="s">
        <v>83</v>
      </c>
    </row>
    <row r="24" s="256" customFormat="1" ht="16.5" spans="1:18">
      <c r="A24" s="278" t="s">
        <v>85</v>
      </c>
      <c r="B24" s="278" t="s">
        <v>19</v>
      </c>
      <c r="C24" s="279"/>
      <c r="D24" s="280" t="s">
        <v>86</v>
      </c>
      <c r="E24" s="285">
        <v>0</v>
      </c>
      <c r="F24" s="285" t="s">
        <v>22</v>
      </c>
      <c r="G24" s="286"/>
      <c r="H24" s="286"/>
      <c r="I24" s="286"/>
      <c r="J24" s="286"/>
      <c r="K24" s="286" t="e">
        <f>INDEX('2月'!F:F,MATCH(G24,'2月'!A:A,0))</f>
        <v>#N/A</v>
      </c>
      <c r="L24" s="287" t="s">
        <v>33</v>
      </c>
      <c r="M24" s="287"/>
      <c r="N24" s="287" t="s">
        <v>45</v>
      </c>
      <c r="O24" s="286" t="str">
        <f>VLOOKUP(Q24,重复!A:A,1,FALSE)</f>
        <v>客户管理</v>
      </c>
      <c r="P24" s="279" t="s">
        <v>25</v>
      </c>
      <c r="Q24" s="279" t="s">
        <v>25</v>
      </c>
      <c r="R24" s="290" t="s">
        <v>83</v>
      </c>
    </row>
    <row r="25" s="256" customFormat="1" ht="16.5" spans="1:18">
      <c r="A25" s="278" t="s">
        <v>87</v>
      </c>
      <c r="B25" s="278" t="s">
        <v>19</v>
      </c>
      <c r="C25" s="279"/>
      <c r="D25" s="280" t="s">
        <v>88</v>
      </c>
      <c r="E25" s="285">
        <v>7847.38318965515</v>
      </c>
      <c r="F25" s="285" t="s">
        <v>22</v>
      </c>
      <c r="G25" s="286">
        <v>258</v>
      </c>
      <c r="H25" s="286" t="s">
        <v>89</v>
      </c>
      <c r="I25" s="286" t="s">
        <v>90</v>
      </c>
      <c r="J25" s="286" t="s">
        <v>33</v>
      </c>
      <c r="K25" s="286">
        <f>INDEX('2月'!F:F,MATCH(G25,'2月'!A:A,0))</f>
        <v>0</v>
      </c>
      <c r="L25" s="287" t="s">
        <v>34</v>
      </c>
      <c r="M25" s="287"/>
      <c r="N25" s="287" t="s">
        <v>33</v>
      </c>
      <c r="O25" s="286" t="str">
        <f>VLOOKUP(Q25,重复!A:A,1,FALSE)</f>
        <v>客户管理</v>
      </c>
      <c r="P25" s="279" t="s">
        <v>25</v>
      </c>
      <c r="Q25" s="279" t="s">
        <v>25</v>
      </c>
      <c r="R25" s="290" t="s">
        <v>83</v>
      </c>
    </row>
    <row r="26" s="256" customFormat="1" ht="16.5" spans="1:18">
      <c r="A26" s="278" t="s">
        <v>91</v>
      </c>
      <c r="B26" s="278" t="s">
        <v>19</v>
      </c>
      <c r="C26" s="279"/>
      <c r="D26" s="280" t="s">
        <v>92</v>
      </c>
      <c r="E26" s="285">
        <v>7847.38318965515</v>
      </c>
      <c r="F26" s="285" t="s">
        <v>22</v>
      </c>
      <c r="G26" s="286"/>
      <c r="H26" s="286"/>
      <c r="I26" s="286"/>
      <c r="J26" s="286"/>
      <c r="K26" s="286" t="e">
        <f>INDEX('2月'!F:F,MATCH(G26,'2月'!A:A,0))</f>
        <v>#N/A</v>
      </c>
      <c r="L26" s="287" t="s">
        <v>24</v>
      </c>
      <c r="M26" s="287"/>
      <c r="N26" s="287" t="s">
        <v>45</v>
      </c>
      <c r="O26" s="286" t="str">
        <f>VLOOKUP(Q26,重复!A:A,1,FALSE)</f>
        <v>客户管理</v>
      </c>
      <c r="P26" s="279" t="s">
        <v>25</v>
      </c>
      <c r="Q26" s="279" t="s">
        <v>25</v>
      </c>
      <c r="R26" s="290" t="s">
        <v>83</v>
      </c>
    </row>
    <row r="27" s="256" customFormat="1" ht="16.5" spans="1:18">
      <c r="A27" s="278" t="s">
        <v>93</v>
      </c>
      <c r="B27" s="278" t="s">
        <v>19</v>
      </c>
      <c r="C27" s="279"/>
      <c r="D27" s="280" t="s">
        <v>94</v>
      </c>
      <c r="E27" s="285">
        <v>6277.90655172412</v>
      </c>
      <c r="F27" s="285" t="s">
        <v>22</v>
      </c>
      <c r="G27" s="286"/>
      <c r="H27" s="286"/>
      <c r="I27" s="286"/>
      <c r="J27" s="286"/>
      <c r="K27" s="286" t="e">
        <f>INDEX('2月'!F:F,MATCH(G27,'2月'!A:A,0))</f>
        <v>#N/A</v>
      </c>
      <c r="L27" s="287" t="s">
        <v>24</v>
      </c>
      <c r="M27" s="287"/>
      <c r="N27" s="287" t="s">
        <v>45</v>
      </c>
      <c r="O27" s="286" t="str">
        <f>VLOOKUP(Q27,重复!A:A,1,FALSE)</f>
        <v>客户管理</v>
      </c>
      <c r="P27" s="279" t="s">
        <v>25</v>
      </c>
      <c r="Q27" s="279" t="s">
        <v>25</v>
      </c>
      <c r="R27" s="290" t="s">
        <v>83</v>
      </c>
    </row>
    <row r="28" s="256" customFormat="1" ht="16.5" spans="1:18">
      <c r="A28" s="278" t="s">
        <v>95</v>
      </c>
      <c r="B28" s="278" t="s">
        <v>19</v>
      </c>
      <c r="C28" s="279" t="s">
        <v>96</v>
      </c>
      <c r="D28" s="280" t="s">
        <v>97</v>
      </c>
      <c r="E28" s="285">
        <v>7847.38318965515</v>
      </c>
      <c r="F28" s="285" t="s">
        <v>22</v>
      </c>
      <c r="G28" s="286"/>
      <c r="H28" s="286"/>
      <c r="I28" s="286"/>
      <c r="J28" s="286"/>
      <c r="K28" s="286" t="e">
        <f>INDEX('2月'!F:F,MATCH(G28,'2月'!A:A,0))</f>
        <v>#N/A</v>
      </c>
      <c r="L28" s="287" t="s">
        <v>33</v>
      </c>
      <c r="M28" s="287"/>
      <c r="N28" s="287" t="s">
        <v>45</v>
      </c>
      <c r="O28" s="286" t="str">
        <f>VLOOKUP(Q28,重复!A:A,1,FALSE)</f>
        <v>客户管理</v>
      </c>
      <c r="P28" s="279" t="s">
        <v>25</v>
      </c>
      <c r="Q28" s="279" t="s">
        <v>25</v>
      </c>
      <c r="R28" s="180" t="s">
        <v>96</v>
      </c>
    </row>
    <row r="29" s="256" customFormat="1" ht="16.5" spans="1:18">
      <c r="A29" s="278" t="s">
        <v>98</v>
      </c>
      <c r="B29" s="278" t="s">
        <v>19</v>
      </c>
      <c r="C29" s="279"/>
      <c r="D29" s="280" t="s">
        <v>99</v>
      </c>
      <c r="E29" s="285">
        <v>6277.90655172412</v>
      </c>
      <c r="F29" s="285" t="s">
        <v>22</v>
      </c>
      <c r="G29" s="286"/>
      <c r="H29" s="286"/>
      <c r="I29" s="286"/>
      <c r="J29" s="286"/>
      <c r="K29" s="286" t="e">
        <f>INDEX('2月'!F:F,MATCH(G29,'2月'!A:A,0))</f>
        <v>#N/A</v>
      </c>
      <c r="L29" s="287" t="s">
        <v>33</v>
      </c>
      <c r="M29" s="287"/>
      <c r="N29" s="287" t="s">
        <v>45</v>
      </c>
      <c r="O29" s="286" t="str">
        <f>VLOOKUP(Q29,重复!A:A,1,FALSE)</f>
        <v>客户管理</v>
      </c>
      <c r="P29" s="279" t="s">
        <v>25</v>
      </c>
      <c r="Q29" s="279" t="s">
        <v>25</v>
      </c>
      <c r="R29" s="180" t="s">
        <v>100</v>
      </c>
    </row>
    <row r="30" s="256" customFormat="1" ht="16.5" spans="1:18">
      <c r="A30" s="278" t="s">
        <v>101</v>
      </c>
      <c r="B30" s="278" t="s">
        <v>19</v>
      </c>
      <c r="C30" s="279"/>
      <c r="D30" s="280" t="s">
        <v>102</v>
      </c>
      <c r="E30" s="285">
        <v>0</v>
      </c>
      <c r="F30" s="285" t="s">
        <v>22</v>
      </c>
      <c r="G30" s="286"/>
      <c r="H30" s="286"/>
      <c r="I30" s="286"/>
      <c r="J30" s="286"/>
      <c r="K30" s="286" t="e">
        <f>INDEX('2月'!F:F,MATCH(G30,'2月'!A:A,0))</f>
        <v>#N/A</v>
      </c>
      <c r="L30" s="287" t="s">
        <v>33</v>
      </c>
      <c r="M30" s="287"/>
      <c r="N30" s="287" t="s">
        <v>45</v>
      </c>
      <c r="O30" s="286" t="str">
        <f>VLOOKUP(Q30,重复!A:A,1,FALSE)</f>
        <v>客户管理</v>
      </c>
      <c r="P30" s="279" t="s">
        <v>25</v>
      </c>
      <c r="Q30" s="279" t="s">
        <v>25</v>
      </c>
      <c r="R30" s="290" t="s">
        <v>100</v>
      </c>
    </row>
    <row r="31" s="257" customFormat="1" ht="16.5" spans="1:18">
      <c r="A31" s="278" t="s">
        <v>103</v>
      </c>
      <c r="B31" s="278" t="s">
        <v>19</v>
      </c>
      <c r="C31" s="281"/>
      <c r="D31" s="282" t="s">
        <v>104</v>
      </c>
      <c r="E31" s="285">
        <v>0</v>
      </c>
      <c r="F31" s="285" t="s">
        <v>22</v>
      </c>
      <c r="G31" s="286"/>
      <c r="H31" s="286"/>
      <c r="I31" s="286"/>
      <c r="J31" s="286"/>
      <c r="K31" s="286" t="e">
        <f>INDEX('2月'!F:F,MATCH(G31,'2月'!A:A,0))</f>
        <v>#N/A</v>
      </c>
      <c r="L31" s="287" t="s">
        <v>33</v>
      </c>
      <c r="M31" s="287"/>
      <c r="N31" s="287" t="s">
        <v>45</v>
      </c>
      <c r="O31" s="286" t="str">
        <f>VLOOKUP(Q31,重复!A:A,1,FALSE)</f>
        <v>客户管理</v>
      </c>
      <c r="P31" s="281" t="s">
        <v>25</v>
      </c>
      <c r="Q31" s="279" t="s">
        <v>25</v>
      </c>
      <c r="R31" s="180" t="s">
        <v>105</v>
      </c>
    </row>
    <row r="32" s="256" customFormat="1" ht="16.5" spans="1:18">
      <c r="A32" s="278" t="s">
        <v>106</v>
      </c>
      <c r="B32" s="278" t="s">
        <v>19</v>
      </c>
      <c r="C32" s="279"/>
      <c r="D32" s="280" t="s">
        <v>107</v>
      </c>
      <c r="E32" s="285">
        <v>7847.38318965515</v>
      </c>
      <c r="F32" s="285" t="s">
        <v>22</v>
      </c>
      <c r="G32" s="286"/>
      <c r="H32" s="286"/>
      <c r="I32" s="286"/>
      <c r="J32" s="286"/>
      <c r="K32" s="286" t="e">
        <f>INDEX('2月'!F:F,MATCH(G32,'2月'!A:A,0))</f>
        <v>#N/A</v>
      </c>
      <c r="L32" s="287" t="s">
        <v>33</v>
      </c>
      <c r="M32" s="287"/>
      <c r="N32" s="287" t="s">
        <v>45</v>
      </c>
      <c r="O32" s="286" t="str">
        <f>VLOOKUP(Q32,重复!A:A,1,FALSE)</f>
        <v>客户管理</v>
      </c>
      <c r="P32" s="279" t="s">
        <v>25</v>
      </c>
      <c r="Q32" s="279" t="s">
        <v>25</v>
      </c>
      <c r="R32" s="180" t="s">
        <v>105</v>
      </c>
    </row>
    <row r="33" s="256" customFormat="1" ht="16.5" spans="1:18">
      <c r="A33" s="278" t="s">
        <v>108</v>
      </c>
      <c r="B33" s="278" t="s">
        <v>19</v>
      </c>
      <c r="C33" s="279"/>
      <c r="D33" s="280" t="s">
        <v>109</v>
      </c>
      <c r="E33" s="285">
        <v>0</v>
      </c>
      <c r="F33" s="285" t="s">
        <v>22</v>
      </c>
      <c r="G33" s="286"/>
      <c r="H33" s="286"/>
      <c r="I33" s="286"/>
      <c r="J33" s="286"/>
      <c r="K33" s="286" t="e">
        <f>INDEX('2月'!F:F,MATCH(G33,'2月'!A:A,0))</f>
        <v>#N/A</v>
      </c>
      <c r="L33" s="287" t="s">
        <v>33</v>
      </c>
      <c r="M33" s="287"/>
      <c r="N33" s="287" t="s">
        <v>45</v>
      </c>
      <c r="O33" s="286" t="str">
        <f>VLOOKUP(Q33,重复!A:A,1,FALSE)</f>
        <v>客户管理</v>
      </c>
      <c r="P33" s="279" t="s">
        <v>25</v>
      </c>
      <c r="Q33" s="279" t="s">
        <v>25</v>
      </c>
      <c r="R33" s="180" t="s">
        <v>110</v>
      </c>
    </row>
    <row r="34" s="256" customFormat="1" ht="16.5" spans="1:18">
      <c r="A34" s="278" t="s">
        <v>111</v>
      </c>
      <c r="B34" s="278" t="s">
        <v>19</v>
      </c>
      <c r="C34" s="279"/>
      <c r="D34" s="280" t="s">
        <v>112</v>
      </c>
      <c r="E34" s="285">
        <v>6277.90655172412</v>
      </c>
      <c r="F34" s="285" t="s">
        <v>22</v>
      </c>
      <c r="G34" s="286"/>
      <c r="H34" s="286"/>
      <c r="I34" s="286"/>
      <c r="J34" s="286"/>
      <c r="K34" s="286" t="e">
        <f>INDEX('2月'!F:F,MATCH(G34,'2月'!A:A,0))</f>
        <v>#N/A</v>
      </c>
      <c r="L34" s="287" t="s">
        <v>33</v>
      </c>
      <c r="M34" s="287"/>
      <c r="N34" s="287" t="s">
        <v>45</v>
      </c>
      <c r="O34" s="286" t="str">
        <f>VLOOKUP(Q34,重复!A:A,1,FALSE)</f>
        <v>客户管理</v>
      </c>
      <c r="P34" s="279" t="s">
        <v>25</v>
      </c>
      <c r="Q34" s="279" t="s">
        <v>25</v>
      </c>
      <c r="R34" s="180" t="s">
        <v>113</v>
      </c>
    </row>
    <row r="35" s="256" customFormat="1" ht="16.5" spans="1:18">
      <c r="A35" s="278" t="s">
        <v>114</v>
      </c>
      <c r="B35" s="278" t="s">
        <v>19</v>
      </c>
      <c r="C35" s="279"/>
      <c r="D35" s="280" t="s">
        <v>115</v>
      </c>
      <c r="E35" s="285">
        <v>0</v>
      </c>
      <c r="F35" s="285" t="s">
        <v>22</v>
      </c>
      <c r="G35" s="286"/>
      <c r="H35" s="286"/>
      <c r="I35" s="286"/>
      <c r="J35" s="286"/>
      <c r="K35" s="286" t="e">
        <f>INDEX('2月'!F:F,MATCH(G35,'2月'!A:A,0))</f>
        <v>#N/A</v>
      </c>
      <c r="L35" s="287" t="s">
        <v>33</v>
      </c>
      <c r="M35" s="287"/>
      <c r="N35" s="287" t="s">
        <v>45</v>
      </c>
      <c r="O35" s="286" t="str">
        <f>VLOOKUP(Q35,重复!A:A,1,FALSE)</f>
        <v>客户管理</v>
      </c>
      <c r="P35" s="279" t="s">
        <v>25</v>
      </c>
      <c r="Q35" s="279" t="s">
        <v>25</v>
      </c>
      <c r="R35" s="180" t="s">
        <v>110</v>
      </c>
    </row>
    <row r="36" s="256" customFormat="1" ht="16.5" spans="1:18">
      <c r="A36" s="278" t="s">
        <v>116</v>
      </c>
      <c r="B36" s="278" t="s">
        <v>19</v>
      </c>
      <c r="C36" s="279"/>
      <c r="D36" s="280" t="s">
        <v>117</v>
      </c>
      <c r="E36" s="285">
        <v>7847.38318965515</v>
      </c>
      <c r="F36" s="285" t="s">
        <v>22</v>
      </c>
      <c r="G36" s="286"/>
      <c r="H36" s="286"/>
      <c r="I36" s="286"/>
      <c r="J36" s="286"/>
      <c r="K36" s="286" t="e">
        <f>INDEX('2月'!F:F,MATCH(G36,'2月'!A:A,0))</f>
        <v>#N/A</v>
      </c>
      <c r="L36" s="287" t="s">
        <v>33</v>
      </c>
      <c r="M36" s="287"/>
      <c r="N36" s="287" t="s">
        <v>45</v>
      </c>
      <c r="O36" s="286" t="str">
        <f>VLOOKUP(Q36,重复!A:A,1,FALSE)</f>
        <v>客户管理</v>
      </c>
      <c r="P36" s="279" t="s">
        <v>25</v>
      </c>
      <c r="Q36" s="279" t="s">
        <v>25</v>
      </c>
      <c r="R36" s="180" t="s">
        <v>110</v>
      </c>
    </row>
    <row r="37" s="256" customFormat="1" ht="16.5" spans="1:18">
      <c r="A37" s="278" t="s">
        <v>118</v>
      </c>
      <c r="B37" s="278" t="s">
        <v>19</v>
      </c>
      <c r="C37" s="279"/>
      <c r="D37" s="280" t="s">
        <v>119</v>
      </c>
      <c r="E37" s="285">
        <v>0</v>
      </c>
      <c r="F37" s="285" t="s">
        <v>22</v>
      </c>
      <c r="G37" s="286"/>
      <c r="H37" s="286"/>
      <c r="I37" s="286"/>
      <c r="J37" s="286"/>
      <c r="K37" s="286" t="e">
        <f>INDEX('2月'!F:F,MATCH(G37,'2月'!A:A,0))</f>
        <v>#N/A</v>
      </c>
      <c r="L37" s="287" t="s">
        <v>33</v>
      </c>
      <c r="M37" s="287"/>
      <c r="N37" s="287" t="s">
        <v>45</v>
      </c>
      <c r="O37" s="286" t="str">
        <f>VLOOKUP(Q37,重复!A:A,1,FALSE)</f>
        <v>客户管理</v>
      </c>
      <c r="P37" s="279" t="s">
        <v>25</v>
      </c>
      <c r="Q37" s="279" t="s">
        <v>25</v>
      </c>
      <c r="R37" s="180" t="s">
        <v>110</v>
      </c>
    </row>
    <row r="38" s="256" customFormat="1" ht="16.5" spans="1:18">
      <c r="A38" s="278" t="s">
        <v>120</v>
      </c>
      <c r="B38" s="278" t="s">
        <v>19</v>
      </c>
      <c r="C38" s="279"/>
      <c r="D38" s="280" t="s">
        <v>121</v>
      </c>
      <c r="E38" s="285">
        <v>6277.90655172412</v>
      </c>
      <c r="F38" s="285" t="s">
        <v>22</v>
      </c>
      <c r="G38" s="286"/>
      <c r="H38" s="286"/>
      <c r="I38" s="286"/>
      <c r="J38" s="286"/>
      <c r="K38" s="286" t="e">
        <f>INDEX('2月'!F:F,MATCH(G38,'2月'!A:A,0))</f>
        <v>#N/A</v>
      </c>
      <c r="L38" s="287" t="s">
        <v>33</v>
      </c>
      <c r="M38" s="287"/>
      <c r="N38" s="287" t="s">
        <v>45</v>
      </c>
      <c r="O38" s="286" t="str">
        <f>VLOOKUP(Q38,重复!A:A,1,FALSE)</f>
        <v>客户管理</v>
      </c>
      <c r="P38" s="279" t="s">
        <v>25</v>
      </c>
      <c r="Q38" s="279" t="s">
        <v>25</v>
      </c>
      <c r="R38" s="180" t="s">
        <v>122</v>
      </c>
    </row>
    <row r="39" s="256" customFormat="1" ht="16.5" spans="1:18">
      <c r="A39" s="278" t="s">
        <v>123</v>
      </c>
      <c r="B39" s="278" t="s">
        <v>19</v>
      </c>
      <c r="C39" s="279"/>
      <c r="D39" s="280" t="s">
        <v>124</v>
      </c>
      <c r="E39" s="285">
        <v>7847.38318965515</v>
      </c>
      <c r="F39" s="285" t="s">
        <v>22</v>
      </c>
      <c r="G39" s="286"/>
      <c r="H39" s="286"/>
      <c r="I39" s="286"/>
      <c r="J39" s="286"/>
      <c r="K39" s="286" t="e">
        <f>INDEX('2月'!F:F,MATCH(G39,'2月'!A:A,0))</f>
        <v>#N/A</v>
      </c>
      <c r="L39" s="287" t="s">
        <v>33</v>
      </c>
      <c r="M39" s="287"/>
      <c r="N39" s="287" t="s">
        <v>45</v>
      </c>
      <c r="O39" s="286" t="str">
        <f>VLOOKUP(Q39,重复!A:A,1,FALSE)</f>
        <v>客户管理</v>
      </c>
      <c r="P39" s="279" t="s">
        <v>25</v>
      </c>
      <c r="Q39" s="279" t="s">
        <v>25</v>
      </c>
      <c r="R39" s="180" t="s">
        <v>125</v>
      </c>
    </row>
    <row r="40" s="256" customFormat="1" ht="16.5" spans="1:18">
      <c r="A40" s="278" t="s">
        <v>126</v>
      </c>
      <c r="B40" s="278" t="s">
        <v>19</v>
      </c>
      <c r="C40" s="279" t="s">
        <v>127</v>
      </c>
      <c r="D40" s="280" t="s">
        <v>128</v>
      </c>
      <c r="E40" s="285">
        <v>10986.3364655172</v>
      </c>
      <c r="F40" s="285" t="s">
        <v>22</v>
      </c>
      <c r="G40" s="286">
        <v>6</v>
      </c>
      <c r="H40" s="286" t="s">
        <v>20</v>
      </c>
      <c r="I40" s="286" t="s">
        <v>129</v>
      </c>
      <c r="J40" s="286" t="s">
        <v>33</v>
      </c>
      <c r="K40" s="286">
        <f>INDEX('2月'!F:F,MATCH(G40,'2月'!A:A,0))</f>
        <v>0</v>
      </c>
      <c r="L40" s="287"/>
      <c r="M40" s="287"/>
      <c r="N40" s="287" t="s">
        <v>33</v>
      </c>
      <c r="O40" s="286" t="str">
        <f>VLOOKUP(Q40,重复!A:A,1,FALSE)</f>
        <v>客户管理</v>
      </c>
      <c r="P40" s="279" t="s">
        <v>25</v>
      </c>
      <c r="Q40" s="279" t="s">
        <v>25</v>
      </c>
      <c r="R40" s="180" t="s">
        <v>127</v>
      </c>
    </row>
    <row r="41" s="256" customFormat="1" ht="16.5" spans="1:18">
      <c r="A41" s="278" t="s">
        <v>130</v>
      </c>
      <c r="B41" s="278" t="s">
        <v>19</v>
      </c>
      <c r="C41" s="279"/>
      <c r="D41" s="279" t="s">
        <v>131</v>
      </c>
      <c r="E41" s="285">
        <v>7847.38318965515</v>
      </c>
      <c r="F41" s="285" t="s">
        <v>22</v>
      </c>
      <c r="G41" s="286">
        <v>6</v>
      </c>
      <c r="H41" s="286" t="s">
        <v>20</v>
      </c>
      <c r="I41" s="286" t="s">
        <v>129</v>
      </c>
      <c r="J41" s="286" t="s">
        <v>33</v>
      </c>
      <c r="K41" s="286">
        <f>INDEX('2月'!F:F,MATCH(G41,'2月'!A:A,0))</f>
        <v>0</v>
      </c>
      <c r="L41" s="287" t="s">
        <v>33</v>
      </c>
      <c r="M41" s="287"/>
      <c r="N41" s="287" t="s">
        <v>33</v>
      </c>
      <c r="O41" s="286" t="str">
        <f>VLOOKUP(Q41,重复!A:A,1,FALSE)</f>
        <v>客户管理</v>
      </c>
      <c r="P41" s="279" t="s">
        <v>25</v>
      </c>
      <c r="Q41" s="279" t="s">
        <v>25</v>
      </c>
      <c r="R41" s="290" t="s">
        <v>127</v>
      </c>
    </row>
    <row r="42" s="256" customFormat="1" ht="16.5" spans="1:18">
      <c r="A42" s="278" t="s">
        <v>132</v>
      </c>
      <c r="B42" s="278" t="s">
        <v>19</v>
      </c>
      <c r="C42" s="279"/>
      <c r="D42" s="279" t="s">
        <v>133</v>
      </c>
      <c r="E42" s="285">
        <v>6277.90655172412</v>
      </c>
      <c r="F42" s="285" t="s">
        <v>22</v>
      </c>
      <c r="G42" s="286">
        <v>6</v>
      </c>
      <c r="H42" s="286" t="s">
        <v>20</v>
      </c>
      <c r="I42" s="286" t="s">
        <v>129</v>
      </c>
      <c r="J42" s="286" t="s">
        <v>33</v>
      </c>
      <c r="K42" s="286">
        <f>INDEX('2月'!F:F,MATCH(G42,'2月'!A:A,0))</f>
        <v>0</v>
      </c>
      <c r="L42" s="287" t="s">
        <v>33</v>
      </c>
      <c r="M42" s="287"/>
      <c r="N42" s="287" t="s">
        <v>33</v>
      </c>
      <c r="O42" s="286" t="str">
        <f>VLOOKUP(Q42,重复!A:A,1,FALSE)</f>
        <v>客户管理</v>
      </c>
      <c r="P42" s="279" t="s">
        <v>25</v>
      </c>
      <c r="Q42" s="279" t="s">
        <v>25</v>
      </c>
      <c r="R42" s="290" t="s">
        <v>127</v>
      </c>
    </row>
    <row r="43" s="256" customFormat="1" ht="16.5" spans="1:18">
      <c r="A43" s="278" t="s">
        <v>134</v>
      </c>
      <c r="B43" s="278" t="s">
        <v>19</v>
      </c>
      <c r="C43" s="279"/>
      <c r="D43" s="279" t="s">
        <v>133</v>
      </c>
      <c r="E43" s="285">
        <v>6277.90655172412</v>
      </c>
      <c r="F43" s="285" t="s">
        <v>22</v>
      </c>
      <c r="G43" s="286">
        <v>6</v>
      </c>
      <c r="H43" s="286" t="s">
        <v>20</v>
      </c>
      <c r="I43" s="286" t="s">
        <v>129</v>
      </c>
      <c r="J43" s="286" t="s">
        <v>33</v>
      </c>
      <c r="K43" s="286">
        <f>INDEX('2月'!F:F,MATCH(G43,'2月'!A:A,0))</f>
        <v>0</v>
      </c>
      <c r="L43" s="287" t="s">
        <v>33</v>
      </c>
      <c r="M43" s="287"/>
      <c r="N43" s="287" t="s">
        <v>33</v>
      </c>
      <c r="O43" s="286" t="str">
        <f>VLOOKUP(Q43,重复!A:A,1,FALSE)</f>
        <v>客户管理</v>
      </c>
      <c r="P43" s="279" t="s">
        <v>25</v>
      </c>
      <c r="Q43" s="279" t="s">
        <v>25</v>
      </c>
      <c r="R43" s="290" t="s">
        <v>127</v>
      </c>
    </row>
    <row r="44" s="257" customFormat="1" ht="16.5" spans="1:18">
      <c r="A44" s="278" t="s">
        <v>135</v>
      </c>
      <c r="B44" s="278" t="s">
        <v>19</v>
      </c>
      <c r="C44" s="281" t="s">
        <v>136</v>
      </c>
      <c r="D44" s="281" t="s">
        <v>137</v>
      </c>
      <c r="E44" s="285">
        <v>0</v>
      </c>
      <c r="F44" s="285" t="s">
        <v>22</v>
      </c>
      <c r="G44" s="286">
        <v>4</v>
      </c>
      <c r="H44" s="286" t="s">
        <v>20</v>
      </c>
      <c r="I44" s="286" t="s">
        <v>136</v>
      </c>
      <c r="J44" s="286" t="s">
        <v>24</v>
      </c>
      <c r="K44" s="286">
        <f>INDEX('2月'!F:F,MATCH(G44,'2月'!A:A,0))</f>
        <v>0</v>
      </c>
      <c r="L44" s="287"/>
      <c r="M44" s="287"/>
      <c r="N44" s="287" t="s">
        <v>24</v>
      </c>
      <c r="O44" s="286" t="str">
        <f>VLOOKUP(Q44,重复!A:A,1,FALSE)</f>
        <v>客户管理</v>
      </c>
      <c r="P44" s="281" t="s">
        <v>25</v>
      </c>
      <c r="Q44" s="279" t="s">
        <v>25</v>
      </c>
      <c r="R44" s="180" t="s">
        <v>138</v>
      </c>
    </row>
    <row r="45" s="257" customFormat="1" ht="16.5" spans="1:18">
      <c r="A45" s="278" t="s">
        <v>139</v>
      </c>
      <c r="B45" s="278" t="s">
        <v>19</v>
      </c>
      <c r="C45" s="281"/>
      <c r="D45" s="281" t="s">
        <v>140</v>
      </c>
      <c r="E45" s="285">
        <v>0</v>
      </c>
      <c r="F45" s="285" t="s">
        <v>22</v>
      </c>
      <c r="G45" s="286">
        <v>18</v>
      </c>
      <c r="H45" s="286" t="s">
        <v>76</v>
      </c>
      <c r="I45" s="286" t="s">
        <v>141</v>
      </c>
      <c r="J45" s="286" t="s">
        <v>33</v>
      </c>
      <c r="K45" s="286">
        <f>INDEX('2月'!F:F,MATCH(G45,'2月'!A:A,0))</f>
        <v>0</v>
      </c>
      <c r="L45" s="287"/>
      <c r="M45" s="287"/>
      <c r="N45" s="287" t="s">
        <v>33</v>
      </c>
      <c r="O45" s="286" t="str">
        <f>VLOOKUP(Q45,重复!A:A,1,FALSE)</f>
        <v>客户管理</v>
      </c>
      <c r="P45" s="281" t="s">
        <v>25</v>
      </c>
      <c r="Q45" s="279" t="s">
        <v>25</v>
      </c>
      <c r="R45" s="290" t="s">
        <v>138</v>
      </c>
    </row>
    <row r="46" s="257" customFormat="1" ht="16.5" spans="1:18">
      <c r="A46" s="278" t="s">
        <v>142</v>
      </c>
      <c r="B46" s="278" t="s">
        <v>19</v>
      </c>
      <c r="C46" s="281" t="s">
        <v>143</v>
      </c>
      <c r="D46" s="281" t="s">
        <v>144</v>
      </c>
      <c r="E46" s="285">
        <v>0</v>
      </c>
      <c r="F46" s="285" t="s">
        <v>22</v>
      </c>
      <c r="G46" s="286">
        <v>19</v>
      </c>
      <c r="H46" s="286" t="s">
        <v>76</v>
      </c>
      <c r="I46" s="286" t="s">
        <v>145</v>
      </c>
      <c r="J46" s="286" t="s">
        <v>33</v>
      </c>
      <c r="K46" s="286">
        <f>INDEX('2月'!F:F,MATCH(G46,'2月'!A:A,0))</f>
        <v>0</v>
      </c>
      <c r="L46" s="287"/>
      <c r="M46" s="287"/>
      <c r="N46" s="287" t="s">
        <v>33</v>
      </c>
      <c r="O46" s="286" t="str">
        <f>VLOOKUP(Q46,重复!A:A,1,FALSE)</f>
        <v>客户管理</v>
      </c>
      <c r="P46" s="281" t="s">
        <v>25</v>
      </c>
      <c r="Q46" s="279" t="s">
        <v>25</v>
      </c>
      <c r="R46" s="290" t="s">
        <v>138</v>
      </c>
    </row>
    <row r="47" s="257" customFormat="1" ht="16.5" spans="1:18">
      <c r="A47" s="278" t="s">
        <v>146</v>
      </c>
      <c r="B47" s="278" t="s">
        <v>19</v>
      </c>
      <c r="C47" s="281"/>
      <c r="D47" s="281" t="s">
        <v>147</v>
      </c>
      <c r="E47" s="285">
        <v>0</v>
      </c>
      <c r="F47" s="285" t="s">
        <v>22</v>
      </c>
      <c r="G47" s="286"/>
      <c r="H47" s="286"/>
      <c r="I47" s="286"/>
      <c r="J47" s="286"/>
      <c r="K47" s="286" t="e">
        <f>INDEX('2月'!F:F,MATCH(G47,'2月'!A:A,0))</f>
        <v>#N/A</v>
      </c>
      <c r="L47" s="287" t="s">
        <v>33</v>
      </c>
      <c r="M47" s="287"/>
      <c r="N47" s="287" t="s">
        <v>45</v>
      </c>
      <c r="O47" s="286" t="str">
        <f>VLOOKUP(Q47,重复!A:A,1,FALSE)</f>
        <v>客户管理</v>
      </c>
      <c r="P47" s="281" t="s">
        <v>25</v>
      </c>
      <c r="Q47" s="279" t="s">
        <v>25</v>
      </c>
      <c r="R47" s="290" t="s">
        <v>138</v>
      </c>
    </row>
    <row r="48" s="256" customFormat="1" ht="16.5" spans="1:18">
      <c r="A48" s="278" t="s">
        <v>148</v>
      </c>
      <c r="B48" s="278" t="s">
        <v>19</v>
      </c>
      <c r="C48" s="279" t="s">
        <v>149</v>
      </c>
      <c r="D48" s="279" t="s">
        <v>150</v>
      </c>
      <c r="E48" s="285">
        <v>0</v>
      </c>
      <c r="F48" s="285" t="s">
        <v>22</v>
      </c>
      <c r="G48" s="286"/>
      <c r="H48" s="286"/>
      <c r="I48" s="286"/>
      <c r="J48" s="286"/>
      <c r="K48" s="286" t="e">
        <f>INDEX('2月'!F:F,MATCH(G48,'2月'!A:A,0))</f>
        <v>#N/A</v>
      </c>
      <c r="L48" s="287" t="s">
        <v>24</v>
      </c>
      <c r="M48" s="287"/>
      <c r="N48" s="287" t="s">
        <v>45</v>
      </c>
      <c r="O48" s="286" t="str">
        <f>VLOOKUP(Q48,重复!A:A,1,FALSE)</f>
        <v>客户管理</v>
      </c>
      <c r="P48" s="279" t="s">
        <v>25</v>
      </c>
      <c r="Q48" s="279" t="s">
        <v>25</v>
      </c>
      <c r="R48" s="180" t="s">
        <v>151</v>
      </c>
    </row>
    <row r="49" s="256" customFormat="1" ht="16.5" spans="1:18">
      <c r="A49" s="278" t="s">
        <v>152</v>
      </c>
      <c r="B49" s="278" t="s">
        <v>19</v>
      </c>
      <c r="C49" s="279"/>
      <c r="D49" s="279" t="s">
        <v>153</v>
      </c>
      <c r="E49" s="285">
        <v>0</v>
      </c>
      <c r="F49" s="285" t="s">
        <v>22</v>
      </c>
      <c r="G49" s="286"/>
      <c r="H49" s="286"/>
      <c r="I49" s="286"/>
      <c r="J49" s="286"/>
      <c r="K49" s="286" t="e">
        <f>INDEX('2月'!F:F,MATCH(G49,'2月'!A:A,0))</f>
        <v>#N/A</v>
      </c>
      <c r="L49" s="287" t="s">
        <v>33</v>
      </c>
      <c r="M49" s="287"/>
      <c r="N49" s="287" t="s">
        <v>45</v>
      </c>
      <c r="O49" s="286" t="str">
        <f>VLOOKUP(Q49,重复!A:A,1,FALSE)</f>
        <v>客户管理</v>
      </c>
      <c r="P49" s="279" t="s">
        <v>25</v>
      </c>
      <c r="Q49" s="279" t="s">
        <v>25</v>
      </c>
      <c r="R49" s="290" t="s">
        <v>151</v>
      </c>
    </row>
    <row r="50" s="256" customFormat="1" ht="16.5" spans="1:18">
      <c r="A50" s="278" t="s">
        <v>154</v>
      </c>
      <c r="B50" s="278" t="s">
        <v>19</v>
      </c>
      <c r="C50" s="279"/>
      <c r="D50" s="279" t="s">
        <v>155</v>
      </c>
      <c r="E50" s="285">
        <v>0</v>
      </c>
      <c r="F50" s="285" t="s">
        <v>22</v>
      </c>
      <c r="G50" s="286"/>
      <c r="H50" s="286"/>
      <c r="I50" s="286"/>
      <c r="J50" s="286"/>
      <c r="K50" s="286" t="e">
        <f>INDEX('2月'!F:F,MATCH(G50,'2月'!A:A,0))</f>
        <v>#N/A</v>
      </c>
      <c r="L50" s="287" t="s">
        <v>24</v>
      </c>
      <c r="M50" s="287"/>
      <c r="N50" s="287" t="s">
        <v>45</v>
      </c>
      <c r="O50" s="286" t="str">
        <f>VLOOKUP(Q50,重复!A:A,1,FALSE)</f>
        <v>客户管理</v>
      </c>
      <c r="P50" s="279" t="s">
        <v>25</v>
      </c>
      <c r="Q50" s="279" t="s">
        <v>25</v>
      </c>
      <c r="R50" s="290" t="s">
        <v>151</v>
      </c>
    </row>
    <row r="51" s="257" customFormat="1" ht="16.5" spans="1:18">
      <c r="A51" s="278" t="s">
        <v>156</v>
      </c>
      <c r="B51" s="278" t="s">
        <v>19</v>
      </c>
      <c r="C51" s="281"/>
      <c r="D51" s="281" t="s">
        <v>157</v>
      </c>
      <c r="E51" s="285">
        <v>0</v>
      </c>
      <c r="F51" s="285" t="s">
        <v>22</v>
      </c>
      <c r="G51" s="286"/>
      <c r="H51" s="286"/>
      <c r="I51" s="286"/>
      <c r="J51" s="286"/>
      <c r="K51" s="286" t="e">
        <f>INDEX('2月'!F:F,MATCH(G51,'2月'!A:A,0))</f>
        <v>#N/A</v>
      </c>
      <c r="L51" s="287" t="s">
        <v>34</v>
      </c>
      <c r="M51" s="287"/>
      <c r="N51" s="287" t="s">
        <v>45</v>
      </c>
      <c r="O51" s="286" t="str">
        <f>VLOOKUP(Q51,重复!A:A,1,FALSE)</f>
        <v>客户管理</v>
      </c>
      <c r="P51" s="281" t="s">
        <v>25</v>
      </c>
      <c r="Q51" s="279" t="s">
        <v>25</v>
      </c>
      <c r="R51" s="290" t="s">
        <v>151</v>
      </c>
    </row>
    <row r="52" s="257" customFormat="1" ht="16.5" spans="1:18">
      <c r="A52" s="278" t="s">
        <v>158</v>
      </c>
      <c r="B52" s="278" t="s">
        <v>19</v>
      </c>
      <c r="C52" s="281"/>
      <c r="D52" s="281" t="s">
        <v>159</v>
      </c>
      <c r="E52" s="285">
        <v>0</v>
      </c>
      <c r="F52" s="285" t="s">
        <v>22</v>
      </c>
      <c r="G52" s="286"/>
      <c r="H52" s="286"/>
      <c r="I52" s="286"/>
      <c r="J52" s="286"/>
      <c r="K52" s="286" t="e">
        <f>INDEX('2月'!F:F,MATCH(G52,'2月'!A:A,0))</f>
        <v>#N/A</v>
      </c>
      <c r="L52" s="287" t="s">
        <v>34</v>
      </c>
      <c r="M52" s="287"/>
      <c r="N52" s="287" t="s">
        <v>45</v>
      </c>
      <c r="O52" s="286" t="str">
        <f>VLOOKUP(Q52,重复!A:A,1,FALSE)</f>
        <v>客户管理</v>
      </c>
      <c r="P52" s="281" t="s">
        <v>25</v>
      </c>
      <c r="Q52" s="279" t="s">
        <v>25</v>
      </c>
      <c r="R52" s="290" t="s">
        <v>151</v>
      </c>
    </row>
    <row r="53" s="256" customFormat="1" ht="16.5" spans="1:18">
      <c r="A53" s="278" t="s">
        <v>160</v>
      </c>
      <c r="B53" s="278" t="s">
        <v>19</v>
      </c>
      <c r="C53" s="279"/>
      <c r="D53" s="279" t="s">
        <v>161</v>
      </c>
      <c r="E53" s="285">
        <v>0</v>
      </c>
      <c r="F53" s="285" t="s">
        <v>22</v>
      </c>
      <c r="G53" s="286"/>
      <c r="H53" s="286"/>
      <c r="I53" s="286"/>
      <c r="J53" s="286"/>
      <c r="K53" s="286" t="e">
        <f>INDEX('2月'!F:F,MATCH(G53,'2月'!A:A,0))</f>
        <v>#N/A</v>
      </c>
      <c r="L53" s="287" t="s">
        <v>34</v>
      </c>
      <c r="M53" s="287"/>
      <c r="N53" s="287" t="s">
        <v>45</v>
      </c>
      <c r="O53" s="286" t="str">
        <f>VLOOKUP(Q53,重复!A:A,1,FALSE)</f>
        <v>客户管理</v>
      </c>
      <c r="P53" s="279" t="s">
        <v>25</v>
      </c>
      <c r="Q53" s="279" t="s">
        <v>25</v>
      </c>
      <c r="R53" s="290" t="s">
        <v>151</v>
      </c>
    </row>
    <row r="54" s="256" customFormat="1" ht="16.5" spans="1:18">
      <c r="A54" s="278" t="s">
        <v>162</v>
      </c>
      <c r="B54" s="278" t="s">
        <v>19</v>
      </c>
      <c r="C54" s="279" t="s">
        <v>163</v>
      </c>
      <c r="D54" s="279" t="s">
        <v>164</v>
      </c>
      <c r="E54" s="285">
        <v>0</v>
      </c>
      <c r="F54" s="285" t="s">
        <v>22</v>
      </c>
      <c r="G54" s="286"/>
      <c r="H54" s="286"/>
      <c r="I54" s="286"/>
      <c r="J54" s="286"/>
      <c r="K54" s="286" t="e">
        <f>INDEX('2月'!F:F,MATCH(G54,'2月'!A:A,0))</f>
        <v>#N/A</v>
      </c>
      <c r="L54" s="287" t="s">
        <v>33</v>
      </c>
      <c r="M54" s="287"/>
      <c r="N54" s="287" t="s">
        <v>45</v>
      </c>
      <c r="O54" s="286" t="str">
        <f>VLOOKUP(Q54,重复!A:A,1,FALSE)</f>
        <v>客户管理</v>
      </c>
      <c r="P54" s="279" t="s">
        <v>25</v>
      </c>
      <c r="Q54" s="279" t="s">
        <v>25</v>
      </c>
      <c r="R54" s="290" t="s">
        <v>151</v>
      </c>
    </row>
    <row r="55" s="256" customFormat="1" ht="16.5" spans="1:18">
      <c r="A55" s="278" t="s">
        <v>165</v>
      </c>
      <c r="B55" s="278" t="s">
        <v>19</v>
      </c>
      <c r="C55" s="279"/>
      <c r="D55" s="279" t="s">
        <v>166</v>
      </c>
      <c r="E55" s="285">
        <v>0</v>
      </c>
      <c r="F55" s="285" t="s">
        <v>22</v>
      </c>
      <c r="G55" s="286"/>
      <c r="H55" s="286"/>
      <c r="I55" s="286"/>
      <c r="J55" s="286"/>
      <c r="K55" s="286" t="e">
        <f>INDEX('2月'!F:F,MATCH(G55,'2月'!A:A,0))</f>
        <v>#N/A</v>
      </c>
      <c r="L55" s="287" t="s">
        <v>33</v>
      </c>
      <c r="M55" s="287"/>
      <c r="N55" s="287" t="s">
        <v>45</v>
      </c>
      <c r="O55" s="286" t="str">
        <f>VLOOKUP(Q55,重复!A:A,1,FALSE)</f>
        <v>客户管理</v>
      </c>
      <c r="P55" s="279" t="s">
        <v>25</v>
      </c>
      <c r="Q55" s="279" t="s">
        <v>25</v>
      </c>
      <c r="R55" s="290" t="s">
        <v>151</v>
      </c>
    </row>
    <row r="56" s="257" customFormat="1" ht="16.5" spans="1:18">
      <c r="A56" s="278" t="s">
        <v>167</v>
      </c>
      <c r="B56" s="278" t="s">
        <v>19</v>
      </c>
      <c r="C56" s="281"/>
      <c r="D56" s="281" t="s">
        <v>168</v>
      </c>
      <c r="E56" s="285">
        <v>0</v>
      </c>
      <c r="F56" s="285" t="s">
        <v>22</v>
      </c>
      <c r="G56" s="286"/>
      <c r="H56" s="286"/>
      <c r="I56" s="286"/>
      <c r="J56" s="286"/>
      <c r="K56" s="286" t="e">
        <f>INDEX('2月'!F:F,MATCH(G56,'2月'!A:A,0))</f>
        <v>#N/A</v>
      </c>
      <c r="L56" s="287" t="s">
        <v>33</v>
      </c>
      <c r="M56" s="287"/>
      <c r="N56" s="287" t="s">
        <v>45</v>
      </c>
      <c r="O56" s="286" t="str">
        <f>VLOOKUP(Q56,重复!A:A,1,FALSE)</f>
        <v>客户管理</v>
      </c>
      <c r="P56" s="281" t="s">
        <v>25</v>
      </c>
      <c r="Q56" s="279" t="s">
        <v>25</v>
      </c>
      <c r="R56" s="290" t="s">
        <v>151</v>
      </c>
    </row>
    <row r="57" s="257" customFormat="1" ht="16.5" spans="1:18">
      <c r="A57" s="278" t="s">
        <v>169</v>
      </c>
      <c r="B57" s="278" t="s">
        <v>19</v>
      </c>
      <c r="C57" s="281"/>
      <c r="D57" s="281" t="s">
        <v>170</v>
      </c>
      <c r="E57" s="285">
        <v>0</v>
      </c>
      <c r="F57" s="285" t="s">
        <v>22</v>
      </c>
      <c r="G57" s="286"/>
      <c r="H57" s="286"/>
      <c r="I57" s="286"/>
      <c r="J57" s="286"/>
      <c r="K57" s="286" t="e">
        <f>INDEX('2月'!F:F,MATCH(G57,'2月'!A:A,0))</f>
        <v>#N/A</v>
      </c>
      <c r="L57" s="287" t="s">
        <v>24</v>
      </c>
      <c r="M57" s="287"/>
      <c r="N57" s="287" t="s">
        <v>45</v>
      </c>
      <c r="O57" s="286" t="str">
        <f>VLOOKUP(Q57,重复!A:A,1,FALSE)</f>
        <v>客户管理</v>
      </c>
      <c r="P57" s="281" t="s">
        <v>25</v>
      </c>
      <c r="Q57" s="279" t="s">
        <v>25</v>
      </c>
      <c r="R57" s="290" t="s">
        <v>151</v>
      </c>
    </row>
    <row r="58" s="257" customFormat="1" ht="16.5" spans="1:18">
      <c r="A58" s="278" t="s">
        <v>171</v>
      </c>
      <c r="B58" s="278" t="s">
        <v>19</v>
      </c>
      <c r="C58" s="281" t="s">
        <v>172</v>
      </c>
      <c r="D58" s="281" t="s">
        <v>173</v>
      </c>
      <c r="E58" s="285">
        <v>0</v>
      </c>
      <c r="F58" s="285" t="s">
        <v>22</v>
      </c>
      <c r="G58" s="286"/>
      <c r="H58" s="286"/>
      <c r="I58" s="286"/>
      <c r="J58" s="286"/>
      <c r="K58" s="286" t="e">
        <f>INDEX('2月'!F:F,MATCH(G58,'2月'!A:A,0))</f>
        <v>#N/A</v>
      </c>
      <c r="L58" s="287" t="s">
        <v>24</v>
      </c>
      <c r="M58" s="287"/>
      <c r="N58" s="287" t="s">
        <v>45</v>
      </c>
      <c r="O58" s="286" t="str">
        <f>VLOOKUP(Q58,重复!A:A,1,FALSE)</f>
        <v>客户管理</v>
      </c>
      <c r="P58" s="281" t="s">
        <v>25</v>
      </c>
      <c r="Q58" s="279" t="s">
        <v>25</v>
      </c>
      <c r="R58" s="290" t="s">
        <v>151</v>
      </c>
    </row>
    <row r="59" s="257" customFormat="1" ht="16.5" spans="1:18">
      <c r="A59" s="278" t="s">
        <v>174</v>
      </c>
      <c r="B59" s="278" t="s">
        <v>19</v>
      </c>
      <c r="C59" s="281"/>
      <c r="D59" s="281" t="s">
        <v>175</v>
      </c>
      <c r="E59" s="285">
        <v>0</v>
      </c>
      <c r="F59" s="285" t="s">
        <v>22</v>
      </c>
      <c r="G59" s="286"/>
      <c r="H59" s="286"/>
      <c r="I59" s="286"/>
      <c r="J59" s="286"/>
      <c r="K59" s="286" t="e">
        <f>INDEX('2月'!F:F,MATCH(G59,'2月'!A:A,0))</f>
        <v>#N/A</v>
      </c>
      <c r="L59" s="287" t="s">
        <v>24</v>
      </c>
      <c r="M59" s="287"/>
      <c r="N59" s="287" t="s">
        <v>45</v>
      </c>
      <c r="O59" s="286" t="str">
        <f>VLOOKUP(Q59,重复!A:A,1,FALSE)</f>
        <v>客户管理</v>
      </c>
      <c r="P59" s="281" t="s">
        <v>25</v>
      </c>
      <c r="Q59" s="279" t="s">
        <v>25</v>
      </c>
      <c r="R59" s="290" t="s">
        <v>151</v>
      </c>
    </row>
    <row r="60" s="257" customFormat="1" ht="16.5" spans="1:18">
      <c r="A60" s="278" t="s">
        <v>176</v>
      </c>
      <c r="B60" s="278" t="s">
        <v>19</v>
      </c>
      <c r="C60" s="281"/>
      <c r="D60" s="281" t="s">
        <v>177</v>
      </c>
      <c r="E60" s="285">
        <v>0</v>
      </c>
      <c r="F60" s="285" t="s">
        <v>22</v>
      </c>
      <c r="G60" s="286"/>
      <c r="H60" s="286"/>
      <c r="I60" s="286"/>
      <c r="J60" s="286"/>
      <c r="K60" s="286" t="e">
        <f>INDEX('2月'!F:F,MATCH(G60,'2月'!A:A,0))</f>
        <v>#N/A</v>
      </c>
      <c r="L60" s="287" t="s">
        <v>33</v>
      </c>
      <c r="M60" s="287"/>
      <c r="N60" s="287" t="s">
        <v>45</v>
      </c>
      <c r="O60" s="286" t="str">
        <f>VLOOKUP(Q60,重复!A:A,1,FALSE)</f>
        <v>客户管理</v>
      </c>
      <c r="P60" s="281" t="s">
        <v>25</v>
      </c>
      <c r="Q60" s="279" t="s">
        <v>25</v>
      </c>
      <c r="R60" s="290" t="s">
        <v>151</v>
      </c>
    </row>
    <row r="61" s="256" customFormat="1" ht="16.5" spans="1:18">
      <c r="A61" s="278" t="s">
        <v>178</v>
      </c>
      <c r="B61" s="278" t="s">
        <v>19</v>
      </c>
      <c r="C61" s="279" t="s">
        <v>179</v>
      </c>
      <c r="D61" s="279" t="s">
        <v>180</v>
      </c>
      <c r="E61" s="285">
        <v>7847.38318965515</v>
      </c>
      <c r="F61" s="285" t="s">
        <v>22</v>
      </c>
      <c r="G61" s="286">
        <v>5</v>
      </c>
      <c r="H61" s="286" t="s">
        <v>20</v>
      </c>
      <c r="I61" s="286" t="s">
        <v>181</v>
      </c>
      <c r="J61" s="286" t="s">
        <v>24</v>
      </c>
      <c r="K61" s="286">
        <f>INDEX('2月'!F:F,MATCH(G61,'2月'!A:A,0))</f>
        <v>0</v>
      </c>
      <c r="L61" s="287" t="s">
        <v>24</v>
      </c>
      <c r="M61" s="287"/>
      <c r="N61" s="287" t="s">
        <v>24</v>
      </c>
      <c r="O61" s="286" t="str">
        <f>VLOOKUP(Q61,重复!A:A,1,FALSE)</f>
        <v>客户管理</v>
      </c>
      <c r="P61" s="279" t="s">
        <v>25</v>
      </c>
      <c r="Q61" s="279" t="s">
        <v>25</v>
      </c>
      <c r="R61" s="180" t="s">
        <v>179</v>
      </c>
    </row>
    <row r="62" s="256" customFormat="1" ht="16.5" spans="1:18">
      <c r="A62" s="278" t="s">
        <v>182</v>
      </c>
      <c r="B62" s="278" t="s">
        <v>19</v>
      </c>
      <c r="C62" s="279" t="s">
        <v>183</v>
      </c>
      <c r="D62" s="279" t="s">
        <v>184</v>
      </c>
      <c r="E62" s="285">
        <v>0</v>
      </c>
      <c r="F62" s="285" t="s">
        <v>22</v>
      </c>
      <c r="G62" s="286">
        <v>3</v>
      </c>
      <c r="H62" s="286" t="s">
        <v>20</v>
      </c>
      <c r="I62" s="286" t="s">
        <v>185</v>
      </c>
      <c r="J62" s="286" t="s">
        <v>24</v>
      </c>
      <c r="K62" s="286">
        <f>INDEX('2月'!F:F,MATCH(G62,'2月'!A:A,0))</f>
        <v>0</v>
      </c>
      <c r="L62" s="287"/>
      <c r="M62" s="287"/>
      <c r="N62" s="287" t="s">
        <v>24</v>
      </c>
      <c r="O62" s="286" t="str">
        <f>VLOOKUP(Q62,重复!A:A,1,FALSE)</f>
        <v>客户管理</v>
      </c>
      <c r="P62" s="279" t="s">
        <v>25</v>
      </c>
      <c r="Q62" s="279" t="s">
        <v>25</v>
      </c>
      <c r="R62" s="180" t="s">
        <v>186</v>
      </c>
    </row>
    <row r="63" s="256" customFormat="1" ht="16.5" spans="1:18">
      <c r="A63" s="278" t="s">
        <v>187</v>
      </c>
      <c r="B63" s="278" t="s">
        <v>19</v>
      </c>
      <c r="C63" s="279" t="s">
        <v>188</v>
      </c>
      <c r="D63" s="279" t="s">
        <v>189</v>
      </c>
      <c r="E63" s="285">
        <v>6277.90655172412</v>
      </c>
      <c r="F63" s="285" t="s">
        <v>22</v>
      </c>
      <c r="G63" s="286">
        <v>13</v>
      </c>
      <c r="H63" s="286" t="s">
        <v>76</v>
      </c>
      <c r="I63" s="286" t="s">
        <v>190</v>
      </c>
      <c r="J63" s="286" t="s">
        <v>24</v>
      </c>
      <c r="K63" s="286">
        <f>INDEX('2月'!F:F,MATCH(G63,'2月'!A:A,0))</f>
        <v>0</v>
      </c>
      <c r="L63" s="287"/>
      <c r="M63" s="287"/>
      <c r="N63" s="287" t="s">
        <v>24</v>
      </c>
      <c r="O63" s="286" t="str">
        <f>VLOOKUP(Q63,重复!A:A,1,FALSE)</f>
        <v>客户管理</v>
      </c>
      <c r="P63" s="279" t="s">
        <v>25</v>
      </c>
      <c r="Q63" s="279" t="s">
        <v>25</v>
      </c>
      <c r="R63" s="290" t="s">
        <v>186</v>
      </c>
    </row>
    <row r="64" s="256" customFormat="1" ht="16.5" spans="1:18">
      <c r="A64" s="278" t="s">
        <v>191</v>
      </c>
      <c r="B64" s="278" t="s">
        <v>19</v>
      </c>
      <c r="C64" s="279"/>
      <c r="D64" s="279" t="s">
        <v>192</v>
      </c>
      <c r="E64" s="285">
        <v>6277.90655172412</v>
      </c>
      <c r="F64" s="285" t="s">
        <v>22</v>
      </c>
      <c r="G64" s="286">
        <v>32</v>
      </c>
      <c r="H64" s="286" t="s">
        <v>57</v>
      </c>
      <c r="I64" s="286" t="s">
        <v>193</v>
      </c>
      <c r="J64" s="286" t="s">
        <v>24</v>
      </c>
      <c r="K64" s="286">
        <f>INDEX('2月'!F:F,MATCH(G64,'2月'!A:A,0))</f>
        <v>0</v>
      </c>
      <c r="L64" s="287"/>
      <c r="M64" s="287"/>
      <c r="N64" s="287" t="s">
        <v>24</v>
      </c>
      <c r="O64" s="286" t="str">
        <f>VLOOKUP(Q64,重复!A:A,1,FALSE)</f>
        <v>客户管理</v>
      </c>
      <c r="P64" s="279" t="s">
        <v>25</v>
      </c>
      <c r="Q64" s="279" t="s">
        <v>25</v>
      </c>
      <c r="R64" s="290" t="s">
        <v>186</v>
      </c>
    </row>
    <row r="65" s="257" customFormat="1" ht="16.5" spans="1:18">
      <c r="A65" s="278" t="s">
        <v>194</v>
      </c>
      <c r="B65" s="278" t="s">
        <v>19</v>
      </c>
      <c r="C65" s="281" t="s">
        <v>195</v>
      </c>
      <c r="D65" s="281" t="s">
        <v>196</v>
      </c>
      <c r="E65" s="285">
        <v>0</v>
      </c>
      <c r="F65" s="285" t="s">
        <v>22</v>
      </c>
      <c r="G65" s="286">
        <v>14</v>
      </c>
      <c r="H65" s="286" t="s">
        <v>76</v>
      </c>
      <c r="I65" s="286" t="s">
        <v>197</v>
      </c>
      <c r="J65" s="286" t="s">
        <v>24</v>
      </c>
      <c r="K65" s="286">
        <f>INDEX('2月'!F:F,MATCH(G65,'2月'!A:A,0))</f>
        <v>0</v>
      </c>
      <c r="L65" s="287"/>
      <c r="M65" s="287"/>
      <c r="N65" s="287" t="s">
        <v>24</v>
      </c>
      <c r="O65" s="286" t="str">
        <f>VLOOKUP(Q65,重复!A:A,1,FALSE)</f>
        <v>车辆管理</v>
      </c>
      <c r="P65" s="281" t="s">
        <v>25</v>
      </c>
      <c r="Q65" s="279" t="s">
        <v>198</v>
      </c>
      <c r="R65" s="180" t="s">
        <v>199</v>
      </c>
    </row>
    <row r="66" s="257" customFormat="1" ht="16.5" spans="1:18">
      <c r="A66" s="278" t="s">
        <v>200</v>
      </c>
      <c r="B66" s="278" t="s">
        <v>19</v>
      </c>
      <c r="C66" s="281"/>
      <c r="D66" s="281" t="s">
        <v>201</v>
      </c>
      <c r="E66" s="285">
        <v>0</v>
      </c>
      <c r="F66" s="285" t="s">
        <v>22</v>
      </c>
      <c r="G66" s="286"/>
      <c r="H66" s="286"/>
      <c r="I66" s="286"/>
      <c r="J66" s="286"/>
      <c r="K66" s="286" t="e">
        <f>INDEX('2月'!F:F,MATCH(G66,'2月'!A:A,0))</f>
        <v>#N/A</v>
      </c>
      <c r="L66" s="287" t="s">
        <v>33</v>
      </c>
      <c r="M66" s="287"/>
      <c r="N66" s="287" t="s">
        <v>45</v>
      </c>
      <c r="O66" s="286" t="str">
        <f>VLOOKUP(Q66,重复!A:A,1,FALSE)</f>
        <v>车辆管理</v>
      </c>
      <c r="P66" s="281" t="s">
        <v>25</v>
      </c>
      <c r="Q66" s="279" t="s">
        <v>198</v>
      </c>
      <c r="R66" s="290" t="s">
        <v>199</v>
      </c>
    </row>
    <row r="67" s="257" customFormat="1" ht="16.5" spans="1:18">
      <c r="A67" s="278" t="s">
        <v>202</v>
      </c>
      <c r="B67" s="278" t="s">
        <v>19</v>
      </c>
      <c r="C67" s="281"/>
      <c r="D67" s="281" t="s">
        <v>203</v>
      </c>
      <c r="E67" s="285">
        <v>0</v>
      </c>
      <c r="F67" s="285" t="s">
        <v>22</v>
      </c>
      <c r="G67" s="286"/>
      <c r="H67" s="286"/>
      <c r="I67" s="286"/>
      <c r="J67" s="286"/>
      <c r="K67" s="286" t="e">
        <f>INDEX('2月'!F:F,MATCH(G67,'2月'!A:A,0))</f>
        <v>#N/A</v>
      </c>
      <c r="L67" s="287" t="s">
        <v>33</v>
      </c>
      <c r="M67" s="287"/>
      <c r="N67" s="287" t="s">
        <v>45</v>
      </c>
      <c r="O67" s="286" t="str">
        <f>VLOOKUP(Q67,重复!A:A,1,FALSE)</f>
        <v>车辆管理</v>
      </c>
      <c r="P67" s="281" t="s">
        <v>25</v>
      </c>
      <c r="Q67" s="279" t="s">
        <v>198</v>
      </c>
      <c r="R67" s="290" t="s">
        <v>199</v>
      </c>
    </row>
    <row r="68" s="257" customFormat="1" ht="16.5" spans="1:18">
      <c r="A68" s="278" t="s">
        <v>204</v>
      </c>
      <c r="B68" s="278" t="s">
        <v>19</v>
      </c>
      <c r="C68" s="281"/>
      <c r="D68" s="281" t="s">
        <v>205</v>
      </c>
      <c r="E68" s="285">
        <v>0</v>
      </c>
      <c r="F68" s="285" t="s">
        <v>22</v>
      </c>
      <c r="G68" s="286"/>
      <c r="H68" s="286"/>
      <c r="I68" s="286"/>
      <c r="J68" s="286"/>
      <c r="K68" s="286" t="e">
        <f>INDEX('2月'!F:F,MATCH(G68,'2月'!A:A,0))</f>
        <v>#N/A</v>
      </c>
      <c r="L68" s="287" t="s">
        <v>33</v>
      </c>
      <c r="M68" s="287"/>
      <c r="N68" s="287" t="s">
        <v>45</v>
      </c>
      <c r="O68" s="286" t="str">
        <f>VLOOKUP(Q68,重复!A:A,1,FALSE)</f>
        <v>车辆管理</v>
      </c>
      <c r="P68" s="281" t="s">
        <v>25</v>
      </c>
      <c r="Q68" s="279" t="s">
        <v>198</v>
      </c>
      <c r="R68" s="290" t="s">
        <v>199</v>
      </c>
    </row>
    <row r="69" s="256" customFormat="1" ht="16.5" spans="1:18">
      <c r="A69" s="278" t="s">
        <v>206</v>
      </c>
      <c r="B69" s="278" t="s">
        <v>19</v>
      </c>
      <c r="C69" s="279"/>
      <c r="D69" s="279" t="s">
        <v>207</v>
      </c>
      <c r="E69" s="285">
        <v>10986.3364655172</v>
      </c>
      <c r="F69" s="285" t="s">
        <v>22</v>
      </c>
      <c r="G69" s="286">
        <v>15</v>
      </c>
      <c r="H69" s="286" t="s">
        <v>76</v>
      </c>
      <c r="I69" s="286" t="s">
        <v>188</v>
      </c>
      <c r="J69" s="286" t="s">
        <v>24</v>
      </c>
      <c r="K69" s="286">
        <f>INDEX('2月'!F:F,MATCH(G69,'2月'!A:A,0))</f>
        <v>0</v>
      </c>
      <c r="L69" s="287"/>
      <c r="M69" s="287"/>
      <c r="N69" s="287" t="s">
        <v>24</v>
      </c>
      <c r="O69" s="286" t="str">
        <f>VLOOKUP(Q69,重复!A:A,1,FALSE)</f>
        <v>车辆管理</v>
      </c>
      <c r="P69" s="279" t="s">
        <v>25</v>
      </c>
      <c r="Q69" s="279" t="s">
        <v>198</v>
      </c>
      <c r="R69" s="290" t="s">
        <v>199</v>
      </c>
    </row>
    <row r="70" s="256" customFormat="1" ht="16.5" spans="1:18">
      <c r="A70" s="278" t="s">
        <v>208</v>
      </c>
      <c r="B70" s="278" t="s">
        <v>19</v>
      </c>
      <c r="C70" s="279" t="s">
        <v>209</v>
      </c>
      <c r="D70" s="279" t="s">
        <v>210</v>
      </c>
      <c r="E70" s="285">
        <v>6277.90655172412</v>
      </c>
      <c r="F70" s="285" t="s">
        <v>22</v>
      </c>
      <c r="G70" s="286">
        <v>22</v>
      </c>
      <c r="H70" s="286" t="s">
        <v>57</v>
      </c>
      <c r="I70" s="286" t="s">
        <v>209</v>
      </c>
      <c r="J70" s="286" t="s">
        <v>24</v>
      </c>
      <c r="K70" s="286">
        <f>INDEX('2月'!F:F,MATCH(G70,'2月'!A:A,0))</f>
        <v>0</v>
      </c>
      <c r="L70" s="287"/>
      <c r="M70" s="287"/>
      <c r="N70" s="287" t="s">
        <v>24</v>
      </c>
      <c r="O70" s="286" t="str">
        <f>VLOOKUP(Q70,重复!A:A,1,FALSE)</f>
        <v>车辆管理</v>
      </c>
      <c r="P70" s="279" t="s">
        <v>25</v>
      </c>
      <c r="Q70" s="279" t="s">
        <v>198</v>
      </c>
      <c r="R70" s="180" t="s">
        <v>211</v>
      </c>
    </row>
    <row r="71" s="256" customFormat="1" ht="16.5" spans="1:18">
      <c r="A71" s="278" t="s">
        <v>212</v>
      </c>
      <c r="B71" s="278" t="s">
        <v>19</v>
      </c>
      <c r="C71" s="291"/>
      <c r="D71" s="291" t="s">
        <v>213</v>
      </c>
      <c r="E71" s="285">
        <v>0</v>
      </c>
      <c r="F71" s="285" t="s">
        <v>22</v>
      </c>
      <c r="G71" s="286">
        <v>34</v>
      </c>
      <c r="H71" s="286" t="s">
        <v>57</v>
      </c>
      <c r="I71" s="286" t="s">
        <v>214</v>
      </c>
      <c r="J71" s="286" t="s">
        <v>24</v>
      </c>
      <c r="K71" s="286">
        <f>INDEX('2月'!F:F,MATCH(G71,'2月'!A:A,0))</f>
        <v>0</v>
      </c>
      <c r="L71" s="287" t="s">
        <v>33</v>
      </c>
      <c r="M71" s="287"/>
      <c r="N71" s="287" t="s">
        <v>24</v>
      </c>
      <c r="O71" s="286" t="str">
        <f>VLOOKUP(Q71,重复!A:A,1,FALSE)</f>
        <v>车辆管理</v>
      </c>
      <c r="P71" s="291" t="s">
        <v>25</v>
      </c>
      <c r="Q71" s="279" t="s">
        <v>198</v>
      </c>
      <c r="R71" s="180" t="s">
        <v>215</v>
      </c>
    </row>
    <row r="72" s="256" customFormat="1" ht="16.5" spans="1:18">
      <c r="A72" s="278" t="s">
        <v>216</v>
      </c>
      <c r="B72" s="278" t="s">
        <v>19</v>
      </c>
      <c r="C72" s="279" t="s">
        <v>217</v>
      </c>
      <c r="D72" s="279" t="s">
        <v>218</v>
      </c>
      <c r="E72" s="285">
        <v>0</v>
      </c>
      <c r="F72" s="285" t="s">
        <v>22</v>
      </c>
      <c r="G72" s="286"/>
      <c r="H72" s="286"/>
      <c r="I72" s="286"/>
      <c r="J72" s="286"/>
      <c r="K72" s="286" t="e">
        <f>INDEX('2月'!F:F,MATCH(G72,'2月'!A:A,0))</f>
        <v>#N/A</v>
      </c>
      <c r="L72" s="287" t="s">
        <v>33</v>
      </c>
      <c r="M72" s="287"/>
      <c r="N72" s="287" t="s">
        <v>45</v>
      </c>
      <c r="O72" s="286" t="str">
        <f>VLOOKUP(Q72,重复!A:A,1,FALSE)</f>
        <v>车辆管理</v>
      </c>
      <c r="P72" s="279" t="s">
        <v>25</v>
      </c>
      <c r="Q72" s="279" t="s">
        <v>198</v>
      </c>
      <c r="R72" s="180" t="s">
        <v>199</v>
      </c>
    </row>
    <row r="73" s="257" customFormat="1" ht="16.5" spans="1:18">
      <c r="A73" s="278" t="s">
        <v>219</v>
      </c>
      <c r="B73" s="278" t="s">
        <v>19</v>
      </c>
      <c r="C73" s="281"/>
      <c r="D73" s="281" t="s">
        <v>220</v>
      </c>
      <c r="E73" s="285">
        <v>0</v>
      </c>
      <c r="F73" s="285" t="s">
        <v>22</v>
      </c>
      <c r="G73" s="286"/>
      <c r="H73" s="286"/>
      <c r="I73" s="286"/>
      <c r="J73" s="286"/>
      <c r="K73" s="286" t="e">
        <f>INDEX('2月'!F:F,MATCH(G73,'2月'!A:A,0))</f>
        <v>#N/A</v>
      </c>
      <c r="L73" s="287" t="s">
        <v>33</v>
      </c>
      <c r="M73" s="287"/>
      <c r="N73" s="287" t="s">
        <v>45</v>
      </c>
      <c r="O73" s="286" t="str">
        <f>VLOOKUP(Q73,重复!A:A,1,FALSE)</f>
        <v>车辆管理</v>
      </c>
      <c r="P73" s="281" t="s">
        <v>25</v>
      </c>
      <c r="Q73" s="279" t="s">
        <v>198</v>
      </c>
      <c r="R73" s="290" t="s">
        <v>199</v>
      </c>
    </row>
    <row r="74" s="257" customFormat="1" ht="16.5" spans="1:18">
      <c r="A74" s="278" t="s">
        <v>221</v>
      </c>
      <c r="B74" s="278" t="s">
        <v>19</v>
      </c>
      <c r="C74" s="281" t="s">
        <v>222</v>
      </c>
      <c r="D74" s="281" t="s">
        <v>223</v>
      </c>
      <c r="E74" s="285">
        <v>0</v>
      </c>
      <c r="F74" s="285" t="s">
        <v>22</v>
      </c>
      <c r="G74" s="286"/>
      <c r="H74" s="286"/>
      <c r="I74" s="286"/>
      <c r="J74" s="286"/>
      <c r="K74" s="286" t="e">
        <f>INDEX('2月'!F:F,MATCH(G74,'2月'!A:A,0))</f>
        <v>#N/A</v>
      </c>
      <c r="L74" s="287" t="s">
        <v>33</v>
      </c>
      <c r="M74" s="287"/>
      <c r="N74" s="287" t="s">
        <v>45</v>
      </c>
      <c r="O74" s="286" t="str">
        <f>VLOOKUP(Q74,重复!A:A,1,FALSE)</f>
        <v>车辆管理</v>
      </c>
      <c r="P74" s="281" t="s">
        <v>25</v>
      </c>
      <c r="Q74" s="279" t="s">
        <v>198</v>
      </c>
      <c r="R74" s="290" t="s">
        <v>199</v>
      </c>
    </row>
    <row r="75" s="257" customFormat="1" ht="16.5" spans="1:18">
      <c r="A75" s="278" t="s">
        <v>224</v>
      </c>
      <c r="B75" s="278" t="s">
        <v>19</v>
      </c>
      <c r="C75" s="281"/>
      <c r="D75" s="281" t="s">
        <v>225</v>
      </c>
      <c r="E75" s="285">
        <v>0</v>
      </c>
      <c r="F75" s="285" t="s">
        <v>22</v>
      </c>
      <c r="G75" s="286">
        <v>26</v>
      </c>
      <c r="H75" s="286" t="s">
        <v>57</v>
      </c>
      <c r="I75" s="286" t="s">
        <v>222</v>
      </c>
      <c r="J75" s="286" t="s">
        <v>24</v>
      </c>
      <c r="K75" s="286">
        <f>INDEX('2月'!F:F,MATCH(G75,'2月'!A:A,0))</f>
        <v>0</v>
      </c>
      <c r="L75" s="287"/>
      <c r="M75" s="287"/>
      <c r="N75" s="287" t="s">
        <v>24</v>
      </c>
      <c r="O75" s="286" t="str">
        <f>VLOOKUP(Q75,重复!A:A,1,FALSE)</f>
        <v>车辆管理</v>
      </c>
      <c r="P75" s="281" t="s">
        <v>25</v>
      </c>
      <c r="Q75" s="279" t="s">
        <v>198</v>
      </c>
      <c r="R75" s="290" t="s">
        <v>199</v>
      </c>
    </row>
    <row r="76" s="257" customFormat="1" ht="16.5" spans="1:18">
      <c r="A76" s="278" t="s">
        <v>226</v>
      </c>
      <c r="B76" s="278" t="s">
        <v>19</v>
      </c>
      <c r="C76" s="281" t="s">
        <v>227</v>
      </c>
      <c r="D76" s="281" t="s">
        <v>228</v>
      </c>
      <c r="E76" s="285">
        <v>0</v>
      </c>
      <c r="F76" s="285" t="s">
        <v>22</v>
      </c>
      <c r="G76" s="286">
        <v>25</v>
      </c>
      <c r="H76" s="286" t="s">
        <v>57</v>
      </c>
      <c r="I76" s="286" t="s">
        <v>229</v>
      </c>
      <c r="J76" s="286" t="s">
        <v>24</v>
      </c>
      <c r="K76" s="286">
        <f>INDEX('2月'!F:F,MATCH(G76,'2月'!A:A,0))</f>
        <v>0</v>
      </c>
      <c r="L76" s="287" t="s">
        <v>24</v>
      </c>
      <c r="M76" s="287"/>
      <c r="N76" s="287" t="s">
        <v>24</v>
      </c>
      <c r="O76" s="286" t="str">
        <f>VLOOKUP(Q76,重复!A:A,1,FALSE)</f>
        <v>车辆管理</v>
      </c>
      <c r="P76" s="281" t="s">
        <v>25</v>
      </c>
      <c r="Q76" s="279" t="s">
        <v>198</v>
      </c>
      <c r="R76" s="290" t="s">
        <v>199</v>
      </c>
    </row>
    <row r="77" s="257" customFormat="1" ht="16.5" spans="1:18">
      <c r="A77" s="278" t="s">
        <v>230</v>
      </c>
      <c r="B77" s="278" t="s">
        <v>19</v>
      </c>
      <c r="C77" s="281"/>
      <c r="D77" s="281" t="s">
        <v>231</v>
      </c>
      <c r="E77" s="285">
        <v>0</v>
      </c>
      <c r="F77" s="285" t="s">
        <v>22</v>
      </c>
      <c r="G77" s="286">
        <v>25</v>
      </c>
      <c r="H77" s="286" t="s">
        <v>57</v>
      </c>
      <c r="I77" s="286" t="s">
        <v>229</v>
      </c>
      <c r="J77" s="286" t="s">
        <v>24</v>
      </c>
      <c r="K77" s="286">
        <f>INDEX('2月'!F:F,MATCH(G77,'2月'!A:A,0))</f>
        <v>0</v>
      </c>
      <c r="L77" s="287" t="s">
        <v>24</v>
      </c>
      <c r="M77" s="287"/>
      <c r="N77" s="287" t="s">
        <v>24</v>
      </c>
      <c r="O77" s="286" t="str">
        <f>VLOOKUP(Q77,重复!A:A,1,FALSE)</f>
        <v>车辆管理</v>
      </c>
      <c r="P77" s="281" t="s">
        <v>25</v>
      </c>
      <c r="Q77" s="279" t="s">
        <v>198</v>
      </c>
      <c r="R77" s="290" t="s">
        <v>199</v>
      </c>
    </row>
    <row r="78" s="257" customFormat="1" ht="16.5" spans="1:18">
      <c r="A78" s="278" t="s">
        <v>232</v>
      </c>
      <c r="B78" s="278" t="s">
        <v>19</v>
      </c>
      <c r="C78" s="281"/>
      <c r="D78" s="281" t="s">
        <v>233</v>
      </c>
      <c r="E78" s="285">
        <v>0</v>
      </c>
      <c r="F78" s="285" t="s">
        <v>22</v>
      </c>
      <c r="G78" s="286">
        <v>25</v>
      </c>
      <c r="H78" s="286" t="s">
        <v>57</v>
      </c>
      <c r="I78" s="286" t="s">
        <v>229</v>
      </c>
      <c r="J78" s="286" t="s">
        <v>24</v>
      </c>
      <c r="K78" s="286">
        <f>INDEX('2月'!F:F,MATCH(G78,'2月'!A:A,0))</f>
        <v>0</v>
      </c>
      <c r="L78" s="287" t="s">
        <v>24</v>
      </c>
      <c r="M78" s="287"/>
      <c r="N78" s="287" t="s">
        <v>24</v>
      </c>
      <c r="O78" s="286" t="str">
        <f>VLOOKUP(Q78,重复!A:A,1,FALSE)</f>
        <v>车辆管理</v>
      </c>
      <c r="P78" s="281" t="s">
        <v>25</v>
      </c>
      <c r="Q78" s="279" t="s">
        <v>198</v>
      </c>
      <c r="R78" s="290" t="s">
        <v>199</v>
      </c>
    </row>
    <row r="79" s="257" customFormat="1" ht="16.5" spans="1:18">
      <c r="A79" s="278" t="s">
        <v>234</v>
      </c>
      <c r="B79" s="278" t="s">
        <v>19</v>
      </c>
      <c r="C79" s="281"/>
      <c r="D79" s="281" t="s">
        <v>235</v>
      </c>
      <c r="E79" s="285">
        <v>0</v>
      </c>
      <c r="F79" s="285" t="s">
        <v>22</v>
      </c>
      <c r="G79" s="286">
        <v>25</v>
      </c>
      <c r="H79" s="286" t="s">
        <v>57</v>
      </c>
      <c r="I79" s="286" t="s">
        <v>229</v>
      </c>
      <c r="J79" s="286" t="s">
        <v>24</v>
      </c>
      <c r="K79" s="286">
        <f>INDEX('2月'!F:F,MATCH(G79,'2月'!A:A,0))</f>
        <v>0</v>
      </c>
      <c r="L79" s="287" t="s">
        <v>24</v>
      </c>
      <c r="M79" s="287"/>
      <c r="N79" s="287" t="s">
        <v>24</v>
      </c>
      <c r="O79" s="286" t="str">
        <f>VLOOKUP(Q79,重复!A:A,1,FALSE)</f>
        <v>车辆管理</v>
      </c>
      <c r="P79" s="281" t="s">
        <v>25</v>
      </c>
      <c r="Q79" s="279" t="s">
        <v>198</v>
      </c>
      <c r="R79" s="290" t="s">
        <v>199</v>
      </c>
    </row>
    <row r="80" s="257" customFormat="1" ht="16.5" spans="1:18">
      <c r="A80" s="278" t="s">
        <v>236</v>
      </c>
      <c r="B80" s="278" t="s">
        <v>19</v>
      </c>
      <c r="C80" s="281" t="s">
        <v>237</v>
      </c>
      <c r="D80" s="281" t="s">
        <v>238</v>
      </c>
      <c r="E80" s="285">
        <v>0</v>
      </c>
      <c r="F80" s="285" t="s">
        <v>22</v>
      </c>
      <c r="G80" s="286">
        <v>27</v>
      </c>
      <c r="H80" s="286" t="s">
        <v>57</v>
      </c>
      <c r="I80" s="286" t="s">
        <v>239</v>
      </c>
      <c r="J80" s="286" t="s">
        <v>24</v>
      </c>
      <c r="K80" s="286">
        <f>INDEX('2月'!F:F,MATCH(G80,'2月'!A:A,0))</f>
        <v>0</v>
      </c>
      <c r="L80" s="287" t="s">
        <v>24</v>
      </c>
      <c r="M80" s="287"/>
      <c r="N80" s="287" t="s">
        <v>24</v>
      </c>
      <c r="O80" s="286" t="str">
        <f>VLOOKUP(Q80,重复!A:A,1,FALSE)</f>
        <v>车辆管理</v>
      </c>
      <c r="P80" s="281" t="s">
        <v>25</v>
      </c>
      <c r="Q80" s="279" t="s">
        <v>198</v>
      </c>
      <c r="R80" s="290" t="s">
        <v>199</v>
      </c>
    </row>
    <row r="81" s="257" customFormat="1" ht="16.5" spans="1:18">
      <c r="A81" s="278" t="s">
        <v>240</v>
      </c>
      <c r="B81" s="278" t="s">
        <v>19</v>
      </c>
      <c r="C81" s="281"/>
      <c r="D81" s="281" t="s">
        <v>241</v>
      </c>
      <c r="E81" s="285">
        <v>0</v>
      </c>
      <c r="F81" s="285" t="s">
        <v>22</v>
      </c>
      <c r="G81" s="286">
        <v>27</v>
      </c>
      <c r="H81" s="286" t="s">
        <v>57</v>
      </c>
      <c r="I81" s="286" t="s">
        <v>239</v>
      </c>
      <c r="J81" s="286" t="s">
        <v>24</v>
      </c>
      <c r="K81" s="286">
        <f>INDEX('2月'!F:F,MATCH(G81,'2月'!A:A,0))</f>
        <v>0</v>
      </c>
      <c r="L81" s="287" t="s">
        <v>24</v>
      </c>
      <c r="M81" s="287"/>
      <c r="N81" s="287" t="s">
        <v>24</v>
      </c>
      <c r="O81" s="286" t="str">
        <f>VLOOKUP(Q81,重复!A:A,1,FALSE)</f>
        <v>车辆管理</v>
      </c>
      <c r="P81" s="281" t="s">
        <v>25</v>
      </c>
      <c r="Q81" s="279" t="s">
        <v>198</v>
      </c>
      <c r="R81" s="290" t="s">
        <v>199</v>
      </c>
    </row>
    <row r="82" s="258" customFormat="1" ht="16.5" spans="1:18">
      <c r="A82" s="278" t="s">
        <v>242</v>
      </c>
      <c r="B82" s="278" t="s">
        <v>19</v>
      </c>
      <c r="C82" s="292" t="s">
        <v>197</v>
      </c>
      <c r="D82" s="292" t="s">
        <v>243</v>
      </c>
      <c r="E82" s="285">
        <v>6277.90655172412</v>
      </c>
      <c r="F82" s="285" t="s">
        <v>22</v>
      </c>
      <c r="G82" s="286">
        <v>14</v>
      </c>
      <c r="H82" s="286" t="s">
        <v>76</v>
      </c>
      <c r="I82" s="286" t="s">
        <v>197</v>
      </c>
      <c r="J82" s="286" t="s">
        <v>24</v>
      </c>
      <c r="K82" s="286">
        <f>INDEX('2月'!F:F,MATCH(G82,'2月'!A:A,0))</f>
        <v>0</v>
      </c>
      <c r="L82" s="287" t="s">
        <v>24</v>
      </c>
      <c r="M82" s="287"/>
      <c r="N82" s="287" t="s">
        <v>24</v>
      </c>
      <c r="O82" s="286" t="str">
        <f>VLOOKUP(Q82,重复!A:A,1,FALSE)</f>
        <v>客户管理</v>
      </c>
      <c r="P82" s="292" t="s">
        <v>25</v>
      </c>
      <c r="Q82" s="279" t="s">
        <v>25</v>
      </c>
      <c r="R82" s="180" t="s">
        <v>244</v>
      </c>
    </row>
    <row r="83" s="256" customFormat="1" ht="16.5" spans="1:18">
      <c r="A83" s="278" t="s">
        <v>245</v>
      </c>
      <c r="B83" s="278" t="s">
        <v>19</v>
      </c>
      <c r="C83" s="279"/>
      <c r="D83" s="279" t="s">
        <v>246</v>
      </c>
      <c r="E83" s="285">
        <v>7847.38318965515</v>
      </c>
      <c r="F83" s="285" t="s">
        <v>22</v>
      </c>
      <c r="G83" s="286">
        <v>3</v>
      </c>
      <c r="H83" s="286" t="s">
        <v>20</v>
      </c>
      <c r="I83" s="286" t="s">
        <v>185</v>
      </c>
      <c r="J83" s="286" t="s">
        <v>24</v>
      </c>
      <c r="K83" s="286">
        <f>INDEX('2月'!F:F,MATCH(G83,'2月'!A:A,0))</f>
        <v>0</v>
      </c>
      <c r="L83" s="287" t="s">
        <v>24</v>
      </c>
      <c r="M83" s="287"/>
      <c r="N83" s="287" t="s">
        <v>24</v>
      </c>
      <c r="O83" s="286" t="str">
        <f>VLOOKUP(Q83,重复!A:A,1,FALSE)</f>
        <v>客户管理</v>
      </c>
      <c r="P83" s="279" t="s">
        <v>25</v>
      </c>
      <c r="Q83" s="279" t="s">
        <v>25</v>
      </c>
      <c r="R83" s="290" t="s">
        <v>244</v>
      </c>
    </row>
    <row r="84" s="256" customFormat="1" ht="16.5" spans="1:18">
      <c r="A84" s="278" t="s">
        <v>247</v>
      </c>
      <c r="B84" s="278" t="s">
        <v>19</v>
      </c>
      <c r="C84" s="279"/>
      <c r="D84" s="279" t="s">
        <v>248</v>
      </c>
      <c r="E84" s="285">
        <v>6277.90655172412</v>
      </c>
      <c r="F84" s="285" t="s">
        <v>22</v>
      </c>
      <c r="G84" s="286">
        <v>3</v>
      </c>
      <c r="H84" s="286" t="s">
        <v>20</v>
      </c>
      <c r="I84" s="286" t="s">
        <v>185</v>
      </c>
      <c r="J84" s="286" t="s">
        <v>24</v>
      </c>
      <c r="K84" s="286">
        <f>INDEX('2月'!F:F,MATCH(G84,'2月'!A:A,0))</f>
        <v>0</v>
      </c>
      <c r="L84" s="287" t="s">
        <v>24</v>
      </c>
      <c r="M84" s="287"/>
      <c r="N84" s="287" t="s">
        <v>24</v>
      </c>
      <c r="O84" s="286" t="str">
        <f>VLOOKUP(Q84,重复!A:A,1,FALSE)</f>
        <v>客户管理</v>
      </c>
      <c r="P84" s="279" t="s">
        <v>25</v>
      </c>
      <c r="Q84" s="279" t="s">
        <v>25</v>
      </c>
      <c r="R84" s="290" t="s">
        <v>244</v>
      </c>
    </row>
    <row r="85" s="256" customFormat="1" ht="16.5" spans="1:18">
      <c r="A85" s="278" t="s">
        <v>249</v>
      </c>
      <c r="B85" s="278" t="s">
        <v>19</v>
      </c>
      <c r="C85" s="279"/>
      <c r="D85" s="279" t="s">
        <v>250</v>
      </c>
      <c r="E85" s="285">
        <v>0</v>
      </c>
      <c r="F85" s="285" t="s">
        <v>22</v>
      </c>
      <c r="G85" s="286"/>
      <c r="H85" s="286"/>
      <c r="I85" s="286"/>
      <c r="J85" s="286"/>
      <c r="K85" s="286" t="e">
        <f>INDEX('2月'!F:F,MATCH(G85,'2月'!A:A,0))</f>
        <v>#N/A</v>
      </c>
      <c r="L85" s="287" t="s">
        <v>33</v>
      </c>
      <c r="M85" s="287"/>
      <c r="N85" s="287" t="s">
        <v>45</v>
      </c>
      <c r="O85" s="286" t="str">
        <f>VLOOKUP(Q85,重复!A:A,1,FALSE)</f>
        <v>客户管理</v>
      </c>
      <c r="P85" s="279" t="s">
        <v>25</v>
      </c>
      <c r="Q85" s="279" t="s">
        <v>25</v>
      </c>
      <c r="R85" s="180" t="s">
        <v>251</v>
      </c>
    </row>
    <row r="86" s="256" customFormat="1" ht="16.5" spans="1:18">
      <c r="A86" s="278" t="s">
        <v>252</v>
      </c>
      <c r="B86" s="278" t="s">
        <v>19</v>
      </c>
      <c r="C86" s="279"/>
      <c r="D86" s="279" t="s">
        <v>253</v>
      </c>
      <c r="E86" s="285">
        <v>0</v>
      </c>
      <c r="F86" s="285" t="s">
        <v>22</v>
      </c>
      <c r="G86" s="286">
        <v>17</v>
      </c>
      <c r="H86" s="286" t="s">
        <v>76</v>
      </c>
      <c r="I86" s="286" t="s">
        <v>254</v>
      </c>
      <c r="J86" s="286" t="s">
        <v>24</v>
      </c>
      <c r="K86" s="286">
        <f>INDEX('2月'!F:F,MATCH(G86,'2月'!A:A,0))</f>
        <v>0</v>
      </c>
      <c r="L86" s="287"/>
      <c r="M86" s="287"/>
      <c r="N86" s="287" t="s">
        <v>24</v>
      </c>
      <c r="O86" s="286" t="str">
        <f>VLOOKUP(Q86,重复!A:A,1,FALSE)</f>
        <v>客户管理</v>
      </c>
      <c r="P86" s="279" t="s">
        <v>25</v>
      </c>
      <c r="Q86" s="279" t="s">
        <v>25</v>
      </c>
      <c r="R86" s="290" t="s">
        <v>251</v>
      </c>
    </row>
    <row r="87" s="256" customFormat="1" ht="16.5" spans="1:18">
      <c r="A87" s="278" t="s">
        <v>255</v>
      </c>
      <c r="B87" s="278" t="s">
        <v>19</v>
      </c>
      <c r="C87" s="279" t="s">
        <v>256</v>
      </c>
      <c r="D87" s="280" t="s">
        <v>28</v>
      </c>
      <c r="E87" s="285">
        <v>0</v>
      </c>
      <c r="F87" s="285" t="s">
        <v>22</v>
      </c>
      <c r="G87" s="286">
        <v>10</v>
      </c>
      <c r="H87" s="286" t="s">
        <v>76</v>
      </c>
      <c r="I87" s="286" t="s">
        <v>149</v>
      </c>
      <c r="J87" s="286" t="s">
        <v>24</v>
      </c>
      <c r="K87" s="286">
        <f>INDEX('2月'!F:F,MATCH(G87,'2月'!A:A,0))</f>
        <v>0</v>
      </c>
      <c r="L87" s="287"/>
      <c r="M87" s="287"/>
      <c r="N87" s="287" t="s">
        <v>24</v>
      </c>
      <c r="O87" s="286" t="str">
        <f>VLOOKUP(Q87,重复!A:A,1,FALSE)</f>
        <v>车辆管理</v>
      </c>
      <c r="P87" s="279" t="s">
        <v>25</v>
      </c>
      <c r="Q87" s="279" t="s">
        <v>198</v>
      </c>
      <c r="R87" s="180" t="s">
        <v>215</v>
      </c>
    </row>
    <row r="88" s="256" customFormat="1" ht="16.5" spans="1:18">
      <c r="A88" s="278" t="s">
        <v>257</v>
      </c>
      <c r="B88" s="278" t="s">
        <v>19</v>
      </c>
      <c r="C88" s="279"/>
      <c r="D88" s="279" t="s">
        <v>258</v>
      </c>
      <c r="E88" s="285">
        <v>0</v>
      </c>
      <c r="F88" s="285" t="s">
        <v>22</v>
      </c>
      <c r="G88" s="286">
        <v>12</v>
      </c>
      <c r="H88" s="286" t="s">
        <v>76</v>
      </c>
      <c r="I88" s="286" t="s">
        <v>172</v>
      </c>
      <c r="J88" s="286" t="s">
        <v>24</v>
      </c>
      <c r="K88" s="286">
        <f>INDEX('2月'!F:F,MATCH(G88,'2月'!A:A,0))</f>
        <v>0</v>
      </c>
      <c r="L88" s="287"/>
      <c r="M88" s="287"/>
      <c r="N88" s="287" t="s">
        <v>24</v>
      </c>
      <c r="O88" s="286" t="str">
        <f>VLOOKUP(Q88,重复!A:A,1,FALSE)</f>
        <v>车辆管理</v>
      </c>
      <c r="P88" s="279" t="s">
        <v>25</v>
      </c>
      <c r="Q88" s="279" t="s">
        <v>198</v>
      </c>
      <c r="R88" s="180" t="s">
        <v>211</v>
      </c>
    </row>
    <row r="89" s="256" customFormat="1" ht="16.5" spans="1:18">
      <c r="A89" s="278" t="s">
        <v>259</v>
      </c>
      <c r="B89" s="278" t="s">
        <v>19</v>
      </c>
      <c r="C89" s="279" t="s">
        <v>149</v>
      </c>
      <c r="D89" s="279" t="s">
        <v>260</v>
      </c>
      <c r="E89" s="285">
        <v>6277.90655172412</v>
      </c>
      <c r="F89" s="285" t="s">
        <v>22</v>
      </c>
      <c r="G89" s="286">
        <v>11</v>
      </c>
      <c r="H89" s="286" t="s">
        <v>76</v>
      </c>
      <c r="I89" s="286" t="s">
        <v>163</v>
      </c>
      <c r="J89" s="286" t="s">
        <v>24</v>
      </c>
      <c r="K89" s="286">
        <f>INDEX('2月'!F:F,MATCH(G89,'2月'!A:A,0))</f>
        <v>0</v>
      </c>
      <c r="L89" s="287"/>
      <c r="M89" s="287"/>
      <c r="N89" s="287" t="s">
        <v>24</v>
      </c>
      <c r="O89" s="286" t="str">
        <f>VLOOKUP(Q89,重复!A:A,1,FALSE)</f>
        <v>车辆管理</v>
      </c>
      <c r="P89" s="279" t="s">
        <v>25</v>
      </c>
      <c r="Q89" s="279" t="s">
        <v>198</v>
      </c>
      <c r="R89" s="180" t="s">
        <v>211</v>
      </c>
    </row>
    <row r="90" s="257" customFormat="1" ht="16.5" spans="1:18">
      <c r="A90" s="278" t="s">
        <v>261</v>
      </c>
      <c r="B90" s="278" t="s">
        <v>19</v>
      </c>
      <c r="C90" s="281" t="s">
        <v>181</v>
      </c>
      <c r="D90" s="281" t="s">
        <v>262</v>
      </c>
      <c r="E90" s="285">
        <v>0</v>
      </c>
      <c r="F90" s="285" t="s">
        <v>22</v>
      </c>
      <c r="G90" s="286">
        <v>5</v>
      </c>
      <c r="H90" s="286" t="s">
        <v>20</v>
      </c>
      <c r="I90" s="286" t="s">
        <v>181</v>
      </c>
      <c r="J90" s="286" t="s">
        <v>24</v>
      </c>
      <c r="K90" s="286">
        <f>INDEX('2月'!F:F,MATCH(G90,'2月'!A:A,0))</f>
        <v>0</v>
      </c>
      <c r="L90" s="287"/>
      <c r="M90" s="287"/>
      <c r="N90" s="287" t="s">
        <v>24</v>
      </c>
      <c r="O90" s="286" t="str">
        <f>VLOOKUP(Q90,重复!A:A,1,FALSE)</f>
        <v>车辆管理</v>
      </c>
      <c r="P90" s="281" t="s">
        <v>25</v>
      </c>
      <c r="Q90" s="279" t="s">
        <v>198</v>
      </c>
      <c r="R90" s="180" t="s">
        <v>199</v>
      </c>
    </row>
    <row r="91" s="256" customFormat="1" ht="16.5" spans="1:18">
      <c r="A91" s="278" t="s">
        <v>263</v>
      </c>
      <c r="B91" s="278" t="s">
        <v>19</v>
      </c>
      <c r="C91" s="279"/>
      <c r="D91" s="291" t="s">
        <v>264</v>
      </c>
      <c r="E91" s="285">
        <v>10986.3364655172</v>
      </c>
      <c r="F91" s="285" t="s">
        <v>22</v>
      </c>
      <c r="G91" s="286">
        <v>5</v>
      </c>
      <c r="H91" s="286" t="s">
        <v>20</v>
      </c>
      <c r="I91" s="286" t="s">
        <v>181</v>
      </c>
      <c r="J91" s="286" t="s">
        <v>24</v>
      </c>
      <c r="K91" s="286">
        <f>INDEX('2月'!F:F,MATCH(G91,'2月'!A:A,0))</f>
        <v>0</v>
      </c>
      <c r="L91" s="287"/>
      <c r="M91" s="287"/>
      <c r="N91" s="287" t="s">
        <v>24</v>
      </c>
      <c r="O91" s="286" t="str">
        <f>VLOOKUP(Q91,重复!A:A,1,FALSE)</f>
        <v>车辆管理</v>
      </c>
      <c r="P91" s="291" t="s">
        <v>25</v>
      </c>
      <c r="Q91" s="279" t="s">
        <v>198</v>
      </c>
      <c r="R91" s="290" t="s">
        <v>199</v>
      </c>
    </row>
    <row r="92" s="256" customFormat="1" ht="16.5" spans="1:18">
      <c r="A92" s="278" t="s">
        <v>265</v>
      </c>
      <c r="B92" s="278" t="s">
        <v>19</v>
      </c>
      <c r="C92" s="279"/>
      <c r="D92" s="279" t="s">
        <v>266</v>
      </c>
      <c r="E92" s="285">
        <v>0</v>
      </c>
      <c r="F92" s="285" t="s">
        <v>22</v>
      </c>
      <c r="G92" s="286">
        <v>5</v>
      </c>
      <c r="H92" s="286" t="s">
        <v>20</v>
      </c>
      <c r="I92" s="286" t="s">
        <v>181</v>
      </c>
      <c r="J92" s="286" t="s">
        <v>24</v>
      </c>
      <c r="K92" s="286">
        <f>INDEX('2月'!F:F,MATCH(G92,'2月'!A:A,0))</f>
        <v>0</v>
      </c>
      <c r="L92" s="287"/>
      <c r="M92" s="287"/>
      <c r="N92" s="287" t="s">
        <v>24</v>
      </c>
      <c r="O92" s="286" t="str">
        <f>VLOOKUP(Q92,重复!A:A,1,FALSE)</f>
        <v>车辆管理</v>
      </c>
      <c r="P92" s="279" t="s">
        <v>25</v>
      </c>
      <c r="Q92" s="279" t="s">
        <v>198</v>
      </c>
      <c r="R92" s="290" t="s">
        <v>199</v>
      </c>
    </row>
    <row r="93" s="256" customFormat="1" ht="16.5" spans="1:18">
      <c r="A93" s="278" t="s">
        <v>267</v>
      </c>
      <c r="B93" s="278" t="s">
        <v>19</v>
      </c>
      <c r="C93" s="279" t="s">
        <v>268</v>
      </c>
      <c r="D93" s="279" t="s">
        <v>269</v>
      </c>
      <c r="E93" s="285">
        <v>6277.90655172412</v>
      </c>
      <c r="F93" s="285" t="s">
        <v>22</v>
      </c>
      <c r="G93" s="286">
        <v>23</v>
      </c>
      <c r="H93" s="286" t="s">
        <v>57</v>
      </c>
      <c r="I93" s="286" t="s">
        <v>217</v>
      </c>
      <c r="J93" s="286" t="s">
        <v>24</v>
      </c>
      <c r="K93" s="286">
        <f>INDEX('2月'!F:F,MATCH(G93,'2月'!A:A,0))</f>
        <v>0</v>
      </c>
      <c r="L93" s="287"/>
      <c r="M93" s="287"/>
      <c r="N93" s="287" t="s">
        <v>24</v>
      </c>
      <c r="O93" s="286" t="str">
        <f>VLOOKUP(Q93,重复!A:A,1,FALSE)</f>
        <v>车辆管理</v>
      </c>
      <c r="P93" s="279" t="s">
        <v>25</v>
      </c>
      <c r="Q93" s="279" t="s">
        <v>198</v>
      </c>
      <c r="R93" s="180" t="s">
        <v>268</v>
      </c>
    </row>
    <row r="94" s="256" customFormat="1" ht="16.5" spans="1:18">
      <c r="A94" s="278" t="s">
        <v>270</v>
      </c>
      <c r="B94" s="278" t="s">
        <v>19</v>
      </c>
      <c r="C94" s="279" t="s">
        <v>271</v>
      </c>
      <c r="D94" s="279" t="s">
        <v>272</v>
      </c>
      <c r="E94" s="285">
        <v>0</v>
      </c>
      <c r="F94" s="285" t="s">
        <v>22</v>
      </c>
      <c r="G94" s="286">
        <v>33</v>
      </c>
      <c r="H94" s="286" t="s">
        <v>57</v>
      </c>
      <c r="I94" s="286" t="s">
        <v>273</v>
      </c>
      <c r="J94" s="286" t="s">
        <v>24</v>
      </c>
      <c r="K94" s="286">
        <f>INDEX('2月'!F:F,MATCH(G94,'2月'!A:A,0))</f>
        <v>0</v>
      </c>
      <c r="L94" s="287"/>
      <c r="M94" s="287"/>
      <c r="N94" s="287" t="s">
        <v>24</v>
      </c>
      <c r="O94" s="286" t="str">
        <f>VLOOKUP(Q94,重复!A:A,1,FALSE)</f>
        <v>车辆管理</v>
      </c>
      <c r="P94" s="279" t="s">
        <v>25</v>
      </c>
      <c r="Q94" s="279" t="s">
        <v>198</v>
      </c>
      <c r="R94" s="180" t="s">
        <v>271</v>
      </c>
    </row>
    <row r="95" s="257" customFormat="1" ht="16.5" spans="1:18">
      <c r="A95" s="278" t="s">
        <v>274</v>
      </c>
      <c r="B95" s="278" t="s">
        <v>19</v>
      </c>
      <c r="C95" s="281" t="s">
        <v>275</v>
      </c>
      <c r="D95" s="281" t="s">
        <v>276</v>
      </c>
      <c r="E95" s="285">
        <v>0</v>
      </c>
      <c r="F95" s="285" t="s">
        <v>22</v>
      </c>
      <c r="G95" s="286">
        <v>21</v>
      </c>
      <c r="H95" s="286" t="s">
        <v>57</v>
      </c>
      <c r="I95" s="286" t="s">
        <v>275</v>
      </c>
      <c r="J95" s="286" t="s">
        <v>24</v>
      </c>
      <c r="K95" s="286">
        <f>INDEX('2月'!F:F,MATCH(G95,'2月'!A:A,0))</f>
        <v>0</v>
      </c>
      <c r="L95" s="287" t="s">
        <v>24</v>
      </c>
      <c r="M95" s="287"/>
      <c r="N95" s="287" t="s">
        <v>24</v>
      </c>
      <c r="O95" s="286" t="str">
        <f>VLOOKUP(Q95,重复!A:A,1,FALSE)</f>
        <v>车辆管理</v>
      </c>
      <c r="P95" s="281" t="s">
        <v>25</v>
      </c>
      <c r="Q95" s="279" t="s">
        <v>198</v>
      </c>
      <c r="R95" s="180" t="s">
        <v>277</v>
      </c>
    </row>
    <row r="96" s="257" customFormat="1" ht="16.5" spans="1:18">
      <c r="A96" s="278" t="s">
        <v>278</v>
      </c>
      <c r="B96" s="278" t="s">
        <v>19</v>
      </c>
      <c r="C96" s="281"/>
      <c r="D96" s="281" t="s">
        <v>279</v>
      </c>
      <c r="E96" s="285">
        <v>0</v>
      </c>
      <c r="F96" s="285" t="s">
        <v>22</v>
      </c>
      <c r="G96" s="286">
        <v>21</v>
      </c>
      <c r="H96" s="286" t="s">
        <v>57</v>
      </c>
      <c r="I96" s="286" t="s">
        <v>275</v>
      </c>
      <c r="J96" s="286" t="s">
        <v>24</v>
      </c>
      <c r="K96" s="286">
        <f>INDEX('2月'!F:F,MATCH(G96,'2月'!A:A,0))</f>
        <v>0</v>
      </c>
      <c r="L96" s="287" t="s">
        <v>24</v>
      </c>
      <c r="M96" s="287"/>
      <c r="N96" s="287" t="s">
        <v>24</v>
      </c>
      <c r="O96" s="286" t="str">
        <f>VLOOKUP(Q96,重复!A:A,1,FALSE)</f>
        <v>车辆管理</v>
      </c>
      <c r="P96" s="281" t="s">
        <v>25</v>
      </c>
      <c r="Q96" s="279" t="s">
        <v>198</v>
      </c>
      <c r="R96" s="290" t="s">
        <v>277</v>
      </c>
    </row>
    <row r="97" s="257" customFormat="1" ht="16.5" spans="1:18">
      <c r="A97" s="278" t="s">
        <v>280</v>
      </c>
      <c r="B97" s="278" t="s">
        <v>19</v>
      </c>
      <c r="C97" s="281" t="s">
        <v>281</v>
      </c>
      <c r="D97" s="281" t="s">
        <v>282</v>
      </c>
      <c r="E97" s="285">
        <v>0</v>
      </c>
      <c r="F97" s="285" t="s">
        <v>22</v>
      </c>
      <c r="G97" s="286">
        <v>31</v>
      </c>
      <c r="H97" s="286" t="s">
        <v>57</v>
      </c>
      <c r="I97" s="286" t="s">
        <v>283</v>
      </c>
      <c r="J97" s="286" t="s">
        <v>33</v>
      </c>
      <c r="K97" s="286">
        <f>INDEX('2月'!F:F,MATCH(G97,'2月'!A:A,0))</f>
        <v>0</v>
      </c>
      <c r="L97" s="287" t="s">
        <v>33</v>
      </c>
      <c r="M97" s="287"/>
      <c r="N97" s="287" t="s">
        <v>33</v>
      </c>
      <c r="O97" s="286" t="str">
        <f>VLOOKUP(Q97,重复!A:A,1,FALSE)</f>
        <v>车辆管理</v>
      </c>
      <c r="P97" s="281" t="s">
        <v>25</v>
      </c>
      <c r="Q97" s="279" t="s">
        <v>198</v>
      </c>
      <c r="R97" s="180" t="s">
        <v>284</v>
      </c>
    </row>
    <row r="98" s="257" customFormat="1" ht="16.5" spans="1:18">
      <c r="A98" s="278" t="s">
        <v>285</v>
      </c>
      <c r="B98" s="278" t="s">
        <v>19</v>
      </c>
      <c r="C98" s="281"/>
      <c r="D98" s="281" t="s">
        <v>286</v>
      </c>
      <c r="E98" s="285">
        <v>0</v>
      </c>
      <c r="F98" s="285" t="s">
        <v>22</v>
      </c>
      <c r="G98" s="286">
        <v>31</v>
      </c>
      <c r="H98" s="286" t="s">
        <v>57</v>
      </c>
      <c r="I98" s="286" t="s">
        <v>283</v>
      </c>
      <c r="J98" s="286" t="s">
        <v>33</v>
      </c>
      <c r="K98" s="286">
        <f>INDEX('2月'!F:F,MATCH(G98,'2月'!A:A,0))</f>
        <v>0</v>
      </c>
      <c r="L98" s="287" t="s">
        <v>33</v>
      </c>
      <c r="M98" s="287"/>
      <c r="N98" s="287" t="s">
        <v>33</v>
      </c>
      <c r="O98" s="286" t="str">
        <f>VLOOKUP(Q98,重复!A:A,1,FALSE)</f>
        <v>车辆管理</v>
      </c>
      <c r="P98" s="281" t="s">
        <v>25</v>
      </c>
      <c r="Q98" s="279" t="s">
        <v>198</v>
      </c>
      <c r="R98" s="290" t="s">
        <v>284</v>
      </c>
    </row>
    <row r="99" s="257" customFormat="1" ht="16.5" spans="1:18">
      <c r="A99" s="278" t="s">
        <v>287</v>
      </c>
      <c r="B99" s="278" t="s">
        <v>19</v>
      </c>
      <c r="C99" s="281"/>
      <c r="D99" s="281" t="s">
        <v>288</v>
      </c>
      <c r="E99" s="285">
        <v>0</v>
      </c>
      <c r="F99" s="285" t="s">
        <v>22</v>
      </c>
      <c r="G99" s="286">
        <v>31</v>
      </c>
      <c r="H99" s="286" t="s">
        <v>57</v>
      </c>
      <c r="I99" s="286" t="s">
        <v>283</v>
      </c>
      <c r="J99" s="286" t="s">
        <v>33</v>
      </c>
      <c r="K99" s="286">
        <f>INDEX('2月'!F:F,MATCH(G99,'2月'!A:A,0))</f>
        <v>0</v>
      </c>
      <c r="L99" s="287" t="s">
        <v>33</v>
      </c>
      <c r="M99" s="287"/>
      <c r="N99" s="287" t="s">
        <v>33</v>
      </c>
      <c r="O99" s="286" t="str">
        <f>VLOOKUP(Q99,重复!A:A,1,FALSE)</f>
        <v>车辆管理</v>
      </c>
      <c r="P99" s="281" t="s">
        <v>25</v>
      </c>
      <c r="Q99" s="279" t="s">
        <v>198</v>
      </c>
      <c r="R99" s="180" t="s">
        <v>289</v>
      </c>
    </row>
    <row r="100" s="257" customFormat="1" ht="16.5" spans="1:18">
      <c r="A100" s="278" t="s">
        <v>290</v>
      </c>
      <c r="B100" s="278" t="s">
        <v>19</v>
      </c>
      <c r="C100" s="281"/>
      <c r="D100" s="281" t="s">
        <v>291</v>
      </c>
      <c r="E100" s="285">
        <v>0</v>
      </c>
      <c r="F100" s="285" t="s">
        <v>22</v>
      </c>
      <c r="G100" s="286">
        <v>31</v>
      </c>
      <c r="H100" s="286" t="s">
        <v>57</v>
      </c>
      <c r="I100" s="286" t="s">
        <v>283</v>
      </c>
      <c r="J100" s="286" t="s">
        <v>33</v>
      </c>
      <c r="K100" s="286">
        <f>INDEX('2月'!F:F,MATCH(G100,'2月'!A:A,0))</f>
        <v>0</v>
      </c>
      <c r="L100" s="287" t="s">
        <v>33</v>
      </c>
      <c r="M100" s="287"/>
      <c r="N100" s="287" t="s">
        <v>33</v>
      </c>
      <c r="O100" s="286" t="str">
        <f>VLOOKUP(Q100,重复!A:A,1,FALSE)</f>
        <v>车辆管理</v>
      </c>
      <c r="P100" s="281" t="s">
        <v>25</v>
      </c>
      <c r="Q100" s="279" t="s">
        <v>198</v>
      </c>
      <c r="R100" s="290" t="s">
        <v>289</v>
      </c>
    </row>
    <row r="101" s="256" customFormat="1" ht="16.5" spans="1:18">
      <c r="A101" s="278" t="s">
        <v>292</v>
      </c>
      <c r="B101" s="278" t="s">
        <v>19</v>
      </c>
      <c r="C101" s="279" t="s">
        <v>293</v>
      </c>
      <c r="D101" s="279" t="s">
        <v>294</v>
      </c>
      <c r="E101" s="285">
        <v>0</v>
      </c>
      <c r="F101" s="285" t="s">
        <v>22</v>
      </c>
      <c r="G101" s="286">
        <v>28</v>
      </c>
      <c r="H101" s="286" t="s">
        <v>57</v>
      </c>
      <c r="I101" s="286" t="s">
        <v>294</v>
      </c>
      <c r="J101" s="286" t="s">
        <v>24</v>
      </c>
      <c r="K101" s="286">
        <f>INDEX('2月'!F:F,MATCH(G101,'2月'!A:A,0))</f>
        <v>0</v>
      </c>
      <c r="L101" s="287"/>
      <c r="M101" s="287"/>
      <c r="N101" s="287" t="s">
        <v>24</v>
      </c>
      <c r="O101" s="286" t="str">
        <f>VLOOKUP(Q101,重复!A:A,1,FALSE)</f>
        <v>车辆管理</v>
      </c>
      <c r="P101" s="279" t="s">
        <v>25</v>
      </c>
      <c r="Q101" s="279" t="s">
        <v>198</v>
      </c>
      <c r="R101" s="180" t="s">
        <v>211</v>
      </c>
    </row>
    <row r="102" s="256" customFormat="1" ht="16.5" spans="1:18">
      <c r="A102" s="278" t="s">
        <v>295</v>
      </c>
      <c r="B102" s="278" t="s">
        <v>19</v>
      </c>
      <c r="C102" s="279" t="s">
        <v>296</v>
      </c>
      <c r="D102" s="279" t="s">
        <v>297</v>
      </c>
      <c r="E102" s="285">
        <v>10986.3364655172</v>
      </c>
      <c r="F102" s="285" t="s">
        <v>22</v>
      </c>
      <c r="G102" s="286">
        <v>40</v>
      </c>
      <c r="H102" s="286" t="s">
        <v>296</v>
      </c>
      <c r="I102" s="286" t="s">
        <v>298</v>
      </c>
      <c r="J102" s="286" t="s">
        <v>33</v>
      </c>
      <c r="K102" s="286">
        <f>INDEX('2月'!F:F,MATCH(G102,'2月'!A:A,0))</f>
        <v>0</v>
      </c>
      <c r="L102" s="287"/>
      <c r="M102" s="287"/>
      <c r="N102" s="287" t="s">
        <v>33</v>
      </c>
      <c r="O102" s="286" t="str">
        <f>VLOOKUP(Q102,重复!A:A,1,FALSE)</f>
        <v>丰桔车导入</v>
      </c>
      <c r="P102" s="279" t="s">
        <v>25</v>
      </c>
      <c r="Q102" s="279" t="str">
        <f>INDEX(本体!C:C,MATCH(R102,本体!E:E,0))</f>
        <v>丰桔车导入</v>
      </c>
      <c r="R102" s="290" t="s">
        <v>299</v>
      </c>
    </row>
    <row r="103" s="256" customFormat="1" ht="16.5" spans="1:18">
      <c r="A103" s="278" t="s">
        <v>300</v>
      </c>
      <c r="B103" s="278" t="s">
        <v>19</v>
      </c>
      <c r="C103" s="279"/>
      <c r="D103" s="279" t="s">
        <v>301</v>
      </c>
      <c r="E103" s="285">
        <v>10986.3364655172</v>
      </c>
      <c r="F103" s="285" t="s">
        <v>22</v>
      </c>
      <c r="G103" s="286"/>
      <c r="H103" s="286"/>
      <c r="I103" s="286"/>
      <c r="J103" s="286"/>
      <c r="K103" s="286" t="e">
        <f>INDEX('2月'!F:F,MATCH(G103,'2月'!A:A,0))</f>
        <v>#N/A</v>
      </c>
      <c r="L103" s="287" t="s">
        <v>33</v>
      </c>
      <c r="M103" s="287"/>
      <c r="N103" s="287" t="s">
        <v>45</v>
      </c>
      <c r="O103" s="286" t="str">
        <f>VLOOKUP(Q103,重复!A:A,1,FALSE)</f>
        <v>丰桔车导入</v>
      </c>
      <c r="P103" s="279" t="s">
        <v>25</v>
      </c>
      <c r="Q103" s="279" t="str">
        <f>INDEX(本体!C:C,MATCH(R103,本体!E:E,0))</f>
        <v>丰桔车导入</v>
      </c>
      <c r="R103" s="180" t="s">
        <v>299</v>
      </c>
    </row>
    <row r="104" s="256" customFormat="1" ht="16.5" spans="1:18">
      <c r="A104" s="278" t="s">
        <v>302</v>
      </c>
      <c r="B104" s="278" t="s">
        <v>19</v>
      </c>
      <c r="C104" s="279" t="s">
        <v>298</v>
      </c>
      <c r="D104" s="279" t="s">
        <v>303</v>
      </c>
      <c r="E104" s="285">
        <v>7847.38318965515</v>
      </c>
      <c r="F104" s="285" t="s">
        <v>22</v>
      </c>
      <c r="G104" s="286"/>
      <c r="H104" s="286"/>
      <c r="I104" s="286"/>
      <c r="J104" s="286"/>
      <c r="K104" s="286" t="e">
        <f>INDEX('2月'!F:F,MATCH(G104,'2月'!A:A,0))</f>
        <v>#N/A</v>
      </c>
      <c r="L104" s="287" t="s">
        <v>33</v>
      </c>
      <c r="M104" s="287"/>
      <c r="N104" s="287" t="s">
        <v>45</v>
      </c>
      <c r="O104" s="286" t="str">
        <f>VLOOKUP(Q104,重复!A:A,1,FALSE)</f>
        <v>丰桔车导入</v>
      </c>
      <c r="P104" s="279" t="s">
        <v>25</v>
      </c>
      <c r="Q104" s="279" t="str">
        <f>INDEX(本体!C:C,MATCH(R104,本体!E:E,0))</f>
        <v>丰桔车导入</v>
      </c>
      <c r="R104" s="180" t="s">
        <v>304</v>
      </c>
    </row>
    <row r="105" s="256" customFormat="1" ht="16.5" spans="1:18">
      <c r="A105" s="278" t="s">
        <v>305</v>
      </c>
      <c r="B105" s="278" t="s">
        <v>19</v>
      </c>
      <c r="C105" s="279" t="s">
        <v>306</v>
      </c>
      <c r="D105" s="279" t="s">
        <v>307</v>
      </c>
      <c r="E105" s="285">
        <v>7847.38318965515</v>
      </c>
      <c r="F105" s="285" t="s">
        <v>22</v>
      </c>
      <c r="G105" s="286">
        <v>41</v>
      </c>
      <c r="H105" s="286" t="s">
        <v>296</v>
      </c>
      <c r="I105" s="286" t="s">
        <v>306</v>
      </c>
      <c r="J105" s="286" t="s">
        <v>33</v>
      </c>
      <c r="K105" s="286">
        <f>INDEX('2月'!F:F,MATCH(G105,'2月'!A:A,0))</f>
        <v>0</v>
      </c>
      <c r="L105" s="287"/>
      <c r="M105" s="287"/>
      <c r="N105" s="287" t="s">
        <v>33</v>
      </c>
      <c r="O105" s="286" t="str">
        <f>VLOOKUP(Q105,重复!A:A,1,FALSE)</f>
        <v>丰桔车导入</v>
      </c>
      <c r="P105" s="279" t="s">
        <v>25</v>
      </c>
      <c r="Q105" s="279" t="str">
        <f>INDEX(本体!C:C,MATCH(R105,本体!E:E,0))</f>
        <v>丰桔车导入</v>
      </c>
      <c r="R105" s="180" t="s">
        <v>308</v>
      </c>
    </row>
    <row r="106" s="256" customFormat="1" ht="16.5" spans="1:18">
      <c r="A106" s="278" t="s">
        <v>309</v>
      </c>
      <c r="B106" s="278" t="s">
        <v>19</v>
      </c>
      <c r="C106" s="279"/>
      <c r="D106" s="279" t="s">
        <v>310</v>
      </c>
      <c r="E106" s="285">
        <v>6277.90655172412</v>
      </c>
      <c r="F106" s="285" t="s">
        <v>22</v>
      </c>
      <c r="G106" s="286"/>
      <c r="H106" s="286"/>
      <c r="I106" s="286"/>
      <c r="J106" s="286"/>
      <c r="K106" s="286" t="e">
        <f>INDEX('2月'!F:F,MATCH(G106,'2月'!A:A,0))</f>
        <v>#N/A</v>
      </c>
      <c r="L106" s="287" t="s">
        <v>33</v>
      </c>
      <c r="M106" s="287"/>
      <c r="N106" s="287" t="s">
        <v>45</v>
      </c>
      <c r="O106" s="286" t="str">
        <f>VLOOKUP(Q106,重复!A:A,1,FALSE)</f>
        <v>丰桔车导入</v>
      </c>
      <c r="P106" s="279" t="s">
        <v>25</v>
      </c>
      <c r="Q106" s="279" t="str">
        <f>INDEX(本体!C:C,MATCH(R106,本体!E:E,0))</f>
        <v>丰桔车导入</v>
      </c>
      <c r="R106" s="180" t="s">
        <v>311</v>
      </c>
    </row>
    <row r="107" s="256" customFormat="1" ht="16.5" spans="1:18">
      <c r="A107" s="278" t="s">
        <v>312</v>
      </c>
      <c r="B107" s="278" t="s">
        <v>19</v>
      </c>
      <c r="C107" s="279"/>
      <c r="D107" s="279" t="s">
        <v>313</v>
      </c>
      <c r="E107" s="285">
        <v>0</v>
      </c>
      <c r="F107" s="285" t="s">
        <v>22</v>
      </c>
      <c r="G107" s="286"/>
      <c r="H107" s="286"/>
      <c r="I107" s="286"/>
      <c r="J107" s="286"/>
      <c r="K107" s="286" t="e">
        <f>INDEX('2月'!F:F,MATCH(G107,'2月'!A:A,0))</f>
        <v>#N/A</v>
      </c>
      <c r="L107" s="287" t="s">
        <v>33</v>
      </c>
      <c r="M107" s="287"/>
      <c r="N107" s="287" t="s">
        <v>45</v>
      </c>
      <c r="O107" s="286" t="str">
        <f>VLOOKUP(Q107,重复!A:A,1,FALSE)</f>
        <v>丰桔车导入</v>
      </c>
      <c r="P107" s="279" t="s">
        <v>25</v>
      </c>
      <c r="Q107" s="279" t="str">
        <f>INDEX(本体!C:C,MATCH(R107,本体!E:E,0))</f>
        <v>丰桔车导入</v>
      </c>
      <c r="R107" s="180" t="s">
        <v>314</v>
      </c>
    </row>
    <row r="108" s="256" customFormat="1" ht="16.5" spans="1:18">
      <c r="A108" s="278" t="s">
        <v>315</v>
      </c>
      <c r="B108" s="278" t="s">
        <v>19</v>
      </c>
      <c r="C108" s="279"/>
      <c r="D108" s="279" t="s">
        <v>316</v>
      </c>
      <c r="E108" s="285">
        <v>7847.38318965515</v>
      </c>
      <c r="F108" s="285" t="s">
        <v>22</v>
      </c>
      <c r="G108" s="286"/>
      <c r="H108" s="286"/>
      <c r="I108" s="286"/>
      <c r="J108" s="286"/>
      <c r="K108" s="286" t="e">
        <f>INDEX('2月'!F:F,MATCH(G108,'2月'!A:A,0))</f>
        <v>#N/A</v>
      </c>
      <c r="L108" s="287" t="s">
        <v>33</v>
      </c>
      <c r="M108" s="287"/>
      <c r="N108" s="287" t="s">
        <v>45</v>
      </c>
      <c r="O108" s="286" t="str">
        <f>VLOOKUP(Q108,重复!A:A,1,FALSE)</f>
        <v>丰桔车导入</v>
      </c>
      <c r="P108" s="279" t="s">
        <v>25</v>
      </c>
      <c r="Q108" s="279" t="str">
        <f>INDEX(本体!C:C,MATCH(R108,本体!E:E,0))</f>
        <v>丰桔车导入</v>
      </c>
      <c r="R108" s="290" t="s">
        <v>314</v>
      </c>
    </row>
    <row r="109" s="256" customFormat="1" ht="16.5" spans="1:18">
      <c r="A109" s="278" t="s">
        <v>317</v>
      </c>
      <c r="B109" s="278" t="s">
        <v>19</v>
      </c>
      <c r="C109" s="279"/>
      <c r="D109" s="279" t="s">
        <v>318</v>
      </c>
      <c r="E109" s="285">
        <v>7847.38318965515</v>
      </c>
      <c r="F109" s="285" t="s">
        <v>22</v>
      </c>
      <c r="G109" s="286"/>
      <c r="H109" s="286"/>
      <c r="I109" s="286"/>
      <c r="J109" s="286"/>
      <c r="K109" s="286" t="e">
        <f>INDEX('2月'!F:F,MATCH(G109,'2月'!A:A,0))</f>
        <v>#N/A</v>
      </c>
      <c r="L109" s="287" t="s">
        <v>33</v>
      </c>
      <c r="M109" s="287"/>
      <c r="N109" s="287" t="s">
        <v>45</v>
      </c>
      <c r="O109" s="286" t="str">
        <f>VLOOKUP(Q109,重复!A:A,1,FALSE)</f>
        <v>丰桔车导入</v>
      </c>
      <c r="P109" s="279" t="s">
        <v>25</v>
      </c>
      <c r="Q109" s="279" t="str">
        <f>INDEX(本体!C:C,MATCH(R109,本体!E:E,0))</f>
        <v>丰桔车导入</v>
      </c>
      <c r="R109" s="180" t="s">
        <v>319</v>
      </c>
    </row>
    <row r="110" s="256" customFormat="1" ht="16.5" spans="1:18">
      <c r="A110" s="278" t="s">
        <v>320</v>
      </c>
      <c r="B110" s="278" t="s">
        <v>19</v>
      </c>
      <c r="C110" s="279"/>
      <c r="D110" s="279" t="s">
        <v>321</v>
      </c>
      <c r="E110" s="285">
        <v>0</v>
      </c>
      <c r="F110" s="285" t="s">
        <v>22</v>
      </c>
      <c r="G110" s="286"/>
      <c r="H110" s="286"/>
      <c r="I110" s="286"/>
      <c r="J110" s="286"/>
      <c r="K110" s="286" t="e">
        <f>INDEX('2月'!F:F,MATCH(G110,'2月'!A:A,0))</f>
        <v>#N/A</v>
      </c>
      <c r="L110" s="287" t="s">
        <v>33</v>
      </c>
      <c r="M110" s="287"/>
      <c r="N110" s="287" t="s">
        <v>45</v>
      </c>
      <c r="O110" s="286" t="str">
        <f>VLOOKUP(Q110,重复!A:A,1,FALSE)</f>
        <v>丰桔车导入</v>
      </c>
      <c r="P110" s="279" t="s">
        <v>25</v>
      </c>
      <c r="Q110" s="279" t="str">
        <f>INDEX(本体!C:C,MATCH(R110,本体!E:E,0))</f>
        <v>丰桔车导入</v>
      </c>
      <c r="R110" s="180" t="s">
        <v>322</v>
      </c>
    </row>
    <row r="111" s="256" customFormat="1" ht="16.5" spans="1:18">
      <c r="A111" s="278" t="s">
        <v>323</v>
      </c>
      <c r="B111" s="278" t="s">
        <v>19</v>
      </c>
      <c r="C111" s="279" t="s">
        <v>324</v>
      </c>
      <c r="D111" s="279" t="s">
        <v>325</v>
      </c>
      <c r="E111" s="285">
        <v>0</v>
      </c>
      <c r="F111" s="285" t="s">
        <v>22</v>
      </c>
      <c r="G111" s="286"/>
      <c r="H111" s="286"/>
      <c r="I111" s="286"/>
      <c r="J111" s="286"/>
      <c r="K111" s="286" t="e">
        <f>INDEX('2月'!F:F,MATCH(G111,'2月'!A:A,0))</f>
        <v>#N/A</v>
      </c>
      <c r="L111" s="287" t="s">
        <v>33</v>
      </c>
      <c r="M111" s="287"/>
      <c r="N111" s="287" t="s">
        <v>45</v>
      </c>
      <c r="O111" s="286" t="str">
        <f>VLOOKUP(Q111,重复!A:A,1,FALSE)</f>
        <v>丰桔车导入</v>
      </c>
      <c r="P111" s="279" t="s">
        <v>25</v>
      </c>
      <c r="Q111" s="279" t="str">
        <f>INDEX(本体!C:C,MATCH(R111,本体!E:E,0))</f>
        <v>丰桔车导入</v>
      </c>
      <c r="R111" s="180" t="s">
        <v>319</v>
      </c>
    </row>
    <row r="112" s="256" customFormat="1" ht="16.5" spans="1:18">
      <c r="A112" s="278" t="s">
        <v>326</v>
      </c>
      <c r="B112" s="278" t="s">
        <v>19</v>
      </c>
      <c r="C112" s="279"/>
      <c r="D112" s="279" t="s">
        <v>327</v>
      </c>
      <c r="E112" s="285">
        <v>0</v>
      </c>
      <c r="F112" s="285" t="s">
        <v>22</v>
      </c>
      <c r="G112" s="286">
        <v>42</v>
      </c>
      <c r="H112" s="286" t="s">
        <v>296</v>
      </c>
      <c r="I112" s="286" t="s">
        <v>324</v>
      </c>
      <c r="J112" s="286" t="s">
        <v>33</v>
      </c>
      <c r="K112" s="286">
        <f>INDEX('2月'!F:F,MATCH(G112,'2月'!A:A,0))</f>
        <v>0</v>
      </c>
      <c r="L112" s="287"/>
      <c r="M112" s="287"/>
      <c r="N112" s="287" t="s">
        <v>33</v>
      </c>
      <c r="O112" s="286" t="str">
        <f>VLOOKUP(Q112,重复!A:A,1,FALSE)</f>
        <v>丰桔车导入</v>
      </c>
      <c r="P112" s="279" t="s">
        <v>25</v>
      </c>
      <c r="Q112" s="279" t="str">
        <f>INDEX(本体!C:C,MATCH(R112,本体!E:E,0))</f>
        <v>丰桔车导入</v>
      </c>
      <c r="R112" s="180" t="s">
        <v>299</v>
      </c>
    </row>
    <row r="113" s="256" customFormat="1" ht="16.5" spans="1:18">
      <c r="A113" s="278" t="s">
        <v>328</v>
      </c>
      <c r="B113" s="278" t="s">
        <v>19</v>
      </c>
      <c r="C113" s="279" t="s">
        <v>329</v>
      </c>
      <c r="D113" s="279" t="s">
        <v>330</v>
      </c>
      <c r="E113" s="285">
        <v>7847.38318965515</v>
      </c>
      <c r="F113" s="285" t="s">
        <v>22</v>
      </c>
      <c r="G113" s="286">
        <v>43</v>
      </c>
      <c r="H113" s="286" t="s">
        <v>296</v>
      </c>
      <c r="I113" s="286" t="s">
        <v>329</v>
      </c>
      <c r="J113" s="286" t="s">
        <v>33</v>
      </c>
      <c r="K113" s="286">
        <f>INDEX('2月'!F:F,MATCH(G113,'2月'!A:A,0))</f>
        <v>0</v>
      </c>
      <c r="L113" s="287"/>
      <c r="M113" s="287"/>
      <c r="N113" s="287" t="s">
        <v>33</v>
      </c>
      <c r="O113" s="286" t="str">
        <f>VLOOKUP(Q113,重复!A:A,1,FALSE)</f>
        <v>丰桔车导入</v>
      </c>
      <c r="P113" s="279" t="s">
        <v>25</v>
      </c>
      <c r="Q113" s="279" t="str">
        <f>INDEX(本体!C:C,MATCH(R113,本体!E:E,0))</f>
        <v>丰桔车导入</v>
      </c>
      <c r="R113" s="180" t="s">
        <v>331</v>
      </c>
    </row>
    <row r="114" s="256" customFormat="1" ht="16.5" spans="1:18">
      <c r="A114" s="278" t="s">
        <v>332</v>
      </c>
      <c r="B114" s="278" t="s">
        <v>19</v>
      </c>
      <c r="C114" s="279" t="s">
        <v>333</v>
      </c>
      <c r="D114" s="279" t="s">
        <v>334</v>
      </c>
      <c r="E114" s="285">
        <v>7847.38318965515</v>
      </c>
      <c r="F114" s="285" t="s">
        <v>22</v>
      </c>
      <c r="G114" s="286">
        <v>35</v>
      </c>
      <c r="H114" s="286" t="s">
        <v>335</v>
      </c>
      <c r="I114" s="286" t="s">
        <v>336</v>
      </c>
      <c r="J114" s="286" t="s">
        <v>24</v>
      </c>
      <c r="K114" s="286">
        <f>INDEX('2月'!F:F,MATCH(G114,'2月'!A:A,0))</f>
        <v>0</v>
      </c>
      <c r="L114" s="287"/>
      <c r="M114" s="287"/>
      <c r="N114" s="287" t="s">
        <v>24</v>
      </c>
      <c r="O114" s="286" t="str">
        <f>VLOOKUP(Q114,重复!A:A,1,FALSE)</f>
        <v>维修履历查询-店端</v>
      </c>
      <c r="P114" s="279" t="s">
        <v>25</v>
      </c>
      <c r="Q114" s="279" t="s">
        <v>337</v>
      </c>
      <c r="R114" s="180" t="s">
        <v>338</v>
      </c>
    </row>
    <row r="115" s="256" customFormat="1" ht="16.5" spans="1:18">
      <c r="A115" s="278" t="s">
        <v>339</v>
      </c>
      <c r="B115" s="278" t="s">
        <v>19</v>
      </c>
      <c r="C115" s="279"/>
      <c r="D115" s="279" t="s">
        <v>340</v>
      </c>
      <c r="E115" s="285">
        <v>0</v>
      </c>
      <c r="F115" s="285" t="s">
        <v>22</v>
      </c>
      <c r="G115" s="286">
        <v>36</v>
      </c>
      <c r="H115" s="286" t="s">
        <v>335</v>
      </c>
      <c r="I115" s="286" t="s">
        <v>341</v>
      </c>
      <c r="J115" s="286" t="s">
        <v>24</v>
      </c>
      <c r="K115" s="286">
        <f>INDEX('2月'!F:F,MATCH(G115,'2月'!A:A,0))</f>
        <v>0</v>
      </c>
      <c r="L115" s="287"/>
      <c r="M115" s="287"/>
      <c r="N115" s="287" t="s">
        <v>24</v>
      </c>
      <c r="O115" s="286" t="str">
        <f>VLOOKUP(Q115,重复!A:A,1,FALSE)</f>
        <v>维修履历查询-店端</v>
      </c>
      <c r="P115" s="279" t="s">
        <v>25</v>
      </c>
      <c r="Q115" s="279" t="s">
        <v>337</v>
      </c>
      <c r="R115" s="290" t="s">
        <v>338</v>
      </c>
    </row>
    <row r="116" s="256" customFormat="1" ht="16.5" spans="1:18">
      <c r="A116" s="278" t="s">
        <v>342</v>
      </c>
      <c r="B116" s="278" t="s">
        <v>19</v>
      </c>
      <c r="C116" s="279" t="s">
        <v>293</v>
      </c>
      <c r="D116" s="279" t="s">
        <v>343</v>
      </c>
      <c r="E116" s="285">
        <v>0</v>
      </c>
      <c r="F116" s="285" t="s">
        <v>22</v>
      </c>
      <c r="G116" s="286">
        <v>37</v>
      </c>
      <c r="H116" s="286" t="s">
        <v>335</v>
      </c>
      <c r="I116" s="286" t="s">
        <v>343</v>
      </c>
      <c r="J116" s="286" t="s">
        <v>24</v>
      </c>
      <c r="K116" s="286">
        <f>INDEX('2月'!F:F,MATCH(G116,'2月'!A:A,0))</f>
        <v>0</v>
      </c>
      <c r="L116" s="287"/>
      <c r="M116" s="287"/>
      <c r="N116" s="287" t="s">
        <v>24</v>
      </c>
      <c r="O116" s="286" t="str">
        <f>VLOOKUP(Q116,重复!A:A,1,FALSE)</f>
        <v>维修履历查询-店端</v>
      </c>
      <c r="P116" s="279" t="s">
        <v>25</v>
      </c>
      <c r="Q116" s="279" t="s">
        <v>337</v>
      </c>
      <c r="R116" s="290" t="s">
        <v>338</v>
      </c>
    </row>
    <row r="117" s="256" customFormat="1" ht="16.5" spans="1:18">
      <c r="A117" s="278" t="s">
        <v>344</v>
      </c>
      <c r="B117" s="278" t="s">
        <v>19</v>
      </c>
      <c r="C117" s="279"/>
      <c r="D117" s="279" t="s">
        <v>345</v>
      </c>
      <c r="E117" s="285">
        <v>0</v>
      </c>
      <c r="F117" s="285" t="s">
        <v>22</v>
      </c>
      <c r="G117" s="286">
        <v>7</v>
      </c>
      <c r="H117" s="286" t="s">
        <v>20</v>
      </c>
      <c r="I117" s="286" t="s">
        <v>345</v>
      </c>
      <c r="J117" s="286" t="s">
        <v>81</v>
      </c>
      <c r="K117" s="286">
        <f>INDEX('2月'!F:F,MATCH(G117,'2月'!A:A,0))</f>
        <v>0</v>
      </c>
      <c r="L117" s="287"/>
      <c r="M117" s="287"/>
      <c r="N117" s="287" t="s">
        <v>81</v>
      </c>
      <c r="O117" s="286" t="str">
        <f>VLOOKUP(Q117,重复!A:A,1,FALSE)</f>
        <v>维修履历查询-店端</v>
      </c>
      <c r="P117" s="279" t="s">
        <v>25</v>
      </c>
      <c r="Q117" s="279" t="s">
        <v>337</v>
      </c>
      <c r="R117" s="290" t="s">
        <v>338</v>
      </c>
    </row>
    <row r="118" s="256" customFormat="1" ht="16.5" spans="1:18">
      <c r="A118" s="278" t="s">
        <v>346</v>
      </c>
      <c r="B118" s="278" t="s">
        <v>19</v>
      </c>
      <c r="C118" s="279"/>
      <c r="D118" s="279" t="s">
        <v>347</v>
      </c>
      <c r="E118" s="285">
        <v>0</v>
      </c>
      <c r="F118" s="285" t="s">
        <v>22</v>
      </c>
      <c r="G118" s="286">
        <v>39</v>
      </c>
      <c r="H118" s="286" t="s">
        <v>335</v>
      </c>
      <c r="I118" s="286" t="s">
        <v>347</v>
      </c>
      <c r="J118" s="286" t="s">
        <v>24</v>
      </c>
      <c r="K118" s="286">
        <f>INDEX('2月'!F:F,MATCH(G118,'2月'!A:A,0))</f>
        <v>0</v>
      </c>
      <c r="L118" s="287"/>
      <c r="M118" s="287"/>
      <c r="N118" s="287" t="s">
        <v>24</v>
      </c>
      <c r="O118" s="286" t="str">
        <f>VLOOKUP(Q118,重复!A:A,1,FALSE)</f>
        <v>维修履历查询-店端</v>
      </c>
      <c r="P118" s="279" t="s">
        <v>25</v>
      </c>
      <c r="Q118" s="279" t="s">
        <v>337</v>
      </c>
      <c r="R118" s="184" t="s">
        <v>338</v>
      </c>
    </row>
    <row r="119" s="256" customFormat="1" ht="16.5" spans="1:18">
      <c r="A119" s="278" t="s">
        <v>348</v>
      </c>
      <c r="B119" s="278" t="s">
        <v>19</v>
      </c>
      <c r="C119" s="279"/>
      <c r="D119" s="279" t="s">
        <v>349</v>
      </c>
      <c r="E119" s="285">
        <v>0</v>
      </c>
      <c r="F119" s="285" t="s">
        <v>22</v>
      </c>
      <c r="G119" s="286">
        <v>20</v>
      </c>
      <c r="H119" s="286" t="s">
        <v>57</v>
      </c>
      <c r="I119" s="286" t="s">
        <v>77</v>
      </c>
      <c r="J119" s="286" t="s">
        <v>24</v>
      </c>
      <c r="K119" s="286">
        <f>INDEX('2月'!F:F,MATCH(G119,'2月'!A:A,0))</f>
        <v>0</v>
      </c>
      <c r="L119" s="287"/>
      <c r="M119" s="287"/>
      <c r="N119" s="287" t="s">
        <v>24</v>
      </c>
      <c r="O119" s="286" t="str">
        <f>VLOOKUP(Q119,重复!A:A,1,FALSE)</f>
        <v>维修履历查询-店端</v>
      </c>
      <c r="P119" s="279" t="s">
        <v>25</v>
      </c>
      <c r="Q119" s="279" t="s">
        <v>337</v>
      </c>
      <c r="R119" s="184" t="s">
        <v>350</v>
      </c>
    </row>
    <row r="120" s="256" customFormat="1" ht="16.5" spans="1:18">
      <c r="A120" s="278" t="s">
        <v>351</v>
      </c>
      <c r="B120" s="278" t="s">
        <v>19</v>
      </c>
      <c r="C120" s="279"/>
      <c r="D120" s="279" t="s">
        <v>352</v>
      </c>
      <c r="E120" s="285">
        <v>7847.38318965515</v>
      </c>
      <c r="F120" s="285" t="s">
        <v>22</v>
      </c>
      <c r="G120" s="286"/>
      <c r="H120" s="286"/>
      <c r="I120" s="286"/>
      <c r="J120" s="286"/>
      <c r="K120" s="286" t="e">
        <f>INDEX('2月'!F:F,MATCH(G120,'2月'!A:A,0))</f>
        <v>#N/A</v>
      </c>
      <c r="L120" s="287" t="s">
        <v>33</v>
      </c>
      <c r="M120" s="287"/>
      <c r="N120" s="287" t="s">
        <v>45</v>
      </c>
      <c r="O120" s="286" t="str">
        <f>VLOOKUP(Q120,重复!A:A,1,FALSE)</f>
        <v>维修履历查询-店端</v>
      </c>
      <c r="P120" s="279" t="s">
        <v>25</v>
      </c>
      <c r="Q120" s="279" t="s">
        <v>337</v>
      </c>
      <c r="R120" s="293" t="s">
        <v>350</v>
      </c>
    </row>
    <row r="121" s="256" customFormat="1" ht="16.5" spans="1:18">
      <c r="A121" s="278" t="s">
        <v>353</v>
      </c>
      <c r="B121" s="278" t="s">
        <v>19</v>
      </c>
      <c r="C121" s="279"/>
      <c r="D121" s="279" t="s">
        <v>354</v>
      </c>
      <c r="E121" s="285">
        <v>7847.38318965515</v>
      </c>
      <c r="F121" s="285" t="s">
        <v>22</v>
      </c>
      <c r="G121" s="286"/>
      <c r="H121" s="286"/>
      <c r="I121" s="286"/>
      <c r="J121" s="286"/>
      <c r="K121" s="286" t="e">
        <f>INDEX('2月'!F:F,MATCH(G121,'2月'!A:A,0))</f>
        <v>#N/A</v>
      </c>
      <c r="L121" s="287" t="s">
        <v>33</v>
      </c>
      <c r="M121" s="287"/>
      <c r="N121" s="287" t="s">
        <v>45</v>
      </c>
      <c r="O121" s="286" t="str">
        <f>VLOOKUP(Q121,重复!A:A,1,FALSE)</f>
        <v>维修履历查询-店端</v>
      </c>
      <c r="P121" s="279" t="s">
        <v>25</v>
      </c>
      <c r="Q121" s="279" t="s">
        <v>337</v>
      </c>
      <c r="R121" s="184" t="s">
        <v>355</v>
      </c>
    </row>
    <row r="122" s="256" customFormat="1" ht="16.5" spans="1:18">
      <c r="A122" s="278" t="s">
        <v>356</v>
      </c>
      <c r="B122" s="278" t="s">
        <v>19</v>
      </c>
      <c r="C122" s="279"/>
      <c r="D122" s="279" t="s">
        <v>357</v>
      </c>
      <c r="E122" s="285">
        <v>6277.90655172412</v>
      </c>
      <c r="F122" s="285" t="s">
        <v>22</v>
      </c>
      <c r="G122" s="286"/>
      <c r="H122" s="286"/>
      <c r="I122" s="286"/>
      <c r="J122" s="286"/>
      <c r="K122" s="286" t="e">
        <f>INDEX('2月'!F:F,MATCH(G122,'2月'!A:A,0))</f>
        <v>#N/A</v>
      </c>
      <c r="L122" s="287" t="s">
        <v>33</v>
      </c>
      <c r="M122" s="287"/>
      <c r="N122" s="287" t="s">
        <v>45</v>
      </c>
      <c r="O122" s="286" t="str">
        <f>VLOOKUP(Q122,重复!A:A,1,FALSE)</f>
        <v>维修履历查询-店端</v>
      </c>
      <c r="P122" s="279" t="s">
        <v>25</v>
      </c>
      <c r="Q122" s="279" t="s">
        <v>337</v>
      </c>
      <c r="R122" s="184" t="s">
        <v>358</v>
      </c>
    </row>
    <row r="123" s="256" customFormat="1" ht="16.5" spans="1:18">
      <c r="A123" s="278" t="s">
        <v>359</v>
      </c>
      <c r="B123" s="278" t="s">
        <v>19</v>
      </c>
      <c r="C123" s="279"/>
      <c r="D123" s="279" t="s">
        <v>360</v>
      </c>
      <c r="E123" s="285">
        <v>6277.90655172412</v>
      </c>
      <c r="F123" s="285" t="s">
        <v>22</v>
      </c>
      <c r="G123" s="286"/>
      <c r="H123" s="286"/>
      <c r="I123" s="286"/>
      <c r="J123" s="286"/>
      <c r="K123" s="286" t="e">
        <f>INDEX('2月'!F:F,MATCH(G123,'2月'!A:A,0))</f>
        <v>#N/A</v>
      </c>
      <c r="L123" s="287" t="s">
        <v>33</v>
      </c>
      <c r="M123" s="287"/>
      <c r="N123" s="287" t="s">
        <v>45</v>
      </c>
      <c r="O123" s="286" t="str">
        <f>VLOOKUP(Q123,重复!A:A,1,FALSE)</f>
        <v>维修履历查询-店端</v>
      </c>
      <c r="P123" s="279" t="s">
        <v>25</v>
      </c>
      <c r="Q123" s="279" t="s">
        <v>337</v>
      </c>
      <c r="R123" s="184" t="s">
        <v>361</v>
      </c>
    </row>
    <row r="124" s="257" customFormat="1" ht="16.5" spans="1:18">
      <c r="A124" s="278" t="s">
        <v>362</v>
      </c>
      <c r="B124" s="278" t="s">
        <v>19</v>
      </c>
      <c r="C124" s="281" t="s">
        <v>363</v>
      </c>
      <c r="D124" s="281" t="s">
        <v>364</v>
      </c>
      <c r="E124" s="285">
        <v>0</v>
      </c>
      <c r="F124" s="285" t="s">
        <v>22</v>
      </c>
      <c r="G124" s="286"/>
      <c r="H124" s="286"/>
      <c r="I124" s="286"/>
      <c r="J124" s="286"/>
      <c r="K124" s="286" t="e">
        <f>INDEX('2月'!F:F,MATCH(G124,'2月'!A:A,0))</f>
        <v>#N/A</v>
      </c>
      <c r="L124" s="287" t="s">
        <v>33</v>
      </c>
      <c r="M124" s="287"/>
      <c r="N124" s="287" t="s">
        <v>45</v>
      </c>
      <c r="O124" s="286" t="e">
        <f>VLOOKUP(Q124,重复!A:A,1,FALSE)</f>
        <v>#N/A</v>
      </c>
      <c r="P124" s="281" t="s">
        <v>25</v>
      </c>
      <c r="Q124" s="279" t="str">
        <f>INDEX(本体!C:C,MATCH(R124,本体!E:E,0))</f>
        <v>车牌变更履历-厂端</v>
      </c>
      <c r="R124" s="184" t="s">
        <v>365</v>
      </c>
    </row>
    <row r="125" s="257" customFormat="1" ht="16.5" spans="1:18">
      <c r="A125" s="278" t="s">
        <v>366</v>
      </c>
      <c r="B125" s="278" t="s">
        <v>19</v>
      </c>
      <c r="C125" s="281" t="s">
        <v>341</v>
      </c>
      <c r="D125" s="281" t="s">
        <v>367</v>
      </c>
      <c r="E125" s="285">
        <v>0</v>
      </c>
      <c r="F125" s="285" t="s">
        <v>22</v>
      </c>
      <c r="G125" s="286"/>
      <c r="H125" s="286"/>
      <c r="I125" s="286"/>
      <c r="J125" s="286"/>
      <c r="K125" s="286" t="e">
        <f>INDEX('2月'!F:F,MATCH(G125,'2月'!A:A,0))</f>
        <v>#N/A</v>
      </c>
      <c r="L125" s="287" t="s">
        <v>33</v>
      </c>
      <c r="M125" s="287"/>
      <c r="N125" s="287" t="s">
        <v>45</v>
      </c>
      <c r="O125" s="286" t="e">
        <f>VLOOKUP(Q125,重复!A:A,1,FALSE)</f>
        <v>#N/A</v>
      </c>
      <c r="P125" s="281" t="s">
        <v>25</v>
      </c>
      <c r="Q125" s="279" t="str">
        <f>INDEX(本体!C:C,MATCH(R125,本体!E:E,0))</f>
        <v>车牌变更履历-厂端</v>
      </c>
      <c r="R125" s="293" t="s">
        <v>365</v>
      </c>
    </row>
    <row r="126" s="257" customFormat="1" ht="16.5" spans="1:18">
      <c r="A126" s="278" t="s">
        <v>368</v>
      </c>
      <c r="B126" s="278" t="s">
        <v>19</v>
      </c>
      <c r="C126" s="281" t="s">
        <v>347</v>
      </c>
      <c r="D126" s="281" t="s">
        <v>369</v>
      </c>
      <c r="E126" s="285">
        <v>0</v>
      </c>
      <c r="F126" s="285" t="s">
        <v>22</v>
      </c>
      <c r="G126" s="286"/>
      <c r="H126" s="286"/>
      <c r="I126" s="286"/>
      <c r="J126" s="286"/>
      <c r="K126" s="286" t="e">
        <f>INDEX('2月'!F:F,MATCH(G126,'2月'!A:A,0))</f>
        <v>#N/A</v>
      </c>
      <c r="L126" s="287" t="s">
        <v>33</v>
      </c>
      <c r="M126" s="287"/>
      <c r="N126" s="287" t="s">
        <v>45</v>
      </c>
      <c r="O126" s="286" t="e">
        <f>VLOOKUP(Q126,重复!A:A,1,FALSE)</f>
        <v>#N/A</v>
      </c>
      <c r="P126" s="281" t="s">
        <v>25</v>
      </c>
      <c r="Q126" s="279" t="str">
        <f>INDEX(本体!C:C,MATCH(R126,本体!E:E,0))</f>
        <v>车牌变更履历-厂端</v>
      </c>
      <c r="R126" s="293" t="s">
        <v>370</v>
      </c>
    </row>
    <row r="127" s="256" customFormat="1" ht="16.5" spans="1:18">
      <c r="A127" s="278" t="s">
        <v>371</v>
      </c>
      <c r="B127" s="278" t="s">
        <v>19</v>
      </c>
      <c r="C127" s="279"/>
      <c r="D127" s="279" t="s">
        <v>372</v>
      </c>
      <c r="E127" s="285">
        <v>0</v>
      </c>
      <c r="F127" s="285" t="s">
        <v>22</v>
      </c>
      <c r="G127" s="286"/>
      <c r="H127" s="286"/>
      <c r="I127" s="286"/>
      <c r="J127" s="286"/>
      <c r="K127" s="286" t="e">
        <f>INDEX('2月'!F:F,MATCH(G127,'2月'!A:A,0))</f>
        <v>#N/A</v>
      </c>
      <c r="L127" s="287" t="s">
        <v>33</v>
      </c>
      <c r="M127" s="287"/>
      <c r="N127" s="287" t="s">
        <v>45</v>
      </c>
      <c r="O127" s="286" t="e">
        <f>VLOOKUP(Q127,重复!A:A,1,FALSE)</f>
        <v>#N/A</v>
      </c>
      <c r="P127" s="279" t="s">
        <v>25</v>
      </c>
      <c r="Q127" s="279" t="str">
        <f>INDEX(本体!C:C,MATCH(R127,本体!E:E,0))</f>
        <v>车牌变更履历-厂端</v>
      </c>
      <c r="R127" s="293" t="s">
        <v>373</v>
      </c>
    </row>
    <row r="128" s="256" customFormat="1" ht="16.5" spans="1:18">
      <c r="A128" s="278" t="s">
        <v>374</v>
      </c>
      <c r="B128" s="278" t="s">
        <v>19</v>
      </c>
      <c r="C128" s="279"/>
      <c r="D128" s="279" t="s">
        <v>375</v>
      </c>
      <c r="E128" s="285">
        <v>7847.38318965515</v>
      </c>
      <c r="F128" s="285" t="s">
        <v>22</v>
      </c>
      <c r="G128" s="286"/>
      <c r="H128" s="286"/>
      <c r="I128" s="286"/>
      <c r="J128" s="286"/>
      <c r="K128" s="286" t="e">
        <f>INDEX('2月'!F:F,MATCH(G128,'2月'!A:A,0))</f>
        <v>#N/A</v>
      </c>
      <c r="L128" s="287" t="s">
        <v>33</v>
      </c>
      <c r="M128" s="287"/>
      <c r="N128" s="287" t="s">
        <v>45</v>
      </c>
      <c r="O128" s="286" t="e">
        <f>VLOOKUP(Q128,重复!A:A,1,FALSE)</f>
        <v>#N/A</v>
      </c>
      <c r="P128" s="279" t="s">
        <v>25</v>
      </c>
      <c r="Q128" s="279" t="str">
        <f>INDEX(本体!C:C,MATCH(R128,本体!E:E,0))</f>
        <v>车牌变更履历-厂端</v>
      </c>
      <c r="R128" s="293" t="s">
        <v>373</v>
      </c>
    </row>
    <row r="129" s="256" customFormat="1" ht="16.5" spans="1:18">
      <c r="A129" s="278" t="s">
        <v>376</v>
      </c>
      <c r="B129" s="278" t="s">
        <v>19</v>
      </c>
      <c r="C129" s="279"/>
      <c r="D129" s="279" t="s">
        <v>377</v>
      </c>
      <c r="E129" s="285">
        <v>6277.90655172412</v>
      </c>
      <c r="F129" s="285" t="s">
        <v>22</v>
      </c>
      <c r="G129" s="286"/>
      <c r="H129" s="286"/>
      <c r="I129" s="286"/>
      <c r="J129" s="286"/>
      <c r="K129" s="286" t="e">
        <f>INDEX('2月'!F:F,MATCH(G129,'2月'!A:A,0))</f>
        <v>#N/A</v>
      </c>
      <c r="L129" s="287" t="s">
        <v>33</v>
      </c>
      <c r="M129" s="287"/>
      <c r="N129" s="287" t="s">
        <v>45</v>
      </c>
      <c r="O129" s="286" t="e">
        <f>VLOOKUP(Q129,重复!A:A,1,FALSE)</f>
        <v>#N/A</v>
      </c>
      <c r="P129" s="279" t="s">
        <v>25</v>
      </c>
      <c r="Q129" s="279" t="str">
        <f>INDEX(本体!C:C,MATCH(R129,本体!E:E,0))</f>
        <v>车牌变更履历-厂端</v>
      </c>
      <c r="R129" s="293" t="s">
        <v>373</v>
      </c>
    </row>
    <row r="130" s="257" customFormat="1" ht="16.5" spans="1:18">
      <c r="A130" s="278" t="s">
        <v>378</v>
      </c>
      <c r="B130" s="278" t="s">
        <v>379</v>
      </c>
      <c r="C130" s="281" t="s">
        <v>380</v>
      </c>
      <c r="D130" s="281" t="s">
        <v>381</v>
      </c>
      <c r="E130" s="285">
        <v>0</v>
      </c>
      <c r="F130" s="285" t="s">
        <v>22</v>
      </c>
      <c r="G130" s="286">
        <v>44</v>
      </c>
      <c r="H130" s="286" t="s">
        <v>382</v>
      </c>
      <c r="I130" s="286" t="s">
        <v>382</v>
      </c>
      <c r="J130" s="286" t="s">
        <v>24</v>
      </c>
      <c r="K130" s="286">
        <f>INDEX('2月'!F:F,MATCH(G130,'2月'!A:A,0))</f>
        <v>0</v>
      </c>
      <c r="L130" s="287"/>
      <c r="M130" s="287"/>
      <c r="N130" s="287" t="s">
        <v>24</v>
      </c>
      <c r="O130" s="286" t="str">
        <f>VLOOKUP(Q130,重复!A:A,1,FALSE)</f>
        <v>预约接待列表</v>
      </c>
      <c r="P130" s="281" t="s">
        <v>383</v>
      </c>
      <c r="Q130" s="279" t="str">
        <f>INDEX(本体!C:C,MATCH(R130,本体!E:E,0))</f>
        <v>预约接待列表</v>
      </c>
      <c r="R130" s="184" t="s">
        <v>384</v>
      </c>
    </row>
    <row r="131" s="257" customFormat="1" ht="16.5" spans="1:18">
      <c r="A131" s="278" t="s">
        <v>385</v>
      </c>
      <c r="B131" s="278" t="s">
        <v>379</v>
      </c>
      <c r="C131" s="281" t="s">
        <v>386</v>
      </c>
      <c r="D131" s="281" t="s">
        <v>387</v>
      </c>
      <c r="E131" s="285">
        <v>0</v>
      </c>
      <c r="F131" s="285" t="s">
        <v>22</v>
      </c>
      <c r="G131" s="286">
        <v>48</v>
      </c>
      <c r="H131" s="286" t="s">
        <v>382</v>
      </c>
      <c r="I131" s="286" t="s">
        <v>388</v>
      </c>
      <c r="J131" s="286" t="s">
        <v>24</v>
      </c>
      <c r="K131" s="286">
        <f>INDEX('2月'!F:F,MATCH(G131,'2月'!A:A,0))</f>
        <v>0</v>
      </c>
      <c r="L131" s="287"/>
      <c r="M131" s="287"/>
      <c r="N131" s="287" t="s">
        <v>24</v>
      </c>
      <c r="O131" s="286" t="str">
        <f>VLOOKUP(Q131,重复!A:A,1,FALSE)</f>
        <v>预约接待列表</v>
      </c>
      <c r="P131" s="281" t="s">
        <v>383</v>
      </c>
      <c r="Q131" s="279" t="str">
        <f>INDEX(本体!C:C,MATCH(R131,本体!E:E,0))</f>
        <v>预约接待列表</v>
      </c>
      <c r="R131" s="293" t="s">
        <v>384</v>
      </c>
    </row>
    <row r="132" s="257" customFormat="1" ht="16.5" spans="1:18">
      <c r="A132" s="278" t="s">
        <v>389</v>
      </c>
      <c r="B132" s="278" t="s">
        <v>379</v>
      </c>
      <c r="C132" s="281"/>
      <c r="D132" s="281" t="s">
        <v>390</v>
      </c>
      <c r="E132" s="285">
        <v>0</v>
      </c>
      <c r="F132" s="285" t="s">
        <v>22</v>
      </c>
      <c r="G132" s="286">
        <v>51</v>
      </c>
      <c r="H132" s="286" t="s">
        <v>391</v>
      </c>
      <c r="I132" s="286" t="s">
        <v>392</v>
      </c>
      <c r="J132" s="286" t="s">
        <v>24</v>
      </c>
      <c r="K132" s="286">
        <f>INDEX('2月'!F:F,MATCH(G132,'2月'!A:A,0))</f>
        <v>0</v>
      </c>
      <c r="L132" s="287"/>
      <c r="M132" s="287"/>
      <c r="N132" s="287" t="s">
        <v>24</v>
      </c>
      <c r="O132" s="286" t="str">
        <f>VLOOKUP(Q132,重复!A:A,1,FALSE)</f>
        <v>预约接待列表</v>
      </c>
      <c r="P132" s="281" t="s">
        <v>383</v>
      </c>
      <c r="Q132" s="279" t="str">
        <f>INDEX(本体!C:C,MATCH(R132,本体!E:E,0))</f>
        <v>预约接待列表</v>
      </c>
      <c r="R132" s="293" t="s">
        <v>384</v>
      </c>
    </row>
    <row r="133" s="257" customFormat="1" ht="16.5" spans="1:18">
      <c r="A133" s="278" t="s">
        <v>393</v>
      </c>
      <c r="B133" s="278" t="s">
        <v>379</v>
      </c>
      <c r="C133" s="281"/>
      <c r="D133" s="281" t="s">
        <v>394</v>
      </c>
      <c r="E133" s="285">
        <v>0</v>
      </c>
      <c r="F133" s="285" t="s">
        <v>22</v>
      </c>
      <c r="G133" s="286">
        <v>52</v>
      </c>
      <c r="H133" s="286" t="s">
        <v>391</v>
      </c>
      <c r="I133" s="286" t="s">
        <v>395</v>
      </c>
      <c r="J133" s="286" t="s">
        <v>24</v>
      </c>
      <c r="K133" s="286">
        <f>INDEX('2月'!F:F,MATCH(G133,'2月'!A:A,0))</f>
        <v>0</v>
      </c>
      <c r="L133" s="287"/>
      <c r="M133" s="287"/>
      <c r="N133" s="287" t="s">
        <v>24</v>
      </c>
      <c r="O133" s="286" t="str">
        <f>VLOOKUP(Q133,重复!A:A,1,FALSE)</f>
        <v>预约接待列表</v>
      </c>
      <c r="P133" s="281" t="s">
        <v>383</v>
      </c>
      <c r="Q133" s="279" t="str">
        <f>INDEX(本体!C:C,MATCH(R133,本体!E:E,0))</f>
        <v>预约接待列表</v>
      </c>
      <c r="R133" s="293" t="s">
        <v>384</v>
      </c>
    </row>
    <row r="134" s="257" customFormat="1" ht="16.5" spans="1:18">
      <c r="A134" s="278" t="s">
        <v>396</v>
      </c>
      <c r="B134" s="278" t="s">
        <v>379</v>
      </c>
      <c r="C134" s="281"/>
      <c r="D134" s="281" t="s">
        <v>397</v>
      </c>
      <c r="E134" s="285">
        <v>0</v>
      </c>
      <c r="F134" s="285" t="s">
        <v>22</v>
      </c>
      <c r="G134" s="286">
        <v>44</v>
      </c>
      <c r="H134" s="286" t="s">
        <v>382</v>
      </c>
      <c r="I134" s="286" t="s">
        <v>382</v>
      </c>
      <c r="J134" s="286" t="s">
        <v>24</v>
      </c>
      <c r="K134" s="286">
        <f>INDEX('2月'!F:F,MATCH(G134,'2月'!A:A,0))</f>
        <v>0</v>
      </c>
      <c r="L134" s="287"/>
      <c r="M134" s="287"/>
      <c r="N134" s="287" t="s">
        <v>24</v>
      </c>
      <c r="O134" s="286" t="str">
        <f>VLOOKUP(Q134,重复!A:A,1,FALSE)</f>
        <v>预约接待列表</v>
      </c>
      <c r="P134" s="281" t="s">
        <v>383</v>
      </c>
      <c r="Q134" s="279" t="str">
        <f>INDEX(本体!C:C,MATCH(R134,本体!E:E,0))</f>
        <v>预约接待列表</v>
      </c>
      <c r="R134" s="293" t="s">
        <v>384</v>
      </c>
    </row>
    <row r="135" s="257" customFormat="1" ht="16.5" spans="1:18">
      <c r="A135" s="278" t="s">
        <v>398</v>
      </c>
      <c r="B135" s="278" t="s">
        <v>379</v>
      </c>
      <c r="C135" s="281"/>
      <c r="D135" s="281" t="s">
        <v>399</v>
      </c>
      <c r="E135" s="285">
        <v>0</v>
      </c>
      <c r="F135" s="285" t="s">
        <v>22</v>
      </c>
      <c r="G135" s="286">
        <v>44</v>
      </c>
      <c r="H135" s="286" t="s">
        <v>382</v>
      </c>
      <c r="I135" s="286" t="s">
        <v>382</v>
      </c>
      <c r="J135" s="286" t="s">
        <v>24</v>
      </c>
      <c r="K135" s="286">
        <f>INDEX('2月'!F:F,MATCH(G135,'2月'!A:A,0))</f>
        <v>0</v>
      </c>
      <c r="L135" s="287"/>
      <c r="M135" s="287"/>
      <c r="N135" s="287" t="s">
        <v>24</v>
      </c>
      <c r="O135" s="286" t="str">
        <f>VLOOKUP(Q135,重复!A:A,1,FALSE)</f>
        <v>预约接待列表</v>
      </c>
      <c r="P135" s="281" t="s">
        <v>383</v>
      </c>
      <c r="Q135" s="279" t="str">
        <f>INDEX(本体!C:C,MATCH(R135,本体!E:E,0))</f>
        <v>预约接待列表</v>
      </c>
      <c r="R135" s="293" t="s">
        <v>384</v>
      </c>
    </row>
    <row r="136" s="257" customFormat="1" ht="16.5" spans="1:18">
      <c r="A136" s="278" t="s">
        <v>400</v>
      </c>
      <c r="B136" s="278" t="s">
        <v>379</v>
      </c>
      <c r="C136" s="281"/>
      <c r="D136" s="281" t="s">
        <v>401</v>
      </c>
      <c r="E136" s="285">
        <v>0</v>
      </c>
      <c r="F136" s="285" t="s">
        <v>22</v>
      </c>
      <c r="G136" s="286">
        <v>233</v>
      </c>
      <c r="H136" s="286" t="s">
        <v>31</v>
      </c>
      <c r="I136" s="286" t="s">
        <v>402</v>
      </c>
      <c r="J136" s="286" t="s">
        <v>33</v>
      </c>
      <c r="K136" s="286">
        <f>INDEX('2月'!F:F,MATCH(G136,'2月'!A:A,0))</f>
        <v>0</v>
      </c>
      <c r="L136" s="287" t="s">
        <v>33</v>
      </c>
      <c r="M136" s="287"/>
      <c r="N136" s="287" t="s">
        <v>33</v>
      </c>
      <c r="O136" s="286" t="str">
        <f>VLOOKUP(Q136,重复!A:A,1,FALSE)</f>
        <v>预约接待列表</v>
      </c>
      <c r="P136" s="281" t="s">
        <v>383</v>
      </c>
      <c r="Q136" s="279" t="str">
        <f>INDEX(本体!C:C,MATCH(R136,本体!E:E,0))</f>
        <v>预约接待列表</v>
      </c>
      <c r="R136" s="293" t="s">
        <v>384</v>
      </c>
    </row>
    <row r="137" s="257" customFormat="1" ht="16.5" spans="1:18">
      <c r="A137" s="278" t="s">
        <v>403</v>
      </c>
      <c r="B137" s="278" t="s">
        <v>379</v>
      </c>
      <c r="C137" s="281"/>
      <c r="D137" s="281" t="s">
        <v>404</v>
      </c>
      <c r="E137" s="285">
        <v>0</v>
      </c>
      <c r="F137" s="285" t="s">
        <v>22</v>
      </c>
      <c r="G137" s="286"/>
      <c r="H137" s="286"/>
      <c r="I137" s="286"/>
      <c r="J137" s="286"/>
      <c r="K137" s="286" t="e">
        <f>INDEX('2月'!F:F,MATCH(G137,'2月'!A:A,0))</f>
        <v>#N/A</v>
      </c>
      <c r="L137" s="287" t="s">
        <v>33</v>
      </c>
      <c r="M137" s="287"/>
      <c r="N137" s="287" t="s">
        <v>45</v>
      </c>
      <c r="O137" s="286" t="str">
        <f>VLOOKUP(Q137,重复!A:A,1,FALSE)</f>
        <v>预约接待列表</v>
      </c>
      <c r="P137" s="281" t="s">
        <v>383</v>
      </c>
      <c r="Q137" s="279" t="str">
        <f>INDEX(本体!C:C,MATCH(R137,本体!E:E,0))</f>
        <v>预约接待列表</v>
      </c>
      <c r="R137" s="293" t="s">
        <v>384</v>
      </c>
    </row>
    <row r="138" s="257" customFormat="1" ht="16.5" spans="1:18">
      <c r="A138" s="278" t="s">
        <v>405</v>
      </c>
      <c r="B138" s="278" t="s">
        <v>379</v>
      </c>
      <c r="C138" s="281"/>
      <c r="D138" s="281" t="s">
        <v>406</v>
      </c>
      <c r="E138" s="285">
        <v>0</v>
      </c>
      <c r="F138" s="285" t="s">
        <v>22</v>
      </c>
      <c r="G138" s="286"/>
      <c r="H138" s="286"/>
      <c r="I138" s="286"/>
      <c r="J138" s="286"/>
      <c r="K138" s="286" t="e">
        <f>INDEX('2月'!F:F,MATCH(G138,'2月'!A:A,0))</f>
        <v>#N/A</v>
      </c>
      <c r="L138" s="287" t="s">
        <v>33</v>
      </c>
      <c r="M138" s="287"/>
      <c r="N138" s="287" t="s">
        <v>45</v>
      </c>
      <c r="O138" s="286" t="str">
        <f>VLOOKUP(Q138,重复!A:A,1,FALSE)</f>
        <v>预约接待列表</v>
      </c>
      <c r="P138" s="281" t="s">
        <v>383</v>
      </c>
      <c r="Q138" s="279" t="str">
        <f>INDEX(本体!C:C,MATCH(R138,本体!E:E,0))</f>
        <v>预约接待列表</v>
      </c>
      <c r="R138" s="293" t="s">
        <v>384</v>
      </c>
    </row>
    <row r="139" s="257" customFormat="1" ht="16.5" spans="1:18">
      <c r="A139" s="278" t="s">
        <v>407</v>
      </c>
      <c r="B139" s="278" t="s">
        <v>379</v>
      </c>
      <c r="C139" s="281"/>
      <c r="D139" s="281" t="s">
        <v>408</v>
      </c>
      <c r="E139" s="285">
        <v>0</v>
      </c>
      <c r="F139" s="285" t="s">
        <v>22</v>
      </c>
      <c r="G139" s="286"/>
      <c r="H139" s="286"/>
      <c r="I139" s="286"/>
      <c r="J139" s="286"/>
      <c r="K139" s="286" t="e">
        <f>INDEX('2月'!F:F,MATCH(G139,'2月'!A:A,0))</f>
        <v>#N/A</v>
      </c>
      <c r="L139" s="287" t="s">
        <v>33</v>
      </c>
      <c r="M139" s="287"/>
      <c r="N139" s="287" t="s">
        <v>45</v>
      </c>
      <c r="O139" s="286" t="str">
        <f>VLOOKUP(Q139,重复!A:A,1,FALSE)</f>
        <v>预约接待列表</v>
      </c>
      <c r="P139" s="281" t="s">
        <v>383</v>
      </c>
      <c r="Q139" s="279" t="str">
        <f>INDEX(本体!C:C,MATCH(R139,本体!E:E,0))</f>
        <v>预约接待列表</v>
      </c>
      <c r="R139" s="293" t="s">
        <v>384</v>
      </c>
    </row>
    <row r="140" s="256" customFormat="1" ht="16.5" spans="1:18">
      <c r="A140" s="278" t="s">
        <v>409</v>
      </c>
      <c r="B140" s="278" t="s">
        <v>379</v>
      </c>
      <c r="C140" s="279" t="s">
        <v>410</v>
      </c>
      <c r="D140" s="279" t="s">
        <v>411</v>
      </c>
      <c r="E140" s="285">
        <v>6277.90655172412</v>
      </c>
      <c r="F140" s="285" t="s">
        <v>22</v>
      </c>
      <c r="G140" s="286">
        <v>50</v>
      </c>
      <c r="H140" s="286" t="s">
        <v>382</v>
      </c>
      <c r="I140" s="286" t="s">
        <v>412</v>
      </c>
      <c r="J140" s="286" t="s">
        <v>24</v>
      </c>
      <c r="K140" s="286">
        <f>INDEX('2月'!F:F,MATCH(G140,'2月'!A:A,0))</f>
        <v>0</v>
      </c>
      <c r="L140" s="287"/>
      <c r="M140" s="287"/>
      <c r="N140" s="287" t="s">
        <v>24</v>
      </c>
      <c r="O140" s="286" t="str">
        <f>VLOOKUP(Q140,重复!A:A,1,FALSE)</f>
        <v>预约接待列表</v>
      </c>
      <c r="P140" s="279" t="s">
        <v>383</v>
      </c>
      <c r="Q140" s="279" t="str">
        <f>INDEX(本体!C:C,MATCH(R140,本体!E:E,0))</f>
        <v>预约接待列表</v>
      </c>
      <c r="R140" s="293" t="s">
        <v>384</v>
      </c>
    </row>
    <row r="141" s="256" customFormat="1" ht="16.5" spans="1:18">
      <c r="A141" s="278" t="s">
        <v>413</v>
      </c>
      <c r="B141" s="278" t="s">
        <v>379</v>
      </c>
      <c r="C141" s="279"/>
      <c r="D141" s="279" t="s">
        <v>414</v>
      </c>
      <c r="E141" s="285">
        <v>0</v>
      </c>
      <c r="F141" s="285" t="s">
        <v>22</v>
      </c>
      <c r="G141" s="286"/>
      <c r="H141" s="286"/>
      <c r="I141" s="286"/>
      <c r="J141" s="286"/>
      <c r="K141" s="286" t="e">
        <f>INDEX('2月'!F:F,MATCH(G141,'2月'!A:A,0))</f>
        <v>#N/A</v>
      </c>
      <c r="L141" s="287" t="s">
        <v>24</v>
      </c>
      <c r="M141" s="287"/>
      <c r="N141" s="287" t="s">
        <v>45</v>
      </c>
      <c r="O141" s="286" t="str">
        <f>VLOOKUP(Q141,重复!A:A,1,FALSE)</f>
        <v>预约接待列表</v>
      </c>
      <c r="P141" s="279" t="s">
        <v>383</v>
      </c>
      <c r="Q141" s="279" t="str">
        <f>INDEX(本体!C:C,MATCH(R141,本体!E:E,0))</f>
        <v>预约接待列表</v>
      </c>
      <c r="R141" s="293" t="s">
        <v>384</v>
      </c>
    </row>
    <row r="142" s="256" customFormat="1" ht="16.5" spans="1:18">
      <c r="A142" s="278" t="s">
        <v>415</v>
      </c>
      <c r="B142" s="278" t="s">
        <v>379</v>
      </c>
      <c r="C142" s="279"/>
      <c r="D142" s="279" t="s">
        <v>416</v>
      </c>
      <c r="E142" s="285">
        <v>0</v>
      </c>
      <c r="F142" s="285" t="s">
        <v>22</v>
      </c>
      <c r="G142" s="286"/>
      <c r="H142" s="286"/>
      <c r="I142" s="286"/>
      <c r="J142" s="286"/>
      <c r="K142" s="286" t="e">
        <f>INDEX('2月'!F:F,MATCH(G142,'2月'!A:A,0))</f>
        <v>#N/A</v>
      </c>
      <c r="L142" s="287" t="s">
        <v>33</v>
      </c>
      <c r="M142" s="287"/>
      <c r="N142" s="287" t="s">
        <v>45</v>
      </c>
      <c r="O142" s="286" t="str">
        <f>VLOOKUP(Q142,重复!A:A,1,FALSE)</f>
        <v>预约接待列表</v>
      </c>
      <c r="P142" s="279" t="s">
        <v>383</v>
      </c>
      <c r="Q142" s="279" t="str">
        <f>INDEX(本体!C:C,MATCH(R142,本体!E:E,0))</f>
        <v>预约接待列表</v>
      </c>
      <c r="R142" s="293" t="s">
        <v>384</v>
      </c>
    </row>
    <row r="143" s="257" customFormat="1" ht="16.5" spans="1:18">
      <c r="A143" s="278" t="s">
        <v>417</v>
      </c>
      <c r="B143" s="278" t="s">
        <v>379</v>
      </c>
      <c r="C143" s="281"/>
      <c r="D143" s="281" t="s">
        <v>418</v>
      </c>
      <c r="E143" s="285">
        <v>0</v>
      </c>
      <c r="F143" s="285" t="s">
        <v>22</v>
      </c>
      <c r="G143" s="286"/>
      <c r="H143" s="286"/>
      <c r="I143" s="286"/>
      <c r="J143" s="286"/>
      <c r="K143" s="286" t="e">
        <f>INDEX('2月'!F:F,MATCH(G143,'2月'!A:A,0))</f>
        <v>#N/A</v>
      </c>
      <c r="L143" s="287" t="s">
        <v>33</v>
      </c>
      <c r="M143" s="287"/>
      <c r="N143" s="287" t="s">
        <v>45</v>
      </c>
      <c r="O143" s="286" t="str">
        <f>VLOOKUP(Q143,重复!A:A,1,FALSE)</f>
        <v>预约接待列表</v>
      </c>
      <c r="P143" s="281" t="s">
        <v>383</v>
      </c>
      <c r="Q143" s="279" t="str">
        <f>INDEX(本体!C:C,MATCH(R143,本体!E:E,0))</f>
        <v>预约接待列表</v>
      </c>
      <c r="R143" s="293" t="s">
        <v>384</v>
      </c>
    </row>
    <row r="144" s="257" customFormat="1" ht="16.5" spans="1:18">
      <c r="A144" s="278" t="s">
        <v>419</v>
      </c>
      <c r="B144" s="278" t="s">
        <v>379</v>
      </c>
      <c r="C144" s="281"/>
      <c r="D144" s="281" t="s">
        <v>420</v>
      </c>
      <c r="E144" s="285">
        <v>0</v>
      </c>
      <c r="F144" s="285" t="s">
        <v>22</v>
      </c>
      <c r="G144" s="286">
        <v>60</v>
      </c>
      <c r="H144" s="286" t="s">
        <v>391</v>
      </c>
      <c r="I144" s="286" t="s">
        <v>421</v>
      </c>
      <c r="J144" s="286" t="s">
        <v>24</v>
      </c>
      <c r="K144" s="286">
        <f>INDEX('2月'!F:F,MATCH(G144,'2月'!A:A,0))</f>
        <v>0</v>
      </c>
      <c r="L144" s="287"/>
      <c r="M144" s="287"/>
      <c r="N144" s="287" t="s">
        <v>24</v>
      </c>
      <c r="O144" s="286" t="str">
        <f>VLOOKUP(Q144,重复!A:A,1,FALSE)</f>
        <v>预约接待列表</v>
      </c>
      <c r="P144" s="281" t="s">
        <v>383</v>
      </c>
      <c r="Q144" s="279" t="str">
        <f>INDEX(本体!C:C,MATCH(R144,本体!E:E,0))</f>
        <v>预约接待列表</v>
      </c>
      <c r="R144" s="293" t="s">
        <v>384</v>
      </c>
    </row>
    <row r="145" s="257" customFormat="1" ht="16.5" spans="1:18">
      <c r="A145" s="278" t="s">
        <v>422</v>
      </c>
      <c r="B145" s="278" t="s">
        <v>379</v>
      </c>
      <c r="C145" s="281"/>
      <c r="D145" s="281" t="s">
        <v>423</v>
      </c>
      <c r="E145" s="285">
        <v>0</v>
      </c>
      <c r="F145" s="285" t="s">
        <v>22</v>
      </c>
      <c r="G145" s="286"/>
      <c r="H145" s="286"/>
      <c r="I145" s="286"/>
      <c r="J145" s="286"/>
      <c r="K145" s="286" t="e">
        <f>INDEX('2月'!F:F,MATCH(G145,'2月'!A:A,0))</f>
        <v>#N/A</v>
      </c>
      <c r="L145" s="287" t="s">
        <v>33</v>
      </c>
      <c r="M145" s="287"/>
      <c r="N145" s="287" t="s">
        <v>45</v>
      </c>
      <c r="O145" s="286" t="str">
        <f>VLOOKUP(Q145,重复!A:A,1,FALSE)</f>
        <v>预约接待列表</v>
      </c>
      <c r="P145" s="281" t="s">
        <v>383</v>
      </c>
      <c r="Q145" s="279" t="str">
        <f>INDEX(本体!C:C,MATCH(R145,本体!E:E,0))</f>
        <v>预约接待列表</v>
      </c>
      <c r="R145" s="293" t="s">
        <v>384</v>
      </c>
    </row>
    <row r="146" s="256" customFormat="1" ht="16.5" spans="1:18">
      <c r="A146" s="278" t="s">
        <v>424</v>
      </c>
      <c r="B146" s="278" t="s">
        <v>379</v>
      </c>
      <c r="C146" s="279" t="s">
        <v>425</v>
      </c>
      <c r="D146" s="279" t="s">
        <v>426</v>
      </c>
      <c r="E146" s="285">
        <v>7847.38318965515</v>
      </c>
      <c r="F146" s="285" t="s">
        <v>22</v>
      </c>
      <c r="G146" s="286">
        <v>44</v>
      </c>
      <c r="H146" s="286" t="s">
        <v>382</v>
      </c>
      <c r="I146" s="286" t="s">
        <v>382</v>
      </c>
      <c r="J146" s="286" t="s">
        <v>24</v>
      </c>
      <c r="K146" s="286">
        <f>INDEX('2月'!F:F,MATCH(G146,'2月'!A:A,0))</f>
        <v>0</v>
      </c>
      <c r="L146" s="287"/>
      <c r="M146" s="287"/>
      <c r="N146" s="287" t="s">
        <v>24</v>
      </c>
      <c r="O146" s="286" t="str">
        <f>VLOOKUP(Q146,重复!A:A,1,FALSE)</f>
        <v>预约接待列表</v>
      </c>
      <c r="P146" s="279" t="s">
        <v>383</v>
      </c>
      <c r="Q146" s="279" t="str">
        <f>INDEX(本体!C:C,MATCH(R146,本体!E:E,0))</f>
        <v>预约接待列表</v>
      </c>
      <c r="R146" s="184" t="s">
        <v>427</v>
      </c>
    </row>
    <row r="147" s="256" customFormat="1" ht="16.5" spans="1:18">
      <c r="A147" s="278" t="s">
        <v>428</v>
      </c>
      <c r="B147" s="278" t="s">
        <v>379</v>
      </c>
      <c r="C147" s="279"/>
      <c r="D147" s="279" t="s">
        <v>28</v>
      </c>
      <c r="E147" s="285">
        <v>7847.38318965515</v>
      </c>
      <c r="F147" s="285" t="s">
        <v>22</v>
      </c>
      <c r="G147" s="286">
        <v>2</v>
      </c>
      <c r="H147" s="286" t="s">
        <v>20</v>
      </c>
      <c r="I147" s="286" t="s">
        <v>28</v>
      </c>
      <c r="J147" s="286" t="s">
        <v>24</v>
      </c>
      <c r="K147" s="286">
        <f>INDEX('2月'!F:F,MATCH(G147,'2月'!A:A,0))</f>
        <v>0</v>
      </c>
      <c r="L147" s="287"/>
      <c r="M147" s="287"/>
      <c r="N147" s="287" t="s">
        <v>24</v>
      </c>
      <c r="O147" s="286" t="str">
        <f>VLOOKUP(Q147,重复!A:A,1,FALSE)</f>
        <v>预约接待列表</v>
      </c>
      <c r="P147" s="279" t="s">
        <v>383</v>
      </c>
      <c r="Q147" s="279" t="str">
        <f>INDEX(本体!C:C,MATCH(R147,本体!E:E,0))</f>
        <v>预约接待列表</v>
      </c>
      <c r="R147" s="293" t="s">
        <v>427</v>
      </c>
    </row>
    <row r="148" s="257" customFormat="1" ht="16.5" spans="1:18">
      <c r="A148" s="278" t="s">
        <v>429</v>
      </c>
      <c r="B148" s="278" t="s">
        <v>379</v>
      </c>
      <c r="C148" s="281"/>
      <c r="D148" s="281" t="s">
        <v>430</v>
      </c>
      <c r="E148" s="285">
        <v>0</v>
      </c>
      <c r="F148" s="285" t="s">
        <v>22</v>
      </c>
      <c r="G148" s="286"/>
      <c r="H148" s="286"/>
      <c r="I148" s="286"/>
      <c r="J148" s="286"/>
      <c r="K148" s="286" t="e">
        <f>INDEX('2月'!F:F,MATCH(G148,'2月'!A:A,0))</f>
        <v>#N/A</v>
      </c>
      <c r="L148" s="287" t="s">
        <v>34</v>
      </c>
      <c r="M148" s="287"/>
      <c r="N148" s="287" t="s">
        <v>45</v>
      </c>
      <c r="O148" s="286" t="str">
        <f>VLOOKUP(Q148,重复!A:A,1,FALSE)</f>
        <v>预约接待列表</v>
      </c>
      <c r="P148" s="281" t="s">
        <v>383</v>
      </c>
      <c r="Q148" s="279" t="str">
        <f>INDEX(本体!C:C,MATCH(R148,本体!E:E,0))</f>
        <v>预约接待列表</v>
      </c>
      <c r="R148" s="293" t="s">
        <v>427</v>
      </c>
    </row>
    <row r="149" s="257" customFormat="1" ht="16.5" spans="1:18">
      <c r="A149" s="278" t="s">
        <v>431</v>
      </c>
      <c r="B149" s="278" t="s">
        <v>379</v>
      </c>
      <c r="C149" s="281"/>
      <c r="D149" s="281" t="s">
        <v>432</v>
      </c>
      <c r="E149" s="285">
        <v>0</v>
      </c>
      <c r="F149" s="285" t="s">
        <v>22</v>
      </c>
      <c r="G149" s="286"/>
      <c r="H149" s="286"/>
      <c r="I149" s="286"/>
      <c r="J149" s="286"/>
      <c r="K149" s="286" t="e">
        <f>INDEX('2月'!F:F,MATCH(G149,'2月'!A:A,0))</f>
        <v>#N/A</v>
      </c>
      <c r="L149" s="287" t="s">
        <v>34</v>
      </c>
      <c r="M149" s="287"/>
      <c r="N149" s="287" t="s">
        <v>45</v>
      </c>
      <c r="O149" s="286" t="str">
        <f>VLOOKUP(Q149,重复!A:A,1,FALSE)</f>
        <v>预约接待列表</v>
      </c>
      <c r="P149" s="281" t="s">
        <v>383</v>
      </c>
      <c r="Q149" s="279" t="str">
        <f>INDEX(本体!C:C,MATCH(R149,本体!E:E,0))</f>
        <v>预约接待列表</v>
      </c>
      <c r="R149" s="293" t="s">
        <v>427</v>
      </c>
    </row>
    <row r="150" s="257" customFormat="1" ht="16.5" spans="1:18">
      <c r="A150" s="278" t="s">
        <v>433</v>
      </c>
      <c r="B150" s="278" t="s">
        <v>379</v>
      </c>
      <c r="C150" s="281"/>
      <c r="D150" s="281" t="s">
        <v>434</v>
      </c>
      <c r="E150" s="285">
        <v>0</v>
      </c>
      <c r="F150" s="285" t="s">
        <v>22</v>
      </c>
      <c r="G150" s="286"/>
      <c r="H150" s="286"/>
      <c r="I150" s="286"/>
      <c r="J150" s="286"/>
      <c r="K150" s="286" t="e">
        <f>INDEX('2月'!F:F,MATCH(G150,'2月'!A:A,0))</f>
        <v>#N/A</v>
      </c>
      <c r="L150" s="287" t="s">
        <v>24</v>
      </c>
      <c r="M150" s="287"/>
      <c r="N150" s="287" t="s">
        <v>45</v>
      </c>
      <c r="O150" s="286" t="str">
        <f>VLOOKUP(Q150,重复!A:A,1,FALSE)</f>
        <v>预约接待列表</v>
      </c>
      <c r="P150" s="281" t="s">
        <v>383</v>
      </c>
      <c r="Q150" s="279" t="str">
        <f>INDEX(本体!C:C,MATCH(R150,本体!E:E,0))</f>
        <v>预约接待列表</v>
      </c>
      <c r="R150" s="293" t="s">
        <v>427</v>
      </c>
    </row>
    <row r="151" s="257" customFormat="1" ht="16.5" spans="1:18">
      <c r="A151" s="278" t="s">
        <v>435</v>
      </c>
      <c r="B151" s="278" t="s">
        <v>379</v>
      </c>
      <c r="C151" s="281"/>
      <c r="D151" s="281" t="s">
        <v>436</v>
      </c>
      <c r="E151" s="285">
        <v>0</v>
      </c>
      <c r="F151" s="285" t="s">
        <v>22</v>
      </c>
      <c r="G151" s="286"/>
      <c r="H151" s="286"/>
      <c r="I151" s="286"/>
      <c r="J151" s="286"/>
      <c r="K151" s="286" t="e">
        <f>INDEX('2月'!F:F,MATCH(G151,'2月'!A:A,0))</f>
        <v>#N/A</v>
      </c>
      <c r="L151" s="287" t="s">
        <v>24</v>
      </c>
      <c r="M151" s="287"/>
      <c r="N151" s="287" t="s">
        <v>45</v>
      </c>
      <c r="O151" s="286" t="str">
        <f>VLOOKUP(Q151,重复!A:A,1,FALSE)</f>
        <v>预约接待列表</v>
      </c>
      <c r="P151" s="281" t="s">
        <v>383</v>
      </c>
      <c r="Q151" s="279" t="str">
        <f>INDEX(本体!C:C,MATCH(R151,本体!E:E,0))</f>
        <v>预约接待列表</v>
      </c>
      <c r="R151" s="293" t="s">
        <v>427</v>
      </c>
    </row>
    <row r="152" s="256" customFormat="1" ht="16.5" spans="1:18">
      <c r="A152" s="278" t="s">
        <v>437</v>
      </c>
      <c r="B152" s="278" t="s">
        <v>379</v>
      </c>
      <c r="C152" s="279"/>
      <c r="D152" s="279" t="s">
        <v>438</v>
      </c>
      <c r="E152" s="285">
        <v>7847.38318965515</v>
      </c>
      <c r="F152" s="285" t="s">
        <v>22</v>
      </c>
      <c r="G152" s="286">
        <v>20</v>
      </c>
      <c r="H152" s="286" t="s">
        <v>57</v>
      </c>
      <c r="I152" s="286" t="s">
        <v>77</v>
      </c>
      <c r="J152" s="286" t="s">
        <v>24</v>
      </c>
      <c r="K152" s="286">
        <f>INDEX('2月'!F:F,MATCH(G152,'2月'!A:A,0))</f>
        <v>0</v>
      </c>
      <c r="L152" s="287" t="s">
        <v>33</v>
      </c>
      <c r="M152" s="287"/>
      <c r="N152" s="287" t="s">
        <v>33</v>
      </c>
      <c r="O152" s="286" t="str">
        <f>VLOOKUP(Q152,重复!A:A,1,FALSE)</f>
        <v>预约接待列表</v>
      </c>
      <c r="P152" s="279" t="s">
        <v>383</v>
      </c>
      <c r="Q152" s="279" t="str">
        <f>INDEX(本体!C:C,MATCH(R152,本体!E:E,0))</f>
        <v>预约接待列表</v>
      </c>
      <c r="R152" s="293" t="s">
        <v>427</v>
      </c>
    </row>
    <row r="153" s="256" customFormat="1" ht="16.5" spans="1:18">
      <c r="A153" s="278" t="s">
        <v>439</v>
      </c>
      <c r="B153" s="278" t="s">
        <v>379</v>
      </c>
      <c r="C153" s="279"/>
      <c r="D153" s="279" t="s">
        <v>440</v>
      </c>
      <c r="E153" s="285">
        <v>7847.38318965515</v>
      </c>
      <c r="F153" s="285" t="s">
        <v>22</v>
      </c>
      <c r="G153" s="286">
        <v>16</v>
      </c>
      <c r="H153" s="286" t="s">
        <v>76</v>
      </c>
      <c r="I153" s="286" t="s">
        <v>77</v>
      </c>
      <c r="J153" s="286" t="s">
        <v>24</v>
      </c>
      <c r="K153" s="286">
        <f>INDEX('2月'!F:F,MATCH(G153,'2月'!A:A,0))</f>
        <v>0</v>
      </c>
      <c r="L153" s="287"/>
      <c r="M153" s="287"/>
      <c r="N153" s="287" t="s">
        <v>24</v>
      </c>
      <c r="O153" s="286" t="str">
        <f>VLOOKUP(Q153,重复!A:A,1,FALSE)</f>
        <v>预约接待列表</v>
      </c>
      <c r="P153" s="279" t="s">
        <v>383</v>
      </c>
      <c r="Q153" s="279" t="str">
        <f>INDEX(本体!C:C,MATCH(R153,本体!E:E,0))</f>
        <v>预约接待列表</v>
      </c>
      <c r="R153" s="293" t="s">
        <v>427</v>
      </c>
    </row>
    <row r="154" s="256" customFormat="1" ht="16.5" spans="1:18">
      <c r="A154" s="278" t="s">
        <v>441</v>
      </c>
      <c r="B154" s="278" t="s">
        <v>379</v>
      </c>
      <c r="C154" s="279"/>
      <c r="D154" s="279" t="s">
        <v>442</v>
      </c>
      <c r="E154" s="285">
        <v>0</v>
      </c>
      <c r="F154" s="285" t="s">
        <v>22</v>
      </c>
      <c r="G154" s="286"/>
      <c r="H154" s="286"/>
      <c r="I154" s="286"/>
      <c r="J154" s="286"/>
      <c r="K154" s="286" t="e">
        <f>INDEX('2月'!F:F,MATCH(G154,'2月'!A:A,0))</f>
        <v>#N/A</v>
      </c>
      <c r="L154" s="287" t="s">
        <v>33</v>
      </c>
      <c r="M154" s="287"/>
      <c r="N154" s="287" t="s">
        <v>45</v>
      </c>
      <c r="O154" s="286" t="str">
        <f>VLOOKUP(Q154,重复!A:A,1,FALSE)</f>
        <v>预约接待列表</v>
      </c>
      <c r="P154" s="279" t="s">
        <v>383</v>
      </c>
      <c r="Q154" s="279" t="str">
        <f>INDEX(本体!C:C,MATCH(R154,本体!E:E,0))</f>
        <v>预约接待列表</v>
      </c>
      <c r="R154" s="293" t="s">
        <v>427</v>
      </c>
    </row>
    <row r="155" s="257" customFormat="1" ht="16.5" spans="1:18">
      <c r="A155" s="278" t="s">
        <v>443</v>
      </c>
      <c r="B155" s="278" t="s">
        <v>379</v>
      </c>
      <c r="C155" s="279"/>
      <c r="D155" s="288" t="s">
        <v>444</v>
      </c>
      <c r="E155" s="285">
        <v>0</v>
      </c>
      <c r="F155" s="285" t="s">
        <v>22</v>
      </c>
      <c r="G155" s="286"/>
      <c r="H155" s="286"/>
      <c r="I155" s="286"/>
      <c r="J155" s="286"/>
      <c r="K155" s="286" t="e">
        <f>INDEX('2月'!F:F,MATCH(G155,'2月'!A:A,0))</f>
        <v>#N/A</v>
      </c>
      <c r="L155" s="287" t="s">
        <v>33</v>
      </c>
      <c r="M155" s="287"/>
      <c r="N155" s="287" t="s">
        <v>45</v>
      </c>
      <c r="O155" s="286" t="str">
        <f>VLOOKUP(Q155,重复!A:A,1,FALSE)</f>
        <v>预约接待列表</v>
      </c>
      <c r="P155" s="288" t="s">
        <v>383</v>
      </c>
      <c r="Q155" s="279" t="str">
        <f>INDEX(本体!C:C,MATCH(R155,本体!E:E,0))</f>
        <v>预约接待列表</v>
      </c>
      <c r="R155" s="293" t="s">
        <v>427</v>
      </c>
    </row>
    <row r="156" s="257" customFormat="1" ht="16.5" spans="1:18">
      <c r="A156" s="278" t="s">
        <v>445</v>
      </c>
      <c r="B156" s="278" t="s">
        <v>379</v>
      </c>
      <c r="C156" s="279"/>
      <c r="D156" s="288" t="s">
        <v>446</v>
      </c>
      <c r="E156" s="285">
        <v>0</v>
      </c>
      <c r="F156" s="285" t="s">
        <v>22</v>
      </c>
      <c r="G156" s="286"/>
      <c r="H156" s="286"/>
      <c r="I156" s="286"/>
      <c r="J156" s="286"/>
      <c r="K156" s="286" t="e">
        <f>INDEX('2月'!F:F,MATCH(G156,'2月'!A:A,0))</f>
        <v>#N/A</v>
      </c>
      <c r="L156" s="287" t="s">
        <v>33</v>
      </c>
      <c r="M156" s="287"/>
      <c r="N156" s="287" t="s">
        <v>45</v>
      </c>
      <c r="O156" s="286" t="str">
        <f>VLOOKUP(Q156,重复!A:A,1,FALSE)</f>
        <v>预约接待列表</v>
      </c>
      <c r="P156" s="288" t="s">
        <v>383</v>
      </c>
      <c r="Q156" s="279" t="str">
        <f>INDEX(本体!C:C,MATCH(R156,本体!E:E,0))</f>
        <v>预约接待列表</v>
      </c>
      <c r="R156" s="293" t="s">
        <v>427</v>
      </c>
    </row>
    <row r="157" s="257" customFormat="1" ht="16.5" spans="1:18">
      <c r="A157" s="278" t="s">
        <v>447</v>
      </c>
      <c r="B157" s="278" t="s">
        <v>379</v>
      </c>
      <c r="C157" s="281" t="s">
        <v>448</v>
      </c>
      <c r="D157" s="281" t="s">
        <v>448</v>
      </c>
      <c r="E157" s="285">
        <v>0</v>
      </c>
      <c r="F157" s="285" t="s">
        <v>22</v>
      </c>
      <c r="G157" s="286"/>
      <c r="H157" s="286"/>
      <c r="I157" s="286"/>
      <c r="J157" s="286"/>
      <c r="K157" s="286" t="e">
        <f>INDEX('2月'!F:F,MATCH(G157,'2月'!A:A,0))</f>
        <v>#N/A</v>
      </c>
      <c r="L157" s="287" t="s">
        <v>24</v>
      </c>
      <c r="M157" s="287"/>
      <c r="N157" s="287" t="s">
        <v>45</v>
      </c>
      <c r="O157" s="286" t="str">
        <f>VLOOKUP(Q157,重复!A:A,1,FALSE)</f>
        <v>预约接待列表</v>
      </c>
      <c r="P157" s="281" t="s">
        <v>383</v>
      </c>
      <c r="Q157" s="279" t="str">
        <f>INDEX(本体!C:C,MATCH(R157,本体!E:E,0))</f>
        <v>预约接待列表</v>
      </c>
      <c r="R157" s="293" t="s">
        <v>427</v>
      </c>
    </row>
    <row r="158" s="257" customFormat="1" ht="16.5" spans="1:18">
      <c r="A158" s="278" t="s">
        <v>449</v>
      </c>
      <c r="B158" s="278" t="s">
        <v>379</v>
      </c>
      <c r="C158" s="281"/>
      <c r="D158" s="281" t="s">
        <v>450</v>
      </c>
      <c r="E158" s="285">
        <v>0</v>
      </c>
      <c r="F158" s="285" t="s">
        <v>22</v>
      </c>
      <c r="G158" s="286"/>
      <c r="H158" s="286"/>
      <c r="I158" s="286"/>
      <c r="J158" s="286"/>
      <c r="K158" s="286" t="e">
        <f>INDEX('2月'!F:F,MATCH(G158,'2月'!A:A,0))</f>
        <v>#N/A</v>
      </c>
      <c r="L158" s="287" t="s">
        <v>24</v>
      </c>
      <c r="M158" s="287"/>
      <c r="N158" s="287" t="s">
        <v>45</v>
      </c>
      <c r="O158" s="286" t="str">
        <f>VLOOKUP(Q158,重复!A:A,1,FALSE)</f>
        <v>预约接待列表</v>
      </c>
      <c r="P158" s="281" t="s">
        <v>383</v>
      </c>
      <c r="Q158" s="279" t="str">
        <f>INDEX(本体!C:C,MATCH(R158,本体!E:E,0))</f>
        <v>预约接待列表</v>
      </c>
      <c r="R158" s="293" t="s">
        <v>427</v>
      </c>
    </row>
    <row r="159" s="257" customFormat="1" ht="16.5" spans="1:18">
      <c r="A159" s="278" t="s">
        <v>451</v>
      </c>
      <c r="B159" s="278" t="s">
        <v>379</v>
      </c>
      <c r="C159" s="281" t="s">
        <v>452</v>
      </c>
      <c r="D159" s="281" t="s">
        <v>453</v>
      </c>
      <c r="E159" s="285">
        <v>0</v>
      </c>
      <c r="F159" s="285" t="s">
        <v>22</v>
      </c>
      <c r="G159" s="286"/>
      <c r="H159" s="286"/>
      <c r="I159" s="286"/>
      <c r="J159" s="286"/>
      <c r="K159" s="286" t="e">
        <f>INDEX('2月'!F:F,MATCH(G159,'2月'!A:A,0))</f>
        <v>#N/A</v>
      </c>
      <c r="L159" s="287" t="s">
        <v>24</v>
      </c>
      <c r="M159" s="287"/>
      <c r="N159" s="287" t="s">
        <v>45</v>
      </c>
      <c r="O159" s="286" t="str">
        <f>VLOOKUP(Q159,重复!A:A,1,FALSE)</f>
        <v>预约接待列表</v>
      </c>
      <c r="P159" s="281" t="s">
        <v>383</v>
      </c>
      <c r="Q159" s="279" t="str">
        <f>INDEX(本体!C:C,MATCH(R159,本体!E:E,0))</f>
        <v>预约接待列表</v>
      </c>
      <c r="R159" s="184" t="s">
        <v>454</v>
      </c>
    </row>
    <row r="160" s="257" customFormat="1" ht="16.5" spans="1:18">
      <c r="A160" s="278" t="s">
        <v>455</v>
      </c>
      <c r="B160" s="278" t="s">
        <v>379</v>
      </c>
      <c r="C160" s="281"/>
      <c r="D160" s="281" t="s">
        <v>456</v>
      </c>
      <c r="E160" s="285">
        <v>0</v>
      </c>
      <c r="F160" s="285" t="s">
        <v>22</v>
      </c>
      <c r="G160" s="286"/>
      <c r="H160" s="286"/>
      <c r="I160" s="286"/>
      <c r="J160" s="286"/>
      <c r="K160" s="286" t="e">
        <f>INDEX('2月'!F:F,MATCH(G160,'2月'!A:A,0))</f>
        <v>#N/A</v>
      </c>
      <c r="L160" s="287" t="s">
        <v>24</v>
      </c>
      <c r="M160" s="287"/>
      <c r="N160" s="287" t="s">
        <v>45</v>
      </c>
      <c r="O160" s="286" t="str">
        <f>VLOOKUP(Q160,重复!A:A,1,FALSE)</f>
        <v>预约接待列表</v>
      </c>
      <c r="P160" s="281" t="s">
        <v>383</v>
      </c>
      <c r="Q160" s="279" t="str">
        <f>INDEX(本体!C:C,MATCH(R160,本体!E:E,0))</f>
        <v>预约接待列表</v>
      </c>
      <c r="R160" s="184" t="s">
        <v>454</v>
      </c>
    </row>
    <row r="161" s="256" customFormat="1" ht="16.5" spans="1:18">
      <c r="A161" s="278" t="s">
        <v>457</v>
      </c>
      <c r="B161" s="278" t="s">
        <v>379</v>
      </c>
      <c r="C161" s="279"/>
      <c r="D161" s="279" t="s">
        <v>458</v>
      </c>
      <c r="E161" s="285">
        <v>0</v>
      </c>
      <c r="F161" s="285" t="s">
        <v>22</v>
      </c>
      <c r="G161" s="286"/>
      <c r="H161" s="286"/>
      <c r="I161" s="286"/>
      <c r="J161" s="286"/>
      <c r="K161" s="286" t="e">
        <f>INDEX('2月'!F:F,MATCH(G161,'2月'!A:A,0))</f>
        <v>#N/A</v>
      </c>
      <c r="L161" s="287" t="s">
        <v>33</v>
      </c>
      <c r="M161" s="287"/>
      <c r="N161" s="287" t="s">
        <v>45</v>
      </c>
      <c r="O161" s="286" t="str">
        <f>VLOOKUP(Q161,重复!A:A,1,FALSE)</f>
        <v>预约接待列表</v>
      </c>
      <c r="P161" s="279" t="s">
        <v>383</v>
      </c>
      <c r="Q161" s="279" t="str">
        <f>INDEX(本体!C:C,MATCH(R161,本体!E:E,0))</f>
        <v>预约接待列表</v>
      </c>
      <c r="R161" s="184" t="s">
        <v>454</v>
      </c>
    </row>
    <row r="162" s="257" customFormat="1" ht="16.5" spans="1:18">
      <c r="A162" s="278" t="s">
        <v>459</v>
      </c>
      <c r="B162" s="278" t="s">
        <v>379</v>
      </c>
      <c r="C162" s="281" t="s">
        <v>460</v>
      </c>
      <c r="D162" s="281" t="s">
        <v>461</v>
      </c>
      <c r="E162" s="285">
        <v>0</v>
      </c>
      <c r="F162" s="285" t="s">
        <v>22</v>
      </c>
      <c r="G162" s="286"/>
      <c r="H162" s="286"/>
      <c r="I162" s="286"/>
      <c r="J162" s="286"/>
      <c r="K162" s="286" t="e">
        <f>INDEX('2月'!F:F,MATCH(G162,'2月'!A:A,0))</f>
        <v>#N/A</v>
      </c>
      <c r="L162" s="287" t="s">
        <v>33</v>
      </c>
      <c r="M162" s="287"/>
      <c r="N162" s="287" t="s">
        <v>45</v>
      </c>
      <c r="O162" s="286" t="str">
        <f>VLOOKUP(Q162,重复!A:A,1,FALSE)</f>
        <v>预约接待列表</v>
      </c>
      <c r="P162" s="281" t="s">
        <v>383</v>
      </c>
      <c r="Q162" s="279" t="str">
        <f>INDEX(本体!C:C,MATCH(R162,本体!E:E,0))</f>
        <v>预约接待列表</v>
      </c>
      <c r="R162" s="184" t="s">
        <v>462</v>
      </c>
    </row>
    <row r="163" s="257" customFormat="1" ht="16.5" spans="1:18">
      <c r="A163" s="278" t="s">
        <v>463</v>
      </c>
      <c r="B163" s="278" t="s">
        <v>379</v>
      </c>
      <c r="C163" s="281"/>
      <c r="D163" s="282" t="s">
        <v>464</v>
      </c>
      <c r="E163" s="285">
        <v>0</v>
      </c>
      <c r="F163" s="285" t="s">
        <v>22</v>
      </c>
      <c r="G163" s="286"/>
      <c r="H163" s="286"/>
      <c r="I163" s="286"/>
      <c r="J163" s="286"/>
      <c r="K163" s="286" t="e">
        <f>INDEX('2月'!F:F,MATCH(G163,'2月'!A:A,0))</f>
        <v>#N/A</v>
      </c>
      <c r="L163" s="287" t="s">
        <v>33</v>
      </c>
      <c r="M163" s="287"/>
      <c r="N163" s="287" t="s">
        <v>45</v>
      </c>
      <c r="O163" s="286" t="str">
        <f>VLOOKUP(Q163,重复!A:A,1,FALSE)</f>
        <v>预约接待列表</v>
      </c>
      <c r="P163" s="281" t="s">
        <v>383</v>
      </c>
      <c r="Q163" s="279" t="str">
        <f>INDEX(本体!C:C,MATCH(R163,本体!E:E,0))</f>
        <v>预约接待列表</v>
      </c>
      <c r="R163" s="293" t="s">
        <v>462</v>
      </c>
    </row>
    <row r="164" s="257" customFormat="1" ht="16.5" spans="1:18">
      <c r="A164" s="278" t="s">
        <v>465</v>
      </c>
      <c r="B164" s="278" t="s">
        <v>379</v>
      </c>
      <c r="C164" s="281" t="s">
        <v>466</v>
      </c>
      <c r="D164" s="282" t="s">
        <v>467</v>
      </c>
      <c r="E164" s="285">
        <v>0</v>
      </c>
      <c r="F164" s="285" t="s">
        <v>22</v>
      </c>
      <c r="G164" s="286">
        <v>21</v>
      </c>
      <c r="H164" s="286" t="s">
        <v>57</v>
      </c>
      <c r="I164" s="286" t="s">
        <v>275</v>
      </c>
      <c r="J164" s="286" t="s">
        <v>24</v>
      </c>
      <c r="K164" s="286">
        <f>INDEX('2月'!F:F,MATCH(G164,'2月'!A:A,0))</f>
        <v>0</v>
      </c>
      <c r="L164" s="287" t="s">
        <v>24</v>
      </c>
      <c r="M164" s="287"/>
      <c r="N164" s="287" t="s">
        <v>24</v>
      </c>
      <c r="O164" s="286" t="str">
        <f>VLOOKUP(Q164,重复!A:A,1,FALSE)</f>
        <v>预约接待列表</v>
      </c>
      <c r="P164" s="281" t="s">
        <v>383</v>
      </c>
      <c r="Q164" s="279" t="str">
        <f>INDEX(本体!C:C,MATCH(R164,本体!E:E,0))</f>
        <v>预约接待列表</v>
      </c>
      <c r="R164" s="184" t="s">
        <v>468</v>
      </c>
    </row>
    <row r="165" s="257" customFormat="1" ht="16.5" spans="1:18">
      <c r="A165" s="278" t="s">
        <v>469</v>
      </c>
      <c r="B165" s="278" t="s">
        <v>379</v>
      </c>
      <c r="C165" s="281"/>
      <c r="D165" s="282" t="s">
        <v>470</v>
      </c>
      <c r="E165" s="285">
        <v>0</v>
      </c>
      <c r="F165" s="285" t="s">
        <v>22</v>
      </c>
      <c r="G165" s="286"/>
      <c r="H165" s="286"/>
      <c r="I165" s="286"/>
      <c r="J165" s="286"/>
      <c r="K165" s="286" t="e">
        <f>INDEX('2月'!F:F,MATCH(G165,'2月'!A:A,0))</f>
        <v>#N/A</v>
      </c>
      <c r="L165" s="287" t="s">
        <v>33</v>
      </c>
      <c r="M165" s="287"/>
      <c r="N165" s="287" t="s">
        <v>45</v>
      </c>
      <c r="O165" s="286" t="str">
        <f>VLOOKUP(Q165,重复!A:A,1,FALSE)</f>
        <v>预约接待列表</v>
      </c>
      <c r="P165" s="281" t="s">
        <v>383</v>
      </c>
      <c r="Q165" s="279" t="str">
        <f>INDEX(本体!C:C,MATCH(R165,本体!E:E,0))</f>
        <v>预约接待列表</v>
      </c>
      <c r="R165" s="293" t="s">
        <v>468</v>
      </c>
    </row>
    <row r="166" s="257" customFormat="1" ht="16.5" spans="1:18">
      <c r="A166" s="278" t="s">
        <v>471</v>
      </c>
      <c r="B166" s="278" t="s">
        <v>379</v>
      </c>
      <c r="C166" s="281"/>
      <c r="D166" s="282" t="s">
        <v>472</v>
      </c>
      <c r="E166" s="285">
        <v>0</v>
      </c>
      <c r="F166" s="285" t="s">
        <v>22</v>
      </c>
      <c r="G166" s="286"/>
      <c r="H166" s="286"/>
      <c r="I166" s="286"/>
      <c r="J166" s="286"/>
      <c r="K166" s="286" t="e">
        <f>INDEX('2月'!F:F,MATCH(G166,'2月'!A:A,0))</f>
        <v>#N/A</v>
      </c>
      <c r="L166" s="287" t="s">
        <v>33</v>
      </c>
      <c r="M166" s="287"/>
      <c r="N166" s="287" t="s">
        <v>45</v>
      </c>
      <c r="O166" s="286" t="str">
        <f>VLOOKUP(Q166,重复!A:A,1,FALSE)</f>
        <v>预约接待列表</v>
      </c>
      <c r="P166" s="281" t="s">
        <v>383</v>
      </c>
      <c r="Q166" s="279" t="str">
        <f>INDEX(本体!C:C,MATCH(R166,本体!E:E,0))</f>
        <v>预约接待列表</v>
      </c>
      <c r="R166" s="293" t="s">
        <v>468</v>
      </c>
    </row>
    <row r="167" s="257" customFormat="1" ht="16.5" spans="1:18">
      <c r="A167" s="278" t="s">
        <v>473</v>
      </c>
      <c r="B167" s="278" t="s">
        <v>379</v>
      </c>
      <c r="C167" s="281" t="s">
        <v>474</v>
      </c>
      <c r="D167" s="282" t="s">
        <v>475</v>
      </c>
      <c r="E167" s="285">
        <v>0</v>
      </c>
      <c r="F167" s="285" t="s">
        <v>22</v>
      </c>
      <c r="G167" s="286"/>
      <c r="H167" s="286"/>
      <c r="I167" s="286"/>
      <c r="J167" s="286"/>
      <c r="K167" s="286" t="e">
        <f>INDEX('2月'!F:F,MATCH(G167,'2月'!A:A,0))</f>
        <v>#N/A</v>
      </c>
      <c r="L167" s="287" t="s">
        <v>24</v>
      </c>
      <c r="M167" s="287"/>
      <c r="N167" s="287" t="s">
        <v>45</v>
      </c>
      <c r="O167" s="286" t="str">
        <f>VLOOKUP(Q167,重复!A:A,1,FALSE)</f>
        <v>预约接待列表</v>
      </c>
      <c r="P167" s="281" t="s">
        <v>383</v>
      </c>
      <c r="Q167" s="279" t="str">
        <f>INDEX(本体!C:C,MATCH(R167,本体!E:E,0))</f>
        <v>预约接待列表</v>
      </c>
      <c r="R167" s="184" t="s">
        <v>454</v>
      </c>
    </row>
    <row r="168" s="257" customFormat="1" ht="16.5" spans="1:18">
      <c r="A168" s="278" t="s">
        <v>476</v>
      </c>
      <c r="B168" s="278" t="s">
        <v>379</v>
      </c>
      <c r="C168" s="281"/>
      <c r="D168" s="282" t="s">
        <v>477</v>
      </c>
      <c r="E168" s="285">
        <v>0</v>
      </c>
      <c r="F168" s="285" t="s">
        <v>22</v>
      </c>
      <c r="G168" s="286"/>
      <c r="H168" s="286"/>
      <c r="I168" s="286"/>
      <c r="J168" s="286"/>
      <c r="K168" s="286" t="e">
        <f>INDEX('2月'!F:F,MATCH(G168,'2月'!A:A,0))</f>
        <v>#N/A</v>
      </c>
      <c r="L168" s="287" t="s">
        <v>24</v>
      </c>
      <c r="M168" s="287"/>
      <c r="N168" s="287" t="s">
        <v>45</v>
      </c>
      <c r="O168" s="286" t="str">
        <f>VLOOKUP(Q168,重复!A:A,1,FALSE)</f>
        <v>预约接待列表</v>
      </c>
      <c r="P168" s="281" t="s">
        <v>383</v>
      </c>
      <c r="Q168" s="279" t="str">
        <f>INDEX(本体!C:C,MATCH(R168,本体!E:E,0))</f>
        <v>预约接待列表</v>
      </c>
      <c r="R168" s="293" t="s">
        <v>454</v>
      </c>
    </row>
    <row r="169" s="258" customFormat="1" ht="16.5" spans="1:18">
      <c r="A169" s="278" t="s">
        <v>478</v>
      </c>
      <c r="B169" s="278" t="s">
        <v>379</v>
      </c>
      <c r="C169" s="292"/>
      <c r="D169" s="294" t="s">
        <v>479</v>
      </c>
      <c r="E169" s="285">
        <v>0</v>
      </c>
      <c r="F169" s="285" t="s">
        <v>22</v>
      </c>
      <c r="G169" s="286">
        <v>15</v>
      </c>
      <c r="H169" s="286" t="s">
        <v>76</v>
      </c>
      <c r="I169" s="286" t="s">
        <v>188</v>
      </c>
      <c r="J169" s="286" t="s">
        <v>24</v>
      </c>
      <c r="K169" s="286">
        <f>INDEX('2月'!F:F,MATCH(G169,'2月'!A:A,0))</f>
        <v>0</v>
      </c>
      <c r="L169" s="287" t="s">
        <v>24</v>
      </c>
      <c r="M169" s="287"/>
      <c r="N169" s="287" t="s">
        <v>24</v>
      </c>
      <c r="O169" s="286" t="str">
        <f>VLOOKUP(Q169,重复!A:A,1,FALSE)</f>
        <v>预约接待列表</v>
      </c>
      <c r="P169" s="292" t="s">
        <v>383</v>
      </c>
      <c r="Q169" s="279" t="str">
        <f>INDEX(本体!C:C,MATCH(R169,本体!E:E,0))</f>
        <v>预约接待列表</v>
      </c>
      <c r="R169" s="293" t="s">
        <v>454</v>
      </c>
    </row>
    <row r="170" s="256" customFormat="1" ht="16.5" spans="1:18">
      <c r="A170" s="278" t="s">
        <v>480</v>
      </c>
      <c r="B170" s="278" t="s">
        <v>379</v>
      </c>
      <c r="C170" s="279" t="s">
        <v>481</v>
      </c>
      <c r="D170" s="280" t="s">
        <v>481</v>
      </c>
      <c r="E170" s="285">
        <v>0</v>
      </c>
      <c r="F170" s="285" t="s">
        <v>22</v>
      </c>
      <c r="G170" s="286"/>
      <c r="H170" s="286"/>
      <c r="I170" s="286"/>
      <c r="J170" s="286"/>
      <c r="K170" s="286" t="e">
        <f>INDEX('2月'!F:F,MATCH(G170,'2月'!A:A,0))</f>
        <v>#N/A</v>
      </c>
      <c r="L170" s="287" t="s">
        <v>33</v>
      </c>
      <c r="M170" s="287"/>
      <c r="N170" s="287" t="s">
        <v>45</v>
      </c>
      <c r="O170" s="286" t="str">
        <f>VLOOKUP(Q170,重复!A:A,1,FALSE)</f>
        <v>预约接待列表</v>
      </c>
      <c r="P170" s="279" t="s">
        <v>383</v>
      </c>
      <c r="Q170" s="279" t="str">
        <f>INDEX(本体!C:C,MATCH(R170,本体!E:E,0))</f>
        <v>预约接待列表</v>
      </c>
      <c r="R170" s="184" t="s">
        <v>482</v>
      </c>
    </row>
    <row r="171" s="256" customFormat="1" ht="16.5" spans="1:18">
      <c r="A171" s="278" t="s">
        <v>483</v>
      </c>
      <c r="B171" s="278" t="s">
        <v>379</v>
      </c>
      <c r="C171" s="279" t="s">
        <v>484</v>
      </c>
      <c r="D171" s="280" t="s">
        <v>484</v>
      </c>
      <c r="E171" s="285">
        <v>6277.90655172412</v>
      </c>
      <c r="F171" s="285" t="s">
        <v>22</v>
      </c>
      <c r="G171" s="286"/>
      <c r="H171" s="286"/>
      <c r="I171" s="286"/>
      <c r="J171" s="286"/>
      <c r="K171" s="286" t="e">
        <f>INDEX('2月'!F:F,MATCH(G171,'2月'!A:A,0))</f>
        <v>#N/A</v>
      </c>
      <c r="L171" s="287" t="s">
        <v>33</v>
      </c>
      <c r="M171" s="287"/>
      <c r="N171" s="287" t="s">
        <v>45</v>
      </c>
      <c r="O171" s="286" t="str">
        <f>VLOOKUP(Q171,重复!A:A,1,FALSE)</f>
        <v>预约接待列表</v>
      </c>
      <c r="P171" s="279" t="s">
        <v>383</v>
      </c>
      <c r="Q171" s="279" t="str">
        <f>INDEX(本体!C:C,MATCH(R171,本体!E:E,0))</f>
        <v>预约接待列表</v>
      </c>
      <c r="R171" s="184" t="s">
        <v>485</v>
      </c>
    </row>
    <row r="172" s="256" customFormat="1" ht="16.5" spans="1:18">
      <c r="A172" s="278" t="s">
        <v>486</v>
      </c>
      <c r="B172" s="278" t="s">
        <v>379</v>
      </c>
      <c r="C172" s="279" t="s">
        <v>487</v>
      </c>
      <c r="D172" s="279" t="s">
        <v>487</v>
      </c>
      <c r="E172" s="285">
        <v>7847.38318965515</v>
      </c>
      <c r="F172" s="285" t="s">
        <v>22</v>
      </c>
      <c r="G172" s="286"/>
      <c r="H172" s="286"/>
      <c r="I172" s="286"/>
      <c r="J172" s="286"/>
      <c r="K172" s="286" t="e">
        <f>INDEX('2月'!F:F,MATCH(G172,'2月'!A:A,0))</f>
        <v>#N/A</v>
      </c>
      <c r="L172" s="287" t="s">
        <v>33</v>
      </c>
      <c r="M172" s="287"/>
      <c r="N172" s="287" t="s">
        <v>45</v>
      </c>
      <c r="O172" s="286" t="str">
        <f>VLOOKUP(Q172,重复!A:A,1,FALSE)</f>
        <v>预约接待列表</v>
      </c>
      <c r="P172" s="279" t="s">
        <v>383</v>
      </c>
      <c r="Q172" s="279" t="str">
        <f>INDEX(本体!C:C,MATCH(R172,本体!E:E,0))</f>
        <v>预约接待列表</v>
      </c>
      <c r="R172" s="184" t="s">
        <v>488</v>
      </c>
    </row>
    <row r="173" s="256" customFormat="1" ht="16.5" spans="1:18">
      <c r="A173" s="278" t="s">
        <v>489</v>
      </c>
      <c r="B173" s="278" t="s">
        <v>379</v>
      </c>
      <c r="C173" s="279" t="s">
        <v>490</v>
      </c>
      <c r="D173" s="279" t="s">
        <v>491</v>
      </c>
      <c r="E173" s="285">
        <v>10986.3364655172</v>
      </c>
      <c r="F173" s="285" t="s">
        <v>22</v>
      </c>
      <c r="G173" s="286">
        <v>44</v>
      </c>
      <c r="H173" s="286" t="s">
        <v>382</v>
      </c>
      <c r="I173" s="286" t="s">
        <v>382</v>
      </c>
      <c r="J173" s="286" t="s">
        <v>24</v>
      </c>
      <c r="K173" s="286">
        <f>INDEX('2月'!F:F,MATCH(G173,'2月'!A:A,0))</f>
        <v>0</v>
      </c>
      <c r="L173" s="287"/>
      <c r="M173" s="287"/>
      <c r="N173" s="287" t="s">
        <v>24</v>
      </c>
      <c r="O173" s="286" t="str">
        <f>VLOOKUP(Q173,重复!A:A,1,FALSE)</f>
        <v>预约接待/随到接待</v>
      </c>
      <c r="P173" s="279" t="s">
        <v>383</v>
      </c>
      <c r="Q173" s="279" t="str">
        <f>INDEX(本体!C:C,MATCH(R173,本体!E:E,0))</f>
        <v>预约接待/随到接待</v>
      </c>
      <c r="R173" s="184" t="s">
        <v>492</v>
      </c>
    </row>
    <row r="174" s="257" customFormat="1" ht="16.5" spans="1:18">
      <c r="A174" s="278" t="s">
        <v>493</v>
      </c>
      <c r="B174" s="278" t="s">
        <v>379</v>
      </c>
      <c r="C174" s="281"/>
      <c r="D174" s="281" t="s">
        <v>494</v>
      </c>
      <c r="E174" s="285">
        <v>0</v>
      </c>
      <c r="F174" s="285" t="s">
        <v>22</v>
      </c>
      <c r="G174" s="286"/>
      <c r="H174" s="286"/>
      <c r="I174" s="286"/>
      <c r="J174" s="286"/>
      <c r="K174" s="286" t="e">
        <f>INDEX('2月'!F:F,MATCH(G174,'2月'!A:A,0))</f>
        <v>#N/A</v>
      </c>
      <c r="L174" s="287" t="s">
        <v>33</v>
      </c>
      <c r="M174" s="287"/>
      <c r="N174" s="287" t="s">
        <v>45</v>
      </c>
      <c r="O174" s="286" t="str">
        <f>VLOOKUP(Q174,重复!A:A,1,FALSE)</f>
        <v>预约接待/随到接待</v>
      </c>
      <c r="P174" s="281" t="s">
        <v>383</v>
      </c>
      <c r="Q174" s="279" t="str">
        <f>INDEX(本体!C:C,MATCH(R174,本体!E:E,0))</f>
        <v>预约接待/随到接待</v>
      </c>
      <c r="R174" s="293" t="s">
        <v>492</v>
      </c>
    </row>
    <row r="175" s="257" customFormat="1" ht="16.5" spans="1:18">
      <c r="A175" s="278" t="s">
        <v>495</v>
      </c>
      <c r="B175" s="278" t="s">
        <v>379</v>
      </c>
      <c r="C175" s="281"/>
      <c r="D175" s="281" t="s">
        <v>496</v>
      </c>
      <c r="E175" s="285">
        <v>0</v>
      </c>
      <c r="F175" s="285" t="s">
        <v>22</v>
      </c>
      <c r="G175" s="286"/>
      <c r="H175" s="286"/>
      <c r="I175" s="286"/>
      <c r="J175" s="286"/>
      <c r="K175" s="286" t="e">
        <f>INDEX('2月'!F:F,MATCH(G175,'2月'!A:A,0))</f>
        <v>#N/A</v>
      </c>
      <c r="L175" s="287" t="s">
        <v>33</v>
      </c>
      <c r="M175" s="287"/>
      <c r="N175" s="287" t="s">
        <v>45</v>
      </c>
      <c r="O175" s="286" t="str">
        <f>VLOOKUP(Q175,重复!A:A,1,FALSE)</f>
        <v>预约接待/随到接待</v>
      </c>
      <c r="P175" s="281" t="s">
        <v>383</v>
      </c>
      <c r="Q175" s="279" t="str">
        <f>INDEX(本体!C:C,MATCH(R175,本体!E:E,0))</f>
        <v>预约接待/随到接待</v>
      </c>
      <c r="R175" s="293" t="s">
        <v>492</v>
      </c>
    </row>
    <row r="176" s="256" customFormat="1" ht="16.5" spans="1:18">
      <c r="A176" s="278" t="s">
        <v>497</v>
      </c>
      <c r="B176" s="278" t="s">
        <v>379</v>
      </c>
      <c r="C176" s="279"/>
      <c r="D176" s="279" t="s">
        <v>498</v>
      </c>
      <c r="E176" s="285">
        <v>7847.38318965515</v>
      </c>
      <c r="F176" s="285" t="s">
        <v>22</v>
      </c>
      <c r="G176" s="286"/>
      <c r="H176" s="286"/>
      <c r="I176" s="286"/>
      <c r="J176" s="286"/>
      <c r="K176" s="286" t="e">
        <f>INDEX('2月'!F:F,MATCH(G176,'2月'!A:A,0))</f>
        <v>#N/A</v>
      </c>
      <c r="L176" s="287" t="s">
        <v>33</v>
      </c>
      <c r="M176" s="287"/>
      <c r="N176" s="287" t="s">
        <v>45</v>
      </c>
      <c r="O176" s="286" t="str">
        <f>VLOOKUP(Q176,重复!A:A,1,FALSE)</f>
        <v>预约接待/随到接待</v>
      </c>
      <c r="P176" s="279" t="s">
        <v>383</v>
      </c>
      <c r="Q176" s="279" t="str">
        <f>INDEX(本体!C:C,MATCH(R176,本体!E:E,0))</f>
        <v>预约接待/随到接待</v>
      </c>
      <c r="R176" s="293" t="s">
        <v>492</v>
      </c>
    </row>
    <row r="177" s="256" customFormat="1" ht="16.5" spans="1:18">
      <c r="A177" s="278" t="s">
        <v>499</v>
      </c>
      <c r="B177" s="278" t="s">
        <v>379</v>
      </c>
      <c r="C177" s="279"/>
      <c r="D177" s="279" t="s">
        <v>500</v>
      </c>
      <c r="E177" s="285">
        <v>0</v>
      </c>
      <c r="F177" s="285" t="s">
        <v>22</v>
      </c>
      <c r="G177" s="286"/>
      <c r="H177" s="286"/>
      <c r="I177" s="286"/>
      <c r="J177" s="286"/>
      <c r="K177" s="286" t="e">
        <f>INDEX('2月'!F:F,MATCH(G177,'2月'!A:A,0))</f>
        <v>#N/A</v>
      </c>
      <c r="L177" s="287" t="s">
        <v>33</v>
      </c>
      <c r="M177" s="287"/>
      <c r="N177" s="287" t="s">
        <v>45</v>
      </c>
      <c r="O177" s="286" t="str">
        <f>VLOOKUP(Q177,重复!A:A,1,FALSE)</f>
        <v>预约接待/随到接待</v>
      </c>
      <c r="P177" s="279" t="s">
        <v>383</v>
      </c>
      <c r="Q177" s="279" t="str">
        <f>INDEX(本体!C:C,MATCH(R177,本体!E:E,0))</f>
        <v>预约接待/随到接待</v>
      </c>
      <c r="R177" s="293" t="s">
        <v>492</v>
      </c>
    </row>
    <row r="178" s="256" customFormat="1" ht="16.5" spans="1:18">
      <c r="A178" s="278" t="s">
        <v>501</v>
      </c>
      <c r="B178" s="278" t="s">
        <v>379</v>
      </c>
      <c r="C178" s="279"/>
      <c r="D178" s="279" t="s">
        <v>502</v>
      </c>
      <c r="E178" s="285">
        <v>0</v>
      </c>
      <c r="F178" s="285" t="s">
        <v>22</v>
      </c>
      <c r="G178" s="286"/>
      <c r="H178" s="286"/>
      <c r="I178" s="286"/>
      <c r="J178" s="286"/>
      <c r="K178" s="286" t="e">
        <f>INDEX('2月'!F:F,MATCH(G178,'2月'!A:A,0))</f>
        <v>#N/A</v>
      </c>
      <c r="L178" s="287" t="s">
        <v>33</v>
      </c>
      <c r="M178" s="287"/>
      <c r="N178" s="287" t="s">
        <v>45</v>
      </c>
      <c r="O178" s="286" t="str">
        <f>VLOOKUP(Q178,重复!A:A,1,FALSE)</f>
        <v>预约接待/随到接待</v>
      </c>
      <c r="P178" s="279" t="s">
        <v>383</v>
      </c>
      <c r="Q178" s="279" t="str">
        <f>INDEX(本体!C:C,MATCH(R178,本体!E:E,0))</f>
        <v>预约接待/随到接待</v>
      </c>
      <c r="R178" s="293" t="s">
        <v>492</v>
      </c>
    </row>
    <row r="179" s="256" customFormat="1" ht="16.5" spans="1:18">
      <c r="A179" s="278" t="s">
        <v>503</v>
      </c>
      <c r="B179" s="278" t="s">
        <v>379</v>
      </c>
      <c r="C179" s="279"/>
      <c r="D179" s="279" t="s">
        <v>504</v>
      </c>
      <c r="E179" s="285">
        <v>0</v>
      </c>
      <c r="F179" s="285" t="s">
        <v>22</v>
      </c>
      <c r="G179" s="286"/>
      <c r="H179" s="286"/>
      <c r="I179" s="286"/>
      <c r="J179" s="286"/>
      <c r="K179" s="286" t="e">
        <f>INDEX('2月'!F:F,MATCH(G179,'2月'!A:A,0))</f>
        <v>#N/A</v>
      </c>
      <c r="L179" s="287" t="s">
        <v>33</v>
      </c>
      <c r="M179" s="287"/>
      <c r="N179" s="287" t="s">
        <v>45</v>
      </c>
      <c r="O179" s="286" t="str">
        <f>VLOOKUP(Q179,重复!A:A,1,FALSE)</f>
        <v>预约接待/随到接待</v>
      </c>
      <c r="P179" s="279" t="s">
        <v>383</v>
      </c>
      <c r="Q179" s="279" t="str">
        <f>INDEX(本体!C:C,MATCH(R179,本体!E:E,0))</f>
        <v>预约接待/随到接待</v>
      </c>
      <c r="R179" s="293" t="s">
        <v>492</v>
      </c>
    </row>
    <row r="180" s="256" customFormat="1" ht="16.5" spans="1:18">
      <c r="A180" s="278" t="s">
        <v>505</v>
      </c>
      <c r="B180" s="278" t="s">
        <v>379</v>
      </c>
      <c r="C180" s="279"/>
      <c r="D180" s="279" t="s">
        <v>506</v>
      </c>
      <c r="E180" s="285">
        <v>0</v>
      </c>
      <c r="F180" s="285" t="s">
        <v>22</v>
      </c>
      <c r="G180" s="286"/>
      <c r="H180" s="286"/>
      <c r="I180" s="286"/>
      <c r="J180" s="286"/>
      <c r="K180" s="286" t="e">
        <f>INDEX('2月'!F:F,MATCH(G180,'2月'!A:A,0))</f>
        <v>#N/A</v>
      </c>
      <c r="L180" s="287" t="s">
        <v>33</v>
      </c>
      <c r="M180" s="287"/>
      <c r="N180" s="287" t="s">
        <v>45</v>
      </c>
      <c r="O180" s="286" t="str">
        <f>VLOOKUP(Q180,重复!A:A,1,FALSE)</f>
        <v>预约接待/随到接待</v>
      </c>
      <c r="P180" s="279" t="s">
        <v>383</v>
      </c>
      <c r="Q180" s="279" t="str">
        <f>INDEX(本体!C:C,MATCH(R180,本体!E:E,0))</f>
        <v>预约接待/随到接待</v>
      </c>
      <c r="R180" s="293" t="s">
        <v>492</v>
      </c>
    </row>
    <row r="181" s="256" customFormat="1" ht="16.5" spans="1:18">
      <c r="A181" s="278" t="s">
        <v>507</v>
      </c>
      <c r="B181" s="278" t="s">
        <v>379</v>
      </c>
      <c r="C181" s="279"/>
      <c r="D181" s="279" t="s">
        <v>28</v>
      </c>
      <c r="E181" s="285">
        <v>0</v>
      </c>
      <c r="F181" s="285" t="s">
        <v>22</v>
      </c>
      <c r="G181" s="286">
        <v>2</v>
      </c>
      <c r="H181" s="286" t="s">
        <v>20</v>
      </c>
      <c r="I181" s="286" t="s">
        <v>28</v>
      </c>
      <c r="J181" s="286" t="s">
        <v>24</v>
      </c>
      <c r="K181" s="286">
        <f>INDEX('2月'!F:F,MATCH(G181,'2月'!A:A,0))</f>
        <v>0</v>
      </c>
      <c r="L181" s="287"/>
      <c r="M181" s="287"/>
      <c r="N181" s="287" t="s">
        <v>24</v>
      </c>
      <c r="O181" s="286" t="str">
        <f>VLOOKUP(Q181,重复!A:A,1,FALSE)</f>
        <v>预约接待/随到接待</v>
      </c>
      <c r="P181" s="279" t="s">
        <v>383</v>
      </c>
      <c r="Q181" s="279" t="str">
        <f>INDEX(本体!C:C,MATCH(R181,本体!E:E,0))</f>
        <v>预约接待/随到接待</v>
      </c>
      <c r="R181" s="293" t="s">
        <v>492</v>
      </c>
    </row>
    <row r="182" s="256" customFormat="1" ht="16.5" spans="1:18">
      <c r="A182" s="278" t="s">
        <v>508</v>
      </c>
      <c r="B182" s="278" t="s">
        <v>379</v>
      </c>
      <c r="C182" s="279"/>
      <c r="D182" s="279" t="s">
        <v>509</v>
      </c>
      <c r="E182" s="285">
        <v>0</v>
      </c>
      <c r="F182" s="285" t="s">
        <v>22</v>
      </c>
      <c r="G182" s="286"/>
      <c r="H182" s="286"/>
      <c r="I182" s="286"/>
      <c r="J182" s="286"/>
      <c r="K182" s="286" t="e">
        <f>INDEX('2月'!F:F,MATCH(G182,'2月'!A:A,0))</f>
        <v>#N/A</v>
      </c>
      <c r="L182" s="287" t="s">
        <v>33</v>
      </c>
      <c r="M182" s="287"/>
      <c r="N182" s="287" t="s">
        <v>45</v>
      </c>
      <c r="O182" s="286" t="str">
        <f>VLOOKUP(Q182,重复!A:A,1,FALSE)</f>
        <v>预约接待/随到接待</v>
      </c>
      <c r="P182" s="279" t="s">
        <v>383</v>
      </c>
      <c r="Q182" s="279" t="str">
        <f>INDEX(本体!C:C,MATCH(R182,本体!E:E,0))</f>
        <v>预约接待/随到接待</v>
      </c>
      <c r="R182" s="293" t="s">
        <v>492</v>
      </c>
    </row>
    <row r="183" s="256" customFormat="1" ht="16.5" spans="1:18">
      <c r="A183" s="278" t="s">
        <v>510</v>
      </c>
      <c r="B183" s="278" t="s">
        <v>379</v>
      </c>
      <c r="C183" s="279"/>
      <c r="D183" s="279" t="s">
        <v>511</v>
      </c>
      <c r="E183" s="285">
        <v>6277.90655172412</v>
      </c>
      <c r="F183" s="285" t="s">
        <v>22</v>
      </c>
      <c r="G183" s="286"/>
      <c r="H183" s="286"/>
      <c r="I183" s="286"/>
      <c r="J183" s="286"/>
      <c r="K183" s="286" t="e">
        <f>INDEX('2月'!F:F,MATCH(G183,'2月'!A:A,0))</f>
        <v>#N/A</v>
      </c>
      <c r="L183" s="287" t="s">
        <v>24</v>
      </c>
      <c r="M183" s="287"/>
      <c r="N183" s="287" t="s">
        <v>45</v>
      </c>
      <c r="O183" s="286" t="str">
        <f>VLOOKUP(Q183,重复!A:A,1,FALSE)</f>
        <v>预约接待/随到接待</v>
      </c>
      <c r="P183" s="279" t="s">
        <v>383</v>
      </c>
      <c r="Q183" s="279" t="str">
        <f>INDEX(本体!C:C,MATCH(R183,本体!E:E,0))</f>
        <v>预约接待/随到接待</v>
      </c>
      <c r="R183" s="293" t="s">
        <v>492</v>
      </c>
    </row>
    <row r="184" s="256" customFormat="1" ht="16.5" spans="1:18">
      <c r="A184" s="278" t="s">
        <v>512</v>
      </c>
      <c r="B184" s="278" t="s">
        <v>379</v>
      </c>
      <c r="C184" s="279"/>
      <c r="D184" s="279" t="s">
        <v>513</v>
      </c>
      <c r="E184" s="285">
        <v>6277.90655172412</v>
      </c>
      <c r="F184" s="285" t="s">
        <v>22</v>
      </c>
      <c r="G184" s="286"/>
      <c r="H184" s="286"/>
      <c r="I184" s="286"/>
      <c r="J184" s="286"/>
      <c r="K184" s="286" t="e">
        <f>INDEX('2月'!F:F,MATCH(G184,'2月'!A:A,0))</f>
        <v>#N/A</v>
      </c>
      <c r="L184" s="287" t="s">
        <v>33</v>
      </c>
      <c r="M184" s="287"/>
      <c r="N184" s="287" t="s">
        <v>45</v>
      </c>
      <c r="O184" s="286" t="str">
        <f>VLOOKUP(Q184,重复!A:A,1,FALSE)</f>
        <v>预约接待/随到接待</v>
      </c>
      <c r="P184" s="279" t="s">
        <v>383</v>
      </c>
      <c r="Q184" s="279" t="str">
        <f>INDEX(本体!C:C,MATCH(R184,本体!E:E,0))</f>
        <v>预约接待/随到接待</v>
      </c>
      <c r="R184" s="293" t="s">
        <v>492</v>
      </c>
    </row>
    <row r="185" ht="16.5" spans="1:18">
      <c r="A185" s="278" t="s">
        <v>514</v>
      </c>
      <c r="B185" s="295" t="s">
        <v>379</v>
      </c>
      <c r="C185" s="296"/>
      <c r="D185" s="297" t="s">
        <v>515</v>
      </c>
      <c r="E185" s="285">
        <v>6277.90655172412</v>
      </c>
      <c r="F185" s="285" t="s">
        <v>22</v>
      </c>
      <c r="G185" s="286"/>
      <c r="H185" s="286"/>
      <c r="I185" s="286"/>
      <c r="J185" s="286"/>
      <c r="K185" s="286" t="e">
        <f>INDEX('2月'!F:F,MATCH(G185,'2月'!A:A,0))</f>
        <v>#N/A</v>
      </c>
      <c r="L185" s="287" t="s">
        <v>33</v>
      </c>
      <c r="M185" s="287"/>
      <c r="N185" s="287" t="s">
        <v>45</v>
      </c>
      <c r="O185" s="286" t="str">
        <f>VLOOKUP(Q185,重复!A:A,1,FALSE)</f>
        <v>预约接待列表</v>
      </c>
      <c r="P185" s="298" t="s">
        <v>383</v>
      </c>
      <c r="Q185" s="279" t="str">
        <f>INDEX(本体!C:C,MATCH(R185,本体!E:E,0))</f>
        <v>预约接待列表</v>
      </c>
      <c r="R185" s="293" t="s">
        <v>516</v>
      </c>
    </row>
    <row r="186" s="256" customFormat="1" ht="16.5" spans="1:18">
      <c r="A186" s="278" t="s">
        <v>517</v>
      </c>
      <c r="B186" s="278" t="s">
        <v>379</v>
      </c>
      <c r="C186" s="291" t="s">
        <v>518</v>
      </c>
      <c r="D186" s="279"/>
      <c r="E186" s="285">
        <v>0</v>
      </c>
      <c r="F186" s="285" t="s">
        <v>22</v>
      </c>
      <c r="G186" s="286">
        <v>45</v>
      </c>
      <c r="H186" s="286" t="s">
        <v>382</v>
      </c>
      <c r="I186" s="286" t="s">
        <v>518</v>
      </c>
      <c r="J186" s="286" t="s">
        <v>34</v>
      </c>
      <c r="K186" s="286" t="str">
        <f>INDEX('2月'!F:F,MATCH(G186,'2月'!A:A,0))</f>
        <v>可废弃</v>
      </c>
      <c r="L186" s="287"/>
      <c r="M186" s="287" t="s">
        <v>519</v>
      </c>
      <c r="N186" s="287" t="s">
        <v>34</v>
      </c>
      <c r="O186" s="286" t="e">
        <f>VLOOKUP(Q186,重复!A:A,1,FALSE)</f>
        <v>#N/A</v>
      </c>
      <c r="P186" s="279" t="s">
        <v>383</v>
      </c>
      <c r="Q186" s="279" t="e">
        <f>INDEX(本体!C:C,MATCH(R186,本体!E:E,0))</f>
        <v>#N/A</v>
      </c>
      <c r="R186" s="180" t="s">
        <v>520</v>
      </c>
    </row>
    <row r="187" s="256" customFormat="1" ht="16.5" spans="1:18">
      <c r="A187" s="278" t="s">
        <v>521</v>
      </c>
      <c r="B187" s="278" t="s">
        <v>379</v>
      </c>
      <c r="C187" s="291" t="s">
        <v>522</v>
      </c>
      <c r="D187" s="279"/>
      <c r="E187" s="285">
        <v>0</v>
      </c>
      <c r="F187" s="285" t="s">
        <v>22</v>
      </c>
      <c r="G187" s="286">
        <v>46</v>
      </c>
      <c r="H187" s="286" t="s">
        <v>382</v>
      </c>
      <c r="I187" s="286" t="s">
        <v>522</v>
      </c>
      <c r="J187" s="286" t="s">
        <v>34</v>
      </c>
      <c r="K187" s="286" t="str">
        <f>INDEX('2月'!F:F,MATCH(G187,'2月'!A:A,0))</f>
        <v>可废弃</v>
      </c>
      <c r="L187" s="287"/>
      <c r="M187" s="287" t="s">
        <v>519</v>
      </c>
      <c r="N187" s="287" t="s">
        <v>34</v>
      </c>
      <c r="O187" s="286" t="e">
        <f>VLOOKUP(Q187,重复!A:A,1,FALSE)</f>
        <v>#N/A</v>
      </c>
      <c r="P187" s="279" t="s">
        <v>383</v>
      </c>
      <c r="Q187" s="279" t="e">
        <f>INDEX(本体!C:C,MATCH(R187,本体!E:E,0))</f>
        <v>#N/A</v>
      </c>
      <c r="R187" s="180" t="s">
        <v>520</v>
      </c>
    </row>
    <row r="188" s="256" customFormat="1" ht="16.5" spans="1:18">
      <c r="A188" s="278" t="s">
        <v>523</v>
      </c>
      <c r="B188" s="278" t="s">
        <v>379</v>
      </c>
      <c r="C188" s="291" t="s">
        <v>524</v>
      </c>
      <c r="D188" s="279"/>
      <c r="E188" s="285">
        <v>0</v>
      </c>
      <c r="F188" s="285" t="s">
        <v>22</v>
      </c>
      <c r="G188" s="286">
        <v>47</v>
      </c>
      <c r="H188" s="286" t="s">
        <v>382</v>
      </c>
      <c r="I188" s="286" t="s">
        <v>524</v>
      </c>
      <c r="J188" s="286" t="s">
        <v>34</v>
      </c>
      <c r="K188" s="286" t="str">
        <f>INDEX('2月'!F:F,MATCH(G188,'2月'!A:A,0))</f>
        <v>可废弃</v>
      </c>
      <c r="L188" s="287"/>
      <c r="M188" s="287" t="s">
        <v>519</v>
      </c>
      <c r="N188" s="287" t="s">
        <v>34</v>
      </c>
      <c r="O188" s="286" t="e">
        <f>VLOOKUP(Q188,重复!A:A,1,FALSE)</f>
        <v>#N/A</v>
      </c>
      <c r="P188" s="279" t="s">
        <v>383</v>
      </c>
      <c r="Q188" s="279" t="e">
        <f>INDEX(本体!C:C,MATCH(R188,本体!E:E,0))</f>
        <v>#N/A</v>
      </c>
      <c r="R188" s="180" t="s">
        <v>520</v>
      </c>
    </row>
    <row r="189" s="256" customFormat="1" ht="16.5" spans="1:18">
      <c r="A189" s="278" t="s">
        <v>525</v>
      </c>
      <c r="B189" s="278" t="s">
        <v>379</v>
      </c>
      <c r="C189" s="291" t="s">
        <v>522</v>
      </c>
      <c r="D189" s="279"/>
      <c r="E189" s="285">
        <v>0</v>
      </c>
      <c r="F189" s="285" t="s">
        <v>22</v>
      </c>
      <c r="G189" s="286">
        <v>49</v>
      </c>
      <c r="H189" s="286" t="s">
        <v>382</v>
      </c>
      <c r="I189" s="286" t="s">
        <v>522</v>
      </c>
      <c r="J189" s="286" t="s">
        <v>34</v>
      </c>
      <c r="K189" s="286" t="str">
        <f>INDEX('2月'!F:F,MATCH(G189,'2月'!A:A,0))</f>
        <v>可废弃</v>
      </c>
      <c r="L189" s="287"/>
      <c r="M189" s="287" t="s">
        <v>519</v>
      </c>
      <c r="N189" s="287" t="s">
        <v>34</v>
      </c>
      <c r="O189" s="286" t="e">
        <f>VLOOKUP(Q189,重复!A:A,1,FALSE)</f>
        <v>#N/A</v>
      </c>
      <c r="P189" s="279" t="s">
        <v>383</v>
      </c>
      <c r="Q189" s="279" t="e">
        <f>INDEX(本体!C:C,MATCH(R189,本体!E:E,0))</f>
        <v>#N/A</v>
      </c>
      <c r="R189" s="180" t="s">
        <v>520</v>
      </c>
    </row>
    <row r="190" s="256" customFormat="1" ht="16.5" spans="1:18">
      <c r="A190" s="278" t="s">
        <v>526</v>
      </c>
      <c r="B190" s="278" t="s">
        <v>379</v>
      </c>
      <c r="C190" s="291" t="s">
        <v>518</v>
      </c>
      <c r="D190" s="279"/>
      <c r="E190" s="285">
        <v>0</v>
      </c>
      <c r="F190" s="285" t="s">
        <v>22</v>
      </c>
      <c r="G190" s="286">
        <v>53</v>
      </c>
      <c r="H190" s="286" t="s">
        <v>391</v>
      </c>
      <c r="I190" s="286" t="s">
        <v>518</v>
      </c>
      <c r="J190" s="286" t="s">
        <v>34</v>
      </c>
      <c r="K190" s="286" t="str">
        <f>INDEX('2月'!F:F,MATCH(G190,'2月'!A:A,0))</f>
        <v>可废弃</v>
      </c>
      <c r="L190" s="287"/>
      <c r="M190" s="287" t="s">
        <v>519</v>
      </c>
      <c r="N190" s="287" t="s">
        <v>34</v>
      </c>
      <c r="O190" s="286" t="e">
        <f>VLOOKUP(Q190,重复!A:A,1,FALSE)</f>
        <v>#N/A</v>
      </c>
      <c r="P190" s="279" t="s">
        <v>383</v>
      </c>
      <c r="Q190" s="279" t="e">
        <f>INDEX(本体!C:C,MATCH(R190,本体!E:E,0))</f>
        <v>#N/A</v>
      </c>
      <c r="R190" s="180" t="s">
        <v>520</v>
      </c>
    </row>
    <row r="191" s="256" customFormat="1" ht="16.5" spans="1:18">
      <c r="A191" s="278" t="s">
        <v>527</v>
      </c>
      <c r="B191" s="278" t="s">
        <v>379</v>
      </c>
      <c r="C191" s="291" t="s">
        <v>522</v>
      </c>
      <c r="D191" s="279"/>
      <c r="E191" s="285">
        <v>0</v>
      </c>
      <c r="F191" s="285" t="s">
        <v>22</v>
      </c>
      <c r="G191" s="286">
        <v>54</v>
      </c>
      <c r="H191" s="286" t="s">
        <v>391</v>
      </c>
      <c r="I191" s="286" t="s">
        <v>522</v>
      </c>
      <c r="J191" s="286" t="s">
        <v>34</v>
      </c>
      <c r="K191" s="286" t="str">
        <f>INDEX('2月'!F:F,MATCH(G191,'2月'!A:A,0))</f>
        <v>可废弃</v>
      </c>
      <c r="L191" s="287"/>
      <c r="M191" s="287" t="s">
        <v>519</v>
      </c>
      <c r="N191" s="287" t="s">
        <v>34</v>
      </c>
      <c r="O191" s="286" t="e">
        <f>VLOOKUP(Q191,重复!A:A,1,FALSE)</f>
        <v>#N/A</v>
      </c>
      <c r="P191" s="279" t="s">
        <v>383</v>
      </c>
      <c r="Q191" s="279" t="e">
        <f>INDEX(本体!C:C,MATCH(R191,本体!E:E,0))</f>
        <v>#N/A</v>
      </c>
      <c r="R191" s="180" t="s">
        <v>520</v>
      </c>
    </row>
    <row r="192" s="256" customFormat="1" ht="16.5" spans="1:18">
      <c r="A192" s="278" t="s">
        <v>528</v>
      </c>
      <c r="B192" s="278" t="s">
        <v>379</v>
      </c>
      <c r="C192" s="291" t="s">
        <v>529</v>
      </c>
      <c r="D192" s="279"/>
      <c r="E192" s="285">
        <v>0</v>
      </c>
      <c r="F192" s="285" t="s">
        <v>22</v>
      </c>
      <c r="G192" s="286">
        <v>55</v>
      </c>
      <c r="H192" s="286" t="s">
        <v>391</v>
      </c>
      <c r="I192" s="286" t="s">
        <v>529</v>
      </c>
      <c r="J192" s="286" t="s">
        <v>34</v>
      </c>
      <c r="K192" s="286" t="str">
        <f>INDEX('2月'!F:F,MATCH(G192,'2月'!A:A,0))</f>
        <v>可废弃</v>
      </c>
      <c r="L192" s="287"/>
      <c r="M192" s="287" t="s">
        <v>519</v>
      </c>
      <c r="N192" s="287" t="s">
        <v>34</v>
      </c>
      <c r="O192" s="286" t="e">
        <f>VLOOKUP(Q192,重复!A:A,1,FALSE)</f>
        <v>#N/A</v>
      </c>
      <c r="P192" s="279" t="s">
        <v>383</v>
      </c>
      <c r="Q192" s="279" t="e">
        <f>INDEX(本体!C:C,MATCH(R192,本体!E:E,0))</f>
        <v>#N/A</v>
      </c>
      <c r="R192" s="180" t="s">
        <v>520</v>
      </c>
    </row>
    <row r="193" s="256" customFormat="1" ht="16.5" spans="1:18">
      <c r="A193" s="278" t="s">
        <v>530</v>
      </c>
      <c r="B193" s="278" t="s">
        <v>379</v>
      </c>
      <c r="C193" s="291" t="s">
        <v>531</v>
      </c>
      <c r="D193" s="279"/>
      <c r="E193" s="285">
        <v>0</v>
      </c>
      <c r="F193" s="285" t="s">
        <v>22</v>
      </c>
      <c r="G193" s="286">
        <v>56</v>
      </c>
      <c r="H193" s="286" t="s">
        <v>391</v>
      </c>
      <c r="I193" s="286" t="s">
        <v>531</v>
      </c>
      <c r="J193" s="286" t="s">
        <v>34</v>
      </c>
      <c r="K193" s="286" t="str">
        <f>INDEX('2月'!F:F,MATCH(G193,'2月'!A:A,0))</f>
        <v>可废弃</v>
      </c>
      <c r="L193" s="287"/>
      <c r="M193" s="287" t="s">
        <v>519</v>
      </c>
      <c r="N193" s="287" t="s">
        <v>34</v>
      </c>
      <c r="O193" s="286" t="e">
        <f>VLOOKUP(Q193,重复!A:A,1,FALSE)</f>
        <v>#N/A</v>
      </c>
      <c r="P193" s="279" t="s">
        <v>383</v>
      </c>
      <c r="Q193" s="279" t="e">
        <f>INDEX(本体!C:C,MATCH(R193,本体!E:E,0))</f>
        <v>#N/A</v>
      </c>
      <c r="R193" s="180" t="s">
        <v>520</v>
      </c>
    </row>
    <row r="194" s="256" customFormat="1" ht="16.5" spans="1:18">
      <c r="A194" s="278" t="s">
        <v>532</v>
      </c>
      <c r="B194" s="278" t="s">
        <v>379</v>
      </c>
      <c r="C194" s="291" t="s">
        <v>533</v>
      </c>
      <c r="D194" s="279"/>
      <c r="E194" s="285">
        <v>0</v>
      </c>
      <c r="F194" s="285" t="s">
        <v>22</v>
      </c>
      <c r="G194" s="286">
        <v>57</v>
      </c>
      <c r="H194" s="286" t="s">
        <v>391</v>
      </c>
      <c r="I194" s="286" t="s">
        <v>533</v>
      </c>
      <c r="J194" s="286" t="s">
        <v>34</v>
      </c>
      <c r="K194" s="286" t="str">
        <f>INDEX('2月'!F:F,MATCH(G194,'2月'!A:A,0))</f>
        <v>可废弃</v>
      </c>
      <c r="L194" s="287"/>
      <c r="M194" s="287" t="s">
        <v>519</v>
      </c>
      <c r="N194" s="287" t="s">
        <v>34</v>
      </c>
      <c r="O194" s="286" t="e">
        <f>VLOOKUP(Q194,重复!A:A,1,FALSE)</f>
        <v>#N/A</v>
      </c>
      <c r="P194" s="279" t="s">
        <v>383</v>
      </c>
      <c r="Q194" s="279" t="e">
        <f>INDEX(本体!C:C,MATCH(R194,本体!E:E,0))</f>
        <v>#N/A</v>
      </c>
      <c r="R194" s="180" t="s">
        <v>520</v>
      </c>
    </row>
    <row r="195" s="256" customFormat="1" ht="16.5" spans="1:18">
      <c r="A195" s="278" t="s">
        <v>534</v>
      </c>
      <c r="B195" s="278" t="s">
        <v>379</v>
      </c>
      <c r="C195" s="291" t="s">
        <v>535</v>
      </c>
      <c r="D195" s="279"/>
      <c r="E195" s="285">
        <v>0</v>
      </c>
      <c r="F195" s="285" t="s">
        <v>22</v>
      </c>
      <c r="G195" s="286">
        <v>58</v>
      </c>
      <c r="H195" s="286" t="s">
        <v>391</v>
      </c>
      <c r="I195" s="286" t="s">
        <v>535</v>
      </c>
      <c r="J195" s="286" t="s">
        <v>34</v>
      </c>
      <c r="K195" s="286" t="str">
        <f>INDEX('2月'!F:F,MATCH(G195,'2月'!A:A,0))</f>
        <v>可废弃</v>
      </c>
      <c r="L195" s="287"/>
      <c r="M195" s="287" t="s">
        <v>519</v>
      </c>
      <c r="N195" s="287" t="s">
        <v>34</v>
      </c>
      <c r="O195" s="286" t="e">
        <f>VLOOKUP(Q195,重复!A:A,1,FALSE)</f>
        <v>#N/A</v>
      </c>
      <c r="P195" s="279" t="s">
        <v>383</v>
      </c>
      <c r="Q195" s="279" t="e">
        <f>INDEX(本体!C:C,MATCH(R195,本体!E:E,0))</f>
        <v>#N/A</v>
      </c>
      <c r="R195" s="180" t="s">
        <v>520</v>
      </c>
    </row>
    <row r="196" s="256" customFormat="1" ht="16.5" spans="1:18">
      <c r="A196" s="278" t="s">
        <v>536</v>
      </c>
      <c r="B196" s="278" t="s">
        <v>379</v>
      </c>
      <c r="C196" s="291" t="s">
        <v>537</v>
      </c>
      <c r="D196" s="279"/>
      <c r="E196" s="285">
        <v>0</v>
      </c>
      <c r="F196" s="285" t="s">
        <v>22</v>
      </c>
      <c r="G196" s="286">
        <v>59</v>
      </c>
      <c r="H196" s="286" t="s">
        <v>391</v>
      </c>
      <c r="I196" s="286" t="s">
        <v>537</v>
      </c>
      <c r="J196" s="286" t="s">
        <v>34</v>
      </c>
      <c r="K196" s="286" t="str">
        <f>INDEX('2月'!F:F,MATCH(G196,'2月'!A:A,0))</f>
        <v>可废弃</v>
      </c>
      <c r="L196" s="287"/>
      <c r="M196" s="287" t="s">
        <v>519</v>
      </c>
      <c r="N196" s="287" t="s">
        <v>34</v>
      </c>
      <c r="O196" s="286" t="e">
        <f>VLOOKUP(Q196,重复!A:A,1,FALSE)</f>
        <v>#N/A</v>
      </c>
      <c r="P196" s="279" t="s">
        <v>383</v>
      </c>
      <c r="Q196" s="279" t="e">
        <f>INDEX(本体!C:C,MATCH(R196,本体!E:E,0))</f>
        <v>#N/A</v>
      </c>
      <c r="R196" s="180" t="s">
        <v>520</v>
      </c>
    </row>
    <row r="197" s="259" customFormat="1" ht="16.5" spans="1:18">
      <c r="A197" s="278" t="s">
        <v>538</v>
      </c>
      <c r="B197" s="278" t="s">
        <v>539</v>
      </c>
      <c r="C197" s="279" t="s">
        <v>540</v>
      </c>
      <c r="D197" s="279" t="s">
        <v>541</v>
      </c>
      <c r="E197" s="285">
        <v>0</v>
      </c>
      <c r="F197" s="285" t="s">
        <v>542</v>
      </c>
      <c r="G197" s="286">
        <v>61</v>
      </c>
      <c r="H197" s="286" t="s">
        <v>540</v>
      </c>
      <c r="I197" s="286" t="s">
        <v>541</v>
      </c>
      <c r="J197" s="286" t="s">
        <v>33</v>
      </c>
      <c r="K197" s="286">
        <f>INDEX('2月'!F:F,MATCH(G197,'2月'!A:A,0))</f>
        <v>0</v>
      </c>
      <c r="L197" s="287"/>
      <c r="M197" s="287"/>
      <c r="N197" s="287" t="s">
        <v>33</v>
      </c>
      <c r="O197" s="286" t="e">
        <f>VLOOKUP(Q197,重复!A:A,1,FALSE)</f>
        <v>#N/A</v>
      </c>
      <c r="P197" s="279" t="s">
        <v>543</v>
      </c>
      <c r="Q197" s="279" t="e">
        <f>INDEX(本体!C:C,MATCH(R197,本体!E:E,0))</f>
        <v>#N/A</v>
      </c>
      <c r="R197" s="180" t="s">
        <v>520</v>
      </c>
    </row>
    <row r="198" s="259" customFormat="1" ht="16.5" spans="1:18">
      <c r="A198" s="278" t="s">
        <v>544</v>
      </c>
      <c r="B198" s="278" t="s">
        <v>539</v>
      </c>
      <c r="C198" s="279"/>
      <c r="D198" s="279" t="s">
        <v>545</v>
      </c>
      <c r="E198" s="285">
        <v>0</v>
      </c>
      <c r="F198" s="285" t="s">
        <v>542</v>
      </c>
      <c r="G198" s="286">
        <v>62</v>
      </c>
      <c r="H198" s="286" t="s">
        <v>540</v>
      </c>
      <c r="I198" s="286" t="s">
        <v>545</v>
      </c>
      <c r="J198" s="286" t="s">
        <v>33</v>
      </c>
      <c r="K198" s="286">
        <f>INDEX('2月'!F:F,MATCH(G198,'2月'!A:A,0))</f>
        <v>0</v>
      </c>
      <c r="L198" s="287"/>
      <c r="M198" s="287"/>
      <c r="N198" s="287" t="s">
        <v>33</v>
      </c>
      <c r="O198" s="286" t="e">
        <f>VLOOKUP(Q198,重复!A:A,1,FALSE)</f>
        <v>#N/A</v>
      </c>
      <c r="P198" s="279" t="s">
        <v>543</v>
      </c>
      <c r="Q198" s="279" t="e">
        <f>INDEX(本体!C:C,MATCH(R198,本体!E:E,0))</f>
        <v>#N/A</v>
      </c>
      <c r="R198" s="180" t="s">
        <v>520</v>
      </c>
    </row>
    <row r="199" s="259" customFormat="1" ht="16.5" spans="1:18">
      <c r="A199" s="278" t="s">
        <v>546</v>
      </c>
      <c r="B199" s="278" t="s">
        <v>539</v>
      </c>
      <c r="C199" s="279"/>
      <c r="D199" s="279" t="s">
        <v>547</v>
      </c>
      <c r="E199" s="285">
        <v>0</v>
      </c>
      <c r="F199" s="285" t="s">
        <v>542</v>
      </c>
      <c r="G199" s="286">
        <v>63</v>
      </c>
      <c r="H199" s="286" t="s">
        <v>540</v>
      </c>
      <c r="I199" s="286" t="s">
        <v>547</v>
      </c>
      <c r="J199" s="286" t="s">
        <v>33</v>
      </c>
      <c r="K199" s="286">
        <f>INDEX('2月'!F:F,MATCH(G199,'2月'!A:A,0))</f>
        <v>0</v>
      </c>
      <c r="L199" s="287"/>
      <c r="M199" s="287"/>
      <c r="N199" s="287" t="s">
        <v>33</v>
      </c>
      <c r="O199" s="286" t="e">
        <f>VLOOKUP(Q199,重复!A:A,1,FALSE)</f>
        <v>#N/A</v>
      </c>
      <c r="P199" s="279" t="s">
        <v>543</v>
      </c>
      <c r="Q199" s="279" t="e">
        <f>INDEX(本体!C:C,MATCH(R199,本体!E:E,0))</f>
        <v>#N/A</v>
      </c>
      <c r="R199" s="180" t="s">
        <v>520</v>
      </c>
    </row>
    <row r="200" s="259" customFormat="1" ht="16.5" spans="1:18">
      <c r="A200" s="278" t="s">
        <v>548</v>
      </c>
      <c r="B200" s="278" t="s">
        <v>539</v>
      </c>
      <c r="C200" s="279"/>
      <c r="D200" s="279" t="s">
        <v>549</v>
      </c>
      <c r="E200" s="285">
        <v>0</v>
      </c>
      <c r="F200" s="285" t="s">
        <v>542</v>
      </c>
      <c r="G200" s="286">
        <v>64</v>
      </c>
      <c r="H200" s="286" t="s">
        <v>540</v>
      </c>
      <c r="I200" s="286" t="s">
        <v>549</v>
      </c>
      <c r="J200" s="286" t="s">
        <v>33</v>
      </c>
      <c r="K200" s="286">
        <f>INDEX('2月'!F:F,MATCH(G200,'2月'!A:A,0))</f>
        <v>0</v>
      </c>
      <c r="L200" s="287"/>
      <c r="M200" s="287"/>
      <c r="N200" s="287" t="s">
        <v>33</v>
      </c>
      <c r="O200" s="286" t="e">
        <f>VLOOKUP(Q200,重复!A:A,1,FALSE)</f>
        <v>#N/A</v>
      </c>
      <c r="P200" s="279" t="s">
        <v>543</v>
      </c>
      <c r="Q200" s="279" t="e">
        <f>INDEX(本体!C:C,MATCH(R200,本体!E:E,0))</f>
        <v>#N/A</v>
      </c>
      <c r="R200" s="180" t="s">
        <v>520</v>
      </c>
    </row>
    <row r="201" s="259" customFormat="1" ht="16.5" spans="1:18">
      <c r="A201" s="278" t="s">
        <v>550</v>
      </c>
      <c r="B201" s="278" t="s">
        <v>539</v>
      </c>
      <c r="C201" s="279"/>
      <c r="D201" s="279" t="s">
        <v>551</v>
      </c>
      <c r="E201" s="285">
        <v>0</v>
      </c>
      <c r="F201" s="285" t="s">
        <v>542</v>
      </c>
      <c r="G201" s="286">
        <v>65</v>
      </c>
      <c r="H201" s="286" t="s">
        <v>540</v>
      </c>
      <c r="I201" s="286" t="s">
        <v>551</v>
      </c>
      <c r="J201" s="286" t="s">
        <v>33</v>
      </c>
      <c r="K201" s="286">
        <f>INDEX('2月'!F:F,MATCH(G201,'2月'!A:A,0))</f>
        <v>0</v>
      </c>
      <c r="L201" s="287"/>
      <c r="M201" s="287"/>
      <c r="N201" s="287" t="s">
        <v>33</v>
      </c>
      <c r="O201" s="286" t="e">
        <f>VLOOKUP(Q201,重复!A:A,1,FALSE)</f>
        <v>#N/A</v>
      </c>
      <c r="P201" s="279" t="s">
        <v>543</v>
      </c>
      <c r="Q201" s="279" t="e">
        <f>INDEX(本体!C:C,MATCH(R201,本体!E:E,0))</f>
        <v>#N/A</v>
      </c>
      <c r="R201" s="180" t="s">
        <v>520</v>
      </c>
    </row>
    <row r="202" s="259" customFormat="1" ht="16.5" spans="1:18">
      <c r="A202" s="278" t="s">
        <v>552</v>
      </c>
      <c r="B202" s="278" t="s">
        <v>539</v>
      </c>
      <c r="C202" s="279" t="s">
        <v>553</v>
      </c>
      <c r="D202" s="279" t="s">
        <v>554</v>
      </c>
      <c r="E202" s="285">
        <v>0</v>
      </c>
      <c r="F202" s="285" t="s">
        <v>542</v>
      </c>
      <c r="G202" s="286">
        <v>66</v>
      </c>
      <c r="H202" s="286" t="s">
        <v>553</v>
      </c>
      <c r="I202" s="286" t="s">
        <v>554</v>
      </c>
      <c r="J202" s="286" t="s">
        <v>33</v>
      </c>
      <c r="K202" s="286">
        <f>INDEX('2月'!F:F,MATCH(G202,'2月'!A:A,0))</f>
        <v>0</v>
      </c>
      <c r="L202" s="287"/>
      <c r="M202" s="287"/>
      <c r="N202" s="287" t="s">
        <v>33</v>
      </c>
      <c r="O202" s="286" t="e">
        <f>VLOOKUP(Q202,重复!A:A,1,FALSE)</f>
        <v>#N/A</v>
      </c>
      <c r="P202" s="279" t="s">
        <v>543</v>
      </c>
      <c r="Q202" s="279" t="e">
        <f>INDEX(本体!C:C,MATCH(R202,本体!E:E,0))</f>
        <v>#N/A</v>
      </c>
      <c r="R202" s="180" t="s">
        <v>520</v>
      </c>
    </row>
    <row r="203" s="259" customFormat="1" ht="16.5" spans="1:18">
      <c r="A203" s="278" t="s">
        <v>555</v>
      </c>
      <c r="B203" s="278" t="s">
        <v>539</v>
      </c>
      <c r="C203" s="279"/>
      <c r="D203" s="279" t="s">
        <v>556</v>
      </c>
      <c r="E203" s="285">
        <v>0</v>
      </c>
      <c r="F203" s="285" t="s">
        <v>542</v>
      </c>
      <c r="G203" s="286">
        <v>67</v>
      </c>
      <c r="H203" s="286" t="s">
        <v>553</v>
      </c>
      <c r="I203" s="286" t="s">
        <v>556</v>
      </c>
      <c r="J203" s="286" t="s">
        <v>33</v>
      </c>
      <c r="K203" s="286">
        <f>INDEX('2月'!F:F,MATCH(G203,'2月'!A:A,0))</f>
        <v>0</v>
      </c>
      <c r="L203" s="287"/>
      <c r="M203" s="287"/>
      <c r="N203" s="287" t="s">
        <v>33</v>
      </c>
      <c r="O203" s="286" t="e">
        <f>VLOOKUP(Q203,重复!A:A,1,FALSE)</f>
        <v>#N/A</v>
      </c>
      <c r="P203" s="279" t="s">
        <v>543</v>
      </c>
      <c r="Q203" s="279" t="e">
        <f>INDEX(本体!C:C,MATCH(R203,本体!E:E,0))</f>
        <v>#N/A</v>
      </c>
      <c r="R203" s="180" t="s">
        <v>520</v>
      </c>
    </row>
    <row r="204" s="259" customFormat="1" ht="16.5" spans="1:18">
      <c r="A204" s="278" t="s">
        <v>557</v>
      </c>
      <c r="B204" s="278" t="s">
        <v>539</v>
      </c>
      <c r="C204" s="279"/>
      <c r="D204" s="279" t="s">
        <v>558</v>
      </c>
      <c r="E204" s="285">
        <v>0</v>
      </c>
      <c r="F204" s="285" t="s">
        <v>542</v>
      </c>
      <c r="G204" s="286">
        <v>68</v>
      </c>
      <c r="H204" s="286" t="s">
        <v>553</v>
      </c>
      <c r="I204" s="286" t="s">
        <v>558</v>
      </c>
      <c r="J204" s="286" t="s">
        <v>33</v>
      </c>
      <c r="K204" s="286">
        <f>INDEX('2月'!F:F,MATCH(G204,'2月'!A:A,0))</f>
        <v>0</v>
      </c>
      <c r="L204" s="287"/>
      <c r="M204" s="287"/>
      <c r="N204" s="287" t="s">
        <v>33</v>
      </c>
      <c r="O204" s="286" t="e">
        <f>VLOOKUP(Q204,重复!A:A,1,FALSE)</f>
        <v>#N/A</v>
      </c>
      <c r="P204" s="279" t="s">
        <v>543</v>
      </c>
      <c r="Q204" s="279" t="e">
        <f>INDEX(本体!C:C,MATCH(R204,本体!E:E,0))</f>
        <v>#N/A</v>
      </c>
      <c r="R204" s="180" t="s">
        <v>520</v>
      </c>
    </row>
    <row r="205" s="259" customFormat="1" ht="16.5" spans="1:18">
      <c r="A205" s="278" t="s">
        <v>559</v>
      </c>
      <c r="B205" s="278" t="s">
        <v>539</v>
      </c>
      <c r="C205" s="279"/>
      <c r="D205" s="279" t="s">
        <v>560</v>
      </c>
      <c r="E205" s="285">
        <v>0</v>
      </c>
      <c r="F205" s="285" t="s">
        <v>542</v>
      </c>
      <c r="G205" s="286">
        <v>69</v>
      </c>
      <c r="H205" s="286" t="s">
        <v>553</v>
      </c>
      <c r="I205" s="286" t="s">
        <v>560</v>
      </c>
      <c r="J205" s="286" t="s">
        <v>33</v>
      </c>
      <c r="K205" s="286">
        <f>INDEX('2月'!F:F,MATCH(G205,'2月'!A:A,0))</f>
        <v>0</v>
      </c>
      <c r="L205" s="287"/>
      <c r="M205" s="287"/>
      <c r="N205" s="287" t="s">
        <v>33</v>
      </c>
      <c r="O205" s="286" t="e">
        <f>VLOOKUP(Q205,重复!A:A,1,FALSE)</f>
        <v>#N/A</v>
      </c>
      <c r="P205" s="279" t="s">
        <v>543</v>
      </c>
      <c r="Q205" s="279" t="e">
        <f>INDEX(本体!C:C,MATCH(R205,本体!E:E,0))</f>
        <v>#N/A</v>
      </c>
      <c r="R205" s="180" t="s">
        <v>520</v>
      </c>
    </row>
    <row r="206" s="259" customFormat="1" ht="16.5" spans="1:18">
      <c r="A206" s="278" t="s">
        <v>561</v>
      </c>
      <c r="B206" s="278" t="s">
        <v>539</v>
      </c>
      <c r="C206" s="279"/>
      <c r="D206" s="279" t="s">
        <v>562</v>
      </c>
      <c r="E206" s="285">
        <v>0</v>
      </c>
      <c r="F206" s="285" t="s">
        <v>542</v>
      </c>
      <c r="G206" s="286">
        <v>70</v>
      </c>
      <c r="H206" s="286" t="s">
        <v>553</v>
      </c>
      <c r="I206" s="286" t="s">
        <v>562</v>
      </c>
      <c r="J206" s="286" t="s">
        <v>33</v>
      </c>
      <c r="K206" s="286">
        <f>INDEX('2月'!F:F,MATCH(G206,'2月'!A:A,0))</f>
        <v>0</v>
      </c>
      <c r="L206" s="287"/>
      <c r="M206" s="287"/>
      <c r="N206" s="287" t="s">
        <v>33</v>
      </c>
      <c r="O206" s="286" t="e">
        <f>VLOOKUP(Q206,重复!A:A,1,FALSE)</f>
        <v>#N/A</v>
      </c>
      <c r="P206" s="279" t="s">
        <v>543</v>
      </c>
      <c r="Q206" s="279" t="e">
        <f>INDEX(本体!C:C,MATCH(R206,本体!E:E,0))</f>
        <v>#N/A</v>
      </c>
      <c r="R206" s="180" t="s">
        <v>520</v>
      </c>
    </row>
    <row r="207" s="259" customFormat="1" ht="16.5" spans="1:18">
      <c r="A207" s="278" t="s">
        <v>563</v>
      </c>
      <c r="B207" s="278" t="s">
        <v>539</v>
      </c>
      <c r="C207" s="279"/>
      <c r="D207" s="279" t="s">
        <v>564</v>
      </c>
      <c r="E207" s="285">
        <v>0</v>
      </c>
      <c r="F207" s="285" t="s">
        <v>542</v>
      </c>
      <c r="G207" s="286">
        <v>71</v>
      </c>
      <c r="H207" s="286" t="s">
        <v>553</v>
      </c>
      <c r="I207" s="286" t="s">
        <v>564</v>
      </c>
      <c r="J207" s="286" t="s">
        <v>33</v>
      </c>
      <c r="K207" s="286">
        <f>INDEX('2月'!F:F,MATCH(G207,'2月'!A:A,0))</f>
        <v>0</v>
      </c>
      <c r="L207" s="287"/>
      <c r="M207" s="287"/>
      <c r="N207" s="287" t="s">
        <v>33</v>
      </c>
      <c r="O207" s="286" t="e">
        <f>VLOOKUP(Q207,重复!A:A,1,FALSE)</f>
        <v>#N/A</v>
      </c>
      <c r="P207" s="279" t="s">
        <v>543</v>
      </c>
      <c r="Q207" s="279" t="e">
        <f>INDEX(本体!C:C,MATCH(R207,本体!E:E,0))</f>
        <v>#N/A</v>
      </c>
      <c r="R207" s="180" t="s">
        <v>520</v>
      </c>
    </row>
    <row r="208" s="259" customFormat="1" ht="16.5" spans="1:18">
      <c r="A208" s="278" t="s">
        <v>565</v>
      </c>
      <c r="B208" s="278" t="s">
        <v>539</v>
      </c>
      <c r="C208" s="279"/>
      <c r="D208" s="279" t="s">
        <v>566</v>
      </c>
      <c r="E208" s="285">
        <v>0</v>
      </c>
      <c r="F208" s="285" t="s">
        <v>542</v>
      </c>
      <c r="G208" s="286">
        <v>72</v>
      </c>
      <c r="H208" s="286" t="s">
        <v>553</v>
      </c>
      <c r="I208" s="286" t="s">
        <v>566</v>
      </c>
      <c r="J208" s="286" t="s">
        <v>33</v>
      </c>
      <c r="K208" s="286">
        <f>INDEX('2月'!F:F,MATCH(G208,'2月'!A:A,0))</f>
        <v>0</v>
      </c>
      <c r="L208" s="287"/>
      <c r="M208" s="287"/>
      <c r="N208" s="287" t="s">
        <v>33</v>
      </c>
      <c r="O208" s="286" t="e">
        <f>VLOOKUP(Q208,重复!A:A,1,FALSE)</f>
        <v>#N/A</v>
      </c>
      <c r="P208" s="279" t="s">
        <v>543</v>
      </c>
      <c r="Q208" s="279" t="e">
        <f>INDEX(本体!C:C,MATCH(R208,本体!E:E,0))</f>
        <v>#N/A</v>
      </c>
      <c r="R208" s="180" t="s">
        <v>520</v>
      </c>
    </row>
    <row r="209" s="259" customFormat="1" ht="16.5" spans="1:18">
      <c r="A209" s="278" t="s">
        <v>567</v>
      </c>
      <c r="B209" s="278" t="s">
        <v>539</v>
      </c>
      <c r="C209" s="279"/>
      <c r="D209" s="279" t="s">
        <v>568</v>
      </c>
      <c r="E209" s="285">
        <v>0</v>
      </c>
      <c r="F209" s="285" t="s">
        <v>542</v>
      </c>
      <c r="G209" s="286">
        <v>73</v>
      </c>
      <c r="H209" s="286" t="s">
        <v>553</v>
      </c>
      <c r="I209" s="286" t="s">
        <v>568</v>
      </c>
      <c r="J209" s="286" t="s">
        <v>33</v>
      </c>
      <c r="K209" s="286">
        <f>INDEX('2月'!F:F,MATCH(G209,'2月'!A:A,0))</f>
        <v>0</v>
      </c>
      <c r="L209" s="287"/>
      <c r="M209" s="287"/>
      <c r="N209" s="287" t="s">
        <v>33</v>
      </c>
      <c r="O209" s="286" t="e">
        <f>VLOOKUP(Q209,重复!A:A,1,FALSE)</f>
        <v>#N/A</v>
      </c>
      <c r="P209" s="279" t="s">
        <v>543</v>
      </c>
      <c r="Q209" s="279" t="e">
        <f>INDEX(本体!C:C,MATCH(R209,本体!E:E,0))</f>
        <v>#N/A</v>
      </c>
      <c r="R209" s="180" t="s">
        <v>520</v>
      </c>
    </row>
    <row r="210" s="259" customFormat="1" ht="16.5" spans="1:18">
      <c r="A210" s="278" t="s">
        <v>569</v>
      </c>
      <c r="B210" s="278" t="s">
        <v>539</v>
      </c>
      <c r="C210" s="279"/>
      <c r="D210" s="279" t="s">
        <v>570</v>
      </c>
      <c r="E210" s="285">
        <v>0</v>
      </c>
      <c r="F210" s="285" t="s">
        <v>542</v>
      </c>
      <c r="G210" s="286">
        <v>74</v>
      </c>
      <c r="H210" s="286" t="s">
        <v>553</v>
      </c>
      <c r="I210" s="286" t="s">
        <v>570</v>
      </c>
      <c r="J210" s="286" t="s">
        <v>33</v>
      </c>
      <c r="K210" s="286">
        <f>INDEX('2月'!F:F,MATCH(G210,'2月'!A:A,0))</f>
        <v>0</v>
      </c>
      <c r="L210" s="287"/>
      <c r="M210" s="287"/>
      <c r="N210" s="287" t="s">
        <v>33</v>
      </c>
      <c r="O210" s="286" t="e">
        <f>VLOOKUP(Q210,重复!A:A,1,FALSE)</f>
        <v>#N/A</v>
      </c>
      <c r="P210" s="279" t="s">
        <v>543</v>
      </c>
      <c r="Q210" s="279" t="e">
        <f>INDEX(本体!C:C,MATCH(R210,本体!E:E,0))</f>
        <v>#N/A</v>
      </c>
      <c r="R210" s="180" t="s">
        <v>520</v>
      </c>
    </row>
    <row r="211" s="259" customFormat="1" ht="16.5" spans="1:18">
      <c r="A211" s="278" t="s">
        <v>571</v>
      </c>
      <c r="B211" s="278" t="s">
        <v>539</v>
      </c>
      <c r="C211" s="279"/>
      <c r="D211" s="279" t="s">
        <v>572</v>
      </c>
      <c r="E211" s="285">
        <v>0</v>
      </c>
      <c r="F211" s="285" t="s">
        <v>542</v>
      </c>
      <c r="G211" s="286">
        <v>75</v>
      </c>
      <c r="H211" s="286" t="s">
        <v>553</v>
      </c>
      <c r="I211" s="286" t="s">
        <v>572</v>
      </c>
      <c r="J211" s="286" t="s">
        <v>33</v>
      </c>
      <c r="K211" s="286">
        <f>INDEX('2月'!F:F,MATCH(G211,'2月'!A:A,0))</f>
        <v>0</v>
      </c>
      <c r="L211" s="287"/>
      <c r="M211" s="287"/>
      <c r="N211" s="287" t="s">
        <v>33</v>
      </c>
      <c r="O211" s="286" t="e">
        <f>VLOOKUP(Q211,重复!A:A,1,FALSE)</f>
        <v>#N/A</v>
      </c>
      <c r="P211" s="279" t="s">
        <v>543</v>
      </c>
      <c r="Q211" s="279" t="e">
        <f>INDEX(本体!C:C,MATCH(R211,本体!E:E,0))</f>
        <v>#N/A</v>
      </c>
      <c r="R211" s="180" t="s">
        <v>520</v>
      </c>
    </row>
    <row r="212" s="259" customFormat="1" ht="16.5" spans="1:18">
      <c r="A212" s="278" t="s">
        <v>573</v>
      </c>
      <c r="B212" s="278" t="s">
        <v>539</v>
      </c>
      <c r="C212" s="279"/>
      <c r="D212" s="279" t="s">
        <v>574</v>
      </c>
      <c r="E212" s="285">
        <v>0</v>
      </c>
      <c r="F212" s="285" t="s">
        <v>542</v>
      </c>
      <c r="G212" s="286">
        <v>76</v>
      </c>
      <c r="H212" s="286" t="s">
        <v>553</v>
      </c>
      <c r="I212" s="286" t="s">
        <v>574</v>
      </c>
      <c r="J212" s="286" t="s">
        <v>33</v>
      </c>
      <c r="K212" s="286">
        <f>INDEX('2月'!F:F,MATCH(G212,'2月'!A:A,0))</f>
        <v>0</v>
      </c>
      <c r="L212" s="287"/>
      <c r="M212" s="287"/>
      <c r="N212" s="287" t="s">
        <v>33</v>
      </c>
      <c r="O212" s="286" t="e">
        <f>VLOOKUP(Q212,重复!A:A,1,FALSE)</f>
        <v>#N/A</v>
      </c>
      <c r="P212" s="279" t="s">
        <v>543</v>
      </c>
      <c r="Q212" s="279" t="e">
        <f>INDEX(本体!C:C,MATCH(R212,本体!E:E,0))</f>
        <v>#N/A</v>
      </c>
      <c r="R212" s="180" t="s">
        <v>520</v>
      </c>
    </row>
    <row r="213" s="259" customFormat="1" ht="16.5" spans="1:18">
      <c r="A213" s="278" t="s">
        <v>575</v>
      </c>
      <c r="B213" s="278" t="s">
        <v>539</v>
      </c>
      <c r="C213" s="279"/>
      <c r="D213" s="279" t="s">
        <v>576</v>
      </c>
      <c r="E213" s="285">
        <v>0</v>
      </c>
      <c r="F213" s="285" t="s">
        <v>542</v>
      </c>
      <c r="G213" s="286">
        <v>77</v>
      </c>
      <c r="H213" s="286" t="s">
        <v>553</v>
      </c>
      <c r="I213" s="286" t="s">
        <v>576</v>
      </c>
      <c r="J213" s="286" t="s">
        <v>33</v>
      </c>
      <c r="K213" s="286">
        <f>INDEX('2月'!F:F,MATCH(G213,'2月'!A:A,0))</f>
        <v>0</v>
      </c>
      <c r="L213" s="287"/>
      <c r="M213" s="287"/>
      <c r="N213" s="287" t="s">
        <v>33</v>
      </c>
      <c r="O213" s="286" t="e">
        <f>VLOOKUP(Q213,重复!A:A,1,FALSE)</f>
        <v>#N/A</v>
      </c>
      <c r="P213" s="279" t="s">
        <v>543</v>
      </c>
      <c r="Q213" s="279" t="e">
        <f>INDEX(本体!C:C,MATCH(R213,本体!E:E,0))</f>
        <v>#N/A</v>
      </c>
      <c r="R213" s="180" t="s">
        <v>520</v>
      </c>
    </row>
    <row r="214" s="259" customFormat="1" ht="16.5" spans="1:18">
      <c r="A214" s="278" t="s">
        <v>577</v>
      </c>
      <c r="B214" s="278" t="s">
        <v>539</v>
      </c>
      <c r="C214" s="279"/>
      <c r="D214" s="279" t="s">
        <v>578</v>
      </c>
      <c r="E214" s="285">
        <v>0</v>
      </c>
      <c r="F214" s="285" t="s">
        <v>542</v>
      </c>
      <c r="G214" s="286">
        <v>78</v>
      </c>
      <c r="H214" s="286" t="s">
        <v>553</v>
      </c>
      <c r="I214" s="286" t="s">
        <v>578</v>
      </c>
      <c r="J214" s="286" t="s">
        <v>33</v>
      </c>
      <c r="K214" s="286">
        <f>INDEX('2月'!F:F,MATCH(G214,'2月'!A:A,0))</f>
        <v>0</v>
      </c>
      <c r="L214" s="287"/>
      <c r="M214" s="287"/>
      <c r="N214" s="287" t="s">
        <v>33</v>
      </c>
      <c r="O214" s="286" t="e">
        <f>VLOOKUP(Q214,重复!A:A,1,FALSE)</f>
        <v>#N/A</v>
      </c>
      <c r="P214" s="279" t="s">
        <v>543</v>
      </c>
      <c r="Q214" s="279" t="e">
        <f>INDEX(本体!C:C,MATCH(R214,本体!E:E,0))</f>
        <v>#N/A</v>
      </c>
      <c r="R214" s="180" t="s">
        <v>520</v>
      </c>
    </row>
    <row r="215" s="259" customFormat="1" ht="16.5" spans="1:18">
      <c r="A215" s="278" t="s">
        <v>579</v>
      </c>
      <c r="B215" s="278" t="s">
        <v>539</v>
      </c>
      <c r="C215" s="279"/>
      <c r="D215" s="279" t="s">
        <v>572</v>
      </c>
      <c r="E215" s="285">
        <v>0</v>
      </c>
      <c r="F215" s="285" t="s">
        <v>542</v>
      </c>
      <c r="G215" s="286">
        <v>79</v>
      </c>
      <c r="H215" s="286" t="s">
        <v>553</v>
      </c>
      <c r="I215" s="286" t="s">
        <v>572</v>
      </c>
      <c r="J215" s="286" t="s">
        <v>33</v>
      </c>
      <c r="K215" s="286">
        <f>INDEX('2月'!F:F,MATCH(G215,'2月'!A:A,0))</f>
        <v>0</v>
      </c>
      <c r="L215" s="287"/>
      <c r="M215" s="287"/>
      <c r="N215" s="287" t="s">
        <v>33</v>
      </c>
      <c r="O215" s="286" t="e">
        <f>VLOOKUP(Q215,重复!A:A,1,FALSE)</f>
        <v>#N/A</v>
      </c>
      <c r="P215" s="279" t="s">
        <v>543</v>
      </c>
      <c r="Q215" s="279" t="e">
        <f>INDEX(本体!C:C,MATCH(R215,本体!E:E,0))</f>
        <v>#N/A</v>
      </c>
      <c r="R215" s="180" t="s">
        <v>520</v>
      </c>
    </row>
    <row r="216" s="259" customFormat="1" ht="16.5" spans="1:18">
      <c r="A216" s="278" t="s">
        <v>580</v>
      </c>
      <c r="B216" s="278" t="s">
        <v>539</v>
      </c>
      <c r="C216" s="279" t="s">
        <v>581</v>
      </c>
      <c r="D216" s="279" t="s">
        <v>582</v>
      </c>
      <c r="E216" s="285">
        <v>0</v>
      </c>
      <c r="F216" s="285" t="s">
        <v>542</v>
      </c>
      <c r="G216" s="286">
        <v>80</v>
      </c>
      <c r="H216" s="286" t="s">
        <v>581</v>
      </c>
      <c r="I216" s="286" t="s">
        <v>582</v>
      </c>
      <c r="J216" s="286" t="s">
        <v>33</v>
      </c>
      <c r="K216" s="286">
        <f>INDEX('2月'!F:F,MATCH(G216,'2月'!A:A,0))</f>
        <v>0</v>
      </c>
      <c r="L216" s="287"/>
      <c r="M216" s="287"/>
      <c r="N216" s="287" t="s">
        <v>33</v>
      </c>
      <c r="O216" s="286" t="e">
        <f>VLOOKUP(Q216,重复!A:A,1,FALSE)</f>
        <v>#N/A</v>
      </c>
      <c r="P216" s="279" t="s">
        <v>543</v>
      </c>
      <c r="Q216" s="279" t="e">
        <f>INDEX(本体!C:C,MATCH(R216,本体!E:E,0))</f>
        <v>#N/A</v>
      </c>
      <c r="R216" s="180" t="s">
        <v>520</v>
      </c>
    </row>
    <row r="217" s="259" customFormat="1" ht="16.5" spans="1:18">
      <c r="A217" s="278" t="s">
        <v>583</v>
      </c>
      <c r="B217" s="278" t="s">
        <v>539</v>
      </c>
      <c r="C217" s="279"/>
      <c r="D217" s="279" t="s">
        <v>584</v>
      </c>
      <c r="E217" s="285">
        <v>0</v>
      </c>
      <c r="F217" s="285" t="s">
        <v>542</v>
      </c>
      <c r="G217" s="286">
        <v>81</v>
      </c>
      <c r="H217" s="286" t="s">
        <v>581</v>
      </c>
      <c r="I217" s="286" t="s">
        <v>584</v>
      </c>
      <c r="J217" s="286" t="s">
        <v>33</v>
      </c>
      <c r="K217" s="286">
        <f>INDEX('2月'!F:F,MATCH(G217,'2月'!A:A,0))</f>
        <v>0</v>
      </c>
      <c r="L217" s="287"/>
      <c r="M217" s="287"/>
      <c r="N217" s="287" t="s">
        <v>33</v>
      </c>
      <c r="O217" s="286" t="e">
        <f>VLOOKUP(Q217,重复!A:A,1,FALSE)</f>
        <v>#N/A</v>
      </c>
      <c r="P217" s="279" t="s">
        <v>543</v>
      </c>
      <c r="Q217" s="279" t="e">
        <f>INDEX(本体!C:C,MATCH(R217,本体!E:E,0))</f>
        <v>#N/A</v>
      </c>
      <c r="R217" s="180" t="s">
        <v>520</v>
      </c>
    </row>
    <row r="218" s="259" customFormat="1" ht="16.5" spans="1:18">
      <c r="A218" s="278" t="s">
        <v>585</v>
      </c>
      <c r="B218" s="278" t="s">
        <v>539</v>
      </c>
      <c r="C218" s="279"/>
      <c r="D218" s="279" t="s">
        <v>586</v>
      </c>
      <c r="E218" s="285">
        <v>0</v>
      </c>
      <c r="F218" s="285" t="s">
        <v>542</v>
      </c>
      <c r="G218" s="286">
        <v>82</v>
      </c>
      <c r="H218" s="286" t="s">
        <v>581</v>
      </c>
      <c r="I218" s="286" t="s">
        <v>586</v>
      </c>
      <c r="J218" s="286" t="s">
        <v>33</v>
      </c>
      <c r="K218" s="286">
        <f>INDEX('2月'!F:F,MATCH(G218,'2月'!A:A,0))</f>
        <v>0</v>
      </c>
      <c r="L218" s="287"/>
      <c r="M218" s="287"/>
      <c r="N218" s="287" t="s">
        <v>33</v>
      </c>
      <c r="O218" s="286" t="e">
        <f>VLOOKUP(Q218,重复!A:A,1,FALSE)</f>
        <v>#N/A</v>
      </c>
      <c r="P218" s="279" t="s">
        <v>543</v>
      </c>
      <c r="Q218" s="279" t="e">
        <f>INDEX(本体!C:C,MATCH(R218,本体!E:E,0))</f>
        <v>#N/A</v>
      </c>
      <c r="R218" s="180" t="s">
        <v>520</v>
      </c>
    </row>
    <row r="219" s="259" customFormat="1" ht="16.5" spans="1:18">
      <c r="A219" s="278" t="s">
        <v>587</v>
      </c>
      <c r="B219" s="278" t="s">
        <v>539</v>
      </c>
      <c r="C219" s="279" t="s">
        <v>588</v>
      </c>
      <c r="D219" s="279" t="s">
        <v>589</v>
      </c>
      <c r="E219" s="285">
        <v>0</v>
      </c>
      <c r="F219" s="285" t="s">
        <v>542</v>
      </c>
      <c r="G219" s="286">
        <v>83</v>
      </c>
      <c r="H219" s="286" t="s">
        <v>588</v>
      </c>
      <c r="I219" s="286" t="s">
        <v>589</v>
      </c>
      <c r="J219" s="286" t="s">
        <v>33</v>
      </c>
      <c r="K219" s="286">
        <f>INDEX('2月'!F:F,MATCH(G219,'2月'!A:A,0))</f>
        <v>0</v>
      </c>
      <c r="L219" s="287"/>
      <c r="M219" s="287"/>
      <c r="N219" s="287" t="s">
        <v>33</v>
      </c>
      <c r="O219" s="286" t="e">
        <f>VLOOKUP(Q219,重复!A:A,1,FALSE)</f>
        <v>#N/A</v>
      </c>
      <c r="P219" s="279" t="s">
        <v>543</v>
      </c>
      <c r="Q219" s="279" t="e">
        <f>INDEX(本体!C:C,MATCH(R219,本体!E:E,0))</f>
        <v>#N/A</v>
      </c>
      <c r="R219" s="180" t="s">
        <v>520</v>
      </c>
    </row>
    <row r="220" s="259" customFormat="1" ht="16.5" spans="1:18">
      <c r="A220" s="278" t="s">
        <v>590</v>
      </c>
      <c r="B220" s="278" t="s">
        <v>539</v>
      </c>
      <c r="C220" s="279"/>
      <c r="D220" s="279" t="s">
        <v>591</v>
      </c>
      <c r="E220" s="285">
        <v>0</v>
      </c>
      <c r="F220" s="285" t="s">
        <v>542</v>
      </c>
      <c r="G220" s="286">
        <v>84</v>
      </c>
      <c r="H220" s="286" t="s">
        <v>588</v>
      </c>
      <c r="I220" s="286" t="s">
        <v>591</v>
      </c>
      <c r="J220" s="286" t="s">
        <v>33</v>
      </c>
      <c r="K220" s="286">
        <f>INDEX('2月'!F:F,MATCH(G220,'2月'!A:A,0))</f>
        <v>0</v>
      </c>
      <c r="L220" s="287"/>
      <c r="M220" s="287"/>
      <c r="N220" s="287" t="s">
        <v>33</v>
      </c>
      <c r="O220" s="286" t="e">
        <f>VLOOKUP(Q220,重复!A:A,1,FALSE)</f>
        <v>#N/A</v>
      </c>
      <c r="P220" s="279" t="s">
        <v>543</v>
      </c>
      <c r="Q220" s="279" t="e">
        <f>INDEX(本体!C:C,MATCH(R220,本体!E:E,0))</f>
        <v>#N/A</v>
      </c>
      <c r="R220" s="180" t="s">
        <v>520</v>
      </c>
    </row>
    <row r="221" s="259" customFormat="1" ht="16.5" spans="1:18">
      <c r="A221" s="278" t="s">
        <v>592</v>
      </c>
      <c r="B221" s="278" t="s">
        <v>539</v>
      </c>
      <c r="C221" s="279"/>
      <c r="D221" s="279" t="s">
        <v>593</v>
      </c>
      <c r="E221" s="285">
        <v>0</v>
      </c>
      <c r="F221" s="285" t="s">
        <v>542</v>
      </c>
      <c r="G221" s="286">
        <v>85</v>
      </c>
      <c r="H221" s="286" t="s">
        <v>588</v>
      </c>
      <c r="I221" s="286" t="s">
        <v>593</v>
      </c>
      <c r="J221" s="286" t="s">
        <v>33</v>
      </c>
      <c r="K221" s="286">
        <f>INDEX('2月'!F:F,MATCH(G221,'2月'!A:A,0))</f>
        <v>0</v>
      </c>
      <c r="L221" s="287"/>
      <c r="M221" s="287"/>
      <c r="N221" s="287" t="s">
        <v>33</v>
      </c>
      <c r="O221" s="286" t="e">
        <f>VLOOKUP(Q221,重复!A:A,1,FALSE)</f>
        <v>#N/A</v>
      </c>
      <c r="P221" s="279" t="s">
        <v>543</v>
      </c>
      <c r="Q221" s="279" t="e">
        <f>INDEX(本体!C:C,MATCH(R221,本体!E:E,0))</f>
        <v>#N/A</v>
      </c>
      <c r="R221" s="180" t="s">
        <v>520</v>
      </c>
    </row>
    <row r="222" s="259" customFormat="1" ht="16.5" spans="1:18">
      <c r="A222" s="278" t="s">
        <v>594</v>
      </c>
      <c r="B222" s="278" t="s">
        <v>539</v>
      </c>
      <c r="C222" s="279"/>
      <c r="D222" s="279" t="s">
        <v>595</v>
      </c>
      <c r="E222" s="285">
        <v>0</v>
      </c>
      <c r="F222" s="285" t="s">
        <v>542</v>
      </c>
      <c r="G222" s="286">
        <v>86</v>
      </c>
      <c r="H222" s="286" t="s">
        <v>588</v>
      </c>
      <c r="I222" s="286" t="s">
        <v>595</v>
      </c>
      <c r="J222" s="286" t="s">
        <v>33</v>
      </c>
      <c r="K222" s="286">
        <f>INDEX('2月'!F:F,MATCH(G222,'2月'!A:A,0))</f>
        <v>0</v>
      </c>
      <c r="L222" s="287"/>
      <c r="M222" s="287"/>
      <c r="N222" s="287" t="s">
        <v>33</v>
      </c>
      <c r="O222" s="286" t="e">
        <f>VLOOKUP(Q222,重复!A:A,1,FALSE)</f>
        <v>#N/A</v>
      </c>
      <c r="P222" s="279" t="s">
        <v>543</v>
      </c>
      <c r="Q222" s="279" t="e">
        <f>INDEX(本体!C:C,MATCH(R222,本体!E:E,0))</f>
        <v>#N/A</v>
      </c>
      <c r="R222" s="180" t="s">
        <v>520</v>
      </c>
    </row>
    <row r="223" s="259" customFormat="1" ht="16.5" spans="1:18">
      <c r="A223" s="278" t="s">
        <v>596</v>
      </c>
      <c r="B223" s="278" t="s">
        <v>539</v>
      </c>
      <c r="C223" s="279"/>
      <c r="D223" s="279" t="s">
        <v>597</v>
      </c>
      <c r="E223" s="285">
        <v>0</v>
      </c>
      <c r="F223" s="285" t="s">
        <v>542</v>
      </c>
      <c r="G223" s="286">
        <v>87</v>
      </c>
      <c r="H223" s="286" t="s">
        <v>588</v>
      </c>
      <c r="I223" s="286" t="s">
        <v>597</v>
      </c>
      <c r="J223" s="286" t="s">
        <v>33</v>
      </c>
      <c r="K223" s="286">
        <f>INDEX('2月'!F:F,MATCH(G223,'2月'!A:A,0))</f>
        <v>0</v>
      </c>
      <c r="L223" s="287"/>
      <c r="M223" s="287"/>
      <c r="N223" s="287" t="s">
        <v>33</v>
      </c>
      <c r="O223" s="286" t="e">
        <f>VLOOKUP(Q223,重复!A:A,1,FALSE)</f>
        <v>#N/A</v>
      </c>
      <c r="P223" s="279" t="s">
        <v>543</v>
      </c>
      <c r="Q223" s="279" t="e">
        <f>INDEX(本体!C:C,MATCH(R223,本体!E:E,0))</f>
        <v>#N/A</v>
      </c>
      <c r="R223" s="180" t="s">
        <v>520</v>
      </c>
    </row>
    <row r="224" s="256" customFormat="1" ht="16.5" spans="1:18">
      <c r="A224" s="278" t="s">
        <v>598</v>
      </c>
      <c r="B224" s="278" t="s">
        <v>599</v>
      </c>
      <c r="C224" s="279" t="s">
        <v>600</v>
      </c>
      <c r="D224" s="279" t="s">
        <v>601</v>
      </c>
      <c r="E224" s="285">
        <v>0</v>
      </c>
      <c r="F224" s="285" t="s">
        <v>542</v>
      </c>
      <c r="G224" s="286">
        <v>90</v>
      </c>
      <c r="H224" s="286" t="s">
        <v>600</v>
      </c>
      <c r="I224" s="286" t="s">
        <v>601</v>
      </c>
      <c r="J224" s="286" t="s">
        <v>33</v>
      </c>
      <c r="K224" s="286">
        <f>INDEX('2月'!F:F,MATCH(G224,'2月'!A:A,0))</f>
        <v>0</v>
      </c>
      <c r="L224" s="287"/>
      <c r="M224" s="287"/>
      <c r="N224" s="287" t="s">
        <v>33</v>
      </c>
      <c r="O224" s="286" t="e">
        <f>VLOOKUP(Q224,重复!A:A,1,FALSE)</f>
        <v>#N/A</v>
      </c>
      <c r="P224" s="279" t="s">
        <v>543</v>
      </c>
      <c r="Q224" s="279" t="e">
        <f>INDEX(本体!C:C,MATCH(R224,本体!E:E,0))</f>
        <v>#N/A</v>
      </c>
      <c r="R224" s="180" t="s">
        <v>520</v>
      </c>
    </row>
    <row r="225" s="256" customFormat="1" ht="16.5" spans="1:18">
      <c r="A225" s="278" t="s">
        <v>602</v>
      </c>
      <c r="B225" s="278" t="s">
        <v>599</v>
      </c>
      <c r="C225" s="279"/>
      <c r="D225" s="279" t="s">
        <v>603</v>
      </c>
      <c r="E225" s="285">
        <v>0</v>
      </c>
      <c r="F225" s="285" t="s">
        <v>542</v>
      </c>
      <c r="G225" s="286">
        <v>91</v>
      </c>
      <c r="H225" s="286" t="s">
        <v>600</v>
      </c>
      <c r="I225" s="286" t="s">
        <v>603</v>
      </c>
      <c r="J225" s="286" t="s">
        <v>33</v>
      </c>
      <c r="K225" s="286">
        <f>INDEX('2月'!F:F,MATCH(G225,'2月'!A:A,0))</f>
        <v>0</v>
      </c>
      <c r="L225" s="287"/>
      <c r="M225" s="287"/>
      <c r="N225" s="287" t="s">
        <v>33</v>
      </c>
      <c r="O225" s="286" t="e">
        <f>VLOOKUP(Q225,重复!A:A,1,FALSE)</f>
        <v>#N/A</v>
      </c>
      <c r="P225" s="279" t="s">
        <v>543</v>
      </c>
      <c r="Q225" s="279" t="e">
        <f>INDEX(本体!C:C,MATCH(R225,本体!E:E,0))</f>
        <v>#N/A</v>
      </c>
      <c r="R225" s="180" t="s">
        <v>520</v>
      </c>
    </row>
    <row r="226" s="256" customFormat="1" ht="16.5" spans="1:18">
      <c r="A226" s="278" t="s">
        <v>604</v>
      </c>
      <c r="B226" s="278" t="s">
        <v>599</v>
      </c>
      <c r="C226" s="279"/>
      <c r="D226" s="279" t="s">
        <v>605</v>
      </c>
      <c r="E226" s="285">
        <v>0</v>
      </c>
      <c r="F226" s="285" t="s">
        <v>542</v>
      </c>
      <c r="G226" s="286">
        <v>92</v>
      </c>
      <c r="H226" s="286" t="s">
        <v>600</v>
      </c>
      <c r="I226" s="286" t="s">
        <v>605</v>
      </c>
      <c r="J226" s="286" t="s">
        <v>33</v>
      </c>
      <c r="K226" s="286">
        <f>INDEX('2月'!F:F,MATCH(G226,'2月'!A:A,0))</f>
        <v>0</v>
      </c>
      <c r="L226" s="287"/>
      <c r="M226" s="287"/>
      <c r="N226" s="287" t="s">
        <v>33</v>
      </c>
      <c r="O226" s="286" t="e">
        <f>VLOOKUP(Q226,重复!A:A,1,FALSE)</f>
        <v>#N/A</v>
      </c>
      <c r="P226" s="279" t="s">
        <v>543</v>
      </c>
      <c r="Q226" s="279" t="e">
        <f>INDEX(本体!C:C,MATCH(R226,本体!E:E,0))</f>
        <v>#N/A</v>
      </c>
      <c r="R226" s="180" t="s">
        <v>520</v>
      </c>
    </row>
    <row r="227" s="256" customFormat="1" ht="16.5" spans="1:18">
      <c r="A227" s="278" t="s">
        <v>606</v>
      </c>
      <c r="B227" s="278" t="s">
        <v>599</v>
      </c>
      <c r="C227" s="279"/>
      <c r="D227" s="279" t="s">
        <v>607</v>
      </c>
      <c r="E227" s="285">
        <v>0</v>
      </c>
      <c r="F227" s="285" t="s">
        <v>542</v>
      </c>
      <c r="G227" s="286">
        <v>93</v>
      </c>
      <c r="H227" s="286" t="s">
        <v>600</v>
      </c>
      <c r="I227" s="286" t="s">
        <v>607</v>
      </c>
      <c r="J227" s="286" t="s">
        <v>33</v>
      </c>
      <c r="K227" s="286">
        <f>INDEX('2月'!F:F,MATCH(G227,'2月'!A:A,0))</f>
        <v>0</v>
      </c>
      <c r="L227" s="287"/>
      <c r="M227" s="287"/>
      <c r="N227" s="287" t="s">
        <v>33</v>
      </c>
      <c r="O227" s="286" t="e">
        <f>VLOOKUP(Q227,重复!A:A,1,FALSE)</f>
        <v>#N/A</v>
      </c>
      <c r="P227" s="279" t="s">
        <v>543</v>
      </c>
      <c r="Q227" s="279" t="e">
        <f>INDEX(本体!C:C,MATCH(R227,本体!E:E,0))</f>
        <v>#N/A</v>
      </c>
      <c r="R227" s="180" t="s">
        <v>520</v>
      </c>
    </row>
    <row r="228" s="256" customFormat="1" ht="16.5" spans="1:18">
      <c r="A228" s="278" t="s">
        <v>608</v>
      </c>
      <c r="B228" s="278" t="s">
        <v>599</v>
      </c>
      <c r="C228" s="279"/>
      <c r="D228" s="279" t="s">
        <v>609</v>
      </c>
      <c r="E228" s="285">
        <v>0</v>
      </c>
      <c r="F228" s="285" t="s">
        <v>542</v>
      </c>
      <c r="G228" s="286">
        <v>94</v>
      </c>
      <c r="H228" s="286" t="s">
        <v>600</v>
      </c>
      <c r="I228" s="286" t="s">
        <v>609</v>
      </c>
      <c r="J228" s="286" t="s">
        <v>33</v>
      </c>
      <c r="K228" s="286">
        <f>INDEX('2月'!F:F,MATCH(G228,'2月'!A:A,0))</f>
        <v>0</v>
      </c>
      <c r="L228" s="287"/>
      <c r="M228" s="287"/>
      <c r="N228" s="287" t="s">
        <v>33</v>
      </c>
      <c r="O228" s="286" t="e">
        <f>VLOOKUP(Q228,重复!A:A,1,FALSE)</f>
        <v>#N/A</v>
      </c>
      <c r="P228" s="279" t="s">
        <v>543</v>
      </c>
      <c r="Q228" s="279" t="e">
        <f>INDEX(本体!C:C,MATCH(R228,本体!E:E,0))</f>
        <v>#N/A</v>
      </c>
      <c r="R228" s="180" t="s">
        <v>520</v>
      </c>
    </row>
    <row r="229" s="256" customFormat="1" ht="16.5" spans="1:18">
      <c r="A229" s="278" t="s">
        <v>610</v>
      </c>
      <c r="B229" s="278" t="s">
        <v>611</v>
      </c>
      <c r="C229" s="279" t="s">
        <v>612</v>
      </c>
      <c r="D229" s="279" t="s">
        <v>613</v>
      </c>
      <c r="E229" s="285">
        <v>10986.3364655172</v>
      </c>
      <c r="F229" s="285" t="s">
        <v>542</v>
      </c>
      <c r="G229" s="286">
        <v>95</v>
      </c>
      <c r="H229" s="286" t="s">
        <v>612</v>
      </c>
      <c r="I229" s="286" t="s">
        <v>612</v>
      </c>
      <c r="J229" s="286" t="s">
        <v>24</v>
      </c>
      <c r="K229" s="286">
        <f>INDEX('2月'!F:F,MATCH(G229,'2月'!A:A,0))</f>
        <v>0</v>
      </c>
      <c r="L229" s="287"/>
      <c r="M229" s="287"/>
      <c r="N229" s="287" t="s">
        <v>24</v>
      </c>
      <c r="O229" s="286" t="str">
        <f>VLOOKUP(Q229,重复!A:A,1,FALSE)</f>
        <v>工单一览</v>
      </c>
      <c r="P229" s="279" t="s">
        <v>614</v>
      </c>
      <c r="Q229" s="279" t="str">
        <f>INDEX(本体!C:C,MATCH(R229,本体!E:E,0))</f>
        <v>工单一览</v>
      </c>
      <c r="R229" s="176" t="s">
        <v>615</v>
      </c>
    </row>
    <row r="230" s="256" customFormat="1" ht="16.5" spans="1:18">
      <c r="A230" s="278" t="s">
        <v>616</v>
      </c>
      <c r="B230" s="278" t="s">
        <v>611</v>
      </c>
      <c r="C230" s="279" t="s">
        <v>617</v>
      </c>
      <c r="D230" s="279" t="s">
        <v>618</v>
      </c>
      <c r="E230" s="285">
        <v>7847.38318965515</v>
      </c>
      <c r="F230" s="285" t="s">
        <v>542</v>
      </c>
      <c r="G230" s="286">
        <v>96</v>
      </c>
      <c r="H230" s="286" t="s">
        <v>612</v>
      </c>
      <c r="I230" s="286" t="s">
        <v>619</v>
      </c>
      <c r="J230" s="286" t="s">
        <v>24</v>
      </c>
      <c r="K230" s="286">
        <f>INDEX('2月'!F:F,MATCH(G230,'2月'!A:A,0))</f>
        <v>0</v>
      </c>
      <c r="L230" s="287"/>
      <c r="M230" s="287"/>
      <c r="N230" s="287" t="s">
        <v>24</v>
      </c>
      <c r="O230" s="286" t="str">
        <f>VLOOKUP(Q230,重复!A:A,1,FALSE)</f>
        <v>工单一览</v>
      </c>
      <c r="P230" s="279" t="s">
        <v>614</v>
      </c>
      <c r="Q230" s="279" t="str">
        <f>INDEX(本体!C:C,MATCH(R230,本体!E:E,0))</f>
        <v>工单一览</v>
      </c>
      <c r="R230" s="176" t="s">
        <v>615</v>
      </c>
    </row>
    <row r="231" s="256" customFormat="1" ht="16.5" spans="1:18">
      <c r="A231" s="278" t="s">
        <v>620</v>
      </c>
      <c r="B231" s="278" t="s">
        <v>611</v>
      </c>
      <c r="C231" s="279"/>
      <c r="D231" s="279" t="s">
        <v>621</v>
      </c>
      <c r="E231" s="285">
        <v>6277.90655172412</v>
      </c>
      <c r="F231" s="285" t="s">
        <v>542</v>
      </c>
      <c r="G231" s="286">
        <v>21</v>
      </c>
      <c r="H231" s="286" t="s">
        <v>57</v>
      </c>
      <c r="I231" s="286" t="s">
        <v>275</v>
      </c>
      <c r="J231" s="286" t="s">
        <v>24</v>
      </c>
      <c r="K231" s="286">
        <f>INDEX('2月'!F:F,MATCH(G231,'2月'!A:A,0))</f>
        <v>0</v>
      </c>
      <c r="L231" s="287" t="s">
        <v>24</v>
      </c>
      <c r="M231" s="287"/>
      <c r="N231" s="287" t="s">
        <v>24</v>
      </c>
      <c r="O231" s="286" t="str">
        <f>VLOOKUP(Q231,重复!A:A,1,FALSE)</f>
        <v>工单一览</v>
      </c>
      <c r="P231" s="279" t="s">
        <v>614</v>
      </c>
      <c r="Q231" s="279" t="str">
        <f>INDEX(本体!C:C,MATCH(R231,本体!E:E,0))</f>
        <v>工单一览</v>
      </c>
      <c r="R231" s="299" t="s">
        <v>615</v>
      </c>
    </row>
    <row r="232" s="256" customFormat="1" ht="16.5" spans="1:18">
      <c r="A232" s="278" t="s">
        <v>622</v>
      </c>
      <c r="B232" s="278" t="s">
        <v>611</v>
      </c>
      <c r="C232" s="279"/>
      <c r="D232" s="279" t="s">
        <v>623</v>
      </c>
      <c r="E232" s="285">
        <v>0</v>
      </c>
      <c r="F232" s="285" t="s">
        <v>542</v>
      </c>
      <c r="G232" s="286"/>
      <c r="H232" s="286"/>
      <c r="I232" s="286"/>
      <c r="J232" s="286"/>
      <c r="K232" s="286" t="e">
        <f>INDEX('2月'!F:F,MATCH(G232,'2月'!A:A,0))</f>
        <v>#N/A</v>
      </c>
      <c r="L232" s="287" t="s">
        <v>33</v>
      </c>
      <c r="M232" s="287"/>
      <c r="N232" s="287" t="s">
        <v>45</v>
      </c>
      <c r="O232" s="286" t="str">
        <f>VLOOKUP(Q232,重复!A:A,1,FALSE)</f>
        <v>工单一览</v>
      </c>
      <c r="P232" s="279" t="s">
        <v>614</v>
      </c>
      <c r="Q232" s="279" t="str">
        <f>INDEX(本体!C:C,MATCH(R232,本体!E:E,0))</f>
        <v>工单一览</v>
      </c>
      <c r="R232" s="299" t="s">
        <v>615</v>
      </c>
    </row>
    <row r="233" s="256" customFormat="1" ht="16.5" spans="1:18">
      <c r="A233" s="278" t="s">
        <v>624</v>
      </c>
      <c r="B233" s="278" t="s">
        <v>611</v>
      </c>
      <c r="C233" s="279"/>
      <c r="D233" s="279" t="s">
        <v>625</v>
      </c>
      <c r="E233" s="285">
        <v>0</v>
      </c>
      <c r="F233" s="285" t="s">
        <v>542</v>
      </c>
      <c r="G233" s="286">
        <v>101</v>
      </c>
      <c r="H233" s="286" t="s">
        <v>612</v>
      </c>
      <c r="I233" s="286" t="s">
        <v>626</v>
      </c>
      <c r="J233" s="286" t="s">
        <v>24</v>
      </c>
      <c r="K233" s="286">
        <f>INDEX('2月'!F:F,MATCH(G233,'2月'!A:A,0))</f>
        <v>0</v>
      </c>
      <c r="L233" s="287"/>
      <c r="M233" s="287"/>
      <c r="N233" s="287" t="s">
        <v>24</v>
      </c>
      <c r="O233" s="286" t="str">
        <f>VLOOKUP(Q233,重复!A:A,1,FALSE)</f>
        <v>工单一览</v>
      </c>
      <c r="P233" s="279" t="s">
        <v>614</v>
      </c>
      <c r="Q233" s="279" t="str">
        <f>INDEX(本体!C:C,MATCH(R233,本体!E:E,0))</f>
        <v>工单一览</v>
      </c>
      <c r="R233" s="299" t="s">
        <v>615</v>
      </c>
    </row>
    <row r="234" s="256" customFormat="1" ht="16.5" spans="1:18">
      <c r="A234" s="278" t="s">
        <v>627</v>
      </c>
      <c r="B234" s="278" t="s">
        <v>611</v>
      </c>
      <c r="C234" s="279"/>
      <c r="D234" s="291" t="s">
        <v>628</v>
      </c>
      <c r="E234" s="285">
        <v>0</v>
      </c>
      <c r="F234" s="285" t="s">
        <v>542</v>
      </c>
      <c r="G234" s="286"/>
      <c r="H234" s="286"/>
      <c r="I234" s="286"/>
      <c r="J234" s="286"/>
      <c r="K234" s="286" t="e">
        <f>INDEX('2月'!F:F,MATCH(G234,'2月'!A:A,0))</f>
        <v>#N/A</v>
      </c>
      <c r="L234" s="287" t="s">
        <v>33</v>
      </c>
      <c r="M234" s="287"/>
      <c r="N234" s="287" t="s">
        <v>45</v>
      </c>
      <c r="O234" s="286" t="str">
        <f>VLOOKUP(Q234,重复!A:A,1,FALSE)</f>
        <v>工单一览</v>
      </c>
      <c r="P234" s="291" t="s">
        <v>614</v>
      </c>
      <c r="Q234" s="279" t="str">
        <f>INDEX(本体!C:C,MATCH(R234,本体!E:E,0))</f>
        <v>工单一览</v>
      </c>
      <c r="R234" s="299" t="s">
        <v>615</v>
      </c>
    </row>
    <row r="235" s="256" customFormat="1" ht="16.5" spans="1:18">
      <c r="A235" s="278" t="s">
        <v>629</v>
      </c>
      <c r="B235" s="278" t="s">
        <v>611</v>
      </c>
      <c r="C235" s="279"/>
      <c r="D235" s="291" t="s">
        <v>630</v>
      </c>
      <c r="E235" s="285">
        <v>6277.90655172412</v>
      </c>
      <c r="F235" s="285" t="s">
        <v>542</v>
      </c>
      <c r="G235" s="286"/>
      <c r="H235" s="286"/>
      <c r="I235" s="286"/>
      <c r="J235" s="286"/>
      <c r="K235" s="286" t="e">
        <f>INDEX('2月'!F:F,MATCH(G235,'2月'!A:A,0))</f>
        <v>#N/A</v>
      </c>
      <c r="L235" s="287" t="s">
        <v>33</v>
      </c>
      <c r="M235" s="287"/>
      <c r="N235" s="287" t="s">
        <v>45</v>
      </c>
      <c r="O235" s="286" t="str">
        <f>VLOOKUP(Q235,重复!A:A,1,FALSE)</f>
        <v>工单一览</v>
      </c>
      <c r="P235" s="291" t="s">
        <v>614</v>
      </c>
      <c r="Q235" s="279" t="str">
        <f>INDEX(本体!C:C,MATCH(R235,本体!E:E,0))</f>
        <v>工单一览</v>
      </c>
      <c r="R235" s="299" t="s">
        <v>615</v>
      </c>
    </row>
    <row r="236" s="257" customFormat="1" ht="16.5" spans="1:18">
      <c r="A236" s="278" t="s">
        <v>631</v>
      </c>
      <c r="B236" s="278" t="s">
        <v>611</v>
      </c>
      <c r="C236" s="281"/>
      <c r="D236" s="288" t="s">
        <v>632</v>
      </c>
      <c r="E236" s="285">
        <v>0</v>
      </c>
      <c r="F236" s="285" t="s">
        <v>542</v>
      </c>
      <c r="G236" s="286"/>
      <c r="H236" s="286"/>
      <c r="I236" s="286"/>
      <c r="J236" s="286"/>
      <c r="K236" s="286" t="e">
        <f>INDEX('2月'!F:F,MATCH(G236,'2月'!A:A,0))</f>
        <v>#N/A</v>
      </c>
      <c r="L236" s="287" t="s">
        <v>45</v>
      </c>
      <c r="M236" s="287"/>
      <c r="N236" s="287" t="s">
        <v>45</v>
      </c>
      <c r="O236" s="286" t="str">
        <f>VLOOKUP(Q236,重复!A:A,1,FALSE)</f>
        <v>工单一览</v>
      </c>
      <c r="P236" s="288" t="s">
        <v>614</v>
      </c>
      <c r="Q236" s="279" t="str">
        <f>INDEX(本体!C:C,MATCH(R236,本体!E:E,0))</f>
        <v>工单一览</v>
      </c>
      <c r="R236" s="299" t="s">
        <v>615</v>
      </c>
    </row>
    <row r="237" s="256" customFormat="1" ht="16.5" spans="1:18">
      <c r="A237" s="278" t="s">
        <v>633</v>
      </c>
      <c r="B237" s="278" t="s">
        <v>611</v>
      </c>
      <c r="C237" s="279"/>
      <c r="D237" s="279" t="s">
        <v>634</v>
      </c>
      <c r="E237" s="285">
        <v>0</v>
      </c>
      <c r="F237" s="285" t="s">
        <v>542</v>
      </c>
      <c r="G237" s="286"/>
      <c r="H237" s="286"/>
      <c r="I237" s="286"/>
      <c r="J237" s="286"/>
      <c r="K237" s="286" t="e">
        <f>INDEX('2月'!F:F,MATCH(G237,'2月'!A:A,0))</f>
        <v>#N/A</v>
      </c>
      <c r="L237" s="287" t="s">
        <v>33</v>
      </c>
      <c r="M237" s="287"/>
      <c r="N237" s="287" t="s">
        <v>45</v>
      </c>
      <c r="O237" s="286" t="str">
        <f>VLOOKUP(Q237,重复!A:A,1,FALSE)</f>
        <v>工单一览</v>
      </c>
      <c r="P237" s="279" t="s">
        <v>614</v>
      </c>
      <c r="Q237" s="279" t="str">
        <f>INDEX(本体!C:C,MATCH(R237,本体!E:E,0))</f>
        <v>工单一览</v>
      </c>
      <c r="R237" s="299" t="s">
        <v>615</v>
      </c>
    </row>
    <row r="238" s="256" customFormat="1" ht="16.5" spans="1:18">
      <c r="A238" s="278" t="s">
        <v>635</v>
      </c>
      <c r="B238" s="278" t="s">
        <v>611</v>
      </c>
      <c r="C238" s="279"/>
      <c r="D238" s="279" t="s">
        <v>636</v>
      </c>
      <c r="E238" s="285">
        <v>0</v>
      </c>
      <c r="F238" s="285" t="s">
        <v>542</v>
      </c>
      <c r="G238" s="286"/>
      <c r="H238" s="286"/>
      <c r="I238" s="286"/>
      <c r="J238" s="286"/>
      <c r="K238" s="286" t="e">
        <f>INDEX('2月'!F:F,MATCH(G238,'2月'!A:A,0))</f>
        <v>#N/A</v>
      </c>
      <c r="L238" s="287" t="s">
        <v>33</v>
      </c>
      <c r="M238" s="287"/>
      <c r="N238" s="287" t="s">
        <v>45</v>
      </c>
      <c r="O238" s="286" t="str">
        <f>VLOOKUP(Q238,重复!A:A,1,FALSE)</f>
        <v>工单一览</v>
      </c>
      <c r="P238" s="279" t="s">
        <v>614</v>
      </c>
      <c r="Q238" s="279" t="str">
        <f>INDEX(本体!C:C,MATCH(R238,本体!E:E,0))</f>
        <v>工单一览</v>
      </c>
      <c r="R238" s="299" t="s">
        <v>615</v>
      </c>
    </row>
    <row r="239" s="256" customFormat="1" ht="16.5" spans="1:18">
      <c r="A239" s="278" t="s">
        <v>637</v>
      </c>
      <c r="B239" s="278" t="s">
        <v>611</v>
      </c>
      <c r="C239" s="279"/>
      <c r="D239" s="279" t="s">
        <v>638</v>
      </c>
      <c r="E239" s="285">
        <v>0</v>
      </c>
      <c r="F239" s="285" t="s">
        <v>542</v>
      </c>
      <c r="G239" s="286"/>
      <c r="H239" s="286"/>
      <c r="I239" s="286"/>
      <c r="J239" s="286"/>
      <c r="K239" s="286" t="e">
        <f>INDEX('2月'!F:F,MATCH(G239,'2月'!A:A,0))</f>
        <v>#N/A</v>
      </c>
      <c r="L239" s="287" t="s">
        <v>33</v>
      </c>
      <c r="M239" s="287"/>
      <c r="N239" s="287" t="s">
        <v>45</v>
      </c>
      <c r="O239" s="286" t="str">
        <f>VLOOKUP(Q239,重复!A:A,1,FALSE)</f>
        <v>工单一览</v>
      </c>
      <c r="P239" s="279" t="s">
        <v>614</v>
      </c>
      <c r="Q239" s="279" t="str">
        <f>INDEX(本体!C:C,MATCH(R239,本体!E:E,0))</f>
        <v>工单一览</v>
      </c>
      <c r="R239" s="299" t="s">
        <v>615</v>
      </c>
    </row>
    <row r="240" s="256" customFormat="1" ht="16.5" spans="1:18">
      <c r="A240" s="278" t="s">
        <v>639</v>
      </c>
      <c r="B240" s="278" t="s">
        <v>611</v>
      </c>
      <c r="C240" s="279"/>
      <c r="D240" s="279" t="s">
        <v>640</v>
      </c>
      <c r="E240" s="285">
        <v>0</v>
      </c>
      <c r="F240" s="285" t="s">
        <v>542</v>
      </c>
      <c r="G240" s="286"/>
      <c r="H240" s="286"/>
      <c r="I240" s="286"/>
      <c r="J240" s="286"/>
      <c r="K240" s="286" t="e">
        <f>INDEX('2月'!F:F,MATCH(G240,'2月'!A:A,0))</f>
        <v>#N/A</v>
      </c>
      <c r="L240" s="287" t="s">
        <v>33</v>
      </c>
      <c r="M240" s="287"/>
      <c r="N240" s="287" t="s">
        <v>45</v>
      </c>
      <c r="O240" s="286" t="str">
        <f>VLOOKUP(Q240,重复!A:A,1,FALSE)</f>
        <v>工单一览</v>
      </c>
      <c r="P240" s="279" t="s">
        <v>614</v>
      </c>
      <c r="Q240" s="279" t="str">
        <f>INDEX(本体!C:C,MATCH(R240,本体!E:E,0))</f>
        <v>工单一览</v>
      </c>
      <c r="R240" s="299" t="s">
        <v>615</v>
      </c>
    </row>
    <row r="241" s="256" customFormat="1" ht="16.5" spans="1:18">
      <c r="A241" s="278" t="s">
        <v>641</v>
      </c>
      <c r="B241" s="278" t="s">
        <v>611</v>
      </c>
      <c r="C241" s="279" t="s">
        <v>612</v>
      </c>
      <c r="D241" s="279" t="s">
        <v>642</v>
      </c>
      <c r="E241" s="285">
        <v>0</v>
      </c>
      <c r="F241" s="285" t="s">
        <v>542</v>
      </c>
      <c r="G241" s="286">
        <v>99</v>
      </c>
      <c r="H241" s="286" t="s">
        <v>612</v>
      </c>
      <c r="I241" s="286" t="s">
        <v>642</v>
      </c>
      <c r="J241" s="286" t="s">
        <v>81</v>
      </c>
      <c r="K241" s="286">
        <f>INDEX('2月'!F:F,MATCH(G241,'2月'!A:A,0))</f>
        <v>0</v>
      </c>
      <c r="L241" s="287"/>
      <c r="M241" s="287"/>
      <c r="N241" s="287" t="s">
        <v>81</v>
      </c>
      <c r="O241" s="286" t="str">
        <f>VLOOKUP(Q241,重复!A:A,1,FALSE)</f>
        <v>工单一览</v>
      </c>
      <c r="P241" s="279" t="s">
        <v>614</v>
      </c>
      <c r="Q241" s="279" t="str">
        <f>INDEX(本体!C:C,MATCH(R241,本体!E:E,0))</f>
        <v>工单一览</v>
      </c>
      <c r="R241" s="299" t="s">
        <v>615</v>
      </c>
    </row>
    <row r="242" s="256" customFormat="1" ht="16.5" spans="1:18">
      <c r="A242" s="278" t="s">
        <v>643</v>
      </c>
      <c r="B242" s="278" t="s">
        <v>611</v>
      </c>
      <c r="C242" s="279"/>
      <c r="D242" s="279" t="s">
        <v>644</v>
      </c>
      <c r="E242" s="285">
        <v>0</v>
      </c>
      <c r="F242" s="285" t="s">
        <v>542</v>
      </c>
      <c r="G242" s="286">
        <v>100</v>
      </c>
      <c r="H242" s="286" t="s">
        <v>612</v>
      </c>
      <c r="I242" s="286" t="s">
        <v>644</v>
      </c>
      <c r="J242" s="286" t="s">
        <v>81</v>
      </c>
      <c r="K242" s="286">
        <f>INDEX('2月'!F:F,MATCH(G242,'2月'!A:A,0))</f>
        <v>0</v>
      </c>
      <c r="L242" s="287"/>
      <c r="M242" s="287"/>
      <c r="N242" s="287" t="s">
        <v>81</v>
      </c>
      <c r="O242" s="286" t="str">
        <f>VLOOKUP(Q242,重复!A:A,1,FALSE)</f>
        <v>工单一览</v>
      </c>
      <c r="P242" s="279" t="s">
        <v>614</v>
      </c>
      <c r="Q242" s="279" t="str">
        <f>INDEX(本体!C:C,MATCH(R242,本体!E:E,0))</f>
        <v>工单一览</v>
      </c>
      <c r="R242" s="299" t="s">
        <v>615</v>
      </c>
    </row>
    <row r="243" s="256" customFormat="1" ht="16.5" spans="1:18">
      <c r="A243" s="278" t="s">
        <v>645</v>
      </c>
      <c r="B243" s="278" t="s">
        <v>611</v>
      </c>
      <c r="C243" s="279"/>
      <c r="D243" s="279" t="s">
        <v>646</v>
      </c>
      <c r="E243" s="285">
        <v>0</v>
      </c>
      <c r="F243" s="285" t="s">
        <v>542</v>
      </c>
      <c r="G243" s="286">
        <v>102</v>
      </c>
      <c r="H243" s="286" t="s">
        <v>612</v>
      </c>
      <c r="I243" s="286" t="s">
        <v>129</v>
      </c>
      <c r="J243" s="286" t="s">
        <v>33</v>
      </c>
      <c r="K243" s="286">
        <f>INDEX('2月'!F:F,MATCH(G243,'2月'!A:A,0))</f>
        <v>0</v>
      </c>
      <c r="L243" s="287"/>
      <c r="M243" s="287"/>
      <c r="N243" s="287" t="s">
        <v>33</v>
      </c>
      <c r="O243" s="286" t="str">
        <f>VLOOKUP(Q243,重复!A:A,1,FALSE)</f>
        <v>工单一览</v>
      </c>
      <c r="P243" s="279" t="s">
        <v>614</v>
      </c>
      <c r="Q243" s="279" t="str">
        <f>INDEX(本体!C:C,MATCH(R243,本体!E:E,0))</f>
        <v>工单一览</v>
      </c>
      <c r="R243" s="176" t="s">
        <v>647</v>
      </c>
    </row>
    <row r="244" s="256" customFormat="1" ht="16.5" spans="1:18">
      <c r="A244" s="278" t="s">
        <v>648</v>
      </c>
      <c r="B244" s="278" t="s">
        <v>611</v>
      </c>
      <c r="C244" s="279"/>
      <c r="D244" s="279" t="s">
        <v>649</v>
      </c>
      <c r="E244" s="285">
        <v>7847.38318965515</v>
      </c>
      <c r="F244" s="285" t="s">
        <v>542</v>
      </c>
      <c r="G244" s="286">
        <v>102</v>
      </c>
      <c r="H244" s="286" t="s">
        <v>612</v>
      </c>
      <c r="I244" s="286" t="s">
        <v>129</v>
      </c>
      <c r="J244" s="286" t="s">
        <v>33</v>
      </c>
      <c r="K244" s="286">
        <f>INDEX('2月'!F:F,MATCH(G244,'2月'!A:A,0))</f>
        <v>0</v>
      </c>
      <c r="L244" s="287" t="s">
        <v>33</v>
      </c>
      <c r="M244" s="287"/>
      <c r="N244" s="287" t="s">
        <v>33</v>
      </c>
      <c r="O244" s="286" t="str">
        <f>VLOOKUP(Q244,重复!A:A,1,FALSE)</f>
        <v>工单一览</v>
      </c>
      <c r="P244" s="279" t="s">
        <v>614</v>
      </c>
      <c r="Q244" s="279" t="str">
        <f>INDEX(本体!C:C,MATCH(R244,本体!E:E,0))</f>
        <v>工单一览</v>
      </c>
      <c r="R244" s="176" t="s">
        <v>647</v>
      </c>
    </row>
    <row r="245" s="256" customFormat="1" ht="16.5" spans="1:18">
      <c r="A245" s="278" t="s">
        <v>650</v>
      </c>
      <c r="B245" s="278" t="s">
        <v>611</v>
      </c>
      <c r="C245" s="279"/>
      <c r="D245" s="279" t="s">
        <v>651</v>
      </c>
      <c r="E245" s="285">
        <v>6277.90655172412</v>
      </c>
      <c r="F245" s="285" t="s">
        <v>542</v>
      </c>
      <c r="G245" s="286">
        <v>102</v>
      </c>
      <c r="H245" s="286" t="s">
        <v>612</v>
      </c>
      <c r="I245" s="286" t="s">
        <v>129</v>
      </c>
      <c r="J245" s="286" t="s">
        <v>33</v>
      </c>
      <c r="K245" s="286">
        <f>INDEX('2月'!F:F,MATCH(G245,'2月'!A:A,0))</f>
        <v>0</v>
      </c>
      <c r="L245" s="287" t="s">
        <v>33</v>
      </c>
      <c r="M245" s="287"/>
      <c r="N245" s="287" t="s">
        <v>33</v>
      </c>
      <c r="O245" s="286" t="str">
        <f>VLOOKUP(Q245,重复!A:A,1,FALSE)</f>
        <v>工单一览</v>
      </c>
      <c r="P245" s="279" t="s">
        <v>614</v>
      </c>
      <c r="Q245" s="279" t="str">
        <f>INDEX(本体!C:C,MATCH(R245,本体!E:E,0))</f>
        <v>工单一览</v>
      </c>
      <c r="R245" s="176" t="s">
        <v>647</v>
      </c>
    </row>
    <row r="246" s="256" customFormat="1" ht="16.5" spans="1:18">
      <c r="A246" s="278" t="s">
        <v>652</v>
      </c>
      <c r="B246" s="278" t="s">
        <v>611</v>
      </c>
      <c r="C246" s="279" t="s">
        <v>653</v>
      </c>
      <c r="D246" s="279" t="s">
        <v>654</v>
      </c>
      <c r="E246" s="285">
        <v>7847.38318965515</v>
      </c>
      <c r="F246" s="285" t="s">
        <v>542</v>
      </c>
      <c r="G246" s="286"/>
      <c r="H246" s="286"/>
      <c r="I246" s="286"/>
      <c r="J246" s="286"/>
      <c r="K246" s="286" t="e">
        <f>INDEX('2月'!F:F,MATCH(G246,'2月'!A:A,0))</f>
        <v>#N/A</v>
      </c>
      <c r="L246" s="287" t="s">
        <v>33</v>
      </c>
      <c r="M246" s="287"/>
      <c r="N246" s="287" t="s">
        <v>45</v>
      </c>
      <c r="O246" s="286" t="str">
        <f>VLOOKUP(Q246,重复!A:A,1,FALSE)</f>
        <v>工单一览</v>
      </c>
      <c r="P246" s="279" t="s">
        <v>614</v>
      </c>
      <c r="Q246" s="279" t="str">
        <f>INDEX(本体!C:C,MATCH(R246,本体!E:E,0))</f>
        <v>工单一览</v>
      </c>
      <c r="R246" s="176" t="s">
        <v>655</v>
      </c>
    </row>
    <row r="247" s="256" customFormat="1" ht="16.5" spans="1:18">
      <c r="A247" s="278" t="s">
        <v>656</v>
      </c>
      <c r="B247" s="278" t="s">
        <v>611</v>
      </c>
      <c r="C247" s="279"/>
      <c r="D247" s="279" t="s">
        <v>657</v>
      </c>
      <c r="E247" s="285">
        <v>6277.90655172412</v>
      </c>
      <c r="F247" s="285" t="s">
        <v>542</v>
      </c>
      <c r="G247" s="286">
        <v>97</v>
      </c>
      <c r="H247" s="286" t="s">
        <v>612</v>
      </c>
      <c r="I247" s="286" t="s">
        <v>658</v>
      </c>
      <c r="J247" s="286" t="s">
        <v>24</v>
      </c>
      <c r="K247" s="286">
        <f>INDEX('2月'!F:F,MATCH(G247,'2月'!A:A,0))</f>
        <v>0</v>
      </c>
      <c r="L247" s="287"/>
      <c r="M247" s="287"/>
      <c r="N247" s="287" t="s">
        <v>24</v>
      </c>
      <c r="O247" s="286" t="str">
        <f>VLOOKUP(Q247,重复!A:A,1,FALSE)</f>
        <v>工单一览</v>
      </c>
      <c r="P247" s="279" t="s">
        <v>614</v>
      </c>
      <c r="Q247" s="279" t="str">
        <f>INDEX(本体!C:C,MATCH(R247,本体!E:E,0))</f>
        <v>工单一览</v>
      </c>
      <c r="R247" s="176" t="s">
        <v>659</v>
      </c>
    </row>
    <row r="248" s="256" customFormat="1" ht="16.5" spans="1:18">
      <c r="A248" s="278" t="s">
        <v>660</v>
      </c>
      <c r="B248" s="278" t="s">
        <v>611</v>
      </c>
      <c r="C248" s="279"/>
      <c r="D248" s="279" t="s">
        <v>661</v>
      </c>
      <c r="E248" s="285">
        <v>7847.38318965515</v>
      </c>
      <c r="F248" s="285" t="s">
        <v>542</v>
      </c>
      <c r="G248" s="286"/>
      <c r="H248" s="286"/>
      <c r="I248" s="286"/>
      <c r="J248" s="286"/>
      <c r="K248" s="286" t="e">
        <f>INDEX('2月'!F:F,MATCH(G248,'2月'!A:A,0))</f>
        <v>#N/A</v>
      </c>
      <c r="L248" s="287" t="s">
        <v>33</v>
      </c>
      <c r="M248" s="287"/>
      <c r="N248" s="287" t="s">
        <v>45</v>
      </c>
      <c r="O248" s="286" t="str">
        <f>VLOOKUP(Q248,重复!A:A,1,FALSE)</f>
        <v>工单一览</v>
      </c>
      <c r="P248" s="279" t="s">
        <v>614</v>
      </c>
      <c r="Q248" s="279" t="str">
        <f>INDEX(本体!C:C,MATCH(R248,本体!E:E,0))</f>
        <v>工单一览</v>
      </c>
      <c r="R248" s="176" t="s">
        <v>655</v>
      </c>
    </row>
    <row r="249" s="256" customFormat="1" ht="16.5" spans="1:18">
      <c r="A249" s="278" t="s">
        <v>662</v>
      </c>
      <c r="B249" s="278" t="s">
        <v>611</v>
      </c>
      <c r="C249" s="291" t="s">
        <v>663</v>
      </c>
      <c r="D249" s="279"/>
      <c r="E249" s="285">
        <v>0</v>
      </c>
      <c r="F249" s="285" t="s">
        <v>542</v>
      </c>
      <c r="G249" s="286">
        <v>106</v>
      </c>
      <c r="H249" s="286" t="s">
        <v>664</v>
      </c>
      <c r="I249" s="286" t="s">
        <v>663</v>
      </c>
      <c r="J249" s="286" t="s">
        <v>34</v>
      </c>
      <c r="K249" s="286" t="str">
        <f>INDEX('2月'!F:F,MATCH(G249,'2月'!A:A,0))</f>
        <v>废弃</v>
      </c>
      <c r="L249" s="287"/>
      <c r="M249" s="287" t="s">
        <v>519</v>
      </c>
      <c r="N249" s="287" t="s">
        <v>34</v>
      </c>
      <c r="O249" s="286" t="str">
        <f>VLOOKUP(Q249,重复!A:A,1,FALSE)</f>
        <v>工单预览</v>
      </c>
      <c r="P249" s="279" t="s">
        <v>614</v>
      </c>
      <c r="Q249" s="279" t="str">
        <f>INDEX(本体!C:C,MATCH(R249,本体!E:E,0))</f>
        <v>工单预览</v>
      </c>
      <c r="R249" s="176" t="s">
        <v>665</v>
      </c>
    </row>
    <row r="250" s="256" customFormat="1" ht="16.5" spans="1:18">
      <c r="A250" s="278" t="s">
        <v>666</v>
      </c>
      <c r="B250" s="278" t="s">
        <v>611</v>
      </c>
      <c r="C250" s="279"/>
      <c r="D250" s="279" t="s">
        <v>667</v>
      </c>
      <c r="E250" s="285">
        <v>6277.90655172412</v>
      </c>
      <c r="F250" s="285" t="s">
        <v>542</v>
      </c>
      <c r="G250" s="286">
        <v>98</v>
      </c>
      <c r="H250" s="286" t="s">
        <v>612</v>
      </c>
      <c r="I250" s="286" t="s">
        <v>664</v>
      </c>
      <c r="J250" s="286" t="s">
        <v>24</v>
      </c>
      <c r="K250" s="286">
        <f>INDEX('2月'!F:F,MATCH(G250,'2月'!A:A,0))</f>
        <v>0</v>
      </c>
      <c r="L250" s="287"/>
      <c r="M250" s="287"/>
      <c r="N250" s="287" t="s">
        <v>24</v>
      </c>
      <c r="O250" s="286" t="str">
        <f>VLOOKUP(Q250,重复!A:A,1,FALSE)</f>
        <v>工单预览</v>
      </c>
      <c r="P250" s="279" t="s">
        <v>614</v>
      </c>
      <c r="Q250" s="279" t="str">
        <f>INDEX(本体!C:C,MATCH(R250,本体!E:E,0))</f>
        <v>工单预览</v>
      </c>
      <c r="R250" s="176" t="s">
        <v>665</v>
      </c>
    </row>
    <row r="251" s="256" customFormat="1" ht="16.5" spans="1:18">
      <c r="A251" s="278" t="s">
        <v>668</v>
      </c>
      <c r="B251" s="278" t="s">
        <v>611</v>
      </c>
      <c r="C251" s="279" t="s">
        <v>669</v>
      </c>
      <c r="D251" s="279" t="s">
        <v>669</v>
      </c>
      <c r="E251" s="285">
        <v>7847.38318965515</v>
      </c>
      <c r="F251" s="285" t="s">
        <v>542</v>
      </c>
      <c r="G251" s="286"/>
      <c r="H251" s="286"/>
      <c r="I251" s="286"/>
      <c r="J251" s="286"/>
      <c r="K251" s="286" t="e">
        <f>INDEX('2月'!F:F,MATCH(G251,'2月'!A:A,0))</f>
        <v>#N/A</v>
      </c>
      <c r="L251" s="287" t="s">
        <v>33</v>
      </c>
      <c r="M251" s="287"/>
      <c r="N251" s="287" t="s">
        <v>45</v>
      </c>
      <c r="O251" s="286" t="str">
        <f>VLOOKUP(Q251,重复!A:A,1,FALSE)</f>
        <v>工单预览</v>
      </c>
      <c r="P251" s="279" t="s">
        <v>614</v>
      </c>
      <c r="Q251" s="279" t="str">
        <f>INDEX(本体!C:C,MATCH(R251,本体!E:E,0))</f>
        <v>工单预览</v>
      </c>
      <c r="R251" s="176" t="s">
        <v>670</v>
      </c>
    </row>
    <row r="252" s="256" customFormat="1" ht="16.5" spans="1:18">
      <c r="A252" s="278" t="s">
        <v>671</v>
      </c>
      <c r="B252" s="278" t="s">
        <v>611</v>
      </c>
      <c r="C252" s="279" t="s">
        <v>672</v>
      </c>
      <c r="D252" s="279" t="s">
        <v>673</v>
      </c>
      <c r="E252" s="285">
        <v>10986.3364655172</v>
      </c>
      <c r="F252" s="285" t="s">
        <v>542</v>
      </c>
      <c r="G252" s="286">
        <v>103</v>
      </c>
      <c r="H252" s="286" t="s">
        <v>664</v>
      </c>
      <c r="I252" s="286" t="s">
        <v>674</v>
      </c>
      <c r="J252" s="286" t="s">
        <v>33</v>
      </c>
      <c r="K252" s="286">
        <f>INDEX('2月'!F:F,MATCH(G252,'2月'!A:A,0))</f>
        <v>0</v>
      </c>
      <c r="L252" s="287"/>
      <c r="M252" s="287"/>
      <c r="N252" s="287" t="s">
        <v>33</v>
      </c>
      <c r="O252" s="286" t="str">
        <f>VLOOKUP(Q252,重复!A:A,1,FALSE)</f>
        <v>工单预览</v>
      </c>
      <c r="P252" s="279" t="s">
        <v>614</v>
      </c>
      <c r="Q252" s="279" t="str">
        <f>INDEX(本体!C:C,MATCH(R252,本体!E:E,0))</f>
        <v>工单预览</v>
      </c>
      <c r="R252" s="176" t="s">
        <v>672</v>
      </c>
    </row>
    <row r="253" s="256" customFormat="1" ht="16.5" spans="1:18">
      <c r="A253" s="278" t="s">
        <v>675</v>
      </c>
      <c r="B253" s="278" t="s">
        <v>611</v>
      </c>
      <c r="C253" s="279"/>
      <c r="D253" s="279" t="s">
        <v>676</v>
      </c>
      <c r="E253" s="285">
        <v>7847.38318965515</v>
      </c>
      <c r="F253" s="285" t="s">
        <v>542</v>
      </c>
      <c r="G253" s="286"/>
      <c r="H253" s="286"/>
      <c r="I253" s="286"/>
      <c r="J253" s="286"/>
      <c r="K253" s="286" t="e">
        <f>INDEX('2月'!F:F,MATCH(G253,'2月'!A:A,0))</f>
        <v>#N/A</v>
      </c>
      <c r="L253" s="287" t="s">
        <v>33</v>
      </c>
      <c r="M253" s="287"/>
      <c r="N253" s="287" t="s">
        <v>45</v>
      </c>
      <c r="O253" s="286" t="str">
        <f>VLOOKUP(Q253,重复!A:A,1,FALSE)</f>
        <v>工单预览</v>
      </c>
      <c r="P253" s="279" t="s">
        <v>614</v>
      </c>
      <c r="Q253" s="279" t="str">
        <f>INDEX(本体!C:C,MATCH(R253,本体!E:E,0))</f>
        <v>工单预览</v>
      </c>
      <c r="R253" s="176" t="s">
        <v>672</v>
      </c>
    </row>
    <row r="254" s="256" customFormat="1" ht="16.5" spans="1:18">
      <c r="A254" s="278" t="s">
        <v>677</v>
      </c>
      <c r="B254" s="278" t="s">
        <v>611</v>
      </c>
      <c r="C254" s="279" t="s">
        <v>678</v>
      </c>
      <c r="D254" s="279" t="s">
        <v>678</v>
      </c>
      <c r="E254" s="285">
        <v>7847.38318965515</v>
      </c>
      <c r="F254" s="285" t="s">
        <v>542</v>
      </c>
      <c r="G254" s="286"/>
      <c r="H254" s="286"/>
      <c r="I254" s="286"/>
      <c r="J254" s="286"/>
      <c r="K254" s="286" t="e">
        <f>INDEX('2月'!F:F,MATCH(G254,'2月'!A:A,0))</f>
        <v>#N/A</v>
      </c>
      <c r="L254" s="287" t="s">
        <v>33</v>
      </c>
      <c r="M254" s="287"/>
      <c r="N254" s="287" t="s">
        <v>45</v>
      </c>
      <c r="O254" s="286" t="str">
        <f>VLOOKUP(Q254,重复!A:A,1,FALSE)</f>
        <v>工单预览</v>
      </c>
      <c r="P254" s="279" t="s">
        <v>614</v>
      </c>
      <c r="Q254" s="279" t="str">
        <f>INDEX(本体!C:C,MATCH(R254,本体!E:E,0))</f>
        <v>工单预览</v>
      </c>
      <c r="R254" s="176" t="s">
        <v>672</v>
      </c>
    </row>
    <row r="255" s="256" customFormat="1" ht="16.5" spans="1:18">
      <c r="A255" s="278" t="s">
        <v>679</v>
      </c>
      <c r="B255" s="278" t="s">
        <v>611</v>
      </c>
      <c r="C255" s="279" t="s">
        <v>680</v>
      </c>
      <c r="D255" s="279" t="s">
        <v>681</v>
      </c>
      <c r="E255" s="285">
        <v>10986.3364655172</v>
      </c>
      <c r="F255" s="285" t="s">
        <v>542</v>
      </c>
      <c r="G255" s="286">
        <v>105</v>
      </c>
      <c r="H255" s="286" t="s">
        <v>664</v>
      </c>
      <c r="I255" s="286" t="s">
        <v>682</v>
      </c>
      <c r="J255" s="286" t="s">
        <v>24</v>
      </c>
      <c r="K255" s="286">
        <f>INDEX('2月'!F:F,MATCH(G255,'2月'!A:A,0))</f>
        <v>0</v>
      </c>
      <c r="L255" s="287"/>
      <c r="M255" s="287"/>
      <c r="N255" s="287" t="s">
        <v>24</v>
      </c>
      <c r="O255" s="286" t="str">
        <f>VLOOKUP(Q255,重复!A:A,1,FALSE)</f>
        <v>工单预览</v>
      </c>
      <c r="P255" s="279" t="s">
        <v>614</v>
      </c>
      <c r="Q255" s="279" t="str">
        <f>INDEX(本体!C:C,MATCH(R255,本体!E:E,0))</f>
        <v>工单预览</v>
      </c>
      <c r="R255" s="176" t="s">
        <v>680</v>
      </c>
    </row>
    <row r="256" s="256" customFormat="1" ht="16.5" spans="1:18">
      <c r="A256" s="278" t="s">
        <v>683</v>
      </c>
      <c r="B256" s="278" t="s">
        <v>611</v>
      </c>
      <c r="C256" s="279"/>
      <c r="D256" s="279" t="s">
        <v>684</v>
      </c>
      <c r="E256" s="285">
        <v>7847.38318965515</v>
      </c>
      <c r="F256" s="285" t="s">
        <v>542</v>
      </c>
      <c r="G256" s="286"/>
      <c r="H256" s="286"/>
      <c r="I256" s="286"/>
      <c r="J256" s="286"/>
      <c r="K256" s="286" t="e">
        <f>INDEX('2月'!F:F,MATCH(G256,'2月'!A:A,0))</f>
        <v>#N/A</v>
      </c>
      <c r="L256" s="287" t="s">
        <v>33</v>
      </c>
      <c r="M256" s="287"/>
      <c r="N256" s="287" t="s">
        <v>45</v>
      </c>
      <c r="O256" s="286" t="str">
        <f>VLOOKUP(Q256,重复!A:A,1,FALSE)</f>
        <v>工单预览</v>
      </c>
      <c r="P256" s="279" t="s">
        <v>614</v>
      </c>
      <c r="Q256" s="279" t="str">
        <f>INDEX(本体!C:C,MATCH(R256,本体!E:E,0))</f>
        <v>工单预览</v>
      </c>
      <c r="R256" s="176" t="s">
        <v>680</v>
      </c>
    </row>
    <row r="257" s="256" customFormat="1" ht="16.5" spans="1:18">
      <c r="A257" s="278" t="s">
        <v>685</v>
      </c>
      <c r="B257" s="278" t="s">
        <v>611</v>
      </c>
      <c r="C257" s="279"/>
      <c r="D257" s="279" t="s">
        <v>686</v>
      </c>
      <c r="E257" s="285">
        <v>0</v>
      </c>
      <c r="F257" s="285" t="s">
        <v>542</v>
      </c>
      <c r="G257" s="286"/>
      <c r="H257" s="286"/>
      <c r="I257" s="286"/>
      <c r="J257" s="286"/>
      <c r="K257" s="286" t="e">
        <f>INDEX('2月'!F:F,MATCH(G257,'2月'!A:A,0))</f>
        <v>#N/A</v>
      </c>
      <c r="L257" s="287" t="s">
        <v>33</v>
      </c>
      <c r="M257" s="287"/>
      <c r="N257" s="287" t="s">
        <v>45</v>
      </c>
      <c r="O257" s="286" t="str">
        <f>VLOOKUP(Q257,重复!A:A,1,FALSE)</f>
        <v>工单预览</v>
      </c>
      <c r="P257" s="279" t="s">
        <v>614</v>
      </c>
      <c r="Q257" s="279" t="str">
        <f>INDEX(本体!C:C,MATCH(R257,本体!E:E,0))</f>
        <v>工单预览</v>
      </c>
      <c r="R257" s="176" t="s">
        <v>680</v>
      </c>
    </row>
    <row r="258" s="256" customFormat="1" ht="16.5" spans="1:18">
      <c r="A258" s="278" t="s">
        <v>687</v>
      </c>
      <c r="B258" s="278" t="s">
        <v>611</v>
      </c>
      <c r="C258" s="279"/>
      <c r="D258" s="279" t="s">
        <v>688</v>
      </c>
      <c r="E258" s="285">
        <v>6277.90655172412</v>
      </c>
      <c r="F258" s="285" t="s">
        <v>542</v>
      </c>
      <c r="G258" s="286"/>
      <c r="H258" s="286"/>
      <c r="I258" s="286"/>
      <c r="J258" s="286"/>
      <c r="K258" s="286" t="e">
        <f>INDEX('2月'!F:F,MATCH(G258,'2月'!A:A,0))</f>
        <v>#N/A</v>
      </c>
      <c r="L258" s="287" t="s">
        <v>33</v>
      </c>
      <c r="M258" s="287"/>
      <c r="N258" s="287" t="s">
        <v>45</v>
      </c>
      <c r="O258" s="286" t="str">
        <f>VLOOKUP(Q258,重复!A:A,1,FALSE)</f>
        <v>工单预览</v>
      </c>
      <c r="P258" s="279" t="s">
        <v>614</v>
      </c>
      <c r="Q258" s="279" t="str">
        <f>INDEX(本体!C:C,MATCH(R258,本体!E:E,0))</f>
        <v>工单预览</v>
      </c>
      <c r="R258" s="176" t="s">
        <v>680</v>
      </c>
    </row>
    <row r="259" s="256" customFormat="1" ht="16.5" spans="1:18">
      <c r="A259" s="278" t="s">
        <v>689</v>
      </c>
      <c r="B259" s="278" t="s">
        <v>611</v>
      </c>
      <c r="C259" s="279"/>
      <c r="D259" s="279" t="s">
        <v>690</v>
      </c>
      <c r="E259" s="285">
        <v>0</v>
      </c>
      <c r="F259" s="285" t="s">
        <v>542</v>
      </c>
      <c r="G259" s="286"/>
      <c r="H259" s="286"/>
      <c r="I259" s="286"/>
      <c r="J259" s="286"/>
      <c r="K259" s="286" t="e">
        <f>INDEX('2月'!F:F,MATCH(G259,'2月'!A:A,0))</f>
        <v>#N/A</v>
      </c>
      <c r="L259" s="287" t="s">
        <v>33</v>
      </c>
      <c r="M259" s="287"/>
      <c r="N259" s="287" t="s">
        <v>45</v>
      </c>
      <c r="O259" s="286" t="str">
        <f>VLOOKUP(Q259,重复!A:A,1,FALSE)</f>
        <v>工单预览</v>
      </c>
      <c r="P259" s="279" t="s">
        <v>614</v>
      </c>
      <c r="Q259" s="279" t="str">
        <f>INDEX(本体!C:C,MATCH(R259,本体!E:E,0))</f>
        <v>工单预览</v>
      </c>
      <c r="R259" s="176" t="s">
        <v>680</v>
      </c>
    </row>
    <row r="260" s="256" customFormat="1" ht="16.5" spans="1:18">
      <c r="A260" s="278" t="s">
        <v>691</v>
      </c>
      <c r="B260" s="278" t="s">
        <v>611</v>
      </c>
      <c r="C260" s="279"/>
      <c r="D260" s="279" t="s">
        <v>692</v>
      </c>
      <c r="E260" s="285">
        <v>0</v>
      </c>
      <c r="F260" s="285" t="s">
        <v>542</v>
      </c>
      <c r="G260" s="286"/>
      <c r="H260" s="286"/>
      <c r="I260" s="286"/>
      <c r="J260" s="286"/>
      <c r="K260" s="286" t="e">
        <f>INDEX('2月'!F:F,MATCH(G260,'2月'!A:A,0))</f>
        <v>#N/A</v>
      </c>
      <c r="L260" s="287" t="s">
        <v>33</v>
      </c>
      <c r="M260" s="287"/>
      <c r="N260" s="287" t="s">
        <v>45</v>
      </c>
      <c r="O260" s="286" t="str">
        <f>VLOOKUP(Q260,重复!A:A,1,FALSE)</f>
        <v>工单预览</v>
      </c>
      <c r="P260" s="279" t="s">
        <v>614</v>
      </c>
      <c r="Q260" s="279" t="str">
        <f>INDEX(本体!C:C,MATCH(R260,本体!E:E,0))</f>
        <v>工单预览</v>
      </c>
      <c r="R260" s="176" t="s">
        <v>680</v>
      </c>
    </row>
    <row r="261" s="256" customFormat="1" ht="16.5" spans="1:18">
      <c r="A261" s="278" t="s">
        <v>693</v>
      </c>
      <c r="B261" s="278" t="s">
        <v>611</v>
      </c>
      <c r="C261" s="279"/>
      <c r="D261" s="279" t="s">
        <v>694</v>
      </c>
      <c r="E261" s="285">
        <v>0</v>
      </c>
      <c r="F261" s="285" t="s">
        <v>542</v>
      </c>
      <c r="G261" s="286">
        <v>256</v>
      </c>
      <c r="H261" s="286" t="s">
        <v>695</v>
      </c>
      <c r="I261" s="286" t="s">
        <v>696</v>
      </c>
      <c r="J261" s="286" t="s">
        <v>33</v>
      </c>
      <c r="K261" s="286">
        <f>INDEX('2月'!F:F,MATCH(G261,'2月'!A:A,0))</f>
        <v>0</v>
      </c>
      <c r="L261" s="287" t="s">
        <v>33</v>
      </c>
      <c r="M261" s="287"/>
      <c r="N261" s="287" t="s">
        <v>33</v>
      </c>
      <c r="O261" s="286" t="str">
        <f>VLOOKUP(Q261,重复!A:A,1,FALSE)</f>
        <v>工单预览</v>
      </c>
      <c r="P261" s="279" t="s">
        <v>614</v>
      </c>
      <c r="Q261" s="279" t="str">
        <f>INDEX(本体!C:C,MATCH(R261,本体!E:E,0))</f>
        <v>工单预览</v>
      </c>
      <c r="R261" s="176" t="s">
        <v>680</v>
      </c>
    </row>
    <row r="262" s="256" customFormat="1" ht="16.5" spans="1:18">
      <c r="A262" s="278" t="s">
        <v>697</v>
      </c>
      <c r="B262" s="278" t="s">
        <v>611</v>
      </c>
      <c r="C262" s="279"/>
      <c r="D262" s="279" t="s">
        <v>698</v>
      </c>
      <c r="E262" s="285">
        <v>0</v>
      </c>
      <c r="F262" s="285" t="s">
        <v>542</v>
      </c>
      <c r="G262" s="286"/>
      <c r="H262" s="286"/>
      <c r="I262" s="286"/>
      <c r="J262" s="286"/>
      <c r="K262" s="286" t="e">
        <f>INDEX('2月'!F:F,MATCH(G262,'2月'!A:A,0))</f>
        <v>#N/A</v>
      </c>
      <c r="L262" s="287" t="s">
        <v>33</v>
      </c>
      <c r="M262" s="287"/>
      <c r="N262" s="287" t="s">
        <v>45</v>
      </c>
      <c r="O262" s="286" t="str">
        <f>VLOOKUP(Q262,重复!A:A,1,FALSE)</f>
        <v>工单预览</v>
      </c>
      <c r="P262" s="279" t="s">
        <v>614</v>
      </c>
      <c r="Q262" s="279" t="str">
        <f>INDEX(本体!C:C,MATCH(R262,本体!E:E,0))</f>
        <v>工单预览</v>
      </c>
      <c r="R262" s="176" t="s">
        <v>680</v>
      </c>
    </row>
    <row r="263" s="256" customFormat="1" ht="16.5" spans="1:18">
      <c r="A263" s="278" t="s">
        <v>699</v>
      </c>
      <c r="B263" s="278" t="s">
        <v>611</v>
      </c>
      <c r="C263" s="279"/>
      <c r="D263" s="279" t="s">
        <v>700</v>
      </c>
      <c r="E263" s="285">
        <v>0</v>
      </c>
      <c r="F263" s="285" t="s">
        <v>542</v>
      </c>
      <c r="G263" s="286"/>
      <c r="H263" s="286"/>
      <c r="I263" s="286"/>
      <c r="J263" s="286"/>
      <c r="K263" s="286" t="e">
        <f>INDEX('2月'!F:F,MATCH(G263,'2月'!A:A,0))</f>
        <v>#N/A</v>
      </c>
      <c r="L263" s="287" t="s">
        <v>33</v>
      </c>
      <c r="M263" s="287"/>
      <c r="N263" s="287" t="s">
        <v>45</v>
      </c>
      <c r="O263" s="286" t="str">
        <f>VLOOKUP(Q263,重复!A:A,1,FALSE)</f>
        <v>工单预览</v>
      </c>
      <c r="P263" s="279" t="s">
        <v>614</v>
      </c>
      <c r="Q263" s="279" t="str">
        <f>INDEX(本体!C:C,MATCH(R263,本体!E:E,0))</f>
        <v>工单预览</v>
      </c>
      <c r="R263" s="176" t="s">
        <v>680</v>
      </c>
    </row>
    <row r="264" s="256" customFormat="1" ht="16.5" spans="1:18">
      <c r="A264" s="278" t="s">
        <v>701</v>
      </c>
      <c r="B264" s="278" t="s">
        <v>611</v>
      </c>
      <c r="C264" s="279"/>
      <c r="D264" s="279" t="s">
        <v>702</v>
      </c>
      <c r="E264" s="285">
        <v>0</v>
      </c>
      <c r="F264" s="285" t="s">
        <v>542</v>
      </c>
      <c r="G264" s="286"/>
      <c r="H264" s="286"/>
      <c r="I264" s="286"/>
      <c r="J264" s="286"/>
      <c r="K264" s="286" t="e">
        <f>INDEX('2月'!F:F,MATCH(G264,'2月'!A:A,0))</f>
        <v>#N/A</v>
      </c>
      <c r="L264" s="287" t="s">
        <v>33</v>
      </c>
      <c r="M264" s="287"/>
      <c r="N264" s="287" t="s">
        <v>45</v>
      </c>
      <c r="O264" s="286" t="str">
        <f>VLOOKUP(Q264,重复!A:A,1,FALSE)</f>
        <v>工单预览</v>
      </c>
      <c r="P264" s="279" t="s">
        <v>614</v>
      </c>
      <c r="Q264" s="279" t="str">
        <f>INDEX(本体!C:C,MATCH(R264,本体!E:E,0))</f>
        <v>工单预览</v>
      </c>
      <c r="R264" s="176" t="s">
        <v>680</v>
      </c>
    </row>
    <row r="265" s="256" customFormat="1" ht="16.5" spans="1:18">
      <c r="A265" s="278" t="s">
        <v>703</v>
      </c>
      <c r="B265" s="278" t="s">
        <v>611</v>
      </c>
      <c r="C265" s="279"/>
      <c r="D265" s="279" t="s">
        <v>704</v>
      </c>
      <c r="E265" s="285">
        <v>0</v>
      </c>
      <c r="F265" s="285" t="s">
        <v>542</v>
      </c>
      <c r="G265" s="286"/>
      <c r="H265" s="286"/>
      <c r="I265" s="286"/>
      <c r="J265" s="286"/>
      <c r="K265" s="286" t="e">
        <f>INDEX('2月'!F:F,MATCH(G265,'2月'!A:A,0))</f>
        <v>#N/A</v>
      </c>
      <c r="L265" s="287" t="s">
        <v>33</v>
      </c>
      <c r="M265" s="287"/>
      <c r="N265" s="287" t="s">
        <v>45</v>
      </c>
      <c r="O265" s="286" t="str">
        <f>VLOOKUP(Q265,重复!A:A,1,FALSE)</f>
        <v>工单预览</v>
      </c>
      <c r="P265" s="279" t="s">
        <v>614</v>
      </c>
      <c r="Q265" s="279" t="str">
        <f>INDEX(本体!C:C,MATCH(R265,本体!E:E,0))</f>
        <v>工单预览</v>
      </c>
      <c r="R265" s="176" t="s">
        <v>680</v>
      </c>
    </row>
    <row r="266" s="256" customFormat="1" ht="16.5" spans="1:18">
      <c r="A266" s="278" t="s">
        <v>705</v>
      </c>
      <c r="B266" s="278" t="s">
        <v>611</v>
      </c>
      <c r="C266" s="279"/>
      <c r="D266" s="279" t="s">
        <v>706</v>
      </c>
      <c r="E266" s="285">
        <v>7847.38318965515</v>
      </c>
      <c r="F266" s="285" t="s">
        <v>542</v>
      </c>
      <c r="G266" s="286"/>
      <c r="H266" s="286"/>
      <c r="I266" s="286"/>
      <c r="J266" s="286"/>
      <c r="K266" s="286" t="e">
        <f>INDEX('2月'!F:F,MATCH(G266,'2月'!A:A,0))</f>
        <v>#N/A</v>
      </c>
      <c r="L266" s="287" t="s">
        <v>33</v>
      </c>
      <c r="M266" s="287"/>
      <c r="N266" s="287" t="s">
        <v>45</v>
      </c>
      <c r="O266" s="286" t="str">
        <f>VLOOKUP(Q266,重复!A:A,1,FALSE)</f>
        <v>工单预览</v>
      </c>
      <c r="P266" s="279" t="s">
        <v>614</v>
      </c>
      <c r="Q266" s="279" t="str">
        <f>INDEX(本体!C:C,MATCH(R266,本体!E:E,0))</f>
        <v>工单预览</v>
      </c>
      <c r="R266" s="176" t="s">
        <v>707</v>
      </c>
    </row>
    <row r="267" s="256" customFormat="1" ht="16.5" spans="1:18">
      <c r="A267" s="278" t="s">
        <v>708</v>
      </c>
      <c r="B267" s="278" t="s">
        <v>611</v>
      </c>
      <c r="C267" s="279" t="s">
        <v>709</v>
      </c>
      <c r="D267" s="279" t="s">
        <v>709</v>
      </c>
      <c r="E267" s="285">
        <v>7847.38318965515</v>
      </c>
      <c r="F267" s="285" t="s">
        <v>542</v>
      </c>
      <c r="G267" s="286"/>
      <c r="H267" s="286"/>
      <c r="I267" s="286"/>
      <c r="J267" s="286"/>
      <c r="K267" s="286" t="e">
        <f>INDEX('2月'!F:F,MATCH(G267,'2月'!A:A,0))</f>
        <v>#N/A</v>
      </c>
      <c r="L267" s="287" t="s">
        <v>33</v>
      </c>
      <c r="M267" s="287"/>
      <c r="N267" s="287" t="s">
        <v>45</v>
      </c>
      <c r="O267" s="286" t="str">
        <f>VLOOKUP(Q267,重复!A:A,1,FALSE)</f>
        <v>工单预览</v>
      </c>
      <c r="P267" s="279" t="s">
        <v>614</v>
      </c>
      <c r="Q267" s="279" t="str">
        <f>INDEX(本体!C:C,MATCH(R267,本体!E:E,0))</f>
        <v>工单预览</v>
      </c>
      <c r="R267" s="176" t="s">
        <v>707</v>
      </c>
    </row>
    <row r="268" s="256" customFormat="1" ht="16.5" spans="1:18">
      <c r="A268" s="278" t="s">
        <v>710</v>
      </c>
      <c r="B268" s="278" t="s">
        <v>611</v>
      </c>
      <c r="C268" s="279" t="s">
        <v>711</v>
      </c>
      <c r="D268" s="279" t="s">
        <v>711</v>
      </c>
      <c r="E268" s="285">
        <v>6277.90655172412</v>
      </c>
      <c r="F268" s="285" t="s">
        <v>542</v>
      </c>
      <c r="G268" s="286"/>
      <c r="H268" s="286"/>
      <c r="I268" s="286"/>
      <c r="J268" s="286"/>
      <c r="K268" s="286" t="e">
        <f>INDEX('2月'!F:F,MATCH(G268,'2月'!A:A,0))</f>
        <v>#N/A</v>
      </c>
      <c r="L268" s="287" t="s">
        <v>33</v>
      </c>
      <c r="M268" s="287"/>
      <c r="N268" s="287" t="s">
        <v>45</v>
      </c>
      <c r="O268" s="286" t="str">
        <f>VLOOKUP(Q268,重复!A:A,1,FALSE)</f>
        <v>估算/结算</v>
      </c>
      <c r="P268" s="279" t="s">
        <v>614</v>
      </c>
      <c r="Q268" s="279" t="str">
        <f>INDEX(本体!C:C,MATCH(R268,本体!E:E,0))</f>
        <v>估算/结算</v>
      </c>
      <c r="R268" s="176" t="s">
        <v>712</v>
      </c>
    </row>
    <row r="269" s="256" customFormat="1" ht="16.5" spans="1:18">
      <c r="A269" s="278" t="s">
        <v>713</v>
      </c>
      <c r="B269" s="278" t="s">
        <v>611</v>
      </c>
      <c r="C269" s="279"/>
      <c r="D269" s="279" t="s">
        <v>714</v>
      </c>
      <c r="E269" s="285">
        <v>0</v>
      </c>
      <c r="F269" s="285" t="s">
        <v>542</v>
      </c>
      <c r="G269" s="286"/>
      <c r="H269" s="286"/>
      <c r="I269" s="286"/>
      <c r="J269" s="286"/>
      <c r="K269" s="286" t="e">
        <f>INDEX('2月'!F:F,MATCH(G269,'2月'!A:A,0))</f>
        <v>#N/A</v>
      </c>
      <c r="L269" s="287" t="s">
        <v>33</v>
      </c>
      <c r="M269" s="287"/>
      <c r="N269" s="287" t="s">
        <v>45</v>
      </c>
      <c r="O269" s="286" t="str">
        <f>VLOOKUP(Q269,重复!A:A,1,FALSE)</f>
        <v>估算/结算</v>
      </c>
      <c r="P269" s="279" t="s">
        <v>614</v>
      </c>
      <c r="Q269" s="279" t="str">
        <f>INDEX(本体!C:C,MATCH(R269,本体!E:E,0))</f>
        <v>估算/结算</v>
      </c>
      <c r="R269" s="176" t="s">
        <v>712</v>
      </c>
    </row>
    <row r="270" s="256" customFormat="1" ht="16.5" spans="1:18">
      <c r="A270" s="278" t="s">
        <v>715</v>
      </c>
      <c r="B270" s="278" t="s">
        <v>611</v>
      </c>
      <c r="C270" s="279" t="s">
        <v>716</v>
      </c>
      <c r="D270" s="279" t="s">
        <v>717</v>
      </c>
      <c r="E270" s="285">
        <v>7847.38318965515</v>
      </c>
      <c r="F270" s="285" t="s">
        <v>542</v>
      </c>
      <c r="G270" s="286"/>
      <c r="H270" s="286"/>
      <c r="I270" s="286"/>
      <c r="J270" s="286"/>
      <c r="K270" s="286" t="e">
        <f>INDEX('2月'!F:F,MATCH(G270,'2月'!A:A,0))</f>
        <v>#N/A</v>
      </c>
      <c r="L270" s="287" t="s">
        <v>34</v>
      </c>
      <c r="M270" s="287"/>
      <c r="N270" s="287" t="s">
        <v>45</v>
      </c>
      <c r="O270" s="286" t="str">
        <f>VLOOKUP(Q270,重复!A:A,1,FALSE)</f>
        <v>车辆状况</v>
      </c>
      <c r="P270" s="279" t="s">
        <v>614</v>
      </c>
      <c r="Q270" s="279" t="str">
        <f>INDEX(本体!C:C,MATCH(R270,本体!E:E,0))</f>
        <v>车辆状况</v>
      </c>
      <c r="R270" s="176" t="s">
        <v>718</v>
      </c>
    </row>
    <row r="271" s="256" customFormat="1" ht="16.5" spans="1:18">
      <c r="A271" s="278" t="s">
        <v>719</v>
      </c>
      <c r="B271" s="278" t="s">
        <v>611</v>
      </c>
      <c r="C271" s="279"/>
      <c r="D271" s="279" t="s">
        <v>720</v>
      </c>
      <c r="E271" s="285">
        <v>6277.90655172412</v>
      </c>
      <c r="F271" s="285" t="s">
        <v>542</v>
      </c>
      <c r="G271" s="286"/>
      <c r="H271" s="286"/>
      <c r="I271" s="286"/>
      <c r="J271" s="286"/>
      <c r="K271" s="286" t="e">
        <f>INDEX('2月'!F:F,MATCH(G271,'2月'!A:A,0))</f>
        <v>#N/A</v>
      </c>
      <c r="L271" s="287" t="s">
        <v>33</v>
      </c>
      <c r="M271" s="287"/>
      <c r="N271" s="287" t="s">
        <v>45</v>
      </c>
      <c r="O271" s="286" t="str">
        <f>VLOOKUP(Q271,重复!A:A,1,FALSE)</f>
        <v>车辆状况</v>
      </c>
      <c r="P271" s="279" t="s">
        <v>614</v>
      </c>
      <c r="Q271" s="279" t="str">
        <f>INDEX(本体!C:C,MATCH(R271,本体!E:E,0))</f>
        <v>车辆状况</v>
      </c>
      <c r="R271" s="176" t="s">
        <v>718</v>
      </c>
    </row>
    <row r="272" s="256" customFormat="1" ht="16.5" spans="1:18">
      <c r="A272" s="278" t="s">
        <v>721</v>
      </c>
      <c r="B272" s="278" t="s">
        <v>611</v>
      </c>
      <c r="C272" s="279" t="s">
        <v>722</v>
      </c>
      <c r="D272" s="279" t="s">
        <v>723</v>
      </c>
      <c r="E272" s="285">
        <v>7847.38318965515</v>
      </c>
      <c r="F272" s="285" t="s">
        <v>542</v>
      </c>
      <c r="G272" s="286"/>
      <c r="H272" s="286"/>
      <c r="I272" s="286"/>
      <c r="J272" s="286"/>
      <c r="K272" s="286" t="e">
        <f>INDEX('2月'!F:F,MATCH(G272,'2月'!A:A,0))</f>
        <v>#N/A</v>
      </c>
      <c r="L272" s="287" t="s">
        <v>34</v>
      </c>
      <c r="M272" s="287"/>
      <c r="N272" s="287" t="s">
        <v>45</v>
      </c>
      <c r="O272" s="286" t="str">
        <f>VLOOKUP(Q272,重复!A:A,1,FALSE)</f>
        <v>估算/结算</v>
      </c>
      <c r="P272" s="279" t="s">
        <v>614</v>
      </c>
      <c r="Q272" s="279" t="str">
        <f>INDEX(本体!C:C,MATCH(R272,本体!E:E,0))</f>
        <v>估算/结算</v>
      </c>
      <c r="R272" s="176" t="s">
        <v>712</v>
      </c>
    </row>
    <row r="273" s="256" customFormat="1" ht="16.5" spans="1:18">
      <c r="A273" s="278" t="s">
        <v>724</v>
      </c>
      <c r="B273" s="278" t="s">
        <v>611</v>
      </c>
      <c r="C273" s="279"/>
      <c r="D273" s="279" t="s">
        <v>722</v>
      </c>
      <c r="E273" s="285">
        <v>6277.90655172412</v>
      </c>
      <c r="F273" s="285" t="s">
        <v>542</v>
      </c>
      <c r="G273" s="286"/>
      <c r="H273" s="286"/>
      <c r="I273" s="286"/>
      <c r="J273" s="286"/>
      <c r="K273" s="286" t="e">
        <f>INDEX('2月'!F:F,MATCH(G273,'2月'!A:A,0))</f>
        <v>#N/A</v>
      </c>
      <c r="L273" s="287" t="s">
        <v>33</v>
      </c>
      <c r="M273" s="287"/>
      <c r="N273" s="287" t="s">
        <v>45</v>
      </c>
      <c r="O273" s="286" t="str">
        <f>VLOOKUP(Q273,重复!A:A,1,FALSE)</f>
        <v>估算/结算</v>
      </c>
      <c r="P273" s="279" t="s">
        <v>614</v>
      </c>
      <c r="Q273" s="279" t="str">
        <f>INDEX(本体!C:C,MATCH(R273,本体!E:E,0))</f>
        <v>估算/结算</v>
      </c>
      <c r="R273" s="176" t="s">
        <v>712</v>
      </c>
    </row>
    <row r="274" s="256" customFormat="1" ht="16.5" spans="1:18">
      <c r="A274" s="278" t="s">
        <v>725</v>
      </c>
      <c r="B274" s="278" t="s">
        <v>611</v>
      </c>
      <c r="C274" s="279" t="s">
        <v>670</v>
      </c>
      <c r="D274" s="279" t="s">
        <v>726</v>
      </c>
      <c r="E274" s="285">
        <v>10986.3364655172</v>
      </c>
      <c r="F274" s="285" t="s">
        <v>542</v>
      </c>
      <c r="G274" s="286">
        <v>104</v>
      </c>
      <c r="H274" s="286" t="s">
        <v>664</v>
      </c>
      <c r="I274" s="286" t="s">
        <v>727</v>
      </c>
      <c r="J274" s="286" t="s">
        <v>24</v>
      </c>
      <c r="K274" s="286">
        <f>INDEX('2月'!F:F,MATCH(G274,'2月'!A:A,0))</f>
        <v>0</v>
      </c>
      <c r="L274" s="287"/>
      <c r="M274" s="287"/>
      <c r="N274" s="287" t="s">
        <v>24</v>
      </c>
      <c r="O274" s="286" t="str">
        <f>VLOOKUP(Q274,重复!A:A,1,FALSE)</f>
        <v>工单预览</v>
      </c>
      <c r="P274" s="279" t="s">
        <v>614</v>
      </c>
      <c r="Q274" s="279" t="str">
        <f>INDEX(本体!C:C,MATCH(R274,本体!E:E,0))</f>
        <v>工单预览</v>
      </c>
      <c r="R274" s="176" t="s">
        <v>670</v>
      </c>
    </row>
    <row r="275" s="256" customFormat="1" ht="16.5" spans="1:18">
      <c r="A275" s="278" t="s">
        <v>728</v>
      </c>
      <c r="B275" s="278" t="s">
        <v>611</v>
      </c>
      <c r="C275" s="279"/>
      <c r="D275" s="279" t="s">
        <v>729</v>
      </c>
      <c r="E275" s="285">
        <v>7847.38318965515</v>
      </c>
      <c r="F275" s="285" t="s">
        <v>542</v>
      </c>
      <c r="G275" s="286"/>
      <c r="H275" s="286"/>
      <c r="I275" s="286"/>
      <c r="J275" s="286"/>
      <c r="K275" s="286" t="e">
        <f>INDEX('2月'!F:F,MATCH(G275,'2月'!A:A,0))</f>
        <v>#N/A</v>
      </c>
      <c r="L275" s="287" t="s">
        <v>33</v>
      </c>
      <c r="M275" s="287"/>
      <c r="N275" s="287" t="s">
        <v>45</v>
      </c>
      <c r="O275" s="286" t="e">
        <f>VLOOKUP(Q275,重复!A:A,1,FALSE)</f>
        <v>#N/A</v>
      </c>
      <c r="P275" s="279" t="s">
        <v>614</v>
      </c>
      <c r="Q275" s="279" t="str">
        <f>INDEX(本体!C:C,MATCH(R275,本体!E:E,0))</f>
        <v>追加作业</v>
      </c>
      <c r="R275" s="176" t="s">
        <v>730</v>
      </c>
    </row>
    <row r="276" s="256" customFormat="1" ht="16.5" spans="1:18">
      <c r="A276" s="278" t="s">
        <v>731</v>
      </c>
      <c r="B276" s="278" t="s">
        <v>611</v>
      </c>
      <c r="C276" s="279"/>
      <c r="D276" s="279" t="s">
        <v>732</v>
      </c>
      <c r="E276" s="285">
        <v>0</v>
      </c>
      <c r="F276" s="285" t="s">
        <v>542</v>
      </c>
      <c r="G276" s="286"/>
      <c r="H276" s="286"/>
      <c r="I276" s="286"/>
      <c r="J276" s="286"/>
      <c r="K276" s="286" t="e">
        <f>INDEX('2月'!F:F,MATCH(G276,'2月'!A:A,0))</f>
        <v>#N/A</v>
      </c>
      <c r="L276" s="287" t="s">
        <v>33</v>
      </c>
      <c r="M276" s="287"/>
      <c r="N276" s="287" t="s">
        <v>45</v>
      </c>
      <c r="O276" s="286" t="e">
        <f>VLOOKUP(Q276,重复!A:A,1,FALSE)</f>
        <v>#N/A</v>
      </c>
      <c r="P276" s="279" t="s">
        <v>614</v>
      </c>
      <c r="Q276" s="279" t="str">
        <f>INDEX(本体!C:C,MATCH(R276,本体!E:E,0))</f>
        <v>追加作业</v>
      </c>
      <c r="R276" s="176" t="s">
        <v>730</v>
      </c>
    </row>
    <row r="277" s="256" customFormat="1" ht="16.5" spans="1:18">
      <c r="A277" s="278" t="s">
        <v>733</v>
      </c>
      <c r="B277" s="278" t="s">
        <v>611</v>
      </c>
      <c r="C277" s="279"/>
      <c r="D277" s="279" t="s">
        <v>734</v>
      </c>
      <c r="E277" s="285">
        <v>0</v>
      </c>
      <c r="F277" s="285" t="s">
        <v>542</v>
      </c>
      <c r="G277" s="286"/>
      <c r="H277" s="286"/>
      <c r="I277" s="286"/>
      <c r="J277" s="286"/>
      <c r="K277" s="286" t="e">
        <f>INDEX('2月'!F:F,MATCH(G277,'2月'!A:A,0))</f>
        <v>#N/A</v>
      </c>
      <c r="L277" s="287" t="s">
        <v>33</v>
      </c>
      <c r="M277" s="287"/>
      <c r="N277" s="287" t="s">
        <v>45</v>
      </c>
      <c r="O277" s="286" t="e">
        <f>VLOOKUP(Q277,重复!A:A,1,FALSE)</f>
        <v>#N/A</v>
      </c>
      <c r="P277" s="279" t="s">
        <v>614</v>
      </c>
      <c r="Q277" s="279" t="str">
        <f>INDEX(本体!C:C,MATCH(R277,本体!E:E,0))</f>
        <v>追加作业</v>
      </c>
      <c r="R277" s="176" t="s">
        <v>730</v>
      </c>
    </row>
    <row r="278" s="256" customFormat="1" ht="16.5" spans="1:18">
      <c r="A278" s="278" t="s">
        <v>735</v>
      </c>
      <c r="B278" s="278" t="s">
        <v>611</v>
      </c>
      <c r="C278" s="279"/>
      <c r="D278" s="279" t="s">
        <v>736</v>
      </c>
      <c r="E278" s="285">
        <v>0</v>
      </c>
      <c r="F278" s="285" t="s">
        <v>542</v>
      </c>
      <c r="G278" s="286"/>
      <c r="H278" s="286"/>
      <c r="I278" s="286"/>
      <c r="J278" s="286"/>
      <c r="K278" s="286" t="e">
        <f>INDEX('2月'!F:F,MATCH(G278,'2月'!A:A,0))</f>
        <v>#N/A</v>
      </c>
      <c r="L278" s="287" t="s">
        <v>33</v>
      </c>
      <c r="M278" s="287"/>
      <c r="N278" s="287" t="s">
        <v>45</v>
      </c>
      <c r="O278" s="286" t="e">
        <f>VLOOKUP(Q278,重复!A:A,1,FALSE)</f>
        <v>#N/A</v>
      </c>
      <c r="P278" s="279" t="s">
        <v>614</v>
      </c>
      <c r="Q278" s="279" t="str">
        <f>INDEX(本体!C:C,MATCH(R278,本体!E:E,0))</f>
        <v>追加作业</v>
      </c>
      <c r="R278" s="176" t="s">
        <v>730</v>
      </c>
    </row>
    <row r="279" s="256" customFormat="1" ht="16.5" spans="1:18">
      <c r="A279" s="278" t="s">
        <v>737</v>
      </c>
      <c r="B279" s="278" t="s">
        <v>611</v>
      </c>
      <c r="C279" s="279"/>
      <c r="D279" s="279" t="s">
        <v>738</v>
      </c>
      <c r="E279" s="285">
        <v>0</v>
      </c>
      <c r="F279" s="285" t="s">
        <v>542</v>
      </c>
      <c r="G279" s="286"/>
      <c r="H279" s="286"/>
      <c r="I279" s="286"/>
      <c r="J279" s="286"/>
      <c r="K279" s="286" t="e">
        <f>INDEX('2月'!F:F,MATCH(G279,'2月'!A:A,0))</f>
        <v>#N/A</v>
      </c>
      <c r="L279" s="287" t="s">
        <v>33</v>
      </c>
      <c r="M279" s="287"/>
      <c r="N279" s="287" t="s">
        <v>45</v>
      </c>
      <c r="O279" s="286" t="e">
        <f>VLOOKUP(Q279,重复!A:A,1,FALSE)</f>
        <v>#N/A</v>
      </c>
      <c r="P279" s="279" t="s">
        <v>614</v>
      </c>
      <c r="Q279" s="279" t="str">
        <f>INDEX(本体!C:C,MATCH(R279,本体!E:E,0))</f>
        <v>追加作业</v>
      </c>
      <c r="R279" s="176" t="s">
        <v>730</v>
      </c>
    </row>
    <row r="280" s="256" customFormat="1" ht="16.5" spans="1:18">
      <c r="A280" s="278" t="s">
        <v>739</v>
      </c>
      <c r="B280" s="278" t="s">
        <v>611</v>
      </c>
      <c r="C280" s="279"/>
      <c r="D280" s="279" t="s">
        <v>740</v>
      </c>
      <c r="E280" s="285">
        <v>0</v>
      </c>
      <c r="F280" s="285" t="s">
        <v>542</v>
      </c>
      <c r="G280" s="286"/>
      <c r="H280" s="286"/>
      <c r="I280" s="286"/>
      <c r="J280" s="286"/>
      <c r="K280" s="286" t="e">
        <f>INDEX('2月'!F:F,MATCH(G280,'2月'!A:A,0))</f>
        <v>#N/A</v>
      </c>
      <c r="L280" s="287" t="s">
        <v>33</v>
      </c>
      <c r="M280" s="287"/>
      <c r="N280" s="287" t="s">
        <v>45</v>
      </c>
      <c r="O280" s="286" t="e">
        <f>VLOOKUP(Q280,重复!A:A,1,FALSE)</f>
        <v>#N/A</v>
      </c>
      <c r="P280" s="279" t="s">
        <v>614</v>
      </c>
      <c r="Q280" s="279" t="str">
        <f>INDEX(本体!C:C,MATCH(R280,本体!E:E,0))</f>
        <v>追加作业</v>
      </c>
      <c r="R280" s="176" t="s">
        <v>730</v>
      </c>
    </row>
    <row r="281" s="256" customFormat="1" ht="16.5" spans="1:18">
      <c r="A281" s="278" t="s">
        <v>741</v>
      </c>
      <c r="B281" s="278" t="s">
        <v>611</v>
      </c>
      <c r="C281" s="279"/>
      <c r="D281" s="279" t="s">
        <v>742</v>
      </c>
      <c r="E281" s="285">
        <v>0</v>
      </c>
      <c r="F281" s="285" t="s">
        <v>542</v>
      </c>
      <c r="G281" s="286"/>
      <c r="H281" s="286"/>
      <c r="I281" s="286"/>
      <c r="J281" s="286"/>
      <c r="K281" s="286" t="e">
        <f>INDEX('2月'!F:F,MATCH(G281,'2月'!A:A,0))</f>
        <v>#N/A</v>
      </c>
      <c r="L281" s="287" t="s">
        <v>33</v>
      </c>
      <c r="M281" s="287"/>
      <c r="N281" s="287" t="s">
        <v>45</v>
      </c>
      <c r="O281" s="286" t="e">
        <f>VLOOKUP(Q281,重复!A:A,1,FALSE)</f>
        <v>#N/A</v>
      </c>
      <c r="P281" s="279" t="s">
        <v>614</v>
      </c>
      <c r="Q281" s="279" t="str">
        <f>INDEX(本体!C:C,MATCH(R281,本体!E:E,0))</f>
        <v>追加作业</v>
      </c>
      <c r="R281" s="176" t="s">
        <v>730</v>
      </c>
    </row>
    <row r="282" s="256" customFormat="1" ht="16.5" spans="1:18">
      <c r="A282" s="278" t="s">
        <v>743</v>
      </c>
      <c r="B282" s="278" t="s">
        <v>611</v>
      </c>
      <c r="C282" s="279"/>
      <c r="D282" s="279" t="s">
        <v>744</v>
      </c>
      <c r="E282" s="285">
        <v>0</v>
      </c>
      <c r="F282" s="285" t="s">
        <v>542</v>
      </c>
      <c r="G282" s="286"/>
      <c r="H282" s="286"/>
      <c r="I282" s="286"/>
      <c r="J282" s="286"/>
      <c r="K282" s="286" t="e">
        <f>INDEX('2月'!F:F,MATCH(G282,'2月'!A:A,0))</f>
        <v>#N/A</v>
      </c>
      <c r="L282" s="287" t="s">
        <v>33</v>
      </c>
      <c r="M282" s="287"/>
      <c r="N282" s="287" t="s">
        <v>45</v>
      </c>
      <c r="O282" s="286" t="e">
        <f>VLOOKUP(Q282,重复!A:A,1,FALSE)</f>
        <v>#N/A</v>
      </c>
      <c r="P282" s="279" t="s">
        <v>614</v>
      </c>
      <c r="Q282" s="279" t="str">
        <f>INDEX(本体!C:C,MATCH(R282,本体!E:E,0))</f>
        <v>追加作业</v>
      </c>
      <c r="R282" s="176" t="s">
        <v>730</v>
      </c>
    </row>
    <row r="283" s="256" customFormat="1" ht="16.5" spans="1:18">
      <c r="A283" s="278" t="s">
        <v>745</v>
      </c>
      <c r="B283" s="278" t="s">
        <v>611</v>
      </c>
      <c r="C283" s="279"/>
      <c r="D283" s="279" t="s">
        <v>746</v>
      </c>
      <c r="E283" s="285">
        <v>0</v>
      </c>
      <c r="F283" s="285" t="s">
        <v>542</v>
      </c>
      <c r="G283" s="286"/>
      <c r="H283" s="286"/>
      <c r="I283" s="286"/>
      <c r="J283" s="286"/>
      <c r="K283" s="286" t="e">
        <f>INDEX('2月'!F:F,MATCH(G283,'2月'!A:A,0))</f>
        <v>#N/A</v>
      </c>
      <c r="L283" s="287" t="s">
        <v>33</v>
      </c>
      <c r="M283" s="287"/>
      <c r="N283" s="287" t="s">
        <v>45</v>
      </c>
      <c r="O283" s="286" t="str">
        <f>VLOOKUP(Q283,重复!A:A,1,FALSE)</f>
        <v>工单预览</v>
      </c>
      <c r="P283" s="279" t="s">
        <v>614</v>
      </c>
      <c r="Q283" s="279" t="str">
        <f>INDEX(本体!C:C,MATCH(R283,本体!E:E,0))</f>
        <v>工单预览</v>
      </c>
      <c r="R283" s="180" t="s">
        <v>747</v>
      </c>
    </row>
    <row r="284" s="256" customFormat="1" ht="16.5" spans="1:18">
      <c r="A284" s="278" t="s">
        <v>748</v>
      </c>
      <c r="B284" s="278" t="s">
        <v>611</v>
      </c>
      <c r="C284" s="279"/>
      <c r="D284" s="279" t="s">
        <v>749</v>
      </c>
      <c r="E284" s="285">
        <v>0</v>
      </c>
      <c r="F284" s="285" t="s">
        <v>542</v>
      </c>
      <c r="G284" s="286"/>
      <c r="H284" s="286"/>
      <c r="I284" s="286"/>
      <c r="J284" s="286"/>
      <c r="K284" s="286" t="e">
        <f>INDEX('2月'!F:F,MATCH(G284,'2月'!A:A,0))</f>
        <v>#N/A</v>
      </c>
      <c r="L284" s="287" t="s">
        <v>33</v>
      </c>
      <c r="M284" s="287"/>
      <c r="N284" s="287" t="s">
        <v>45</v>
      </c>
      <c r="O284" s="286" t="e">
        <f>VLOOKUP(Q284,重复!A:A,1,FALSE)</f>
        <v>#N/A</v>
      </c>
      <c r="P284" s="279" t="s">
        <v>614</v>
      </c>
      <c r="Q284" s="279" t="str">
        <f>INDEX(本体!C:C,MATCH(R284,本体!E:E,0))</f>
        <v>追加作业</v>
      </c>
      <c r="R284" s="176" t="s">
        <v>730</v>
      </c>
    </row>
    <row r="285" s="256" customFormat="1" ht="16.5" spans="1:18">
      <c r="A285" s="278" t="s">
        <v>750</v>
      </c>
      <c r="B285" s="278" t="s">
        <v>611</v>
      </c>
      <c r="C285" s="279" t="s">
        <v>751</v>
      </c>
      <c r="D285" s="279" t="s">
        <v>751</v>
      </c>
      <c r="E285" s="285">
        <v>6277.90655172412</v>
      </c>
      <c r="F285" s="285" t="s">
        <v>542</v>
      </c>
      <c r="G285" s="286"/>
      <c r="H285" s="286"/>
      <c r="I285" s="286"/>
      <c r="J285" s="286"/>
      <c r="K285" s="286" t="e">
        <f>INDEX('2月'!F:F,MATCH(G285,'2月'!A:A,0))</f>
        <v>#N/A</v>
      </c>
      <c r="L285" s="287" t="s">
        <v>33</v>
      </c>
      <c r="M285" s="287"/>
      <c r="N285" s="287" t="s">
        <v>45</v>
      </c>
      <c r="O285" s="286" t="str">
        <f>VLOOKUP(Q285,重复!A:A,1,FALSE)</f>
        <v>工单预览</v>
      </c>
      <c r="P285" s="279" t="s">
        <v>614</v>
      </c>
      <c r="Q285" s="279" t="str">
        <f>INDEX(本体!C:C,MATCH(R285,本体!E:E,0))</f>
        <v>工单预览</v>
      </c>
      <c r="R285" s="176" t="s">
        <v>670</v>
      </c>
    </row>
    <row r="286" ht="16.5" spans="1:18">
      <c r="A286" s="278" t="s">
        <v>752</v>
      </c>
      <c r="B286" s="295" t="s">
        <v>611</v>
      </c>
      <c r="C286" s="296"/>
      <c r="D286" s="297" t="s">
        <v>753</v>
      </c>
      <c r="E286" s="285">
        <v>6277.90655172412</v>
      </c>
      <c r="F286" s="285" t="s">
        <v>542</v>
      </c>
      <c r="G286" s="286"/>
      <c r="H286" s="286"/>
      <c r="I286" s="286"/>
      <c r="J286" s="286"/>
      <c r="K286" s="286" t="e">
        <f>INDEX('2月'!F:F,MATCH(G286,'2月'!A:A,0))</f>
        <v>#N/A</v>
      </c>
      <c r="L286" s="300" t="s">
        <v>33</v>
      </c>
      <c r="M286" s="287"/>
      <c r="N286" s="287" t="s">
        <v>45</v>
      </c>
      <c r="O286" s="286" t="str">
        <f>VLOOKUP(Q286,重复!A:A,1,FALSE)</f>
        <v>工单预览</v>
      </c>
      <c r="P286" s="298" t="s">
        <v>614</v>
      </c>
      <c r="Q286" s="279" t="str">
        <f>INDEX(本体!C:C,MATCH(R286,本体!E:E,0))</f>
        <v>工单预览</v>
      </c>
      <c r="R286" s="176" t="s">
        <v>670</v>
      </c>
    </row>
    <row r="287" s="256" customFormat="1" ht="16.5" spans="1:18">
      <c r="A287" s="278" t="s">
        <v>754</v>
      </c>
      <c r="B287" s="278" t="s">
        <v>611</v>
      </c>
      <c r="C287" s="279" t="s">
        <v>755</v>
      </c>
      <c r="D287" s="279" t="s">
        <v>755</v>
      </c>
      <c r="E287" s="285">
        <v>7847.38318965515</v>
      </c>
      <c r="F287" s="285" t="s">
        <v>542</v>
      </c>
      <c r="G287" s="286"/>
      <c r="H287" s="286"/>
      <c r="I287" s="286"/>
      <c r="J287" s="286"/>
      <c r="K287" s="286" t="e">
        <f>INDEX('2月'!F:F,MATCH(G287,'2月'!A:A,0))</f>
        <v>#N/A</v>
      </c>
      <c r="L287" s="287" t="s">
        <v>33</v>
      </c>
      <c r="M287" s="287"/>
      <c r="N287" s="287" t="s">
        <v>45</v>
      </c>
      <c r="O287" s="286" t="str">
        <f>VLOOKUP(Q287,重复!A:A,1,FALSE)</f>
        <v>工单预览</v>
      </c>
      <c r="P287" s="279" t="s">
        <v>614</v>
      </c>
      <c r="Q287" s="279" t="str">
        <f>INDEX(本体!C:C,MATCH(R287,本体!E:E,0))</f>
        <v>工单预览</v>
      </c>
      <c r="R287" s="176" t="s">
        <v>747</v>
      </c>
    </row>
    <row r="288" s="256" customFormat="1" ht="16.5" spans="1:18">
      <c r="A288" s="278" t="s">
        <v>756</v>
      </c>
      <c r="B288" s="278" t="s">
        <v>611</v>
      </c>
      <c r="C288" s="279" t="s">
        <v>757</v>
      </c>
      <c r="D288" s="279" t="s">
        <v>758</v>
      </c>
      <c r="E288" s="285">
        <v>10986.3364655172</v>
      </c>
      <c r="F288" s="285" t="s">
        <v>542</v>
      </c>
      <c r="G288" s="286">
        <v>107</v>
      </c>
      <c r="H288" s="286" t="s">
        <v>664</v>
      </c>
      <c r="I288" s="286" t="s">
        <v>759</v>
      </c>
      <c r="J288" s="286" t="s">
        <v>24</v>
      </c>
      <c r="K288" s="286">
        <f>INDEX('2月'!F:F,MATCH(G288,'2月'!A:A,0))</f>
        <v>0</v>
      </c>
      <c r="L288" s="287"/>
      <c r="M288" s="287"/>
      <c r="N288" s="287" t="s">
        <v>24</v>
      </c>
      <c r="O288" s="286" t="str">
        <f>VLOOKUP(Q288,重复!A:A,1,FALSE)</f>
        <v>工单预览</v>
      </c>
      <c r="P288" s="279" t="s">
        <v>614</v>
      </c>
      <c r="Q288" s="279" t="str">
        <f>INDEX(本体!C:C,MATCH(R288,本体!E:E,0))</f>
        <v>工单预览</v>
      </c>
      <c r="R288" s="176" t="s">
        <v>757</v>
      </c>
    </row>
    <row r="289" s="256" customFormat="1" ht="16.5" spans="1:18">
      <c r="A289" s="278" t="s">
        <v>760</v>
      </c>
      <c r="B289" s="278" t="s">
        <v>611</v>
      </c>
      <c r="C289" s="279" t="s">
        <v>761</v>
      </c>
      <c r="D289" s="279" t="s">
        <v>761</v>
      </c>
      <c r="E289" s="285">
        <v>7847.38318965515</v>
      </c>
      <c r="F289" s="285" t="s">
        <v>542</v>
      </c>
      <c r="G289" s="286"/>
      <c r="H289" s="286"/>
      <c r="I289" s="286"/>
      <c r="J289" s="286"/>
      <c r="K289" s="286" t="e">
        <f>INDEX('2月'!F:F,MATCH(G289,'2月'!A:A,0))</f>
        <v>#N/A</v>
      </c>
      <c r="L289" s="287" t="s">
        <v>33</v>
      </c>
      <c r="M289" s="287"/>
      <c r="N289" s="287" t="s">
        <v>45</v>
      </c>
      <c r="O289" s="286" t="str">
        <f>VLOOKUP(Q289,重复!A:A,1,FALSE)</f>
        <v>工单预览</v>
      </c>
      <c r="P289" s="279" t="s">
        <v>614</v>
      </c>
      <c r="Q289" s="279" t="str">
        <f>INDEX(本体!C:C,MATCH(R289,本体!E:E,0))</f>
        <v>工单预览</v>
      </c>
      <c r="R289" s="176" t="s">
        <v>757</v>
      </c>
    </row>
    <row r="290" s="256" customFormat="1" ht="16.5" spans="1:18">
      <c r="A290" s="278" t="s">
        <v>762</v>
      </c>
      <c r="B290" s="278" t="s">
        <v>611</v>
      </c>
      <c r="C290" s="279" t="s">
        <v>763</v>
      </c>
      <c r="D290" s="279" t="s">
        <v>763</v>
      </c>
      <c r="E290" s="285">
        <v>7847.38318965515</v>
      </c>
      <c r="F290" s="285" t="s">
        <v>542</v>
      </c>
      <c r="G290" s="286"/>
      <c r="H290" s="286"/>
      <c r="I290" s="286"/>
      <c r="J290" s="286"/>
      <c r="K290" s="286" t="e">
        <f>INDEX('2月'!F:F,MATCH(G290,'2月'!A:A,0))</f>
        <v>#N/A</v>
      </c>
      <c r="L290" s="287" t="s">
        <v>33</v>
      </c>
      <c r="M290" s="287"/>
      <c r="N290" s="287" t="s">
        <v>45</v>
      </c>
      <c r="O290" s="286" t="str">
        <f>VLOOKUP(Q290,重复!A:A,1,FALSE)</f>
        <v>工单预览</v>
      </c>
      <c r="P290" s="279" t="s">
        <v>614</v>
      </c>
      <c r="Q290" s="279" t="str">
        <f>INDEX(本体!C:C,MATCH(R290,本体!E:E,0))</f>
        <v>工单预览</v>
      </c>
      <c r="R290" s="176" t="s">
        <v>764</v>
      </c>
    </row>
    <row r="291" s="256" customFormat="1" ht="16.5" spans="1:18">
      <c r="A291" s="278" t="s">
        <v>765</v>
      </c>
      <c r="B291" s="278" t="s">
        <v>611</v>
      </c>
      <c r="C291" s="279"/>
      <c r="D291" s="279" t="s">
        <v>684</v>
      </c>
      <c r="E291" s="285">
        <v>6277.90655172412</v>
      </c>
      <c r="F291" s="285" t="s">
        <v>542</v>
      </c>
      <c r="G291" s="286"/>
      <c r="H291" s="286"/>
      <c r="I291" s="286"/>
      <c r="J291" s="286"/>
      <c r="K291" s="286" t="e">
        <f>INDEX('2月'!F:F,MATCH(G291,'2月'!A:A,0))</f>
        <v>#N/A</v>
      </c>
      <c r="L291" s="287" t="s">
        <v>33</v>
      </c>
      <c r="M291" s="287"/>
      <c r="N291" s="287" t="s">
        <v>45</v>
      </c>
      <c r="O291" s="286" t="str">
        <f>VLOOKUP(Q291,重复!A:A,1,FALSE)</f>
        <v>工单预览</v>
      </c>
      <c r="P291" s="279" t="s">
        <v>614</v>
      </c>
      <c r="Q291" s="279" t="str">
        <f>INDEX(本体!C:C,MATCH(R291,本体!E:E,0))</f>
        <v>工单预览</v>
      </c>
      <c r="R291" s="176" t="s">
        <v>764</v>
      </c>
    </row>
    <row r="292" s="256" customFormat="1" ht="16.5" spans="1:18">
      <c r="A292" s="278" t="s">
        <v>766</v>
      </c>
      <c r="B292" s="278" t="s">
        <v>611</v>
      </c>
      <c r="C292" s="279"/>
      <c r="D292" s="279" t="s">
        <v>686</v>
      </c>
      <c r="E292" s="285">
        <v>0</v>
      </c>
      <c r="F292" s="285" t="s">
        <v>542</v>
      </c>
      <c r="G292" s="286"/>
      <c r="H292" s="286"/>
      <c r="I292" s="286"/>
      <c r="J292" s="286"/>
      <c r="K292" s="286" t="e">
        <f>INDEX('2月'!F:F,MATCH(G292,'2月'!A:A,0))</f>
        <v>#N/A</v>
      </c>
      <c r="L292" s="287" t="s">
        <v>33</v>
      </c>
      <c r="M292" s="287"/>
      <c r="N292" s="287" t="s">
        <v>45</v>
      </c>
      <c r="O292" s="286" t="str">
        <f>VLOOKUP(Q292,重复!A:A,1,FALSE)</f>
        <v>工单预览</v>
      </c>
      <c r="P292" s="279" t="s">
        <v>614</v>
      </c>
      <c r="Q292" s="279" t="str">
        <f>INDEX(本体!C:C,MATCH(R292,本体!E:E,0))</f>
        <v>工单预览</v>
      </c>
      <c r="R292" s="299" t="s">
        <v>764</v>
      </c>
    </row>
    <row r="293" s="256" customFormat="1" ht="16.5" spans="1:18">
      <c r="A293" s="278" t="s">
        <v>767</v>
      </c>
      <c r="B293" s="278" t="s">
        <v>611</v>
      </c>
      <c r="C293" s="279"/>
      <c r="D293" s="279" t="s">
        <v>692</v>
      </c>
      <c r="E293" s="285">
        <v>0</v>
      </c>
      <c r="F293" s="285" t="s">
        <v>542</v>
      </c>
      <c r="G293" s="286"/>
      <c r="H293" s="286"/>
      <c r="I293" s="286"/>
      <c r="J293" s="286"/>
      <c r="K293" s="286" t="e">
        <f>INDEX('2月'!F:F,MATCH(G293,'2月'!A:A,0))</f>
        <v>#N/A</v>
      </c>
      <c r="L293" s="287" t="s">
        <v>33</v>
      </c>
      <c r="M293" s="287"/>
      <c r="N293" s="287" t="s">
        <v>45</v>
      </c>
      <c r="O293" s="286" t="str">
        <f>VLOOKUP(Q293,重复!A:A,1,FALSE)</f>
        <v>工单预览</v>
      </c>
      <c r="P293" s="279" t="s">
        <v>614</v>
      </c>
      <c r="Q293" s="279" t="str">
        <f>INDEX(本体!C:C,MATCH(R293,本体!E:E,0))</f>
        <v>工单预览</v>
      </c>
      <c r="R293" s="299" t="s">
        <v>764</v>
      </c>
    </row>
    <row r="294" s="256" customFormat="1" ht="16.5" spans="1:18">
      <c r="A294" s="278" t="s">
        <v>768</v>
      </c>
      <c r="B294" s="278" t="s">
        <v>611</v>
      </c>
      <c r="C294" s="279"/>
      <c r="D294" s="279" t="s">
        <v>694</v>
      </c>
      <c r="E294" s="285">
        <v>0</v>
      </c>
      <c r="F294" s="285" t="s">
        <v>542</v>
      </c>
      <c r="G294" s="286"/>
      <c r="H294" s="286"/>
      <c r="I294" s="286"/>
      <c r="J294" s="286"/>
      <c r="K294" s="286" t="e">
        <f>INDEX('2月'!F:F,MATCH(G294,'2月'!A:A,0))</f>
        <v>#N/A</v>
      </c>
      <c r="L294" s="287" t="s">
        <v>33</v>
      </c>
      <c r="M294" s="287"/>
      <c r="N294" s="287" t="s">
        <v>45</v>
      </c>
      <c r="O294" s="286" t="str">
        <f>VLOOKUP(Q294,重复!A:A,1,FALSE)</f>
        <v>工单预览</v>
      </c>
      <c r="P294" s="279" t="s">
        <v>614</v>
      </c>
      <c r="Q294" s="279" t="str">
        <f>INDEX(本体!C:C,MATCH(R294,本体!E:E,0))</f>
        <v>工单预览</v>
      </c>
      <c r="R294" s="299" t="s">
        <v>764</v>
      </c>
    </row>
    <row r="295" s="256" customFormat="1" ht="16.5" spans="1:18">
      <c r="A295" s="278" t="s">
        <v>769</v>
      </c>
      <c r="B295" s="278" t="s">
        <v>611</v>
      </c>
      <c r="C295" s="279"/>
      <c r="D295" s="279" t="s">
        <v>698</v>
      </c>
      <c r="E295" s="285">
        <v>0</v>
      </c>
      <c r="F295" s="285" t="s">
        <v>542</v>
      </c>
      <c r="G295" s="286"/>
      <c r="H295" s="286"/>
      <c r="I295" s="286"/>
      <c r="J295" s="286"/>
      <c r="K295" s="286" t="e">
        <f>INDEX('2月'!F:F,MATCH(G295,'2月'!A:A,0))</f>
        <v>#N/A</v>
      </c>
      <c r="L295" s="287" t="s">
        <v>33</v>
      </c>
      <c r="M295" s="287"/>
      <c r="N295" s="287" t="s">
        <v>45</v>
      </c>
      <c r="O295" s="286" t="str">
        <f>VLOOKUP(Q295,重复!A:A,1,FALSE)</f>
        <v>工单预览</v>
      </c>
      <c r="P295" s="279" t="s">
        <v>614</v>
      </c>
      <c r="Q295" s="279" t="str">
        <f>INDEX(本体!C:C,MATCH(R295,本体!E:E,0))</f>
        <v>工单预览</v>
      </c>
      <c r="R295" s="299" t="s">
        <v>764</v>
      </c>
    </row>
    <row r="296" s="256" customFormat="1" ht="16.5" spans="1:18">
      <c r="A296" s="278" t="s">
        <v>770</v>
      </c>
      <c r="B296" s="278" t="s">
        <v>611</v>
      </c>
      <c r="C296" s="279"/>
      <c r="D296" s="279" t="s">
        <v>700</v>
      </c>
      <c r="E296" s="285">
        <v>0</v>
      </c>
      <c r="F296" s="285" t="s">
        <v>542</v>
      </c>
      <c r="G296" s="286"/>
      <c r="H296" s="286"/>
      <c r="I296" s="286"/>
      <c r="J296" s="286"/>
      <c r="K296" s="286" t="e">
        <f>INDEX('2月'!F:F,MATCH(G296,'2月'!A:A,0))</f>
        <v>#N/A</v>
      </c>
      <c r="L296" s="287" t="s">
        <v>33</v>
      </c>
      <c r="M296" s="287"/>
      <c r="N296" s="287" t="s">
        <v>45</v>
      </c>
      <c r="O296" s="286" t="str">
        <f>VLOOKUP(Q296,重复!A:A,1,FALSE)</f>
        <v>工单预览</v>
      </c>
      <c r="P296" s="279" t="s">
        <v>614</v>
      </c>
      <c r="Q296" s="279" t="str">
        <f>INDEX(本体!C:C,MATCH(R296,本体!E:E,0))</f>
        <v>工单预览</v>
      </c>
      <c r="R296" s="299" t="s">
        <v>764</v>
      </c>
    </row>
    <row r="297" s="256" customFormat="1" ht="16.5" spans="1:18">
      <c r="A297" s="278" t="s">
        <v>771</v>
      </c>
      <c r="B297" s="278" t="s">
        <v>611</v>
      </c>
      <c r="C297" s="279"/>
      <c r="D297" s="279" t="s">
        <v>772</v>
      </c>
      <c r="E297" s="285">
        <v>0</v>
      </c>
      <c r="F297" s="285" t="s">
        <v>542</v>
      </c>
      <c r="G297" s="286"/>
      <c r="H297" s="286"/>
      <c r="I297" s="286"/>
      <c r="J297" s="286"/>
      <c r="K297" s="286" t="e">
        <f>INDEX('2月'!F:F,MATCH(G297,'2月'!A:A,0))</f>
        <v>#N/A</v>
      </c>
      <c r="L297" s="287" t="s">
        <v>33</v>
      </c>
      <c r="M297" s="287"/>
      <c r="N297" s="287" t="s">
        <v>45</v>
      </c>
      <c r="O297" s="286" t="str">
        <f>VLOOKUP(Q297,重复!A:A,1,FALSE)</f>
        <v>工单预览</v>
      </c>
      <c r="P297" s="279" t="s">
        <v>614</v>
      </c>
      <c r="Q297" s="279" t="str">
        <f>INDEX(本体!C:C,MATCH(R297,本体!E:E,0))</f>
        <v>工单预览</v>
      </c>
      <c r="R297" s="299" t="s">
        <v>764</v>
      </c>
    </row>
    <row r="298" s="256" customFormat="1" ht="16.5" spans="1:18">
      <c r="A298" s="278" t="s">
        <v>773</v>
      </c>
      <c r="B298" s="278" t="s">
        <v>611</v>
      </c>
      <c r="C298" s="279"/>
      <c r="D298" s="279" t="s">
        <v>774</v>
      </c>
      <c r="E298" s="285">
        <v>0</v>
      </c>
      <c r="F298" s="285" t="s">
        <v>542</v>
      </c>
      <c r="G298" s="286"/>
      <c r="H298" s="286"/>
      <c r="I298" s="286"/>
      <c r="J298" s="286"/>
      <c r="K298" s="286" t="e">
        <f>INDEX('2月'!F:F,MATCH(G298,'2月'!A:A,0))</f>
        <v>#N/A</v>
      </c>
      <c r="L298" s="287" t="s">
        <v>33</v>
      </c>
      <c r="M298" s="287"/>
      <c r="N298" s="287" t="s">
        <v>45</v>
      </c>
      <c r="O298" s="286" t="str">
        <f>VLOOKUP(Q298,重复!A:A,1,FALSE)</f>
        <v>工单预览</v>
      </c>
      <c r="P298" s="279" t="s">
        <v>614</v>
      </c>
      <c r="Q298" s="279" t="str">
        <f>INDEX(本体!C:C,MATCH(R298,本体!E:E,0))</f>
        <v>工单预览</v>
      </c>
      <c r="R298" s="299" t="s">
        <v>764</v>
      </c>
    </row>
    <row r="299" s="256" customFormat="1" ht="16.5" spans="1:18">
      <c r="A299" s="278" t="s">
        <v>775</v>
      </c>
      <c r="B299" s="278" t="s">
        <v>611</v>
      </c>
      <c r="C299" s="279"/>
      <c r="D299" s="279" t="s">
        <v>776</v>
      </c>
      <c r="E299" s="285">
        <v>0</v>
      </c>
      <c r="F299" s="285" t="s">
        <v>542</v>
      </c>
      <c r="G299" s="286"/>
      <c r="H299" s="286"/>
      <c r="I299" s="286"/>
      <c r="J299" s="286"/>
      <c r="K299" s="286" t="e">
        <f>INDEX('2月'!F:F,MATCH(G299,'2月'!A:A,0))</f>
        <v>#N/A</v>
      </c>
      <c r="L299" s="287" t="s">
        <v>33</v>
      </c>
      <c r="M299" s="287"/>
      <c r="N299" s="287" t="s">
        <v>45</v>
      </c>
      <c r="O299" s="286" t="str">
        <f>VLOOKUP(Q299,重复!A:A,1,FALSE)</f>
        <v>工单预览</v>
      </c>
      <c r="P299" s="279" t="s">
        <v>614</v>
      </c>
      <c r="Q299" s="279" t="str">
        <f>INDEX(本体!C:C,MATCH(R299,本体!E:E,0))</f>
        <v>工单预览</v>
      </c>
      <c r="R299" s="299" t="s">
        <v>764</v>
      </c>
    </row>
    <row r="300" s="256" customFormat="1" ht="16.5" spans="1:18">
      <c r="A300" s="278" t="s">
        <v>777</v>
      </c>
      <c r="B300" s="278" t="s">
        <v>611</v>
      </c>
      <c r="C300" s="279"/>
      <c r="D300" s="279" t="s">
        <v>720</v>
      </c>
      <c r="E300" s="285">
        <v>0</v>
      </c>
      <c r="F300" s="285" t="s">
        <v>542</v>
      </c>
      <c r="G300" s="286"/>
      <c r="H300" s="286"/>
      <c r="I300" s="286"/>
      <c r="J300" s="286"/>
      <c r="K300" s="286" t="e">
        <f>INDEX('2月'!F:F,MATCH(G300,'2月'!A:A,0))</f>
        <v>#N/A</v>
      </c>
      <c r="L300" s="287" t="s">
        <v>33</v>
      </c>
      <c r="M300" s="287"/>
      <c r="N300" s="287" t="s">
        <v>45</v>
      </c>
      <c r="O300" s="286" t="str">
        <f>VLOOKUP(Q300,重复!A:A,1,FALSE)</f>
        <v>工单预览</v>
      </c>
      <c r="P300" s="279" t="s">
        <v>614</v>
      </c>
      <c r="Q300" s="279" t="str">
        <f>INDEX(本体!C:C,MATCH(R300,本体!E:E,0))</f>
        <v>工单预览</v>
      </c>
      <c r="R300" s="299" t="s">
        <v>764</v>
      </c>
    </row>
    <row r="301" s="256" customFormat="1" ht="16.5" spans="1:18">
      <c r="A301" s="278" t="s">
        <v>778</v>
      </c>
      <c r="B301" s="278" t="s">
        <v>611</v>
      </c>
      <c r="C301" s="279"/>
      <c r="D301" s="279" t="s">
        <v>779</v>
      </c>
      <c r="E301" s="285">
        <v>0</v>
      </c>
      <c r="F301" s="285" t="s">
        <v>542</v>
      </c>
      <c r="G301" s="286"/>
      <c r="H301" s="286"/>
      <c r="I301" s="286"/>
      <c r="J301" s="286"/>
      <c r="K301" s="286" t="e">
        <f>INDEX('2月'!F:F,MATCH(G301,'2月'!A:A,0))</f>
        <v>#N/A</v>
      </c>
      <c r="L301" s="287" t="s">
        <v>33</v>
      </c>
      <c r="M301" s="287"/>
      <c r="N301" s="287" t="s">
        <v>45</v>
      </c>
      <c r="O301" s="286" t="str">
        <f>VLOOKUP(Q301,重复!A:A,1,FALSE)</f>
        <v>工单预览</v>
      </c>
      <c r="P301" s="279" t="s">
        <v>614</v>
      </c>
      <c r="Q301" s="279" t="str">
        <f>INDEX(本体!C:C,MATCH(R301,本体!E:E,0))</f>
        <v>工单预览</v>
      </c>
      <c r="R301" s="299" t="s">
        <v>764</v>
      </c>
    </row>
    <row r="302" s="256" customFormat="1" ht="16.5" spans="1:18">
      <c r="A302" s="278" t="s">
        <v>780</v>
      </c>
      <c r="B302" s="278" t="s">
        <v>611</v>
      </c>
      <c r="C302" s="279" t="s">
        <v>781</v>
      </c>
      <c r="D302" s="279" t="s">
        <v>781</v>
      </c>
      <c r="E302" s="285">
        <v>6277.90655172412</v>
      </c>
      <c r="F302" s="285" t="s">
        <v>542</v>
      </c>
      <c r="G302" s="286"/>
      <c r="H302" s="286"/>
      <c r="I302" s="286"/>
      <c r="J302" s="286"/>
      <c r="K302" s="286" t="e">
        <f>INDEX('2月'!F:F,MATCH(G302,'2月'!A:A,0))</f>
        <v>#N/A</v>
      </c>
      <c r="L302" s="287" t="s">
        <v>33</v>
      </c>
      <c r="M302" s="287"/>
      <c r="N302" s="287" t="s">
        <v>45</v>
      </c>
      <c r="O302" s="286" t="str">
        <f>VLOOKUP(Q302,重复!A:A,1,FALSE)</f>
        <v>工单预览</v>
      </c>
      <c r="P302" s="279" t="s">
        <v>614</v>
      </c>
      <c r="Q302" s="279" t="str">
        <f>INDEX(本体!C:C,MATCH(R302,本体!E:E,0))</f>
        <v>工单预览</v>
      </c>
      <c r="R302" s="299" t="s">
        <v>764</v>
      </c>
    </row>
    <row r="303" s="256" customFormat="1" ht="16.5" spans="1:18">
      <c r="A303" s="278" t="s">
        <v>782</v>
      </c>
      <c r="B303" s="278" t="s">
        <v>611</v>
      </c>
      <c r="C303" s="279"/>
      <c r="D303" s="279" t="s">
        <v>783</v>
      </c>
      <c r="E303" s="285">
        <v>0</v>
      </c>
      <c r="F303" s="285" t="s">
        <v>542</v>
      </c>
      <c r="G303" s="286"/>
      <c r="H303" s="286"/>
      <c r="I303" s="286"/>
      <c r="J303" s="286"/>
      <c r="K303" s="286" t="e">
        <f>INDEX('2月'!F:F,MATCH(G303,'2月'!A:A,0))</f>
        <v>#N/A</v>
      </c>
      <c r="L303" s="287" t="s">
        <v>33</v>
      </c>
      <c r="M303" s="287"/>
      <c r="N303" s="287" t="s">
        <v>45</v>
      </c>
      <c r="O303" s="286" t="str">
        <f>VLOOKUP(Q303,重复!A:A,1,FALSE)</f>
        <v>工单预览</v>
      </c>
      <c r="P303" s="279" t="s">
        <v>614</v>
      </c>
      <c r="Q303" s="279" t="str">
        <f>INDEX(本体!C:C,MATCH(R303,本体!E:E,0))</f>
        <v>工单预览</v>
      </c>
      <c r="R303" s="299" t="s">
        <v>764</v>
      </c>
    </row>
    <row r="304" s="256" customFormat="1" ht="16.5" spans="1:18">
      <c r="A304" s="278" t="s">
        <v>784</v>
      </c>
      <c r="B304" s="278" t="s">
        <v>611</v>
      </c>
      <c r="C304" s="279" t="s">
        <v>785</v>
      </c>
      <c r="D304" s="279" t="s">
        <v>786</v>
      </c>
      <c r="E304" s="285">
        <v>7847.38318965515</v>
      </c>
      <c r="F304" s="285" t="s">
        <v>542</v>
      </c>
      <c r="G304" s="286"/>
      <c r="H304" s="286"/>
      <c r="I304" s="286"/>
      <c r="J304" s="286"/>
      <c r="K304" s="286" t="e">
        <f>INDEX('2月'!F:F,MATCH(G304,'2月'!A:A,0))</f>
        <v>#N/A</v>
      </c>
      <c r="L304" s="287" t="s">
        <v>34</v>
      </c>
      <c r="M304" s="287"/>
      <c r="N304" s="287" t="s">
        <v>45</v>
      </c>
      <c r="O304" s="286" t="str">
        <f>VLOOKUP(Q304,重复!A:A,1,FALSE)</f>
        <v>工单预览</v>
      </c>
      <c r="P304" s="279" t="s">
        <v>614</v>
      </c>
      <c r="Q304" s="279" t="str">
        <f>INDEX(本体!C:C,MATCH(R304,本体!E:E,0))</f>
        <v>工单预览</v>
      </c>
      <c r="R304" s="299" t="s">
        <v>764</v>
      </c>
    </row>
    <row r="305" s="257" customFormat="1" ht="16.5" spans="1:18">
      <c r="A305" s="278" t="s">
        <v>787</v>
      </c>
      <c r="B305" s="278" t="s">
        <v>611</v>
      </c>
      <c r="C305" s="281" t="s">
        <v>665</v>
      </c>
      <c r="D305" s="281" t="s">
        <v>788</v>
      </c>
      <c r="E305" s="285">
        <v>0</v>
      </c>
      <c r="F305" s="285" t="s">
        <v>542</v>
      </c>
      <c r="G305" s="286"/>
      <c r="H305" s="286"/>
      <c r="I305" s="286"/>
      <c r="J305" s="286"/>
      <c r="K305" s="286" t="e">
        <f>INDEX('2月'!F:F,MATCH(G305,'2月'!A:A,0))</f>
        <v>#N/A</v>
      </c>
      <c r="L305" s="287" t="s">
        <v>45</v>
      </c>
      <c r="M305" s="287"/>
      <c r="N305" s="287" t="s">
        <v>45</v>
      </c>
      <c r="O305" s="286" t="str">
        <f>VLOOKUP(Q305,重复!A:A,1,FALSE)</f>
        <v>工单预览</v>
      </c>
      <c r="P305" s="279" t="s">
        <v>614</v>
      </c>
      <c r="Q305" s="279" t="str">
        <f>INDEX(本体!C:C,MATCH(R305,本体!E:E,0))</f>
        <v>工单预览</v>
      </c>
      <c r="R305" s="176" t="s">
        <v>665</v>
      </c>
    </row>
    <row r="306" s="257" customFormat="1" ht="16.5" spans="1:18">
      <c r="A306" s="278" t="s">
        <v>789</v>
      </c>
      <c r="B306" s="278" t="s">
        <v>611</v>
      </c>
      <c r="C306" s="281"/>
      <c r="D306" s="281" t="s">
        <v>790</v>
      </c>
      <c r="E306" s="285">
        <v>0</v>
      </c>
      <c r="F306" s="285" t="s">
        <v>542</v>
      </c>
      <c r="G306" s="286"/>
      <c r="H306" s="286"/>
      <c r="I306" s="286"/>
      <c r="J306" s="286"/>
      <c r="K306" s="286" t="e">
        <f>INDEX('2月'!F:F,MATCH(G306,'2月'!A:A,0))</f>
        <v>#N/A</v>
      </c>
      <c r="L306" s="287" t="s">
        <v>45</v>
      </c>
      <c r="M306" s="287"/>
      <c r="N306" s="287" t="s">
        <v>45</v>
      </c>
      <c r="O306" s="286" t="str">
        <f>VLOOKUP(Q306,重复!A:A,1,FALSE)</f>
        <v>工单预览</v>
      </c>
      <c r="P306" s="281" t="s">
        <v>614</v>
      </c>
      <c r="Q306" s="279" t="str">
        <f>INDEX(本体!C:C,MATCH(R306,本体!E:E,0))</f>
        <v>工单预览</v>
      </c>
      <c r="R306" s="176" t="s">
        <v>665</v>
      </c>
    </row>
    <row r="307" s="256" customFormat="1" ht="16.5" spans="1:18">
      <c r="A307" s="278" t="s">
        <v>791</v>
      </c>
      <c r="B307" s="278" t="s">
        <v>611</v>
      </c>
      <c r="C307" s="279" t="s">
        <v>792</v>
      </c>
      <c r="D307" s="279" t="s">
        <v>793</v>
      </c>
      <c r="E307" s="285">
        <v>10986.3364655172</v>
      </c>
      <c r="F307" s="285" t="s">
        <v>542</v>
      </c>
      <c r="G307" s="286">
        <v>116</v>
      </c>
      <c r="H307" s="286" t="s">
        <v>792</v>
      </c>
      <c r="I307" s="286" t="s">
        <v>794</v>
      </c>
      <c r="J307" s="286" t="s">
        <v>24</v>
      </c>
      <c r="K307" s="286">
        <f>INDEX('2月'!F:F,MATCH(G307,'2月'!A:A,0))</f>
        <v>0</v>
      </c>
      <c r="L307" s="287"/>
      <c r="M307" s="287"/>
      <c r="N307" s="287" t="s">
        <v>24</v>
      </c>
      <c r="O307" s="286" t="str">
        <f>VLOOKUP(Q307,重复!A:A,1,FALSE)</f>
        <v>基本情报</v>
      </c>
      <c r="P307" s="279" t="s">
        <v>614</v>
      </c>
      <c r="Q307" s="279" t="str">
        <f>INDEX(本体!C:C,MATCH(R307,本体!E:E,0))</f>
        <v>基本情报</v>
      </c>
      <c r="R307" s="176" t="s">
        <v>795</v>
      </c>
    </row>
    <row r="308" ht="16.5" spans="1:18">
      <c r="A308" s="278" t="s">
        <v>796</v>
      </c>
      <c r="B308" s="295" t="s">
        <v>611</v>
      </c>
      <c r="C308" s="296"/>
      <c r="D308" s="297" t="s">
        <v>797</v>
      </c>
      <c r="E308" s="285">
        <v>10986.3364655172</v>
      </c>
      <c r="F308" s="285" t="s">
        <v>542</v>
      </c>
      <c r="G308" s="286"/>
      <c r="H308" s="286"/>
      <c r="I308" s="286"/>
      <c r="J308" s="286"/>
      <c r="K308" s="286" t="e">
        <f>INDEX('2月'!F:F,MATCH(G308,'2月'!A:A,0))</f>
        <v>#N/A</v>
      </c>
      <c r="L308" s="300" t="s">
        <v>33</v>
      </c>
      <c r="M308" s="287"/>
      <c r="N308" s="287" t="s">
        <v>45</v>
      </c>
      <c r="O308" s="286" t="str">
        <f>VLOOKUP(Q308,重复!A:A,1,FALSE)</f>
        <v>基本情报</v>
      </c>
      <c r="P308" s="298" t="s">
        <v>614</v>
      </c>
      <c r="Q308" s="279" t="str">
        <f>INDEX(本体!C:C,MATCH(R308,本体!E:E,0))</f>
        <v>基本情报</v>
      </c>
      <c r="R308" s="176" t="s">
        <v>795</v>
      </c>
    </row>
    <row r="309" s="257" customFormat="1" ht="16.5" spans="1:18">
      <c r="A309" s="278" t="s">
        <v>798</v>
      </c>
      <c r="B309" s="278" t="s">
        <v>611</v>
      </c>
      <c r="C309" s="281" t="s">
        <v>799</v>
      </c>
      <c r="D309" s="281" t="s">
        <v>800</v>
      </c>
      <c r="E309" s="285">
        <v>0</v>
      </c>
      <c r="F309" s="285" t="s">
        <v>542</v>
      </c>
      <c r="G309" s="286">
        <v>29</v>
      </c>
      <c r="H309" s="286" t="s">
        <v>57</v>
      </c>
      <c r="I309" s="286" t="s">
        <v>801</v>
      </c>
      <c r="J309" s="286" t="s">
        <v>24</v>
      </c>
      <c r="K309" s="286">
        <f>INDEX('2月'!F:F,MATCH(G309,'2月'!A:A,0))</f>
        <v>0</v>
      </c>
      <c r="L309" s="287" t="s">
        <v>45</v>
      </c>
      <c r="M309" s="287"/>
      <c r="N309" s="287" t="s">
        <v>24</v>
      </c>
      <c r="O309" s="286" t="str">
        <f>VLOOKUP(Q309,重复!A:A,1,FALSE)</f>
        <v>权益与价值</v>
      </c>
      <c r="P309" s="279" t="s">
        <v>614</v>
      </c>
      <c r="Q309" s="279" t="str">
        <f>INDEX(本体!C:C,MATCH(R309,本体!E:E,0))</f>
        <v>权益与价值</v>
      </c>
      <c r="R309" s="176" t="s">
        <v>802</v>
      </c>
    </row>
    <row r="310" s="256" customFormat="1" ht="16.5" spans="1:18">
      <c r="A310" s="278" t="s">
        <v>803</v>
      </c>
      <c r="B310" s="278" t="s">
        <v>611</v>
      </c>
      <c r="C310" s="279"/>
      <c r="D310" s="279" t="s">
        <v>804</v>
      </c>
      <c r="E310" s="285">
        <v>7847.38318965515</v>
      </c>
      <c r="F310" s="285" t="s">
        <v>542</v>
      </c>
      <c r="G310" s="286">
        <v>29</v>
      </c>
      <c r="H310" s="286" t="s">
        <v>57</v>
      </c>
      <c r="I310" s="286" t="s">
        <v>801</v>
      </c>
      <c r="J310" s="286" t="s">
        <v>24</v>
      </c>
      <c r="K310" s="286">
        <f>INDEX('2月'!F:F,MATCH(G310,'2月'!A:A,0))</f>
        <v>0</v>
      </c>
      <c r="L310" s="287" t="s">
        <v>33</v>
      </c>
      <c r="M310" s="287"/>
      <c r="N310" s="287" t="s">
        <v>24</v>
      </c>
      <c r="O310" s="286" t="str">
        <f>VLOOKUP(Q310,重复!A:A,1,FALSE)</f>
        <v>权益与价值</v>
      </c>
      <c r="P310" s="279" t="s">
        <v>614</v>
      </c>
      <c r="Q310" s="279" t="str">
        <f>INDEX(本体!C:C,MATCH(R310,本体!E:E,0))</f>
        <v>权益与价值</v>
      </c>
      <c r="R310" s="176" t="s">
        <v>802</v>
      </c>
    </row>
    <row r="311" s="256" customFormat="1" ht="16.5" spans="1:18">
      <c r="A311" s="278" t="s">
        <v>805</v>
      </c>
      <c r="B311" s="278" t="s">
        <v>611</v>
      </c>
      <c r="C311" s="279"/>
      <c r="D311" s="279" t="s">
        <v>806</v>
      </c>
      <c r="E311" s="285">
        <v>0</v>
      </c>
      <c r="F311" s="285" t="s">
        <v>542</v>
      </c>
      <c r="G311" s="286">
        <v>112</v>
      </c>
      <c r="H311" s="286" t="s">
        <v>792</v>
      </c>
      <c r="I311" s="286" t="s">
        <v>807</v>
      </c>
      <c r="J311" s="286" t="s">
        <v>33</v>
      </c>
      <c r="K311" s="286">
        <f>INDEX('2月'!F:F,MATCH(G311,'2月'!A:A,0))</f>
        <v>0</v>
      </c>
      <c r="L311" s="287"/>
      <c r="M311" s="287"/>
      <c r="N311" s="287" t="s">
        <v>33</v>
      </c>
      <c r="O311" s="286" t="str">
        <f>VLOOKUP(Q311,重复!A:A,1,FALSE)</f>
        <v>权益与价值</v>
      </c>
      <c r="P311" s="279" t="s">
        <v>614</v>
      </c>
      <c r="Q311" s="279" t="str">
        <f>INDEX(本体!C:C,MATCH(R311,本体!E:E,0))</f>
        <v>权益与价值</v>
      </c>
      <c r="R311" s="176" t="s">
        <v>802</v>
      </c>
    </row>
    <row r="312" s="256" customFormat="1" ht="16.5" spans="1:18">
      <c r="A312" s="278" t="s">
        <v>808</v>
      </c>
      <c r="B312" s="278" t="s">
        <v>611</v>
      </c>
      <c r="C312" s="279"/>
      <c r="D312" s="279" t="s">
        <v>809</v>
      </c>
      <c r="E312" s="285">
        <v>0</v>
      </c>
      <c r="F312" s="285" t="s">
        <v>542</v>
      </c>
      <c r="G312" s="286">
        <v>113</v>
      </c>
      <c r="H312" s="286" t="s">
        <v>792</v>
      </c>
      <c r="I312" s="286" t="s">
        <v>810</v>
      </c>
      <c r="J312" s="286" t="s">
        <v>33</v>
      </c>
      <c r="K312" s="286">
        <f>INDEX('2月'!F:F,MATCH(G312,'2月'!A:A,0))</f>
        <v>0</v>
      </c>
      <c r="L312" s="287"/>
      <c r="M312" s="287"/>
      <c r="N312" s="287" t="s">
        <v>33</v>
      </c>
      <c r="O312" s="286" t="str">
        <f>VLOOKUP(Q312,重复!A:A,1,FALSE)</f>
        <v>权益与价值</v>
      </c>
      <c r="P312" s="279" t="s">
        <v>614</v>
      </c>
      <c r="Q312" s="279" t="str">
        <f>INDEX(本体!C:C,MATCH(R312,本体!E:E,0))</f>
        <v>权益与价值</v>
      </c>
      <c r="R312" s="176" t="s">
        <v>802</v>
      </c>
    </row>
    <row r="313" s="256" customFormat="1" ht="16.5" spans="1:18">
      <c r="A313" s="278" t="s">
        <v>811</v>
      </c>
      <c r="B313" s="278" t="s">
        <v>611</v>
      </c>
      <c r="C313" s="279"/>
      <c r="D313" s="279" t="s">
        <v>812</v>
      </c>
      <c r="E313" s="285">
        <v>6277.90655172412</v>
      </c>
      <c r="F313" s="285" t="s">
        <v>542</v>
      </c>
      <c r="G313" s="286">
        <v>114</v>
      </c>
      <c r="H313" s="286" t="s">
        <v>792</v>
      </c>
      <c r="I313" s="286" t="s">
        <v>813</v>
      </c>
      <c r="J313" s="286" t="s">
        <v>33</v>
      </c>
      <c r="K313" s="286">
        <f>INDEX('2月'!F:F,MATCH(G313,'2月'!A:A,0))</f>
        <v>0</v>
      </c>
      <c r="L313" s="287"/>
      <c r="M313" s="287"/>
      <c r="N313" s="287" t="s">
        <v>33</v>
      </c>
      <c r="O313" s="286" t="str">
        <f>VLOOKUP(Q313,重复!A:A,1,FALSE)</f>
        <v>权益与价值</v>
      </c>
      <c r="P313" s="279" t="s">
        <v>614</v>
      </c>
      <c r="Q313" s="279" t="str">
        <f>INDEX(本体!C:C,MATCH(R313,本体!E:E,0))</f>
        <v>权益与价值</v>
      </c>
      <c r="R313" s="176" t="s">
        <v>802</v>
      </c>
    </row>
    <row r="314" s="256" customFormat="1" ht="16.5" spans="1:18">
      <c r="A314" s="278" t="s">
        <v>814</v>
      </c>
      <c r="B314" s="278" t="s">
        <v>611</v>
      </c>
      <c r="C314" s="279"/>
      <c r="D314" s="279" t="s">
        <v>815</v>
      </c>
      <c r="E314" s="285">
        <v>0</v>
      </c>
      <c r="F314" s="285" t="s">
        <v>542</v>
      </c>
      <c r="G314" s="286"/>
      <c r="H314" s="286"/>
      <c r="I314" s="286"/>
      <c r="J314" s="286"/>
      <c r="K314" s="286" t="e">
        <f>INDEX('2月'!F:F,MATCH(G314,'2月'!A:A,0))</f>
        <v>#N/A</v>
      </c>
      <c r="L314" s="287" t="s">
        <v>34</v>
      </c>
      <c r="M314" s="287"/>
      <c r="N314" s="287" t="s">
        <v>45</v>
      </c>
      <c r="O314" s="286" t="str">
        <f>VLOOKUP(Q314,重复!A:A,1,FALSE)</f>
        <v>权益与价值</v>
      </c>
      <c r="P314" s="279" t="s">
        <v>614</v>
      </c>
      <c r="Q314" s="279" t="str">
        <f>INDEX(本体!C:C,MATCH(R314,本体!E:E,0))</f>
        <v>权益与价值</v>
      </c>
      <c r="R314" s="176" t="s">
        <v>802</v>
      </c>
    </row>
    <row r="315" s="256" customFormat="1" ht="16.5" spans="1:18">
      <c r="A315" s="278" t="s">
        <v>816</v>
      </c>
      <c r="B315" s="278" t="s">
        <v>611</v>
      </c>
      <c r="C315" s="279"/>
      <c r="D315" s="279" t="s">
        <v>817</v>
      </c>
      <c r="E315" s="285">
        <v>0</v>
      </c>
      <c r="F315" s="285" t="s">
        <v>542</v>
      </c>
      <c r="G315" s="286">
        <v>115</v>
      </c>
      <c r="H315" s="286" t="s">
        <v>792</v>
      </c>
      <c r="I315" s="286" t="s">
        <v>818</v>
      </c>
      <c r="J315" s="286" t="s">
        <v>33</v>
      </c>
      <c r="K315" s="286">
        <f>INDEX('2月'!F:F,MATCH(G315,'2月'!A:A,0))</f>
        <v>0</v>
      </c>
      <c r="L315" s="287"/>
      <c r="M315" s="287"/>
      <c r="N315" s="287" t="s">
        <v>33</v>
      </c>
      <c r="O315" s="286" t="str">
        <f>VLOOKUP(Q315,重复!A:A,1,FALSE)</f>
        <v>权益与价值</v>
      </c>
      <c r="P315" s="279" t="s">
        <v>614</v>
      </c>
      <c r="Q315" s="279" t="str">
        <f>INDEX(本体!C:C,MATCH(R315,本体!E:E,0))</f>
        <v>权益与价值</v>
      </c>
      <c r="R315" s="176" t="s">
        <v>802</v>
      </c>
    </row>
    <row r="316" s="256" customFormat="1" ht="16.5" spans="1:18">
      <c r="A316" s="278" t="s">
        <v>819</v>
      </c>
      <c r="B316" s="295" t="s">
        <v>611</v>
      </c>
      <c r="C316" s="296" t="s">
        <v>792</v>
      </c>
      <c r="D316" s="279" t="s">
        <v>820</v>
      </c>
      <c r="E316" s="285">
        <v>10986.3364655172</v>
      </c>
      <c r="F316" s="285" t="s">
        <v>542</v>
      </c>
      <c r="G316" s="286">
        <v>110</v>
      </c>
      <c r="H316" s="286" t="s">
        <v>821</v>
      </c>
      <c r="I316" s="286" t="s">
        <v>822</v>
      </c>
      <c r="J316" s="286" t="s">
        <v>33</v>
      </c>
      <c r="K316" s="286">
        <f>INDEX('2月'!F:F,MATCH(G316,'2月'!A:A,0))</f>
        <v>0</v>
      </c>
      <c r="L316" s="287"/>
      <c r="M316" s="287"/>
      <c r="N316" s="287" t="s">
        <v>33</v>
      </c>
      <c r="O316" s="286" t="str">
        <f>VLOOKUP(Q316,重复!A:A,1,FALSE)</f>
        <v>基本情报</v>
      </c>
      <c r="P316" s="279" t="s">
        <v>614</v>
      </c>
      <c r="Q316" s="279" t="str">
        <f>INDEX(本体!C:C,MATCH(R316,本体!E:E,0))</f>
        <v>基本情报</v>
      </c>
      <c r="R316" s="176" t="s">
        <v>823</v>
      </c>
    </row>
    <row r="317" s="256" customFormat="1" ht="16.5" spans="1:18">
      <c r="A317" s="278" t="s">
        <v>824</v>
      </c>
      <c r="B317" s="295" t="s">
        <v>611</v>
      </c>
      <c r="C317" s="296"/>
      <c r="D317" s="279" t="s">
        <v>825</v>
      </c>
      <c r="E317" s="285">
        <v>7847.38318965515</v>
      </c>
      <c r="F317" s="285" t="s">
        <v>542</v>
      </c>
      <c r="G317" s="286"/>
      <c r="H317" s="286"/>
      <c r="I317" s="286"/>
      <c r="J317" s="286"/>
      <c r="K317" s="286" t="e">
        <f>INDEX('2月'!F:F,MATCH(G317,'2月'!A:A,0))</f>
        <v>#N/A</v>
      </c>
      <c r="L317" s="287" t="s">
        <v>33</v>
      </c>
      <c r="M317" s="287"/>
      <c r="N317" s="287" t="s">
        <v>45</v>
      </c>
      <c r="O317" s="286" t="str">
        <f>VLOOKUP(Q317,重复!A:A,1,FALSE)</f>
        <v>基本情报</v>
      </c>
      <c r="P317" s="279" t="s">
        <v>614</v>
      </c>
      <c r="Q317" s="279" t="str">
        <f>INDEX(本体!C:C,MATCH(R317,本体!E:E,0))</f>
        <v>基本情报</v>
      </c>
      <c r="R317" s="299" t="s">
        <v>823</v>
      </c>
    </row>
    <row r="318" s="256" customFormat="1" ht="16.5" spans="1:18">
      <c r="A318" s="278" t="s">
        <v>826</v>
      </c>
      <c r="B318" s="295" t="s">
        <v>611</v>
      </c>
      <c r="C318" s="296"/>
      <c r="D318" s="279" t="s">
        <v>827</v>
      </c>
      <c r="E318" s="285">
        <v>6277.90655172412</v>
      </c>
      <c r="F318" s="285" t="s">
        <v>542</v>
      </c>
      <c r="G318" s="286"/>
      <c r="H318" s="286"/>
      <c r="I318" s="286"/>
      <c r="J318" s="286"/>
      <c r="K318" s="286" t="e">
        <f>INDEX('2月'!F:F,MATCH(G318,'2月'!A:A,0))</f>
        <v>#N/A</v>
      </c>
      <c r="L318" s="287" t="s">
        <v>33</v>
      </c>
      <c r="M318" s="287"/>
      <c r="N318" s="287" t="s">
        <v>45</v>
      </c>
      <c r="O318" s="286" t="str">
        <f>VLOOKUP(Q318,重复!A:A,1,FALSE)</f>
        <v>基本情报</v>
      </c>
      <c r="P318" s="279" t="s">
        <v>614</v>
      </c>
      <c r="Q318" s="279" t="str">
        <f>INDEX(本体!C:C,MATCH(R318,本体!E:E,0))</f>
        <v>基本情报</v>
      </c>
      <c r="R318" s="299" t="s">
        <v>823</v>
      </c>
    </row>
    <row r="319" s="256" customFormat="1" ht="16.5" spans="1:18">
      <c r="A319" s="278" t="s">
        <v>828</v>
      </c>
      <c r="B319" s="295" t="s">
        <v>611</v>
      </c>
      <c r="C319" s="296"/>
      <c r="D319" s="279" t="s">
        <v>829</v>
      </c>
      <c r="E319" s="285">
        <v>6277.90655172412</v>
      </c>
      <c r="F319" s="285" t="s">
        <v>542</v>
      </c>
      <c r="G319" s="286"/>
      <c r="H319" s="286"/>
      <c r="I319" s="286"/>
      <c r="J319" s="286"/>
      <c r="K319" s="286" t="e">
        <f>INDEX('2月'!F:F,MATCH(G319,'2月'!A:A,0))</f>
        <v>#N/A</v>
      </c>
      <c r="L319" s="287" t="s">
        <v>33</v>
      </c>
      <c r="M319" s="287"/>
      <c r="N319" s="287" t="s">
        <v>45</v>
      </c>
      <c r="O319" s="286" t="str">
        <f>VLOOKUP(Q319,重复!A:A,1,FALSE)</f>
        <v>基本情报</v>
      </c>
      <c r="P319" s="279" t="s">
        <v>614</v>
      </c>
      <c r="Q319" s="279" t="str">
        <f>INDEX(本体!C:C,MATCH(R319,本体!E:E,0))</f>
        <v>基本情报</v>
      </c>
      <c r="R319" s="299" t="s">
        <v>823</v>
      </c>
    </row>
    <row r="320" s="256" customFormat="1" ht="16.5" spans="1:18">
      <c r="A320" s="278" t="s">
        <v>830</v>
      </c>
      <c r="B320" s="295" t="s">
        <v>611</v>
      </c>
      <c r="C320" s="296"/>
      <c r="D320" s="279" t="s">
        <v>831</v>
      </c>
      <c r="E320" s="285">
        <v>6277.90655172412</v>
      </c>
      <c r="F320" s="285" t="s">
        <v>542</v>
      </c>
      <c r="G320" s="286"/>
      <c r="H320" s="286"/>
      <c r="I320" s="286"/>
      <c r="J320" s="286"/>
      <c r="K320" s="286" t="e">
        <f>INDEX('2月'!F:F,MATCH(G320,'2月'!A:A,0))</f>
        <v>#N/A</v>
      </c>
      <c r="L320" s="287" t="s">
        <v>33</v>
      </c>
      <c r="M320" s="287"/>
      <c r="N320" s="287" t="s">
        <v>45</v>
      </c>
      <c r="O320" s="286" t="str">
        <f>VLOOKUP(Q320,重复!A:A,1,FALSE)</f>
        <v>基本情报</v>
      </c>
      <c r="P320" s="279" t="s">
        <v>614</v>
      </c>
      <c r="Q320" s="279" t="str">
        <f>INDEX(本体!C:C,MATCH(R320,本体!E:E,0))</f>
        <v>基本情报</v>
      </c>
      <c r="R320" s="299" t="s">
        <v>823</v>
      </c>
    </row>
    <row r="321" s="256" customFormat="1" ht="16.5" spans="1:18">
      <c r="A321" s="278" t="s">
        <v>832</v>
      </c>
      <c r="B321" s="295" t="s">
        <v>611</v>
      </c>
      <c r="C321" s="296"/>
      <c r="D321" s="279" t="s">
        <v>833</v>
      </c>
      <c r="E321" s="285">
        <v>0</v>
      </c>
      <c r="F321" s="285" t="s">
        <v>542</v>
      </c>
      <c r="G321" s="286"/>
      <c r="H321" s="286"/>
      <c r="I321" s="286"/>
      <c r="J321" s="286"/>
      <c r="K321" s="286" t="e">
        <f>INDEX('2月'!F:F,MATCH(G321,'2月'!A:A,0))</f>
        <v>#N/A</v>
      </c>
      <c r="L321" s="287" t="s">
        <v>33</v>
      </c>
      <c r="M321" s="287"/>
      <c r="N321" s="287" t="s">
        <v>45</v>
      </c>
      <c r="O321" s="286" t="str">
        <f>VLOOKUP(Q321,重复!A:A,1,FALSE)</f>
        <v>基本情报</v>
      </c>
      <c r="P321" s="279" t="s">
        <v>614</v>
      </c>
      <c r="Q321" s="279" t="str">
        <f>INDEX(本体!C:C,MATCH(R321,本体!E:E,0))</f>
        <v>基本情报</v>
      </c>
      <c r="R321" s="299" t="s">
        <v>823</v>
      </c>
    </row>
    <row r="322" s="256" customFormat="1" ht="16.5" spans="1:18">
      <c r="A322" s="278" t="s">
        <v>834</v>
      </c>
      <c r="B322" s="278" t="s">
        <v>611</v>
      </c>
      <c r="C322" s="279" t="s">
        <v>835</v>
      </c>
      <c r="D322" s="279" t="s">
        <v>836</v>
      </c>
      <c r="E322" s="285">
        <v>7847.38318965515</v>
      </c>
      <c r="F322" s="285" t="s">
        <v>542</v>
      </c>
      <c r="G322" s="286">
        <v>121</v>
      </c>
      <c r="H322" s="286" t="s">
        <v>792</v>
      </c>
      <c r="I322" s="286" t="s">
        <v>837</v>
      </c>
      <c r="J322" s="286" t="s">
        <v>24</v>
      </c>
      <c r="K322" s="286">
        <f>INDEX('2月'!F:F,MATCH(G322,'2月'!A:A,0))</f>
        <v>0</v>
      </c>
      <c r="L322" s="287"/>
      <c r="M322" s="287"/>
      <c r="N322" s="287" t="s">
        <v>24</v>
      </c>
      <c r="O322" s="286" t="str">
        <f>VLOOKUP(Q322,重复!A:A,1,FALSE)</f>
        <v>基本情报</v>
      </c>
      <c r="P322" s="279" t="s">
        <v>614</v>
      </c>
      <c r="Q322" s="279" t="str">
        <f>INDEX(本体!C:C,MATCH(R322,本体!E:E,0))</f>
        <v>基本情报</v>
      </c>
      <c r="R322" s="176" t="s">
        <v>838</v>
      </c>
    </row>
    <row r="323" s="256" customFormat="1" ht="16.5" spans="1:18">
      <c r="A323" s="278" t="s">
        <v>839</v>
      </c>
      <c r="B323" s="278" t="s">
        <v>611</v>
      </c>
      <c r="C323" s="279"/>
      <c r="D323" s="279" t="s">
        <v>840</v>
      </c>
      <c r="E323" s="285">
        <v>0</v>
      </c>
      <c r="F323" s="285" t="s">
        <v>542</v>
      </c>
      <c r="G323" s="286">
        <v>124</v>
      </c>
      <c r="H323" s="286" t="s">
        <v>792</v>
      </c>
      <c r="I323" s="286" t="s">
        <v>841</v>
      </c>
      <c r="J323" s="286" t="s">
        <v>33</v>
      </c>
      <c r="K323" s="286">
        <f>INDEX('2月'!F:F,MATCH(G323,'2月'!A:A,0))</f>
        <v>0</v>
      </c>
      <c r="L323" s="287"/>
      <c r="M323" s="287"/>
      <c r="N323" s="287" t="s">
        <v>33</v>
      </c>
      <c r="O323" s="286" t="str">
        <f>VLOOKUP(Q323,重复!A:A,1,FALSE)</f>
        <v>基本情报</v>
      </c>
      <c r="P323" s="279" t="s">
        <v>614</v>
      </c>
      <c r="Q323" s="279" t="str">
        <f>INDEX(本体!C:C,MATCH(R323,本体!E:E,0))</f>
        <v>基本情报</v>
      </c>
      <c r="R323" s="176" t="s">
        <v>842</v>
      </c>
    </row>
    <row r="324" s="256" customFormat="1" ht="16.5" spans="1:18">
      <c r="A324" s="278" t="s">
        <v>843</v>
      </c>
      <c r="B324" s="278" t="s">
        <v>611</v>
      </c>
      <c r="C324" s="279"/>
      <c r="D324" s="291" t="s">
        <v>844</v>
      </c>
      <c r="E324" s="285">
        <v>0</v>
      </c>
      <c r="F324" s="285" t="s">
        <v>542</v>
      </c>
      <c r="G324" s="286"/>
      <c r="H324" s="286"/>
      <c r="I324" s="286"/>
      <c r="J324" s="286"/>
      <c r="K324" s="286" t="e">
        <f>INDEX('2月'!F:F,MATCH(G324,'2月'!A:A,0))</f>
        <v>#N/A</v>
      </c>
      <c r="L324" s="287" t="s">
        <v>33</v>
      </c>
      <c r="M324" s="287"/>
      <c r="N324" s="287" t="s">
        <v>45</v>
      </c>
      <c r="O324" s="286" t="str">
        <f>VLOOKUP(Q324,重复!A:A,1,FALSE)</f>
        <v>基本情报</v>
      </c>
      <c r="P324" s="291" t="s">
        <v>614</v>
      </c>
      <c r="Q324" s="279" t="str">
        <f>INDEX(本体!C:C,MATCH(R324,本体!E:E,0))</f>
        <v>基本情报</v>
      </c>
      <c r="R324" s="176" t="s">
        <v>845</v>
      </c>
    </row>
    <row r="325" s="256" customFormat="1" ht="16.5" spans="1:18">
      <c r="A325" s="278" t="s">
        <v>846</v>
      </c>
      <c r="B325" s="278" t="s">
        <v>611</v>
      </c>
      <c r="C325" s="279" t="s">
        <v>847</v>
      </c>
      <c r="D325" s="279" t="s">
        <v>848</v>
      </c>
      <c r="E325" s="285">
        <v>7847.38318965515</v>
      </c>
      <c r="F325" s="285" t="s">
        <v>542</v>
      </c>
      <c r="G325" s="286">
        <v>120</v>
      </c>
      <c r="H325" s="286" t="s">
        <v>792</v>
      </c>
      <c r="I325" s="286" t="s">
        <v>849</v>
      </c>
      <c r="J325" s="286" t="s">
        <v>33</v>
      </c>
      <c r="K325" s="286">
        <f>INDEX('2月'!F:F,MATCH(G325,'2月'!A:A,0))</f>
        <v>0</v>
      </c>
      <c r="L325" s="300" t="s">
        <v>33</v>
      </c>
      <c r="M325" s="287"/>
      <c r="N325" s="287" t="s">
        <v>33</v>
      </c>
      <c r="O325" s="286" t="str">
        <f>VLOOKUP(Q325,重复!A:A,1,FALSE)</f>
        <v>基本情报</v>
      </c>
      <c r="P325" s="279" t="s">
        <v>614</v>
      </c>
      <c r="Q325" s="279" t="str">
        <f>INDEX(本体!C:C,MATCH(R325,本体!E:E,0))</f>
        <v>基本情报</v>
      </c>
      <c r="R325" s="176" t="s">
        <v>845</v>
      </c>
    </row>
    <row r="326" s="257" customFormat="1" ht="16.5" spans="1:18">
      <c r="A326" s="278" t="s">
        <v>850</v>
      </c>
      <c r="B326" s="278" t="s">
        <v>611</v>
      </c>
      <c r="C326" s="281"/>
      <c r="D326" s="281" t="s">
        <v>460</v>
      </c>
      <c r="E326" s="285">
        <v>0</v>
      </c>
      <c r="F326" s="285" t="s">
        <v>542</v>
      </c>
      <c r="G326" s="286"/>
      <c r="H326" s="286"/>
      <c r="I326" s="286"/>
      <c r="J326" s="286"/>
      <c r="K326" s="286" t="e">
        <f>INDEX('2月'!F:F,MATCH(G326,'2月'!A:A,0))</f>
        <v>#N/A</v>
      </c>
      <c r="L326" s="287" t="s">
        <v>45</v>
      </c>
      <c r="M326" s="287"/>
      <c r="N326" s="287" t="s">
        <v>45</v>
      </c>
      <c r="O326" s="286" t="str">
        <f>VLOOKUP(Q326,重复!A:A,1,FALSE)</f>
        <v>基本情报</v>
      </c>
      <c r="P326" s="279" t="s">
        <v>614</v>
      </c>
      <c r="Q326" s="279" t="str">
        <f>INDEX(本体!C:C,MATCH(R326,本体!E:E,0))</f>
        <v>基本情报</v>
      </c>
      <c r="R326" s="176" t="s">
        <v>845</v>
      </c>
    </row>
    <row r="327" s="256" customFormat="1" ht="16.5" spans="1:18">
      <c r="A327" s="278" t="s">
        <v>851</v>
      </c>
      <c r="B327" s="278" t="s">
        <v>611</v>
      </c>
      <c r="C327" s="279"/>
      <c r="D327" s="279" t="s">
        <v>852</v>
      </c>
      <c r="E327" s="285">
        <v>7847.38318965515</v>
      </c>
      <c r="F327" s="285" t="s">
        <v>542</v>
      </c>
      <c r="G327" s="286">
        <v>119</v>
      </c>
      <c r="H327" s="286" t="s">
        <v>792</v>
      </c>
      <c r="I327" s="286" t="s">
        <v>853</v>
      </c>
      <c r="J327" s="286" t="s">
        <v>24</v>
      </c>
      <c r="K327" s="286">
        <f>INDEX('2月'!F:F,MATCH(G327,'2月'!A:A,0))</f>
        <v>0</v>
      </c>
      <c r="L327" s="287"/>
      <c r="M327" s="287"/>
      <c r="N327" s="287" t="s">
        <v>24</v>
      </c>
      <c r="O327" s="286" t="str">
        <f>VLOOKUP(Q327,重复!A:A,1,FALSE)</f>
        <v>基本情报</v>
      </c>
      <c r="P327" s="279" t="s">
        <v>614</v>
      </c>
      <c r="Q327" s="279" t="str">
        <f>INDEX(本体!C:C,MATCH(R327,本体!E:E,0))</f>
        <v>基本情报</v>
      </c>
      <c r="R327" s="176" t="s">
        <v>845</v>
      </c>
    </row>
    <row r="328" s="256" customFormat="1" ht="16.5" spans="1:18">
      <c r="A328" s="278" t="s">
        <v>854</v>
      </c>
      <c r="B328" s="278" t="s">
        <v>611</v>
      </c>
      <c r="C328" s="279"/>
      <c r="D328" s="279" t="s">
        <v>855</v>
      </c>
      <c r="E328" s="285">
        <v>6277.90655172412</v>
      </c>
      <c r="F328" s="285" t="s">
        <v>542</v>
      </c>
      <c r="G328" s="286"/>
      <c r="H328" s="286"/>
      <c r="I328" s="286"/>
      <c r="J328" s="286"/>
      <c r="K328" s="286" t="e">
        <f>INDEX('2月'!F:F,MATCH(G328,'2月'!A:A,0))</f>
        <v>#N/A</v>
      </c>
      <c r="L328" s="287" t="s">
        <v>33</v>
      </c>
      <c r="M328" s="287"/>
      <c r="N328" s="287" t="s">
        <v>45</v>
      </c>
      <c r="O328" s="286" t="str">
        <f>VLOOKUP(Q328,重复!A:A,1,FALSE)</f>
        <v>基本情报</v>
      </c>
      <c r="P328" s="279" t="s">
        <v>614</v>
      </c>
      <c r="Q328" s="279" t="str">
        <f>INDEX(本体!C:C,MATCH(R328,本体!E:E,0))</f>
        <v>基本情报</v>
      </c>
      <c r="R328" s="176" t="s">
        <v>845</v>
      </c>
    </row>
    <row r="329" s="256" customFormat="1" ht="16.5" spans="1:18">
      <c r="A329" s="278" t="s">
        <v>856</v>
      </c>
      <c r="B329" s="278" t="s">
        <v>611</v>
      </c>
      <c r="C329" s="279"/>
      <c r="D329" s="279" t="s">
        <v>857</v>
      </c>
      <c r="E329" s="285">
        <v>0</v>
      </c>
      <c r="F329" s="285" t="s">
        <v>542</v>
      </c>
      <c r="G329" s="286"/>
      <c r="H329" s="286"/>
      <c r="I329" s="286"/>
      <c r="J329" s="286"/>
      <c r="K329" s="286" t="e">
        <f>INDEX('2月'!F:F,MATCH(G329,'2月'!A:A,0))</f>
        <v>#N/A</v>
      </c>
      <c r="L329" s="287" t="s">
        <v>33</v>
      </c>
      <c r="M329" s="287"/>
      <c r="N329" s="287" t="s">
        <v>45</v>
      </c>
      <c r="O329" s="286" t="str">
        <f>VLOOKUP(Q329,重复!A:A,1,FALSE)</f>
        <v>基本情报</v>
      </c>
      <c r="P329" s="279" t="s">
        <v>614</v>
      </c>
      <c r="Q329" s="279" t="str">
        <f>INDEX(本体!C:C,MATCH(R329,本体!E:E,0))</f>
        <v>基本情报</v>
      </c>
      <c r="R329" s="176" t="s">
        <v>845</v>
      </c>
    </row>
    <row r="330" s="256" customFormat="1" ht="16.5" spans="1:18">
      <c r="A330" s="278" t="s">
        <v>858</v>
      </c>
      <c r="B330" s="278" t="s">
        <v>611</v>
      </c>
      <c r="C330" s="279"/>
      <c r="D330" s="279" t="s">
        <v>859</v>
      </c>
      <c r="E330" s="285">
        <v>6277.90655172412</v>
      </c>
      <c r="F330" s="285" t="s">
        <v>542</v>
      </c>
      <c r="G330" s="286"/>
      <c r="H330" s="286"/>
      <c r="I330" s="286"/>
      <c r="J330" s="286"/>
      <c r="K330" s="286" t="e">
        <f>INDEX('2月'!F:F,MATCH(G330,'2月'!A:A,0))</f>
        <v>#N/A</v>
      </c>
      <c r="L330" s="287" t="s">
        <v>33</v>
      </c>
      <c r="M330" s="287"/>
      <c r="N330" s="287" t="s">
        <v>45</v>
      </c>
      <c r="O330" s="286" t="str">
        <f>VLOOKUP(Q330,重复!A:A,1,FALSE)</f>
        <v>基本情报</v>
      </c>
      <c r="P330" s="279" t="s">
        <v>614</v>
      </c>
      <c r="Q330" s="279" t="str">
        <f>INDEX(本体!C:C,MATCH(R330,本体!E:E,0))</f>
        <v>基本情报</v>
      </c>
      <c r="R330" s="176" t="s">
        <v>845</v>
      </c>
    </row>
    <row r="331" s="256" customFormat="1" ht="16.5" spans="1:18">
      <c r="A331" s="278" t="s">
        <v>860</v>
      </c>
      <c r="B331" s="278" t="s">
        <v>611</v>
      </c>
      <c r="C331" s="279" t="s">
        <v>275</v>
      </c>
      <c r="D331" s="279" t="s">
        <v>861</v>
      </c>
      <c r="E331" s="285">
        <v>10986.3364655172</v>
      </c>
      <c r="F331" s="285" t="s">
        <v>542</v>
      </c>
      <c r="G331" s="286">
        <v>117</v>
      </c>
      <c r="H331" s="286" t="s">
        <v>792</v>
      </c>
      <c r="I331" s="286" t="s">
        <v>275</v>
      </c>
      <c r="J331" s="286" t="s">
        <v>24</v>
      </c>
      <c r="K331" s="286">
        <f>INDEX('2月'!F:F,MATCH(G331,'2月'!A:A,0))</f>
        <v>0</v>
      </c>
      <c r="L331" s="287" t="s">
        <v>24</v>
      </c>
      <c r="M331" s="287"/>
      <c r="N331" s="287" t="s">
        <v>24</v>
      </c>
      <c r="O331" s="286" t="str">
        <f>VLOOKUP(Q331,重复!A:A,1,FALSE)</f>
        <v>基本情报</v>
      </c>
      <c r="P331" s="279" t="s">
        <v>614</v>
      </c>
      <c r="Q331" s="279" t="str">
        <f>INDEX(本体!C:C,MATCH(R331,本体!E:E,0))</f>
        <v>基本情报</v>
      </c>
      <c r="R331" s="176" t="s">
        <v>862</v>
      </c>
    </row>
    <row r="332" s="256" customFormat="1" ht="16.5" spans="1:18">
      <c r="A332" s="278" t="s">
        <v>863</v>
      </c>
      <c r="B332" s="278" t="s">
        <v>611</v>
      </c>
      <c r="C332" s="279"/>
      <c r="D332" s="291" t="s">
        <v>864</v>
      </c>
      <c r="E332" s="285">
        <v>10986.3364655172</v>
      </c>
      <c r="F332" s="285" t="s">
        <v>542</v>
      </c>
      <c r="G332" s="286">
        <v>289</v>
      </c>
      <c r="H332" s="286" t="s">
        <v>865</v>
      </c>
      <c r="I332" s="286" t="s">
        <v>866</v>
      </c>
      <c r="J332" s="286" t="s">
        <v>33</v>
      </c>
      <c r="K332" s="286">
        <f>INDEX('2月'!F:F,MATCH(G332,'2月'!A:A,0))</f>
        <v>0</v>
      </c>
      <c r="L332" s="287" t="s">
        <v>33</v>
      </c>
      <c r="M332" s="287"/>
      <c r="N332" s="287" t="s">
        <v>33</v>
      </c>
      <c r="O332" s="286" t="str">
        <f>VLOOKUP(Q332,重复!A:A,1,FALSE)</f>
        <v>基本情报</v>
      </c>
      <c r="P332" s="291" t="s">
        <v>614</v>
      </c>
      <c r="Q332" s="279" t="str">
        <f>INDEX(本体!C:C,MATCH(R332,本体!E:E,0))</f>
        <v>基本情报</v>
      </c>
      <c r="R332" s="299" t="s">
        <v>862</v>
      </c>
    </row>
    <row r="333" s="256" customFormat="1" ht="16.5" spans="1:18">
      <c r="A333" s="278" t="s">
        <v>867</v>
      </c>
      <c r="B333" s="278" t="s">
        <v>611</v>
      </c>
      <c r="C333" s="279"/>
      <c r="D333" s="291" t="s">
        <v>868</v>
      </c>
      <c r="E333" s="285">
        <v>0</v>
      </c>
      <c r="F333" s="285" t="s">
        <v>542</v>
      </c>
      <c r="G333" s="286">
        <v>290</v>
      </c>
      <c r="H333" s="286" t="s">
        <v>865</v>
      </c>
      <c r="I333" s="286" t="s">
        <v>869</v>
      </c>
      <c r="J333" s="286" t="s">
        <v>33</v>
      </c>
      <c r="K333" s="286">
        <f>INDEX('2月'!F:F,MATCH(G333,'2月'!A:A,0))</f>
        <v>0</v>
      </c>
      <c r="L333" s="287" t="s">
        <v>33</v>
      </c>
      <c r="M333" s="287"/>
      <c r="N333" s="287" t="s">
        <v>33</v>
      </c>
      <c r="O333" s="286" t="str">
        <f>VLOOKUP(Q333,重复!A:A,1,FALSE)</f>
        <v>基本情报</v>
      </c>
      <c r="P333" s="291" t="s">
        <v>614</v>
      </c>
      <c r="Q333" s="279" t="str">
        <f>INDEX(本体!C:C,MATCH(R333,本体!E:E,0))</f>
        <v>基本情报</v>
      </c>
      <c r="R333" s="299" t="s">
        <v>862</v>
      </c>
    </row>
    <row r="334" s="256" customFormat="1" ht="16.5" spans="1:18">
      <c r="A334" s="278" t="s">
        <v>870</v>
      </c>
      <c r="B334" s="278" t="s">
        <v>611</v>
      </c>
      <c r="C334" s="279"/>
      <c r="D334" s="279" t="s">
        <v>871</v>
      </c>
      <c r="E334" s="285">
        <v>7847.38318965515</v>
      </c>
      <c r="F334" s="285" t="s">
        <v>542</v>
      </c>
      <c r="G334" s="286"/>
      <c r="H334" s="286"/>
      <c r="I334" s="286"/>
      <c r="J334" s="286"/>
      <c r="K334" s="286" t="e">
        <f>INDEX('2月'!F:F,MATCH(G334,'2月'!A:A,0))</f>
        <v>#N/A</v>
      </c>
      <c r="L334" s="287" t="s">
        <v>33</v>
      </c>
      <c r="M334" s="287"/>
      <c r="N334" s="287" t="s">
        <v>45</v>
      </c>
      <c r="O334" s="286" t="str">
        <f>VLOOKUP(Q334,重复!A:A,1,FALSE)</f>
        <v>基本情报</v>
      </c>
      <c r="P334" s="279" t="s">
        <v>614</v>
      </c>
      <c r="Q334" s="279" t="str">
        <f>INDEX(本体!C:C,MATCH(R334,本体!E:E,0))</f>
        <v>基本情报</v>
      </c>
      <c r="R334" s="299" t="s">
        <v>862</v>
      </c>
    </row>
    <row r="335" s="256" customFormat="1" ht="16.5" spans="1:18">
      <c r="A335" s="278" t="s">
        <v>872</v>
      </c>
      <c r="B335" s="278" t="s">
        <v>611</v>
      </c>
      <c r="C335" s="279"/>
      <c r="D335" s="291" t="s">
        <v>873</v>
      </c>
      <c r="E335" s="285">
        <v>6277.90655172412</v>
      </c>
      <c r="F335" s="285" t="s">
        <v>542</v>
      </c>
      <c r="G335" s="286">
        <v>117</v>
      </c>
      <c r="H335" s="286" t="s">
        <v>792</v>
      </c>
      <c r="I335" s="286" t="s">
        <v>275</v>
      </c>
      <c r="J335" s="286" t="s">
        <v>24</v>
      </c>
      <c r="K335" s="286">
        <f>INDEX('2月'!F:F,MATCH(G335,'2月'!A:A,0))</f>
        <v>0</v>
      </c>
      <c r="L335" s="287" t="s">
        <v>24</v>
      </c>
      <c r="M335" s="287"/>
      <c r="N335" s="287" t="s">
        <v>24</v>
      </c>
      <c r="O335" s="286" t="str">
        <f>VLOOKUP(Q335,重复!A:A,1,FALSE)</f>
        <v>基本情报</v>
      </c>
      <c r="P335" s="291" t="s">
        <v>614</v>
      </c>
      <c r="Q335" s="279" t="str">
        <f>INDEX(本体!C:C,MATCH(R335,本体!E:E,0))</f>
        <v>基本情报</v>
      </c>
      <c r="R335" s="299" t="s">
        <v>862</v>
      </c>
    </row>
    <row r="336" s="256" customFormat="1" ht="16.5" spans="1:18">
      <c r="A336" s="278" t="s">
        <v>874</v>
      </c>
      <c r="B336" s="278" t="s">
        <v>611</v>
      </c>
      <c r="C336" s="279"/>
      <c r="D336" s="291" t="s">
        <v>875</v>
      </c>
      <c r="E336" s="285">
        <v>0</v>
      </c>
      <c r="F336" s="285" t="s">
        <v>542</v>
      </c>
      <c r="G336" s="286">
        <v>117</v>
      </c>
      <c r="H336" s="286" t="s">
        <v>792</v>
      </c>
      <c r="I336" s="286" t="s">
        <v>275</v>
      </c>
      <c r="J336" s="286" t="s">
        <v>24</v>
      </c>
      <c r="K336" s="286">
        <f>INDEX('2月'!F:F,MATCH(G336,'2月'!A:A,0))</f>
        <v>0</v>
      </c>
      <c r="L336" s="287" t="s">
        <v>24</v>
      </c>
      <c r="M336" s="287"/>
      <c r="N336" s="287" t="s">
        <v>24</v>
      </c>
      <c r="O336" s="286" t="str">
        <f>VLOOKUP(Q336,重复!A:A,1,FALSE)</f>
        <v>基本情报</v>
      </c>
      <c r="P336" s="291" t="s">
        <v>614</v>
      </c>
      <c r="Q336" s="279" t="str">
        <f>INDEX(本体!C:C,MATCH(R336,本体!E:E,0))</f>
        <v>基本情报</v>
      </c>
      <c r="R336" s="299" t="s">
        <v>862</v>
      </c>
    </row>
    <row r="337" s="257" customFormat="1" ht="16.5" spans="1:18">
      <c r="A337" s="278" t="s">
        <v>876</v>
      </c>
      <c r="B337" s="278" t="s">
        <v>611</v>
      </c>
      <c r="C337" s="281"/>
      <c r="D337" s="281" t="s">
        <v>877</v>
      </c>
      <c r="E337" s="285">
        <v>0</v>
      </c>
      <c r="F337" s="285" t="s">
        <v>542</v>
      </c>
      <c r="G337" s="286"/>
      <c r="H337" s="286"/>
      <c r="I337" s="286"/>
      <c r="J337" s="286"/>
      <c r="K337" s="286" t="e">
        <f>INDEX('2月'!F:F,MATCH(G337,'2月'!A:A,0))</f>
        <v>#N/A</v>
      </c>
      <c r="L337" s="287" t="s">
        <v>45</v>
      </c>
      <c r="M337" s="287"/>
      <c r="N337" s="287" t="s">
        <v>45</v>
      </c>
      <c r="O337" s="286" t="str">
        <f>VLOOKUP(Q337,重复!A:A,1,FALSE)</f>
        <v>基本情报</v>
      </c>
      <c r="P337" s="279" t="s">
        <v>614</v>
      </c>
      <c r="Q337" s="279" t="str">
        <f>INDEX(本体!C:C,MATCH(R337,本体!E:E,0))</f>
        <v>基本情报</v>
      </c>
      <c r="R337" s="299" t="s">
        <v>862</v>
      </c>
    </row>
    <row r="338" s="257" customFormat="1" ht="16.5" spans="1:18">
      <c r="A338" s="278" t="s">
        <v>878</v>
      </c>
      <c r="B338" s="278" t="s">
        <v>611</v>
      </c>
      <c r="C338" s="281"/>
      <c r="D338" s="281" t="s">
        <v>879</v>
      </c>
      <c r="E338" s="285">
        <v>0</v>
      </c>
      <c r="F338" s="285" t="s">
        <v>542</v>
      </c>
      <c r="G338" s="286"/>
      <c r="H338" s="286"/>
      <c r="I338" s="286"/>
      <c r="J338" s="286"/>
      <c r="K338" s="286" t="e">
        <f>INDEX('2月'!F:F,MATCH(G338,'2月'!A:A,0))</f>
        <v>#N/A</v>
      </c>
      <c r="L338" s="287" t="s">
        <v>45</v>
      </c>
      <c r="M338" s="287"/>
      <c r="N338" s="287" t="s">
        <v>45</v>
      </c>
      <c r="O338" s="286" t="str">
        <f>VLOOKUP(Q338,重复!A:A,1,FALSE)</f>
        <v>基本情报</v>
      </c>
      <c r="P338" s="281" t="s">
        <v>614</v>
      </c>
      <c r="Q338" s="279" t="str">
        <f>INDEX(本体!C:C,MATCH(R338,本体!E:E,0))</f>
        <v>基本情报</v>
      </c>
      <c r="R338" s="299" t="s">
        <v>862</v>
      </c>
    </row>
    <row r="339" s="257" customFormat="1" ht="16.5" spans="1:18">
      <c r="A339" s="278" t="s">
        <v>880</v>
      </c>
      <c r="B339" s="278" t="s">
        <v>611</v>
      </c>
      <c r="C339" s="281"/>
      <c r="D339" s="281" t="s">
        <v>881</v>
      </c>
      <c r="E339" s="285">
        <v>0</v>
      </c>
      <c r="F339" s="285" t="s">
        <v>542</v>
      </c>
      <c r="G339" s="286"/>
      <c r="H339" s="286"/>
      <c r="I339" s="286"/>
      <c r="J339" s="286"/>
      <c r="K339" s="286" t="e">
        <f>INDEX('2月'!F:F,MATCH(G339,'2月'!A:A,0))</f>
        <v>#N/A</v>
      </c>
      <c r="L339" s="287" t="s">
        <v>45</v>
      </c>
      <c r="M339" s="287"/>
      <c r="N339" s="287" t="s">
        <v>45</v>
      </c>
      <c r="O339" s="286" t="str">
        <f>VLOOKUP(Q339,重复!A:A,1,FALSE)</f>
        <v>基本情报</v>
      </c>
      <c r="P339" s="281" t="s">
        <v>614</v>
      </c>
      <c r="Q339" s="279" t="str">
        <f>INDEX(本体!C:C,MATCH(R339,本体!E:E,0))</f>
        <v>基本情报</v>
      </c>
      <c r="R339" s="299" t="s">
        <v>862</v>
      </c>
    </row>
    <row r="340" s="257" customFormat="1" ht="16.5" spans="1:18">
      <c r="A340" s="278" t="s">
        <v>882</v>
      </c>
      <c r="B340" s="278" t="s">
        <v>611</v>
      </c>
      <c r="C340" s="281"/>
      <c r="D340" s="281" t="s">
        <v>883</v>
      </c>
      <c r="E340" s="285">
        <v>0</v>
      </c>
      <c r="F340" s="285" t="s">
        <v>542</v>
      </c>
      <c r="G340" s="286"/>
      <c r="H340" s="286"/>
      <c r="I340" s="286"/>
      <c r="J340" s="286"/>
      <c r="K340" s="286" t="e">
        <f>INDEX('2月'!F:F,MATCH(G340,'2月'!A:A,0))</f>
        <v>#N/A</v>
      </c>
      <c r="L340" s="287" t="s">
        <v>45</v>
      </c>
      <c r="M340" s="287"/>
      <c r="N340" s="287" t="s">
        <v>45</v>
      </c>
      <c r="O340" s="286" t="str">
        <f>VLOOKUP(Q340,重复!A:A,1,FALSE)</f>
        <v>基本情报</v>
      </c>
      <c r="P340" s="281" t="s">
        <v>614</v>
      </c>
      <c r="Q340" s="279" t="str">
        <f>INDEX(本体!C:C,MATCH(R340,本体!E:E,0))</f>
        <v>基本情报</v>
      </c>
      <c r="R340" s="299" t="s">
        <v>862</v>
      </c>
    </row>
    <row r="341" s="256" customFormat="1" ht="16.5" spans="1:18">
      <c r="A341" s="278" t="s">
        <v>884</v>
      </c>
      <c r="B341" s="278" t="s">
        <v>611</v>
      </c>
      <c r="C341" s="279"/>
      <c r="D341" s="279" t="s">
        <v>885</v>
      </c>
      <c r="E341" s="285">
        <v>0</v>
      </c>
      <c r="F341" s="285" t="s">
        <v>542</v>
      </c>
      <c r="G341" s="286"/>
      <c r="H341" s="286"/>
      <c r="I341" s="286"/>
      <c r="J341" s="286"/>
      <c r="K341" s="286" t="e">
        <f>INDEX('2月'!F:F,MATCH(G341,'2月'!A:A,0))</f>
        <v>#N/A</v>
      </c>
      <c r="L341" s="287" t="s">
        <v>33</v>
      </c>
      <c r="M341" s="287"/>
      <c r="N341" s="287" t="s">
        <v>45</v>
      </c>
      <c r="O341" s="286" t="str">
        <f>VLOOKUP(Q341,重复!A:A,1,FALSE)</f>
        <v>基本情报</v>
      </c>
      <c r="P341" s="279" t="s">
        <v>614</v>
      </c>
      <c r="Q341" s="279" t="str">
        <f>INDEX(本体!C:C,MATCH(R341,本体!E:E,0))</f>
        <v>基本情报</v>
      </c>
      <c r="R341" s="299" t="s">
        <v>862</v>
      </c>
    </row>
    <row r="342" s="256" customFormat="1" ht="16.5" spans="1:18">
      <c r="A342" s="278" t="s">
        <v>886</v>
      </c>
      <c r="B342" s="278" t="s">
        <v>611</v>
      </c>
      <c r="C342" s="279"/>
      <c r="D342" s="279" t="s">
        <v>887</v>
      </c>
      <c r="E342" s="285">
        <v>0</v>
      </c>
      <c r="F342" s="285" t="s">
        <v>542</v>
      </c>
      <c r="G342" s="286"/>
      <c r="H342" s="286"/>
      <c r="I342" s="286"/>
      <c r="J342" s="286"/>
      <c r="K342" s="286" t="e">
        <f>INDEX('2月'!F:F,MATCH(G342,'2月'!A:A,0))</f>
        <v>#N/A</v>
      </c>
      <c r="L342" s="287" t="s">
        <v>33</v>
      </c>
      <c r="M342" s="287"/>
      <c r="N342" s="287" t="s">
        <v>45</v>
      </c>
      <c r="O342" s="286" t="str">
        <f>VLOOKUP(Q342,重复!A:A,1,FALSE)</f>
        <v>基本情报</v>
      </c>
      <c r="P342" s="279" t="s">
        <v>614</v>
      </c>
      <c r="Q342" s="279" t="str">
        <f>INDEX(本体!C:C,MATCH(R342,本体!E:E,0))</f>
        <v>基本情报</v>
      </c>
      <c r="R342" s="299" t="s">
        <v>862</v>
      </c>
    </row>
    <row r="343" s="256" customFormat="1" ht="16.5" spans="1:18">
      <c r="A343" s="278" t="s">
        <v>888</v>
      </c>
      <c r="B343" s="278" t="s">
        <v>611</v>
      </c>
      <c r="C343" s="279"/>
      <c r="D343" s="279" t="s">
        <v>889</v>
      </c>
      <c r="E343" s="285">
        <v>0</v>
      </c>
      <c r="F343" s="285" t="s">
        <v>542</v>
      </c>
      <c r="G343" s="286"/>
      <c r="H343" s="286"/>
      <c r="I343" s="286"/>
      <c r="J343" s="286"/>
      <c r="K343" s="286" t="e">
        <f>INDEX('2月'!F:F,MATCH(G343,'2月'!A:A,0))</f>
        <v>#N/A</v>
      </c>
      <c r="L343" s="287" t="s">
        <v>33</v>
      </c>
      <c r="M343" s="287"/>
      <c r="N343" s="287" t="s">
        <v>45</v>
      </c>
      <c r="O343" s="286" t="str">
        <f>VLOOKUP(Q343,重复!A:A,1,FALSE)</f>
        <v>基本情报</v>
      </c>
      <c r="P343" s="279" t="s">
        <v>614</v>
      </c>
      <c r="Q343" s="279" t="str">
        <f>INDEX(本体!C:C,MATCH(R343,本体!E:E,0))</f>
        <v>基本情报</v>
      </c>
      <c r="R343" s="299" t="s">
        <v>862</v>
      </c>
    </row>
    <row r="344" s="257" customFormat="1" ht="16.5" spans="1:18">
      <c r="A344" s="278" t="s">
        <v>890</v>
      </c>
      <c r="B344" s="278" t="s">
        <v>611</v>
      </c>
      <c r="C344" s="281" t="s">
        <v>891</v>
      </c>
      <c r="D344" s="281" t="s">
        <v>892</v>
      </c>
      <c r="E344" s="285">
        <v>0</v>
      </c>
      <c r="F344" s="285" t="s">
        <v>542</v>
      </c>
      <c r="G344" s="286"/>
      <c r="H344" s="286"/>
      <c r="I344" s="286"/>
      <c r="J344" s="286"/>
      <c r="K344" s="286" t="e">
        <f>INDEX('2月'!F:F,MATCH(G344,'2月'!A:A,0))</f>
        <v>#N/A</v>
      </c>
      <c r="L344" s="287" t="s">
        <v>45</v>
      </c>
      <c r="M344" s="287"/>
      <c r="N344" s="287" t="s">
        <v>45</v>
      </c>
      <c r="O344" s="286" t="str">
        <f>VLOOKUP(Q344,重复!A:A,1,FALSE)</f>
        <v>基本情报</v>
      </c>
      <c r="P344" s="281" t="s">
        <v>614</v>
      </c>
      <c r="Q344" s="279" t="str">
        <f>INDEX(本体!C:C,MATCH(R344,本体!E:E,0))</f>
        <v>基本情报</v>
      </c>
      <c r="R344" s="176" t="s">
        <v>893</v>
      </c>
    </row>
    <row r="345" s="256" customFormat="1" ht="16.5" spans="1:18">
      <c r="A345" s="278" t="s">
        <v>894</v>
      </c>
      <c r="B345" s="278" t="s">
        <v>611</v>
      </c>
      <c r="C345" s="279" t="s">
        <v>275</v>
      </c>
      <c r="D345" s="279" t="s">
        <v>895</v>
      </c>
      <c r="E345" s="285">
        <v>0</v>
      </c>
      <c r="F345" s="285" t="s">
        <v>542</v>
      </c>
      <c r="G345" s="286">
        <v>21</v>
      </c>
      <c r="H345" s="286" t="s">
        <v>57</v>
      </c>
      <c r="I345" s="286" t="s">
        <v>275</v>
      </c>
      <c r="J345" s="286" t="s">
        <v>24</v>
      </c>
      <c r="K345" s="286">
        <f>INDEX('2月'!F:F,MATCH(G345,'2月'!A:A,0))</f>
        <v>0</v>
      </c>
      <c r="L345" s="287" t="s">
        <v>24</v>
      </c>
      <c r="M345" s="287"/>
      <c r="N345" s="287" t="s">
        <v>24</v>
      </c>
      <c r="O345" s="286" t="str">
        <f>VLOOKUP(Q345,重复!A:A,1,FALSE)</f>
        <v>基本情报</v>
      </c>
      <c r="P345" s="279" t="s">
        <v>614</v>
      </c>
      <c r="Q345" s="279" t="str">
        <f>INDEX(本体!C:C,MATCH(R345,本体!E:E,0))</f>
        <v>基本情报</v>
      </c>
      <c r="R345" s="176" t="s">
        <v>862</v>
      </c>
    </row>
    <row r="346" s="256" customFormat="1" ht="16.5" spans="1:18">
      <c r="A346" s="278" t="s">
        <v>896</v>
      </c>
      <c r="B346" s="278" t="s">
        <v>611</v>
      </c>
      <c r="C346" s="279"/>
      <c r="D346" s="279" t="s">
        <v>897</v>
      </c>
      <c r="E346" s="285">
        <v>0</v>
      </c>
      <c r="F346" s="285" t="s">
        <v>542</v>
      </c>
      <c r="G346" s="286">
        <v>21</v>
      </c>
      <c r="H346" s="286" t="s">
        <v>57</v>
      </c>
      <c r="I346" s="286" t="s">
        <v>275</v>
      </c>
      <c r="J346" s="286" t="s">
        <v>24</v>
      </c>
      <c r="K346" s="286">
        <f>INDEX('2月'!F:F,MATCH(G346,'2月'!A:A,0))</f>
        <v>0</v>
      </c>
      <c r="L346" s="287" t="s">
        <v>24</v>
      </c>
      <c r="M346" s="287"/>
      <c r="N346" s="287" t="s">
        <v>24</v>
      </c>
      <c r="O346" s="286" t="str">
        <f>VLOOKUP(Q346,重复!A:A,1,FALSE)</f>
        <v>基本情报</v>
      </c>
      <c r="P346" s="279" t="s">
        <v>614</v>
      </c>
      <c r="Q346" s="279" t="str">
        <f>INDEX(本体!C:C,MATCH(R346,本体!E:E,0))</f>
        <v>基本情报</v>
      </c>
      <c r="R346" s="176" t="s">
        <v>862</v>
      </c>
    </row>
    <row r="347" s="256" customFormat="1" ht="16.5" spans="1:18">
      <c r="A347" s="278" t="s">
        <v>898</v>
      </c>
      <c r="B347" s="278" t="s">
        <v>611</v>
      </c>
      <c r="C347" s="279" t="s">
        <v>792</v>
      </c>
      <c r="D347" s="279" t="s">
        <v>899</v>
      </c>
      <c r="E347" s="285">
        <v>6277.90655172412</v>
      </c>
      <c r="F347" s="285" t="s">
        <v>542</v>
      </c>
      <c r="G347" s="286">
        <v>125</v>
      </c>
      <c r="H347" s="286" t="s">
        <v>792</v>
      </c>
      <c r="I347" s="286" t="s">
        <v>900</v>
      </c>
      <c r="J347" s="286" t="s">
        <v>33</v>
      </c>
      <c r="K347" s="286">
        <f>INDEX('2月'!F:F,MATCH(G347,'2月'!A:A,0))</f>
        <v>0</v>
      </c>
      <c r="L347" s="287"/>
      <c r="M347" s="287"/>
      <c r="N347" s="287" t="s">
        <v>33</v>
      </c>
      <c r="O347" s="286" t="str">
        <f>VLOOKUP(Q347,重复!A:A,1,FALSE)</f>
        <v>基本情报</v>
      </c>
      <c r="P347" s="279" t="s">
        <v>614</v>
      </c>
      <c r="Q347" s="279" t="str">
        <f>INDEX(本体!C:C,MATCH(R347,本体!E:E,0))</f>
        <v>基本情报</v>
      </c>
      <c r="R347" s="176" t="s">
        <v>795</v>
      </c>
    </row>
    <row r="348" s="256" customFormat="1" ht="16.5" spans="1:18">
      <c r="A348" s="278" t="s">
        <v>901</v>
      </c>
      <c r="B348" s="278" t="s">
        <v>611</v>
      </c>
      <c r="C348" s="279"/>
      <c r="D348" s="279" t="s">
        <v>902</v>
      </c>
      <c r="E348" s="285">
        <v>0</v>
      </c>
      <c r="F348" s="285" t="s">
        <v>542</v>
      </c>
      <c r="G348" s="286"/>
      <c r="H348" s="286"/>
      <c r="I348" s="286"/>
      <c r="J348" s="286"/>
      <c r="K348" s="286" t="e">
        <f>INDEX('2月'!F:F,MATCH(G348,'2月'!A:A,0))</f>
        <v>#N/A</v>
      </c>
      <c r="L348" s="287" t="s">
        <v>33</v>
      </c>
      <c r="M348" s="287"/>
      <c r="N348" s="287" t="s">
        <v>45</v>
      </c>
      <c r="O348" s="286" t="str">
        <f>VLOOKUP(Q348,重复!A:A,1,FALSE)</f>
        <v>基本情报</v>
      </c>
      <c r="P348" s="279" t="s">
        <v>614</v>
      </c>
      <c r="Q348" s="279" t="str">
        <f>INDEX(本体!C:C,MATCH(R348,本体!E:E,0))</f>
        <v>基本情报</v>
      </c>
      <c r="R348" s="176" t="s">
        <v>823</v>
      </c>
    </row>
    <row r="349" s="256" customFormat="1" ht="16.5" spans="1:18">
      <c r="A349" s="278" t="s">
        <v>903</v>
      </c>
      <c r="B349" s="278" t="s">
        <v>611</v>
      </c>
      <c r="C349" s="279"/>
      <c r="D349" s="279" t="s">
        <v>904</v>
      </c>
      <c r="E349" s="285">
        <v>6277.90655172412</v>
      </c>
      <c r="F349" s="285" t="s">
        <v>542</v>
      </c>
      <c r="G349" s="286"/>
      <c r="H349" s="286"/>
      <c r="I349" s="286"/>
      <c r="J349" s="286"/>
      <c r="K349" s="286" t="e">
        <f>INDEX('2月'!F:F,MATCH(G349,'2月'!A:A,0))</f>
        <v>#N/A</v>
      </c>
      <c r="L349" s="287" t="s">
        <v>33</v>
      </c>
      <c r="M349" s="287"/>
      <c r="N349" s="287" t="s">
        <v>45</v>
      </c>
      <c r="O349" s="286" t="str">
        <f>VLOOKUP(Q349,重复!A:A,1,FALSE)</f>
        <v>基本情报</v>
      </c>
      <c r="P349" s="279" t="s">
        <v>614</v>
      </c>
      <c r="Q349" s="279" t="str">
        <f>INDEX(本体!C:C,MATCH(R349,本体!E:E,0))</f>
        <v>基本情报</v>
      </c>
      <c r="R349" s="176" t="s">
        <v>795</v>
      </c>
    </row>
    <row r="350" s="256" customFormat="1" ht="16.5" spans="1:18">
      <c r="A350" s="278" t="s">
        <v>905</v>
      </c>
      <c r="B350" s="278" t="s">
        <v>611</v>
      </c>
      <c r="C350" s="279"/>
      <c r="D350" s="279" t="s">
        <v>906</v>
      </c>
      <c r="E350" s="285">
        <v>0</v>
      </c>
      <c r="F350" s="285" t="s">
        <v>542</v>
      </c>
      <c r="G350" s="286">
        <v>122</v>
      </c>
      <c r="H350" s="286" t="s">
        <v>792</v>
      </c>
      <c r="I350" s="286" t="s">
        <v>906</v>
      </c>
      <c r="J350" s="286" t="s">
        <v>24</v>
      </c>
      <c r="K350" s="286">
        <f>INDEX('2月'!F:F,MATCH(G350,'2月'!A:A,0))</f>
        <v>0</v>
      </c>
      <c r="L350" s="287"/>
      <c r="M350" s="287"/>
      <c r="N350" s="287" t="s">
        <v>24</v>
      </c>
      <c r="O350" s="286" t="str">
        <f>VLOOKUP(Q350,重复!A:A,1,FALSE)</f>
        <v>基本情报</v>
      </c>
      <c r="P350" s="279" t="s">
        <v>614</v>
      </c>
      <c r="Q350" s="279" t="str">
        <f>INDEX(本体!C:C,MATCH(R350,本体!E:E,0))</f>
        <v>基本情报</v>
      </c>
      <c r="R350" s="176" t="s">
        <v>823</v>
      </c>
    </row>
    <row r="351" s="256" customFormat="1" ht="16.5" spans="1:18">
      <c r="A351" s="278" t="s">
        <v>907</v>
      </c>
      <c r="B351" s="278" t="s">
        <v>611</v>
      </c>
      <c r="C351" s="279"/>
      <c r="D351" s="279" t="s">
        <v>908</v>
      </c>
      <c r="E351" s="285">
        <v>0</v>
      </c>
      <c r="F351" s="285" t="s">
        <v>542</v>
      </c>
      <c r="G351" s="286">
        <v>123</v>
      </c>
      <c r="H351" s="286" t="s">
        <v>792</v>
      </c>
      <c r="I351" s="286" t="s">
        <v>908</v>
      </c>
      <c r="J351" s="286" t="s">
        <v>33</v>
      </c>
      <c r="K351" s="286">
        <f>INDEX('2月'!F:F,MATCH(G351,'2月'!A:A,0))</f>
        <v>0</v>
      </c>
      <c r="L351" s="287"/>
      <c r="M351" s="287"/>
      <c r="N351" s="287" t="s">
        <v>33</v>
      </c>
      <c r="O351" s="286" t="str">
        <f>VLOOKUP(Q351,重复!A:A,1,FALSE)</f>
        <v>基本情报</v>
      </c>
      <c r="P351" s="279" t="s">
        <v>614</v>
      </c>
      <c r="Q351" s="279" t="str">
        <f>INDEX(本体!C:C,MATCH(R351,本体!E:E,0))</f>
        <v>基本情报</v>
      </c>
      <c r="R351" s="176" t="s">
        <v>795</v>
      </c>
    </row>
    <row r="352" s="256" customFormat="1" ht="16.5" spans="1:18">
      <c r="A352" s="278" t="s">
        <v>909</v>
      </c>
      <c r="B352" s="278" t="s">
        <v>611</v>
      </c>
      <c r="C352" s="279" t="s">
        <v>910</v>
      </c>
      <c r="D352" s="279" t="s">
        <v>911</v>
      </c>
      <c r="E352" s="285">
        <v>10986.3364655172</v>
      </c>
      <c r="F352" s="285" t="s">
        <v>542</v>
      </c>
      <c r="G352" s="286">
        <v>126</v>
      </c>
      <c r="H352" s="286" t="s">
        <v>910</v>
      </c>
      <c r="I352" s="286" t="s">
        <v>912</v>
      </c>
      <c r="J352" s="286" t="s">
        <v>24</v>
      </c>
      <c r="K352" s="286">
        <f>INDEX('2月'!F:F,MATCH(G352,'2月'!A:A,0))</f>
        <v>0</v>
      </c>
      <c r="L352" s="287"/>
      <c r="M352" s="287"/>
      <c r="N352" s="287" t="s">
        <v>24</v>
      </c>
      <c r="O352" s="286" t="str">
        <f>VLOOKUP(Q352,重复!A:A,1,FALSE)</f>
        <v>车辆状况</v>
      </c>
      <c r="P352" s="279" t="s">
        <v>614</v>
      </c>
      <c r="Q352" s="279" t="str">
        <f>INDEX(本体!C:C,MATCH(R352,本体!E:E,0))</f>
        <v>车辆状况</v>
      </c>
      <c r="R352" s="176" t="s">
        <v>718</v>
      </c>
    </row>
    <row r="353" s="256" customFormat="1" ht="16.5" spans="1:18">
      <c r="A353" s="278" t="s">
        <v>913</v>
      </c>
      <c r="B353" s="278" t="s">
        <v>611</v>
      </c>
      <c r="C353" s="279"/>
      <c r="D353" s="279" t="s">
        <v>914</v>
      </c>
      <c r="E353" s="285">
        <v>7847.38318965515</v>
      </c>
      <c r="F353" s="285" t="s">
        <v>542</v>
      </c>
      <c r="G353" s="286"/>
      <c r="H353" s="286"/>
      <c r="I353" s="286"/>
      <c r="J353" s="286"/>
      <c r="K353" s="286" t="e">
        <f>INDEX('2月'!F:F,MATCH(G353,'2月'!A:A,0))</f>
        <v>#N/A</v>
      </c>
      <c r="L353" s="287" t="s">
        <v>33</v>
      </c>
      <c r="M353" s="287"/>
      <c r="N353" s="287" t="s">
        <v>45</v>
      </c>
      <c r="O353" s="286" t="str">
        <f>VLOOKUP(Q353,重复!A:A,1,FALSE)</f>
        <v>车辆状况</v>
      </c>
      <c r="P353" s="279" t="s">
        <v>614</v>
      </c>
      <c r="Q353" s="279" t="str">
        <f>INDEX(本体!C:C,MATCH(R353,本体!E:E,0))</f>
        <v>车辆状况</v>
      </c>
      <c r="R353" s="176" t="s">
        <v>718</v>
      </c>
    </row>
    <row r="354" s="257" customFormat="1" ht="16.5" spans="1:18">
      <c r="A354" s="278" t="s">
        <v>915</v>
      </c>
      <c r="B354" s="278" t="s">
        <v>611</v>
      </c>
      <c r="C354" s="281"/>
      <c r="D354" s="281" t="s">
        <v>916</v>
      </c>
      <c r="E354" s="285">
        <v>0</v>
      </c>
      <c r="F354" s="285" t="s">
        <v>542</v>
      </c>
      <c r="G354" s="286"/>
      <c r="H354" s="286"/>
      <c r="I354" s="286"/>
      <c r="J354" s="286"/>
      <c r="K354" s="286" t="e">
        <f>INDEX('2月'!F:F,MATCH(G354,'2月'!A:A,0))</f>
        <v>#N/A</v>
      </c>
      <c r="L354" s="287" t="s">
        <v>45</v>
      </c>
      <c r="M354" s="287"/>
      <c r="N354" s="287" t="s">
        <v>45</v>
      </c>
      <c r="O354" s="286" t="str">
        <f>VLOOKUP(Q354,重复!A:A,1,FALSE)</f>
        <v>车辆状况</v>
      </c>
      <c r="P354" s="279" t="s">
        <v>614</v>
      </c>
      <c r="Q354" s="279" t="str">
        <f>INDEX(本体!C:C,MATCH(R354,本体!E:E,0))</f>
        <v>车辆状况</v>
      </c>
      <c r="R354" s="180" t="s">
        <v>718</v>
      </c>
    </row>
    <row r="355" s="256" customFormat="1" ht="16.5" spans="1:18">
      <c r="A355" s="278" t="s">
        <v>917</v>
      </c>
      <c r="B355" s="278" t="s">
        <v>611</v>
      </c>
      <c r="C355" s="279"/>
      <c r="D355" s="280" t="s">
        <v>918</v>
      </c>
      <c r="E355" s="285">
        <v>7847.38318965515</v>
      </c>
      <c r="F355" s="285" t="s">
        <v>542</v>
      </c>
      <c r="G355" s="286"/>
      <c r="H355" s="286"/>
      <c r="I355" s="286"/>
      <c r="J355" s="286"/>
      <c r="K355" s="286" t="e">
        <f>INDEX('2月'!F:F,MATCH(G355,'2月'!A:A,0))</f>
        <v>#N/A</v>
      </c>
      <c r="L355" s="287" t="s">
        <v>34</v>
      </c>
      <c r="M355" s="287"/>
      <c r="N355" s="287" t="s">
        <v>45</v>
      </c>
      <c r="O355" s="286" t="str">
        <f>VLOOKUP(Q355,重复!A:A,1,FALSE)</f>
        <v>车辆状况</v>
      </c>
      <c r="P355" s="279" t="s">
        <v>614</v>
      </c>
      <c r="Q355" s="279" t="str">
        <f>INDEX(本体!C:C,MATCH(R355,本体!E:E,0))</f>
        <v>车辆状况</v>
      </c>
      <c r="R355" s="176" t="s">
        <v>718</v>
      </c>
    </row>
    <row r="356" s="256" customFormat="1" ht="16.5" spans="1:18">
      <c r="A356" s="278" t="s">
        <v>919</v>
      </c>
      <c r="B356" s="278" t="s">
        <v>611</v>
      </c>
      <c r="C356" s="279"/>
      <c r="D356" s="280" t="s">
        <v>920</v>
      </c>
      <c r="E356" s="285">
        <v>6277.90655172412</v>
      </c>
      <c r="F356" s="285" t="s">
        <v>542</v>
      </c>
      <c r="G356" s="286"/>
      <c r="H356" s="286"/>
      <c r="I356" s="286"/>
      <c r="J356" s="286"/>
      <c r="K356" s="286" t="e">
        <f>INDEX('2月'!F:F,MATCH(G356,'2月'!A:A,0))</f>
        <v>#N/A</v>
      </c>
      <c r="L356" s="287" t="s">
        <v>34</v>
      </c>
      <c r="M356" s="287"/>
      <c r="N356" s="287" t="s">
        <v>45</v>
      </c>
      <c r="O356" s="286" t="str">
        <f>VLOOKUP(Q356,重复!A:A,1,FALSE)</f>
        <v>车辆状况</v>
      </c>
      <c r="P356" s="279" t="s">
        <v>614</v>
      </c>
      <c r="Q356" s="279" t="str">
        <f>INDEX(本体!C:C,MATCH(R356,本体!E:E,0))</f>
        <v>车辆状况</v>
      </c>
      <c r="R356" s="176" t="s">
        <v>921</v>
      </c>
    </row>
    <row r="357" s="256" customFormat="1" ht="16.5" spans="1:18">
      <c r="A357" s="278" t="s">
        <v>922</v>
      </c>
      <c r="B357" s="278" t="s">
        <v>611</v>
      </c>
      <c r="C357" s="279"/>
      <c r="D357" s="280" t="s">
        <v>923</v>
      </c>
      <c r="E357" s="285">
        <v>0</v>
      </c>
      <c r="F357" s="285" t="s">
        <v>542</v>
      </c>
      <c r="G357" s="286"/>
      <c r="H357" s="286"/>
      <c r="I357" s="286"/>
      <c r="J357" s="286"/>
      <c r="K357" s="286" t="e">
        <f>INDEX('2月'!F:F,MATCH(G357,'2月'!A:A,0))</f>
        <v>#N/A</v>
      </c>
      <c r="L357" s="287" t="s">
        <v>33</v>
      </c>
      <c r="M357" s="287"/>
      <c r="N357" s="287" t="s">
        <v>45</v>
      </c>
      <c r="O357" s="286" t="str">
        <f>VLOOKUP(Q357,重复!A:A,1,FALSE)</f>
        <v>车辆状况</v>
      </c>
      <c r="P357" s="279" t="s">
        <v>614</v>
      </c>
      <c r="Q357" s="279" t="str">
        <f>INDEX(本体!C:C,MATCH(R357,本体!E:E,0))</f>
        <v>车辆状况</v>
      </c>
      <c r="R357" s="176" t="s">
        <v>718</v>
      </c>
    </row>
    <row r="358" s="256" customFormat="1" ht="16.5" spans="1:18">
      <c r="A358" s="278" t="s">
        <v>924</v>
      </c>
      <c r="B358" s="278" t="s">
        <v>611</v>
      </c>
      <c r="C358" s="279"/>
      <c r="D358" s="280" t="s">
        <v>925</v>
      </c>
      <c r="E358" s="285">
        <v>0</v>
      </c>
      <c r="F358" s="285" t="s">
        <v>542</v>
      </c>
      <c r="G358" s="286"/>
      <c r="H358" s="286"/>
      <c r="I358" s="286"/>
      <c r="J358" s="286"/>
      <c r="K358" s="286" t="e">
        <f>INDEX('2月'!F:F,MATCH(G358,'2月'!A:A,0))</f>
        <v>#N/A</v>
      </c>
      <c r="L358" s="287" t="s">
        <v>33</v>
      </c>
      <c r="M358" s="287"/>
      <c r="N358" s="287" t="s">
        <v>45</v>
      </c>
      <c r="O358" s="286" t="str">
        <f>VLOOKUP(Q358,重复!A:A,1,FALSE)</f>
        <v>车辆状况</v>
      </c>
      <c r="P358" s="279" t="s">
        <v>614</v>
      </c>
      <c r="Q358" s="279" t="str">
        <f>INDEX(本体!C:C,MATCH(R358,本体!E:E,0))</f>
        <v>车辆状况</v>
      </c>
      <c r="R358" s="176" t="s">
        <v>921</v>
      </c>
    </row>
    <row r="359" s="256" customFormat="1" ht="16.5" spans="1:18">
      <c r="A359" s="278" t="s">
        <v>926</v>
      </c>
      <c r="B359" s="278" t="s">
        <v>611</v>
      </c>
      <c r="C359" s="279" t="s">
        <v>927</v>
      </c>
      <c r="D359" s="280" t="s">
        <v>928</v>
      </c>
      <c r="E359" s="285">
        <v>7847.38318965515</v>
      </c>
      <c r="F359" s="285" t="s">
        <v>542</v>
      </c>
      <c r="G359" s="286">
        <v>134</v>
      </c>
      <c r="H359" s="286" t="s">
        <v>910</v>
      </c>
      <c r="I359" s="286" t="s">
        <v>929</v>
      </c>
      <c r="J359" s="286" t="s">
        <v>33</v>
      </c>
      <c r="K359" s="286">
        <f>INDEX('2月'!F:F,MATCH(G359,'2月'!A:A,0))</f>
        <v>0</v>
      </c>
      <c r="L359" s="287"/>
      <c r="M359" s="287"/>
      <c r="N359" s="287" t="s">
        <v>33</v>
      </c>
      <c r="O359" s="286" t="str">
        <f>VLOOKUP(Q359,重复!A:A,1,FALSE)</f>
        <v>工单预览</v>
      </c>
      <c r="P359" s="279" t="s">
        <v>614</v>
      </c>
      <c r="Q359" s="279" t="str">
        <f>INDEX(本体!C:C,MATCH(R359,本体!E:E,0))</f>
        <v>工单预览</v>
      </c>
      <c r="R359" s="176" t="s">
        <v>672</v>
      </c>
    </row>
    <row r="360" s="256" customFormat="1" ht="16.5" spans="1:18">
      <c r="A360" s="278" t="s">
        <v>930</v>
      </c>
      <c r="B360" s="278" t="s">
        <v>611</v>
      </c>
      <c r="C360" s="279"/>
      <c r="D360" s="279" t="s">
        <v>931</v>
      </c>
      <c r="E360" s="285">
        <v>0</v>
      </c>
      <c r="F360" s="285" t="s">
        <v>542</v>
      </c>
      <c r="G360" s="286">
        <v>129</v>
      </c>
      <c r="H360" s="286" t="s">
        <v>910</v>
      </c>
      <c r="I360" s="286" t="s">
        <v>932</v>
      </c>
      <c r="J360" s="286" t="s">
        <v>33</v>
      </c>
      <c r="K360" s="286">
        <f>INDEX('2月'!F:F,MATCH(G360,'2月'!A:A,0))</f>
        <v>0</v>
      </c>
      <c r="L360" s="287"/>
      <c r="M360" s="287"/>
      <c r="N360" s="287" t="s">
        <v>33</v>
      </c>
      <c r="O360" s="286" t="str">
        <f>VLOOKUP(Q360,重复!A:A,1,FALSE)</f>
        <v>工单预览</v>
      </c>
      <c r="P360" s="279" t="s">
        <v>614</v>
      </c>
      <c r="Q360" s="279" t="str">
        <f>INDEX(本体!C:C,MATCH(R360,本体!E:E,0))</f>
        <v>工单预览</v>
      </c>
      <c r="R360" s="176" t="s">
        <v>672</v>
      </c>
    </row>
    <row r="361" s="256" customFormat="1" ht="16.5" spans="1:18">
      <c r="A361" s="278" t="s">
        <v>933</v>
      </c>
      <c r="B361" s="278" t="s">
        <v>611</v>
      </c>
      <c r="C361" s="279"/>
      <c r="D361" s="279" t="s">
        <v>934</v>
      </c>
      <c r="E361" s="285">
        <v>6277.90655172412</v>
      </c>
      <c r="F361" s="285" t="s">
        <v>542</v>
      </c>
      <c r="G361" s="286">
        <v>29</v>
      </c>
      <c r="H361" s="286" t="s">
        <v>57</v>
      </c>
      <c r="I361" s="286" t="s">
        <v>801</v>
      </c>
      <c r="J361" s="286" t="s">
        <v>24</v>
      </c>
      <c r="K361" s="286">
        <f>INDEX('2月'!F:F,MATCH(G361,'2月'!A:A,0))</f>
        <v>0</v>
      </c>
      <c r="L361" s="287" t="s">
        <v>34</v>
      </c>
      <c r="M361" s="287"/>
      <c r="N361" s="287" t="s">
        <v>24</v>
      </c>
      <c r="O361" s="286" t="str">
        <f>VLOOKUP(Q361,重复!A:A,1,FALSE)</f>
        <v>工单预览</v>
      </c>
      <c r="P361" s="279" t="s">
        <v>614</v>
      </c>
      <c r="Q361" s="279" t="str">
        <f>INDEX(本体!C:C,MATCH(R361,本体!E:E,0))</f>
        <v>工单预览</v>
      </c>
      <c r="R361" s="176" t="s">
        <v>672</v>
      </c>
    </row>
    <row r="362" ht="16.5" spans="1:18">
      <c r="A362" s="278" t="s">
        <v>935</v>
      </c>
      <c r="B362" s="278" t="s">
        <v>611</v>
      </c>
      <c r="C362" s="279"/>
      <c r="D362" s="297" t="s">
        <v>936</v>
      </c>
      <c r="E362" s="285">
        <v>6277.90655172412</v>
      </c>
      <c r="F362" s="285" t="s">
        <v>542</v>
      </c>
      <c r="G362" s="286"/>
      <c r="H362" s="286"/>
      <c r="I362" s="286"/>
      <c r="J362" s="286"/>
      <c r="K362" s="286" t="e">
        <f>INDEX('2月'!F:F,MATCH(G362,'2月'!A:A,0))</f>
        <v>#N/A</v>
      </c>
      <c r="L362" s="300" t="s">
        <v>33</v>
      </c>
      <c r="M362" s="287"/>
      <c r="N362" s="287" t="s">
        <v>45</v>
      </c>
      <c r="O362" s="286" t="str">
        <f>VLOOKUP(Q362,重复!A:A,1,FALSE)</f>
        <v>工单预览</v>
      </c>
      <c r="P362" s="298" t="s">
        <v>614</v>
      </c>
      <c r="Q362" s="279" t="str">
        <f>INDEX(本体!C:C,MATCH(R362,本体!E:E,0))</f>
        <v>工单预览</v>
      </c>
      <c r="R362" s="176" t="s">
        <v>672</v>
      </c>
    </row>
    <row r="363" ht="16.5" spans="1:18">
      <c r="A363" s="278" t="s">
        <v>937</v>
      </c>
      <c r="B363" s="278" t="s">
        <v>611</v>
      </c>
      <c r="C363" s="279"/>
      <c r="D363" s="297" t="s">
        <v>938</v>
      </c>
      <c r="E363" s="285">
        <v>6277.90655172412</v>
      </c>
      <c r="F363" s="285" t="s">
        <v>542</v>
      </c>
      <c r="G363" s="286"/>
      <c r="H363" s="286"/>
      <c r="I363" s="286"/>
      <c r="J363" s="286"/>
      <c r="K363" s="286" t="e">
        <f>INDEX('2月'!F:F,MATCH(G363,'2月'!A:A,0))</f>
        <v>#N/A</v>
      </c>
      <c r="L363" s="300" t="s">
        <v>33</v>
      </c>
      <c r="M363" s="287"/>
      <c r="N363" s="287" t="s">
        <v>45</v>
      </c>
      <c r="O363" s="286" t="str">
        <f>VLOOKUP(Q363,重复!A:A,1,FALSE)</f>
        <v>工单预览</v>
      </c>
      <c r="P363" s="298" t="s">
        <v>614</v>
      </c>
      <c r="Q363" s="279" t="str">
        <f>INDEX(本体!C:C,MATCH(R363,本体!E:E,0))</f>
        <v>工单预览</v>
      </c>
      <c r="R363" s="176" t="s">
        <v>672</v>
      </c>
    </row>
    <row r="364" s="260" customFormat="1" ht="16.5" spans="1:18">
      <c r="A364" s="278" t="s">
        <v>939</v>
      </c>
      <c r="B364" s="278" t="s">
        <v>611</v>
      </c>
      <c r="C364" s="279" t="s">
        <v>910</v>
      </c>
      <c r="D364" s="279" t="s">
        <v>940</v>
      </c>
      <c r="E364" s="285">
        <v>0</v>
      </c>
      <c r="F364" s="285" t="s">
        <v>542</v>
      </c>
      <c r="G364" s="286">
        <v>127</v>
      </c>
      <c r="H364" s="286" t="s">
        <v>910</v>
      </c>
      <c r="I364" s="286" t="s">
        <v>940</v>
      </c>
      <c r="J364" s="286" t="s">
        <v>33</v>
      </c>
      <c r="K364" s="286">
        <f>INDEX('2月'!F:F,MATCH(G364,'2月'!A:A,0))</f>
        <v>0</v>
      </c>
      <c r="L364" s="287"/>
      <c r="M364" s="287"/>
      <c r="N364" s="287" t="s">
        <v>33</v>
      </c>
      <c r="O364" s="286" t="str">
        <f>VLOOKUP(Q364,重复!A:A,1,FALSE)</f>
        <v>车辆状况</v>
      </c>
      <c r="P364" s="279" t="s">
        <v>614</v>
      </c>
      <c r="Q364" s="279" t="str">
        <f>INDEX(本体!C:C,MATCH(R364,本体!E:E,0))</f>
        <v>车辆状况</v>
      </c>
      <c r="R364" s="176" t="s">
        <v>718</v>
      </c>
    </row>
    <row r="365" s="256" customFormat="1" ht="16.5" spans="1:18">
      <c r="A365" s="278" t="s">
        <v>941</v>
      </c>
      <c r="B365" s="278" t="s">
        <v>611</v>
      </c>
      <c r="C365" s="279"/>
      <c r="D365" s="279" t="s">
        <v>942</v>
      </c>
      <c r="E365" s="285">
        <v>0</v>
      </c>
      <c r="F365" s="285" t="s">
        <v>542</v>
      </c>
      <c r="G365" s="286">
        <v>128</v>
      </c>
      <c r="H365" s="286" t="s">
        <v>910</v>
      </c>
      <c r="I365" s="286" t="s">
        <v>942</v>
      </c>
      <c r="J365" s="286" t="s">
        <v>33</v>
      </c>
      <c r="K365" s="286">
        <f>INDEX('2月'!F:F,MATCH(G365,'2月'!A:A,0))</f>
        <v>0</v>
      </c>
      <c r="L365" s="287"/>
      <c r="M365" s="287"/>
      <c r="N365" s="287" t="s">
        <v>33</v>
      </c>
      <c r="O365" s="286" t="str">
        <f>VLOOKUP(Q365,重复!A:A,1,FALSE)</f>
        <v>车辆状况</v>
      </c>
      <c r="P365" s="279" t="s">
        <v>614</v>
      </c>
      <c r="Q365" s="279" t="str">
        <f>INDEX(本体!C:C,MATCH(R365,本体!E:E,0))</f>
        <v>车辆状况</v>
      </c>
      <c r="R365" s="176" t="s">
        <v>718</v>
      </c>
    </row>
    <row r="366" s="256" customFormat="1" ht="16.5" spans="1:18">
      <c r="A366" s="278" t="s">
        <v>943</v>
      </c>
      <c r="B366" s="278" t="s">
        <v>611</v>
      </c>
      <c r="C366" s="279"/>
      <c r="D366" s="279" t="s">
        <v>944</v>
      </c>
      <c r="E366" s="285">
        <v>0</v>
      </c>
      <c r="F366" s="285" t="s">
        <v>542</v>
      </c>
      <c r="G366" s="286">
        <v>130</v>
      </c>
      <c r="H366" s="286" t="s">
        <v>910</v>
      </c>
      <c r="I366" s="286" t="s">
        <v>944</v>
      </c>
      <c r="J366" s="286" t="s">
        <v>33</v>
      </c>
      <c r="K366" s="286">
        <f>INDEX('2月'!F:F,MATCH(G366,'2月'!A:A,0))</f>
        <v>0</v>
      </c>
      <c r="L366" s="287"/>
      <c r="M366" s="287"/>
      <c r="N366" s="287" t="s">
        <v>33</v>
      </c>
      <c r="O366" s="286" t="str">
        <f>VLOOKUP(Q366,重复!A:A,1,FALSE)</f>
        <v>车辆状况</v>
      </c>
      <c r="P366" s="279" t="s">
        <v>614</v>
      </c>
      <c r="Q366" s="279" t="str">
        <f>INDEX(本体!C:C,MATCH(R366,本体!E:E,0))</f>
        <v>车辆状况</v>
      </c>
      <c r="R366" s="176" t="s">
        <v>718</v>
      </c>
    </row>
    <row r="367" s="256" customFormat="1" ht="16.5" spans="1:18">
      <c r="A367" s="278" t="s">
        <v>945</v>
      </c>
      <c r="B367" s="278" t="s">
        <v>611</v>
      </c>
      <c r="C367" s="279"/>
      <c r="D367" s="279" t="s">
        <v>946</v>
      </c>
      <c r="E367" s="285">
        <v>0</v>
      </c>
      <c r="F367" s="285" t="s">
        <v>542</v>
      </c>
      <c r="G367" s="286">
        <v>131</v>
      </c>
      <c r="H367" s="286" t="s">
        <v>910</v>
      </c>
      <c r="I367" s="286" t="s">
        <v>946</v>
      </c>
      <c r="J367" s="286" t="s">
        <v>33</v>
      </c>
      <c r="K367" s="286">
        <f>INDEX('2月'!F:F,MATCH(G367,'2月'!A:A,0))</f>
        <v>0</v>
      </c>
      <c r="L367" s="287"/>
      <c r="M367" s="287"/>
      <c r="N367" s="287" t="s">
        <v>33</v>
      </c>
      <c r="O367" s="286" t="str">
        <f>VLOOKUP(Q367,重复!A:A,1,FALSE)</f>
        <v>车辆状况</v>
      </c>
      <c r="P367" s="279" t="s">
        <v>614</v>
      </c>
      <c r="Q367" s="279" t="str">
        <f>INDEX(本体!C:C,MATCH(R367,本体!E:E,0))</f>
        <v>车辆状况</v>
      </c>
      <c r="R367" s="176" t="s">
        <v>718</v>
      </c>
    </row>
    <row r="368" s="256" customFormat="1" ht="16.5" spans="1:18">
      <c r="A368" s="278" t="s">
        <v>947</v>
      </c>
      <c r="B368" s="278" t="s">
        <v>611</v>
      </c>
      <c r="C368" s="279"/>
      <c r="D368" s="279" t="s">
        <v>948</v>
      </c>
      <c r="E368" s="285">
        <v>0</v>
      </c>
      <c r="F368" s="285" t="s">
        <v>542</v>
      </c>
      <c r="G368" s="286">
        <v>132</v>
      </c>
      <c r="H368" s="286" t="s">
        <v>910</v>
      </c>
      <c r="I368" s="286" t="s">
        <v>948</v>
      </c>
      <c r="J368" s="286" t="s">
        <v>33</v>
      </c>
      <c r="K368" s="286">
        <f>INDEX('2月'!F:F,MATCH(G368,'2月'!A:A,0))</f>
        <v>0</v>
      </c>
      <c r="L368" s="287"/>
      <c r="M368" s="287"/>
      <c r="N368" s="287" t="s">
        <v>33</v>
      </c>
      <c r="O368" s="286" t="str">
        <f>VLOOKUP(Q368,重复!A:A,1,FALSE)</f>
        <v>车辆状况</v>
      </c>
      <c r="P368" s="279" t="s">
        <v>614</v>
      </c>
      <c r="Q368" s="279" t="str">
        <f>INDEX(本体!C:C,MATCH(R368,本体!E:E,0))</f>
        <v>车辆状况</v>
      </c>
      <c r="R368" s="176" t="s">
        <v>718</v>
      </c>
    </row>
    <row r="369" s="256" customFormat="1" ht="16.5" spans="1:18">
      <c r="A369" s="278" t="s">
        <v>949</v>
      </c>
      <c r="B369" s="278" t="s">
        <v>611</v>
      </c>
      <c r="C369" s="279"/>
      <c r="D369" s="279" t="s">
        <v>950</v>
      </c>
      <c r="E369" s="285">
        <v>0</v>
      </c>
      <c r="F369" s="285" t="s">
        <v>542</v>
      </c>
      <c r="G369" s="286">
        <v>133</v>
      </c>
      <c r="H369" s="286" t="s">
        <v>910</v>
      </c>
      <c r="I369" s="286" t="s">
        <v>950</v>
      </c>
      <c r="J369" s="286" t="s">
        <v>33</v>
      </c>
      <c r="K369" s="286">
        <f>INDEX('2月'!F:F,MATCH(G369,'2月'!A:A,0))</f>
        <v>0</v>
      </c>
      <c r="L369" s="287"/>
      <c r="M369" s="287"/>
      <c r="N369" s="287" t="s">
        <v>33</v>
      </c>
      <c r="O369" s="286" t="str">
        <f>VLOOKUP(Q369,重复!A:A,1,FALSE)</f>
        <v>车辆状况</v>
      </c>
      <c r="P369" s="279" t="s">
        <v>614</v>
      </c>
      <c r="Q369" s="279" t="str">
        <f>INDEX(本体!C:C,MATCH(R369,本体!E:E,0))</f>
        <v>车辆状况</v>
      </c>
      <c r="R369" s="176" t="s">
        <v>718</v>
      </c>
    </row>
    <row r="370" s="256" customFormat="1" ht="16.5" spans="1:18">
      <c r="A370" s="278" t="s">
        <v>951</v>
      </c>
      <c r="B370" s="278" t="s">
        <v>611</v>
      </c>
      <c r="C370" s="279"/>
      <c r="D370" s="279" t="s">
        <v>952</v>
      </c>
      <c r="E370" s="285">
        <v>0</v>
      </c>
      <c r="F370" s="285" t="s">
        <v>542</v>
      </c>
      <c r="G370" s="286">
        <v>135</v>
      </c>
      <c r="H370" s="286" t="s">
        <v>910</v>
      </c>
      <c r="I370" s="286" t="s">
        <v>953</v>
      </c>
      <c r="J370" s="286" t="s">
        <v>33</v>
      </c>
      <c r="K370" s="286">
        <f>INDEX('2月'!F:F,MATCH(G370,'2月'!A:A,0))</f>
        <v>0</v>
      </c>
      <c r="L370" s="287"/>
      <c r="M370" s="287"/>
      <c r="N370" s="287" t="s">
        <v>33</v>
      </c>
      <c r="O370" s="286" t="str">
        <f>VLOOKUP(Q370,重复!A:A,1,FALSE)</f>
        <v>车辆状况</v>
      </c>
      <c r="P370" s="279" t="s">
        <v>614</v>
      </c>
      <c r="Q370" s="279" t="str">
        <f>INDEX(本体!C:C,MATCH(R370,本体!E:E,0))</f>
        <v>车辆状况</v>
      </c>
      <c r="R370" s="176" t="s">
        <v>718</v>
      </c>
    </row>
    <row r="371" s="256" customFormat="1" ht="16.5" spans="1:18">
      <c r="A371" s="278" t="s">
        <v>954</v>
      </c>
      <c r="B371" s="278" t="s">
        <v>611</v>
      </c>
      <c r="C371" s="279"/>
      <c r="D371" s="279" t="s">
        <v>900</v>
      </c>
      <c r="E371" s="285">
        <v>0</v>
      </c>
      <c r="F371" s="285" t="s">
        <v>542</v>
      </c>
      <c r="G371" s="286">
        <v>136</v>
      </c>
      <c r="H371" s="286" t="s">
        <v>910</v>
      </c>
      <c r="I371" s="286" t="s">
        <v>900</v>
      </c>
      <c r="J371" s="286" t="s">
        <v>33</v>
      </c>
      <c r="K371" s="286">
        <f>INDEX('2月'!F:F,MATCH(G371,'2月'!A:A,0))</f>
        <v>0</v>
      </c>
      <c r="L371" s="287"/>
      <c r="M371" s="287"/>
      <c r="N371" s="287" t="s">
        <v>33</v>
      </c>
      <c r="O371" s="286" t="str">
        <f>VLOOKUP(Q371,重复!A:A,1,FALSE)</f>
        <v>车辆状况</v>
      </c>
      <c r="P371" s="279" t="s">
        <v>614</v>
      </c>
      <c r="Q371" s="279" t="str">
        <f>INDEX(本体!C:C,MATCH(R371,本体!E:E,0))</f>
        <v>车辆状况</v>
      </c>
      <c r="R371" s="176" t="s">
        <v>718</v>
      </c>
    </row>
    <row r="372" ht="55.5" customHeight="1" spans="1:18">
      <c r="A372" s="278" t="s">
        <v>955</v>
      </c>
      <c r="B372" s="295" t="s">
        <v>611</v>
      </c>
      <c r="C372" s="296"/>
      <c r="D372" s="297" t="s">
        <v>956</v>
      </c>
      <c r="E372" s="285">
        <v>0</v>
      </c>
      <c r="F372" s="285" t="s">
        <v>542</v>
      </c>
      <c r="G372" s="286"/>
      <c r="H372" s="286"/>
      <c r="I372" s="286"/>
      <c r="J372" s="286"/>
      <c r="K372" s="286" t="e">
        <f>INDEX('2月'!F:F,MATCH(G372,'2月'!A:A,0))</f>
        <v>#N/A</v>
      </c>
      <c r="L372" s="300" t="s">
        <v>33</v>
      </c>
      <c r="M372" s="287"/>
      <c r="N372" s="287" t="s">
        <v>45</v>
      </c>
      <c r="O372" s="286" t="str">
        <f>VLOOKUP(Q372,重复!A:A,1,FALSE)</f>
        <v>车辆状况</v>
      </c>
      <c r="P372" s="298" t="s">
        <v>614</v>
      </c>
      <c r="Q372" s="279" t="str">
        <f>INDEX(本体!C:C,MATCH(R372,本体!E:E,0))</f>
        <v>车辆状况</v>
      </c>
      <c r="R372" s="176" t="s">
        <v>718</v>
      </c>
    </row>
    <row r="373" ht="16.5" spans="1:18">
      <c r="A373" s="278" t="s">
        <v>957</v>
      </c>
      <c r="B373" s="295" t="s">
        <v>611</v>
      </c>
      <c r="C373" s="296"/>
      <c r="D373" s="297" t="s">
        <v>958</v>
      </c>
      <c r="E373" s="285">
        <v>10986.3364655172</v>
      </c>
      <c r="F373" s="285" t="s">
        <v>542</v>
      </c>
      <c r="G373" s="286"/>
      <c r="H373" s="286"/>
      <c r="I373" s="286"/>
      <c r="J373" s="286"/>
      <c r="K373" s="286" t="e">
        <f>INDEX('2月'!F:F,MATCH(G373,'2月'!A:A,0))</f>
        <v>#N/A</v>
      </c>
      <c r="L373" s="300" t="s">
        <v>33</v>
      </c>
      <c r="M373" s="287"/>
      <c r="N373" s="287" t="s">
        <v>45</v>
      </c>
      <c r="O373" s="286" t="str">
        <f>VLOOKUP(Q373,重复!A:A,1,FALSE)</f>
        <v>车辆状况</v>
      </c>
      <c r="P373" s="298" t="s">
        <v>614</v>
      </c>
      <c r="Q373" s="279" t="str">
        <f>INDEX(本体!C:C,MATCH(R373,本体!E:E,0))</f>
        <v>车辆状况</v>
      </c>
      <c r="R373" s="176" t="s">
        <v>718</v>
      </c>
    </row>
    <row r="374" ht="16.5" spans="1:18">
      <c r="A374" s="278" t="s">
        <v>959</v>
      </c>
      <c r="B374" s="295" t="s">
        <v>611</v>
      </c>
      <c r="C374" s="296"/>
      <c r="D374" s="297" t="s">
        <v>960</v>
      </c>
      <c r="E374" s="285">
        <v>10986.3364655172</v>
      </c>
      <c r="F374" s="285" t="s">
        <v>542</v>
      </c>
      <c r="G374" s="286"/>
      <c r="H374" s="286"/>
      <c r="I374" s="286"/>
      <c r="J374" s="286"/>
      <c r="K374" s="286" t="e">
        <f>INDEX('2月'!F:F,MATCH(G374,'2月'!A:A,0))</f>
        <v>#N/A</v>
      </c>
      <c r="L374" s="300" t="s">
        <v>33</v>
      </c>
      <c r="M374" s="287"/>
      <c r="N374" s="287" t="s">
        <v>45</v>
      </c>
      <c r="O374" s="286" t="str">
        <f>VLOOKUP(Q374,重复!A:A,1,FALSE)</f>
        <v>车辆状况</v>
      </c>
      <c r="P374" s="298" t="s">
        <v>614</v>
      </c>
      <c r="Q374" s="279" t="str">
        <f>INDEX(本体!C:C,MATCH(R374,本体!E:E,0))</f>
        <v>车辆状况</v>
      </c>
      <c r="R374" s="176" t="s">
        <v>718</v>
      </c>
    </row>
    <row r="375" ht="16.5" spans="1:18">
      <c r="A375" s="278" t="s">
        <v>961</v>
      </c>
      <c r="B375" s="295" t="s">
        <v>611</v>
      </c>
      <c r="C375" s="296"/>
      <c r="D375" s="297" t="s">
        <v>962</v>
      </c>
      <c r="E375" s="285">
        <v>6277.90655172412</v>
      </c>
      <c r="F375" s="285" t="s">
        <v>542</v>
      </c>
      <c r="G375" s="286"/>
      <c r="H375" s="286"/>
      <c r="I375" s="286"/>
      <c r="J375" s="286"/>
      <c r="K375" s="286" t="e">
        <f>INDEX('2月'!F:F,MATCH(G375,'2月'!A:A,0))</f>
        <v>#N/A</v>
      </c>
      <c r="L375" s="300" t="s">
        <v>33</v>
      </c>
      <c r="M375" s="287"/>
      <c r="N375" s="287" t="s">
        <v>45</v>
      </c>
      <c r="O375" s="286" t="str">
        <f>VLOOKUP(Q375,重复!A:A,1,FALSE)</f>
        <v>车辆状况</v>
      </c>
      <c r="P375" s="298" t="s">
        <v>614</v>
      </c>
      <c r="Q375" s="279" t="str">
        <f>INDEX(本体!C:C,MATCH(R375,本体!E:E,0))</f>
        <v>车辆状况</v>
      </c>
      <c r="R375" s="176" t="s">
        <v>921</v>
      </c>
    </row>
    <row r="376" s="256" customFormat="1" ht="16.5" spans="1:18">
      <c r="A376" s="278" t="s">
        <v>963</v>
      </c>
      <c r="B376" s="278" t="s">
        <v>611</v>
      </c>
      <c r="C376" s="279" t="s">
        <v>588</v>
      </c>
      <c r="D376" s="279" t="s">
        <v>964</v>
      </c>
      <c r="E376" s="285">
        <v>7847.38318965515</v>
      </c>
      <c r="F376" s="285" t="s">
        <v>542</v>
      </c>
      <c r="G376" s="286">
        <v>137</v>
      </c>
      <c r="H376" s="286" t="s">
        <v>588</v>
      </c>
      <c r="I376" s="286" t="s">
        <v>965</v>
      </c>
      <c r="J376" s="286" t="s">
        <v>33</v>
      </c>
      <c r="K376" s="286">
        <f>INDEX('2月'!F:F,MATCH(G376,'2月'!A:A,0))</f>
        <v>0</v>
      </c>
      <c r="L376" s="287"/>
      <c r="M376" s="287"/>
      <c r="N376" s="287" t="s">
        <v>33</v>
      </c>
      <c r="O376" s="286" t="str">
        <f>VLOOKUP(Q376,重复!A:A,1,FALSE)</f>
        <v>权益与价值</v>
      </c>
      <c r="P376" s="279" t="s">
        <v>614</v>
      </c>
      <c r="Q376" s="279" t="str">
        <f>INDEX(本体!C:C,MATCH(R376,本体!E:E,0))</f>
        <v>权益与价值</v>
      </c>
      <c r="R376" s="176" t="s">
        <v>802</v>
      </c>
    </row>
    <row r="377" ht="16.5" spans="1:18">
      <c r="A377" s="278" t="s">
        <v>966</v>
      </c>
      <c r="B377" s="295" t="s">
        <v>611</v>
      </c>
      <c r="C377" s="296"/>
      <c r="D377" s="298" t="s">
        <v>967</v>
      </c>
      <c r="E377" s="285">
        <v>6277.90655172412</v>
      </c>
      <c r="F377" s="285" t="s">
        <v>542</v>
      </c>
      <c r="G377" s="286"/>
      <c r="H377" s="286"/>
      <c r="I377" s="286"/>
      <c r="J377" s="286"/>
      <c r="K377" s="286" t="e">
        <f>INDEX('2月'!F:F,MATCH(G377,'2月'!A:A,0))</f>
        <v>#N/A</v>
      </c>
      <c r="L377" s="300" t="s">
        <v>33</v>
      </c>
      <c r="M377" s="287"/>
      <c r="N377" s="287" t="s">
        <v>45</v>
      </c>
      <c r="O377" s="286" t="str">
        <f>VLOOKUP(Q377,重复!A:A,1,FALSE)</f>
        <v>权益与价值</v>
      </c>
      <c r="P377" s="298" t="s">
        <v>614</v>
      </c>
      <c r="Q377" s="279" t="str">
        <f>INDEX(本体!C:C,MATCH(R377,本体!E:E,0))</f>
        <v>权益与价值</v>
      </c>
      <c r="R377" s="176" t="s">
        <v>968</v>
      </c>
    </row>
    <row r="378" s="257" customFormat="1" ht="16.5" spans="1:18">
      <c r="A378" s="278" t="s">
        <v>969</v>
      </c>
      <c r="B378" s="278" t="s">
        <v>611</v>
      </c>
      <c r="C378" s="281"/>
      <c r="D378" s="281" t="s">
        <v>970</v>
      </c>
      <c r="E378" s="285">
        <v>0</v>
      </c>
      <c r="F378" s="285" t="s">
        <v>542</v>
      </c>
      <c r="G378" s="286"/>
      <c r="H378" s="286"/>
      <c r="I378" s="286"/>
      <c r="J378" s="286"/>
      <c r="K378" s="286" t="e">
        <f>INDEX('2月'!F:F,MATCH(G378,'2月'!A:A,0))</f>
        <v>#N/A</v>
      </c>
      <c r="L378" s="287" t="s">
        <v>45</v>
      </c>
      <c r="M378" s="287"/>
      <c r="N378" s="287" t="s">
        <v>45</v>
      </c>
      <c r="O378" s="286" t="str">
        <f>VLOOKUP(Q378,重复!A:A,1,FALSE)</f>
        <v>权益与价值</v>
      </c>
      <c r="P378" s="279" t="s">
        <v>614</v>
      </c>
      <c r="Q378" s="279" t="str">
        <f>INDEX(本体!C:C,MATCH(R378,本体!E:E,0))</f>
        <v>权益与价值</v>
      </c>
      <c r="R378" s="176" t="s">
        <v>968</v>
      </c>
    </row>
    <row r="379" s="257" customFormat="1" ht="16.5" spans="1:18">
      <c r="A379" s="278" t="s">
        <v>971</v>
      </c>
      <c r="B379" s="278" t="s">
        <v>611</v>
      </c>
      <c r="C379" s="281"/>
      <c r="D379" s="281" t="s">
        <v>972</v>
      </c>
      <c r="E379" s="285">
        <v>0</v>
      </c>
      <c r="F379" s="285" t="s">
        <v>542</v>
      </c>
      <c r="G379" s="286"/>
      <c r="H379" s="286"/>
      <c r="I379" s="286"/>
      <c r="J379" s="286"/>
      <c r="K379" s="286" t="e">
        <f>INDEX('2月'!F:F,MATCH(G379,'2月'!A:A,0))</f>
        <v>#N/A</v>
      </c>
      <c r="L379" s="287" t="s">
        <v>45</v>
      </c>
      <c r="M379" s="287"/>
      <c r="N379" s="287" t="s">
        <v>45</v>
      </c>
      <c r="O379" s="286" t="str">
        <f>VLOOKUP(Q379,重复!A:A,1,FALSE)</f>
        <v>权益与价值</v>
      </c>
      <c r="P379" s="281" t="s">
        <v>614</v>
      </c>
      <c r="Q379" s="279" t="str">
        <f>INDEX(本体!C:C,MATCH(R379,本体!E:E,0))</f>
        <v>权益与价值</v>
      </c>
      <c r="R379" s="176" t="s">
        <v>968</v>
      </c>
    </row>
    <row r="380" s="257" customFormat="1" ht="16.5" spans="1:18">
      <c r="A380" s="278" t="s">
        <v>973</v>
      </c>
      <c r="B380" s="278" t="s">
        <v>611</v>
      </c>
      <c r="C380" s="281"/>
      <c r="D380" s="281" t="s">
        <v>974</v>
      </c>
      <c r="E380" s="285">
        <v>0</v>
      </c>
      <c r="F380" s="285" t="s">
        <v>542</v>
      </c>
      <c r="G380" s="286"/>
      <c r="H380" s="286"/>
      <c r="I380" s="286"/>
      <c r="J380" s="286"/>
      <c r="K380" s="286" t="e">
        <f>INDEX('2月'!F:F,MATCH(G380,'2月'!A:A,0))</f>
        <v>#N/A</v>
      </c>
      <c r="L380" s="287" t="s">
        <v>45</v>
      </c>
      <c r="M380" s="287"/>
      <c r="N380" s="287" t="s">
        <v>45</v>
      </c>
      <c r="O380" s="286" t="str">
        <f>VLOOKUP(Q380,重复!A:A,1,FALSE)</f>
        <v>权益与价值</v>
      </c>
      <c r="P380" s="279" t="s">
        <v>614</v>
      </c>
      <c r="Q380" s="279" t="str">
        <f>INDEX(本体!C:C,MATCH(R380,本体!E:E,0))</f>
        <v>权益与价值</v>
      </c>
      <c r="R380" s="176" t="s">
        <v>968</v>
      </c>
    </row>
    <row r="381" s="256" customFormat="1" ht="16.5" spans="1:18">
      <c r="A381" s="278" t="s">
        <v>975</v>
      </c>
      <c r="B381" s="278" t="s">
        <v>611</v>
      </c>
      <c r="C381" s="279"/>
      <c r="D381" s="279" t="s">
        <v>976</v>
      </c>
      <c r="E381" s="285">
        <v>0</v>
      </c>
      <c r="F381" s="285" t="s">
        <v>542</v>
      </c>
      <c r="G381" s="286"/>
      <c r="H381" s="286"/>
      <c r="I381" s="286"/>
      <c r="J381" s="286"/>
      <c r="K381" s="286" t="e">
        <f>INDEX('2月'!F:F,MATCH(G381,'2月'!A:A,0))</f>
        <v>#N/A</v>
      </c>
      <c r="L381" s="287" t="s">
        <v>34</v>
      </c>
      <c r="M381" s="287"/>
      <c r="N381" s="287" t="s">
        <v>45</v>
      </c>
      <c r="O381" s="286" t="str">
        <f>VLOOKUP(Q381,重复!A:A,1,FALSE)</f>
        <v>权益与价值</v>
      </c>
      <c r="P381" s="279" t="s">
        <v>614</v>
      </c>
      <c r="Q381" s="279" t="str">
        <f>INDEX(本体!C:C,MATCH(R381,本体!E:E,0))</f>
        <v>权益与价值</v>
      </c>
      <c r="R381" s="176" t="s">
        <v>968</v>
      </c>
    </row>
    <row r="382" s="256" customFormat="1" ht="16.5" spans="1:18">
      <c r="A382" s="278" t="s">
        <v>977</v>
      </c>
      <c r="B382" s="278" t="s">
        <v>611</v>
      </c>
      <c r="C382" s="279" t="s">
        <v>978</v>
      </c>
      <c r="D382" s="280" t="s">
        <v>979</v>
      </c>
      <c r="E382" s="285">
        <v>7847.38318965515</v>
      </c>
      <c r="F382" s="285" t="s">
        <v>542</v>
      </c>
      <c r="G382" s="286"/>
      <c r="H382" s="286"/>
      <c r="I382" s="286"/>
      <c r="J382" s="286"/>
      <c r="K382" s="286" t="e">
        <f>INDEX('2月'!F:F,MATCH(G382,'2月'!A:A,0))</f>
        <v>#N/A</v>
      </c>
      <c r="L382" s="287" t="s">
        <v>33</v>
      </c>
      <c r="M382" s="287"/>
      <c r="N382" s="287" t="s">
        <v>45</v>
      </c>
      <c r="O382" s="286" t="str">
        <f>VLOOKUP(Q382,重复!A:A,1,FALSE)</f>
        <v>权益与价值</v>
      </c>
      <c r="P382" s="279" t="s">
        <v>614</v>
      </c>
      <c r="Q382" s="279" t="str">
        <f>INDEX(本体!C:C,MATCH(R382,本体!E:E,0))</f>
        <v>权益与价值</v>
      </c>
      <c r="R382" s="176" t="s">
        <v>968</v>
      </c>
    </row>
    <row r="383" s="256" customFormat="1" ht="16.5" spans="1:18">
      <c r="A383" s="278" t="s">
        <v>980</v>
      </c>
      <c r="B383" s="278" t="s">
        <v>611</v>
      </c>
      <c r="C383" s="279" t="s">
        <v>981</v>
      </c>
      <c r="D383" s="280" t="s">
        <v>982</v>
      </c>
      <c r="E383" s="285">
        <v>6277.90655172412</v>
      </c>
      <c r="F383" s="285" t="s">
        <v>542</v>
      </c>
      <c r="G383" s="286"/>
      <c r="H383" s="286"/>
      <c r="I383" s="286"/>
      <c r="J383" s="286"/>
      <c r="K383" s="286" t="e">
        <f>INDEX('2月'!F:F,MATCH(G383,'2月'!A:A,0))</f>
        <v>#N/A</v>
      </c>
      <c r="L383" s="287" t="s">
        <v>33</v>
      </c>
      <c r="M383" s="287"/>
      <c r="N383" s="287" t="s">
        <v>45</v>
      </c>
      <c r="O383" s="286" t="str">
        <f>VLOOKUP(Q383,重复!A:A,1,FALSE)</f>
        <v>权益与价值</v>
      </c>
      <c r="P383" s="279" t="s">
        <v>614</v>
      </c>
      <c r="Q383" s="279" t="str">
        <f>INDEX(本体!C:C,MATCH(R383,本体!E:E,0))</f>
        <v>权益与价值</v>
      </c>
      <c r="R383" s="176" t="s">
        <v>968</v>
      </c>
    </row>
    <row r="384" s="257" customFormat="1" ht="16.5" spans="1:18">
      <c r="A384" s="278" t="s">
        <v>983</v>
      </c>
      <c r="B384" s="278" t="s">
        <v>611</v>
      </c>
      <c r="C384" s="281"/>
      <c r="D384" s="282" t="s">
        <v>984</v>
      </c>
      <c r="E384" s="285">
        <v>0</v>
      </c>
      <c r="F384" s="285" t="s">
        <v>542</v>
      </c>
      <c r="G384" s="286"/>
      <c r="H384" s="286"/>
      <c r="I384" s="286"/>
      <c r="J384" s="286"/>
      <c r="K384" s="286" t="e">
        <f>INDEX('2月'!F:F,MATCH(G384,'2月'!A:A,0))</f>
        <v>#N/A</v>
      </c>
      <c r="L384" s="287" t="s">
        <v>45</v>
      </c>
      <c r="M384" s="287"/>
      <c r="N384" s="287" t="s">
        <v>45</v>
      </c>
      <c r="O384" s="286" t="str">
        <f>VLOOKUP(Q384,重复!A:A,1,FALSE)</f>
        <v>权益与价值</v>
      </c>
      <c r="P384" s="279" t="s">
        <v>614</v>
      </c>
      <c r="Q384" s="279" t="str">
        <f>INDEX(本体!C:C,MATCH(R384,本体!E:E,0))</f>
        <v>权益与价值</v>
      </c>
      <c r="R384" s="176" t="s">
        <v>968</v>
      </c>
    </row>
    <row r="385" s="257" customFormat="1" ht="16.5" spans="1:18">
      <c r="A385" s="278" t="s">
        <v>985</v>
      </c>
      <c r="B385" s="278" t="s">
        <v>611</v>
      </c>
      <c r="C385" s="281" t="s">
        <v>986</v>
      </c>
      <c r="D385" s="282" t="s">
        <v>987</v>
      </c>
      <c r="E385" s="285">
        <v>0</v>
      </c>
      <c r="F385" s="285" t="s">
        <v>542</v>
      </c>
      <c r="G385" s="286"/>
      <c r="H385" s="286"/>
      <c r="I385" s="286"/>
      <c r="J385" s="286"/>
      <c r="K385" s="286" t="e">
        <f>INDEX('2月'!F:F,MATCH(G385,'2月'!A:A,0))</f>
        <v>#N/A</v>
      </c>
      <c r="L385" s="287" t="s">
        <v>45</v>
      </c>
      <c r="M385" s="287"/>
      <c r="N385" s="287" t="s">
        <v>45</v>
      </c>
      <c r="O385" s="286" t="str">
        <f>VLOOKUP(Q385,重复!A:A,1,FALSE)</f>
        <v>权益与价值</v>
      </c>
      <c r="P385" s="281" t="s">
        <v>614</v>
      </c>
      <c r="Q385" s="279" t="str">
        <f>INDEX(本体!C:C,MATCH(R385,本体!E:E,0))</f>
        <v>权益与价值</v>
      </c>
      <c r="R385" s="176" t="s">
        <v>968</v>
      </c>
    </row>
    <row r="386" s="257" customFormat="1" ht="16.5" spans="1:18">
      <c r="A386" s="278" t="s">
        <v>988</v>
      </c>
      <c r="B386" s="278" t="s">
        <v>611</v>
      </c>
      <c r="C386" s="281"/>
      <c r="D386" s="282" t="s">
        <v>989</v>
      </c>
      <c r="E386" s="285">
        <v>0</v>
      </c>
      <c r="F386" s="285" t="s">
        <v>542</v>
      </c>
      <c r="G386" s="286"/>
      <c r="H386" s="286"/>
      <c r="I386" s="286"/>
      <c r="J386" s="286"/>
      <c r="K386" s="286" t="e">
        <f>INDEX('2月'!F:F,MATCH(G386,'2月'!A:A,0))</f>
        <v>#N/A</v>
      </c>
      <c r="L386" s="287" t="s">
        <v>45</v>
      </c>
      <c r="M386" s="287"/>
      <c r="N386" s="287" t="s">
        <v>45</v>
      </c>
      <c r="O386" s="286" t="str">
        <f>VLOOKUP(Q386,重复!A:A,1,FALSE)</f>
        <v>权益与价值</v>
      </c>
      <c r="P386" s="279" t="s">
        <v>614</v>
      </c>
      <c r="Q386" s="279" t="str">
        <f>INDEX(本体!C:C,MATCH(R386,本体!E:E,0))</f>
        <v>权益与价值</v>
      </c>
      <c r="R386" s="176" t="s">
        <v>968</v>
      </c>
    </row>
    <row r="387" s="256" customFormat="1" ht="16.5" spans="1:18">
      <c r="A387" s="278" t="s">
        <v>990</v>
      </c>
      <c r="B387" s="278" t="s">
        <v>611</v>
      </c>
      <c r="C387" s="279"/>
      <c r="D387" s="280" t="s">
        <v>991</v>
      </c>
      <c r="E387" s="285">
        <v>6277.90655172412</v>
      </c>
      <c r="F387" s="285" t="s">
        <v>542</v>
      </c>
      <c r="G387" s="286"/>
      <c r="H387" s="286"/>
      <c r="I387" s="286"/>
      <c r="J387" s="286"/>
      <c r="K387" s="286" t="e">
        <f>INDEX('2月'!F:F,MATCH(G387,'2月'!A:A,0))</f>
        <v>#N/A</v>
      </c>
      <c r="L387" s="287" t="s">
        <v>34</v>
      </c>
      <c r="M387" s="287"/>
      <c r="N387" s="287" t="s">
        <v>45</v>
      </c>
      <c r="O387" s="286" t="str">
        <f>VLOOKUP(Q387,重复!A:A,1,FALSE)</f>
        <v>权益与价值</v>
      </c>
      <c r="P387" s="279" t="s">
        <v>614</v>
      </c>
      <c r="Q387" s="279" t="str">
        <f>INDEX(本体!C:C,MATCH(R387,本体!E:E,0))</f>
        <v>权益与价值</v>
      </c>
      <c r="R387" s="176" t="s">
        <v>968</v>
      </c>
    </row>
    <row r="388" s="256" customFormat="1" ht="16.5" spans="1:18">
      <c r="A388" s="278" t="s">
        <v>992</v>
      </c>
      <c r="B388" s="278" t="s">
        <v>611</v>
      </c>
      <c r="C388" s="279"/>
      <c r="D388" s="280" t="s">
        <v>993</v>
      </c>
      <c r="E388" s="285">
        <v>7847.38318965515</v>
      </c>
      <c r="F388" s="285" t="s">
        <v>542</v>
      </c>
      <c r="G388" s="286">
        <v>148</v>
      </c>
      <c r="H388" s="286" t="s">
        <v>994</v>
      </c>
      <c r="I388" s="286" t="s">
        <v>995</v>
      </c>
      <c r="J388" s="286" t="s">
        <v>24</v>
      </c>
      <c r="K388" s="286">
        <f>INDEX('2月'!F:F,MATCH(G388,'2月'!A:A,0))</f>
        <v>0</v>
      </c>
      <c r="L388" s="300" t="s">
        <v>34</v>
      </c>
      <c r="M388" s="287"/>
      <c r="N388" s="287" t="s">
        <v>24</v>
      </c>
      <c r="O388" s="286" t="str">
        <f>VLOOKUP(Q388,重复!A:A,1,FALSE)</f>
        <v>权益与价值</v>
      </c>
      <c r="P388" s="279" t="s">
        <v>614</v>
      </c>
      <c r="Q388" s="279" t="str">
        <f>INDEX(本体!C:C,MATCH(R388,本体!E:E,0))</f>
        <v>权益与价值</v>
      </c>
      <c r="R388" s="176" t="s">
        <v>996</v>
      </c>
    </row>
    <row r="389" s="256" customFormat="1" ht="16.5" spans="1:18">
      <c r="A389" s="278" t="s">
        <v>997</v>
      </c>
      <c r="B389" s="278" t="s">
        <v>611</v>
      </c>
      <c r="C389" s="279"/>
      <c r="D389" s="280" t="s">
        <v>998</v>
      </c>
      <c r="E389" s="285">
        <v>6277.90655172412</v>
      </c>
      <c r="F389" s="285" t="s">
        <v>542</v>
      </c>
      <c r="G389" s="286"/>
      <c r="H389" s="286"/>
      <c r="I389" s="286"/>
      <c r="J389" s="286"/>
      <c r="K389" s="286" t="e">
        <f>INDEX('2月'!F:F,MATCH(G389,'2月'!A:A,0))</f>
        <v>#N/A</v>
      </c>
      <c r="L389" s="300" t="s">
        <v>34</v>
      </c>
      <c r="M389" s="287"/>
      <c r="N389" s="287" t="s">
        <v>45</v>
      </c>
      <c r="O389" s="286" t="str">
        <f>VLOOKUP(Q389,重复!A:A,1,FALSE)</f>
        <v>权益与价值</v>
      </c>
      <c r="P389" s="279" t="s">
        <v>614</v>
      </c>
      <c r="Q389" s="279" t="str">
        <f>INDEX(本体!C:C,MATCH(R389,本体!E:E,0))</f>
        <v>权益与价值</v>
      </c>
      <c r="R389" s="176" t="s">
        <v>999</v>
      </c>
    </row>
    <row r="390" ht="16.5" spans="1:18">
      <c r="A390" s="278" t="s">
        <v>1000</v>
      </c>
      <c r="B390" s="295" t="s">
        <v>611</v>
      </c>
      <c r="C390" s="298" t="s">
        <v>588</v>
      </c>
      <c r="D390" s="297" t="s">
        <v>1001</v>
      </c>
      <c r="E390" s="285">
        <v>7847.38318965515</v>
      </c>
      <c r="F390" s="285" t="s">
        <v>542</v>
      </c>
      <c r="G390" s="286">
        <v>138</v>
      </c>
      <c r="H390" s="286" t="s">
        <v>588</v>
      </c>
      <c r="I390" s="286" t="s">
        <v>1002</v>
      </c>
      <c r="J390" s="286" t="s">
        <v>24</v>
      </c>
      <c r="K390" s="286">
        <f>INDEX('2月'!F:F,MATCH(G390,'2月'!A:A,0))</f>
        <v>0</v>
      </c>
      <c r="L390" s="300" t="s">
        <v>34</v>
      </c>
      <c r="M390" s="287"/>
      <c r="N390" s="287" t="s">
        <v>24</v>
      </c>
      <c r="O390" s="286" t="str">
        <f>VLOOKUP(Q390,重复!A:A,1,FALSE)</f>
        <v>权益与价值</v>
      </c>
      <c r="P390" s="298" t="s">
        <v>614</v>
      </c>
      <c r="Q390" s="279" t="str">
        <f>INDEX(本体!C:C,MATCH(R390,本体!E:E,0))</f>
        <v>权益与价值</v>
      </c>
      <c r="R390" s="176" t="s">
        <v>999</v>
      </c>
    </row>
    <row r="391" ht="16.5" spans="1:18">
      <c r="A391" s="278" t="s">
        <v>1003</v>
      </c>
      <c r="B391" s="295" t="s">
        <v>611</v>
      </c>
      <c r="C391" s="296"/>
      <c r="D391" s="297" t="s">
        <v>1004</v>
      </c>
      <c r="E391" s="285">
        <v>7847.38318965515</v>
      </c>
      <c r="F391" s="285" t="s">
        <v>542</v>
      </c>
      <c r="G391" s="286"/>
      <c r="H391" s="286"/>
      <c r="I391" s="286"/>
      <c r="J391" s="286"/>
      <c r="K391" s="286" t="e">
        <f>INDEX('2月'!F:F,MATCH(G391,'2月'!A:A,0))</f>
        <v>#N/A</v>
      </c>
      <c r="L391" s="300" t="s">
        <v>34</v>
      </c>
      <c r="M391" s="287"/>
      <c r="N391" s="287" t="s">
        <v>45</v>
      </c>
      <c r="O391" s="286" t="str">
        <f>VLOOKUP(Q391,重复!A:A,1,FALSE)</f>
        <v>权益与价值</v>
      </c>
      <c r="P391" s="298" t="s">
        <v>614</v>
      </c>
      <c r="Q391" s="279" t="str">
        <f>INDEX(本体!C:C,MATCH(R391,本体!E:E,0))</f>
        <v>权益与价值</v>
      </c>
      <c r="R391" s="176" t="s">
        <v>1005</v>
      </c>
    </row>
    <row r="392" ht="16.5" spans="1:18">
      <c r="A392" s="278" t="s">
        <v>1006</v>
      </c>
      <c r="B392" s="295" t="s">
        <v>611</v>
      </c>
      <c r="C392" s="296"/>
      <c r="D392" s="297" t="s">
        <v>1007</v>
      </c>
      <c r="E392" s="285">
        <v>10986.3364655172</v>
      </c>
      <c r="F392" s="285" t="s">
        <v>542</v>
      </c>
      <c r="G392" s="286"/>
      <c r="H392" s="286"/>
      <c r="I392" s="286"/>
      <c r="J392" s="286"/>
      <c r="K392" s="286" t="e">
        <f>INDEX('2月'!F:F,MATCH(G392,'2月'!A:A,0))</f>
        <v>#N/A</v>
      </c>
      <c r="L392" s="300" t="s">
        <v>34</v>
      </c>
      <c r="M392" s="287"/>
      <c r="N392" s="287" t="s">
        <v>45</v>
      </c>
      <c r="O392" s="286" t="str">
        <f>VLOOKUP(Q392,重复!A:A,1,FALSE)</f>
        <v>权益与价值</v>
      </c>
      <c r="P392" s="298" t="s">
        <v>614</v>
      </c>
      <c r="Q392" s="279" t="str">
        <f>INDEX(本体!C:C,MATCH(R392,本体!E:E,0))</f>
        <v>权益与价值</v>
      </c>
      <c r="R392" s="176" t="s">
        <v>999</v>
      </c>
    </row>
    <row r="393" s="261" customFormat="1" ht="16.5" spans="1:18">
      <c r="A393" s="278" t="s">
        <v>1008</v>
      </c>
      <c r="B393" s="295" t="s">
        <v>611</v>
      </c>
      <c r="C393" s="301"/>
      <c r="D393" s="302" t="s">
        <v>1009</v>
      </c>
      <c r="E393" s="285">
        <v>0</v>
      </c>
      <c r="F393" s="285" t="s">
        <v>542</v>
      </c>
      <c r="G393" s="286"/>
      <c r="H393" s="286"/>
      <c r="I393" s="286"/>
      <c r="J393" s="286"/>
      <c r="K393" s="286" t="e">
        <f>INDEX('2月'!F:F,MATCH(G393,'2月'!A:A,0))</f>
        <v>#N/A</v>
      </c>
      <c r="L393" s="300" t="s">
        <v>34</v>
      </c>
      <c r="M393" s="287"/>
      <c r="N393" s="287" t="s">
        <v>45</v>
      </c>
      <c r="O393" s="286" t="str">
        <f>VLOOKUP(Q393,重复!A:A,1,FALSE)</f>
        <v>权益与价值</v>
      </c>
      <c r="P393" s="302" t="s">
        <v>614</v>
      </c>
      <c r="Q393" s="279" t="str">
        <f>INDEX(本体!C:C,MATCH(R393,本体!E:E,0))</f>
        <v>权益与价值</v>
      </c>
      <c r="R393" s="176" t="s">
        <v>1010</v>
      </c>
    </row>
    <row r="394" s="261" customFormat="1" ht="16.5" spans="1:18">
      <c r="A394" s="278" t="s">
        <v>1011</v>
      </c>
      <c r="B394" s="295" t="s">
        <v>611</v>
      </c>
      <c r="C394" s="301"/>
      <c r="D394" s="302" t="s">
        <v>1012</v>
      </c>
      <c r="E394" s="285">
        <v>0</v>
      </c>
      <c r="F394" s="285" t="s">
        <v>542</v>
      </c>
      <c r="G394" s="286"/>
      <c r="H394" s="286"/>
      <c r="I394" s="286"/>
      <c r="J394" s="286"/>
      <c r="K394" s="286" t="e">
        <f>INDEX('2月'!F:F,MATCH(G394,'2月'!A:A,0))</f>
        <v>#N/A</v>
      </c>
      <c r="L394" s="300" t="s">
        <v>34</v>
      </c>
      <c r="M394" s="287"/>
      <c r="N394" s="287" t="s">
        <v>45</v>
      </c>
      <c r="O394" s="286" t="str">
        <f>VLOOKUP(Q394,重复!A:A,1,FALSE)</f>
        <v>权益与价值</v>
      </c>
      <c r="P394" s="302" t="s">
        <v>614</v>
      </c>
      <c r="Q394" s="279" t="str">
        <f>INDEX(本体!C:C,MATCH(R394,本体!E:E,0))</f>
        <v>权益与价值</v>
      </c>
      <c r="R394" s="176" t="s">
        <v>802</v>
      </c>
    </row>
    <row r="395" s="261" customFormat="1" ht="16.5" spans="1:18">
      <c r="A395" s="278" t="s">
        <v>1013</v>
      </c>
      <c r="B395" s="295" t="s">
        <v>611</v>
      </c>
      <c r="C395" s="301"/>
      <c r="D395" s="302" t="s">
        <v>1014</v>
      </c>
      <c r="E395" s="285">
        <v>0</v>
      </c>
      <c r="F395" s="285" t="s">
        <v>542</v>
      </c>
      <c r="G395" s="286"/>
      <c r="H395" s="286"/>
      <c r="I395" s="286"/>
      <c r="J395" s="286"/>
      <c r="K395" s="286" t="e">
        <f>INDEX('2月'!F:F,MATCH(G395,'2月'!A:A,0))</f>
        <v>#N/A</v>
      </c>
      <c r="L395" s="300" t="s">
        <v>34</v>
      </c>
      <c r="M395" s="287"/>
      <c r="N395" s="287" t="s">
        <v>45</v>
      </c>
      <c r="O395" s="286" t="str">
        <f>VLOOKUP(Q395,重复!A:A,1,FALSE)</f>
        <v>权益与价值</v>
      </c>
      <c r="P395" s="302" t="s">
        <v>614</v>
      </c>
      <c r="Q395" s="279" t="str">
        <f>INDEX(本体!C:C,MATCH(R395,本体!E:E,0))</f>
        <v>权益与价值</v>
      </c>
      <c r="R395" s="176" t="s">
        <v>1015</v>
      </c>
    </row>
    <row r="396" ht="16.5" spans="1:18">
      <c r="A396" s="278" t="s">
        <v>1016</v>
      </c>
      <c r="B396" s="295" t="s">
        <v>611</v>
      </c>
      <c r="C396" s="298" t="s">
        <v>1017</v>
      </c>
      <c r="D396" s="297" t="s">
        <v>1018</v>
      </c>
      <c r="E396" s="285">
        <v>6277.90655172412</v>
      </c>
      <c r="F396" s="285" t="s">
        <v>542</v>
      </c>
      <c r="G396" s="286"/>
      <c r="H396" s="286"/>
      <c r="I396" s="286"/>
      <c r="J396" s="286"/>
      <c r="K396" s="286" t="e">
        <f>INDEX('2月'!F:F,MATCH(G396,'2月'!A:A,0))</f>
        <v>#N/A</v>
      </c>
      <c r="L396" s="300" t="s">
        <v>34</v>
      </c>
      <c r="M396" s="287"/>
      <c r="N396" s="287" t="s">
        <v>45</v>
      </c>
      <c r="O396" s="286" t="str">
        <f>VLOOKUP(Q396,重复!A:A,1,FALSE)</f>
        <v>权益与价值</v>
      </c>
      <c r="P396" s="298" t="s">
        <v>614</v>
      </c>
      <c r="Q396" s="279" t="str">
        <f>INDEX(本体!C:C,MATCH(R396,本体!E:E,0))</f>
        <v>权益与价值</v>
      </c>
      <c r="R396" s="176" t="s">
        <v>999</v>
      </c>
    </row>
    <row r="397" s="262" customFormat="1" ht="16.5" spans="1:18">
      <c r="A397" s="278" t="s">
        <v>1019</v>
      </c>
      <c r="B397" s="295" t="s">
        <v>611</v>
      </c>
      <c r="C397" s="303"/>
      <c r="D397" s="304" t="s">
        <v>1020</v>
      </c>
      <c r="E397" s="285">
        <v>0</v>
      </c>
      <c r="F397" s="285" t="s">
        <v>542</v>
      </c>
      <c r="G397" s="286"/>
      <c r="H397" s="286"/>
      <c r="I397" s="286"/>
      <c r="J397" s="286"/>
      <c r="K397" s="286" t="e">
        <f>INDEX('2月'!F:F,MATCH(G397,'2月'!A:A,0))</f>
        <v>#N/A</v>
      </c>
      <c r="L397" s="287" t="s">
        <v>45</v>
      </c>
      <c r="M397" s="287"/>
      <c r="N397" s="287" t="s">
        <v>45</v>
      </c>
      <c r="O397" s="286" t="str">
        <f>VLOOKUP(Q397,重复!A:A,1,FALSE)</f>
        <v>权益与价值</v>
      </c>
      <c r="P397" s="298" t="s">
        <v>614</v>
      </c>
      <c r="Q397" s="279" t="str">
        <f>INDEX(本体!C:C,MATCH(R397,本体!E:E,0))</f>
        <v>权益与价值</v>
      </c>
      <c r="R397" s="176" t="s">
        <v>999</v>
      </c>
    </row>
    <row r="398" ht="16.5" spans="1:18">
      <c r="A398" s="278" t="s">
        <v>1021</v>
      </c>
      <c r="B398" s="295" t="s">
        <v>611</v>
      </c>
      <c r="C398" s="298" t="s">
        <v>1022</v>
      </c>
      <c r="D398" s="297" t="s">
        <v>1023</v>
      </c>
      <c r="E398" s="285">
        <v>7847.38318965515</v>
      </c>
      <c r="F398" s="285" t="s">
        <v>542</v>
      </c>
      <c r="G398" s="286"/>
      <c r="H398" s="286"/>
      <c r="I398" s="286"/>
      <c r="J398" s="286"/>
      <c r="K398" s="286" t="e">
        <f>INDEX('2月'!F:F,MATCH(G398,'2月'!A:A,0))</f>
        <v>#N/A</v>
      </c>
      <c r="L398" s="300" t="s">
        <v>34</v>
      </c>
      <c r="M398" s="287"/>
      <c r="N398" s="287" t="s">
        <v>45</v>
      </c>
      <c r="O398" s="286" t="str">
        <f>VLOOKUP(Q398,重复!A:A,1,FALSE)</f>
        <v>权益与价值</v>
      </c>
      <c r="P398" s="298" t="s">
        <v>614</v>
      </c>
      <c r="Q398" s="279" t="str">
        <f>INDEX(本体!C:C,MATCH(R398,本体!E:E,0))</f>
        <v>权益与价值</v>
      </c>
      <c r="R398" s="176" t="s">
        <v>1015</v>
      </c>
    </row>
    <row r="399" ht="25.5" customHeight="1" spans="1:18">
      <c r="A399" s="278" t="s">
        <v>1024</v>
      </c>
      <c r="B399" s="295" t="s">
        <v>611</v>
      </c>
      <c r="C399" s="298"/>
      <c r="D399" s="297" t="s">
        <v>1025</v>
      </c>
      <c r="E399" s="285">
        <v>6277.90655172412</v>
      </c>
      <c r="F399" s="285" t="s">
        <v>542</v>
      </c>
      <c r="G399" s="286"/>
      <c r="H399" s="286"/>
      <c r="I399" s="286"/>
      <c r="J399" s="286"/>
      <c r="K399" s="286" t="e">
        <f>INDEX('2月'!F:F,MATCH(G399,'2月'!A:A,0))</f>
        <v>#N/A</v>
      </c>
      <c r="L399" s="300" t="s">
        <v>34</v>
      </c>
      <c r="M399" s="287"/>
      <c r="N399" s="287" t="s">
        <v>45</v>
      </c>
      <c r="O399" s="286" t="str">
        <f>VLOOKUP(Q399,重复!A:A,1,FALSE)</f>
        <v>权益与价值</v>
      </c>
      <c r="P399" s="298" t="s">
        <v>614</v>
      </c>
      <c r="Q399" s="279" t="str">
        <f>INDEX(本体!C:C,MATCH(R399,本体!E:E,0))</f>
        <v>权益与价值</v>
      </c>
      <c r="R399" s="176" t="s">
        <v>1015</v>
      </c>
    </row>
    <row r="400" ht="16.5" spans="1:18">
      <c r="A400" s="278" t="s">
        <v>1026</v>
      </c>
      <c r="B400" s="295" t="s">
        <v>611</v>
      </c>
      <c r="C400" s="298"/>
      <c r="D400" s="297" t="s">
        <v>1027</v>
      </c>
      <c r="E400" s="285">
        <v>0</v>
      </c>
      <c r="F400" s="285" t="s">
        <v>542</v>
      </c>
      <c r="G400" s="286"/>
      <c r="H400" s="286"/>
      <c r="I400" s="286"/>
      <c r="J400" s="286"/>
      <c r="K400" s="286" t="e">
        <f>INDEX('2月'!F:F,MATCH(G400,'2月'!A:A,0))</f>
        <v>#N/A</v>
      </c>
      <c r="L400" s="300" t="s">
        <v>34</v>
      </c>
      <c r="M400" s="287"/>
      <c r="N400" s="287" t="s">
        <v>45</v>
      </c>
      <c r="O400" s="286" t="str">
        <f>VLOOKUP(Q400,重复!A:A,1,FALSE)</f>
        <v>权益与价值</v>
      </c>
      <c r="P400" s="298" t="s">
        <v>614</v>
      </c>
      <c r="Q400" s="279" t="str">
        <f>INDEX(本体!C:C,MATCH(R400,本体!E:E,0))</f>
        <v>权益与价值</v>
      </c>
      <c r="R400" s="176" t="s">
        <v>1015</v>
      </c>
    </row>
    <row r="401" ht="16.5" spans="1:18">
      <c r="A401" s="278" t="s">
        <v>1028</v>
      </c>
      <c r="B401" s="295" t="s">
        <v>611</v>
      </c>
      <c r="C401" s="298"/>
      <c r="D401" s="297" t="s">
        <v>1029</v>
      </c>
      <c r="E401" s="285">
        <v>0</v>
      </c>
      <c r="F401" s="285" t="s">
        <v>542</v>
      </c>
      <c r="G401" s="286"/>
      <c r="H401" s="286"/>
      <c r="I401" s="286"/>
      <c r="J401" s="286"/>
      <c r="K401" s="286" t="e">
        <f>INDEX('2月'!F:F,MATCH(G401,'2月'!A:A,0))</f>
        <v>#N/A</v>
      </c>
      <c r="L401" s="300" t="s">
        <v>34</v>
      </c>
      <c r="M401" s="287"/>
      <c r="N401" s="287" t="s">
        <v>45</v>
      </c>
      <c r="O401" s="286" t="str">
        <f>VLOOKUP(Q401,重复!A:A,1,FALSE)</f>
        <v>权益与价值</v>
      </c>
      <c r="P401" s="298" t="s">
        <v>614</v>
      </c>
      <c r="Q401" s="279" t="str">
        <f>INDEX(本体!C:C,MATCH(R401,本体!E:E,0))</f>
        <v>权益与价值</v>
      </c>
      <c r="R401" s="176" t="s">
        <v>1015</v>
      </c>
    </row>
    <row r="402" s="256" customFormat="1" ht="16.5" spans="1:18">
      <c r="A402" s="278" t="s">
        <v>1030</v>
      </c>
      <c r="B402" s="278" t="s">
        <v>611</v>
      </c>
      <c r="C402" s="279"/>
      <c r="D402" s="280" t="s">
        <v>1031</v>
      </c>
      <c r="E402" s="285">
        <v>6277.90655172412</v>
      </c>
      <c r="F402" s="285" t="s">
        <v>542</v>
      </c>
      <c r="G402" s="286"/>
      <c r="H402" s="286"/>
      <c r="I402" s="286"/>
      <c r="J402" s="286"/>
      <c r="K402" s="286" t="e">
        <f>INDEX('2月'!F:F,MATCH(G402,'2月'!A:A,0))</f>
        <v>#N/A</v>
      </c>
      <c r="L402" s="287" t="s">
        <v>34</v>
      </c>
      <c r="M402" s="287"/>
      <c r="N402" s="287" t="s">
        <v>45</v>
      </c>
      <c r="O402" s="286" t="str">
        <f>VLOOKUP(Q402,重复!A:A,1,FALSE)</f>
        <v>权益与价值</v>
      </c>
      <c r="P402" s="279" t="s">
        <v>614</v>
      </c>
      <c r="Q402" s="279" t="str">
        <f>INDEX(本体!C:C,MATCH(R402,本体!E:E,0))</f>
        <v>权益与价值</v>
      </c>
      <c r="R402" s="176" t="s">
        <v>1015</v>
      </c>
    </row>
    <row r="403" s="256" customFormat="1" ht="16.5" spans="1:18">
      <c r="A403" s="278" t="s">
        <v>1032</v>
      </c>
      <c r="B403" s="278" t="s">
        <v>611</v>
      </c>
      <c r="C403" s="279"/>
      <c r="D403" s="280" t="s">
        <v>1033</v>
      </c>
      <c r="E403" s="285">
        <v>6277.90655172412</v>
      </c>
      <c r="F403" s="285" t="s">
        <v>542</v>
      </c>
      <c r="G403" s="286"/>
      <c r="H403" s="286"/>
      <c r="I403" s="286"/>
      <c r="J403" s="286"/>
      <c r="K403" s="286" t="e">
        <f>INDEX('2月'!F:F,MATCH(G403,'2月'!A:A,0))</f>
        <v>#N/A</v>
      </c>
      <c r="L403" s="287" t="s">
        <v>34</v>
      </c>
      <c r="M403" s="287"/>
      <c r="N403" s="287" t="s">
        <v>45</v>
      </c>
      <c r="O403" s="286" t="str">
        <f>VLOOKUP(Q403,重复!A:A,1,FALSE)</f>
        <v>权益与价值</v>
      </c>
      <c r="P403" s="279" t="s">
        <v>614</v>
      </c>
      <c r="Q403" s="279" t="str">
        <f>INDEX(本体!C:C,MATCH(R403,本体!E:E,0))</f>
        <v>权益与价值</v>
      </c>
      <c r="R403" s="299" t="s">
        <v>1015</v>
      </c>
    </row>
    <row r="404" s="256" customFormat="1" ht="16.5" spans="1:18">
      <c r="A404" s="278" t="s">
        <v>1034</v>
      </c>
      <c r="B404" s="278" t="s">
        <v>611</v>
      </c>
      <c r="C404" s="279"/>
      <c r="D404" s="280" t="s">
        <v>1035</v>
      </c>
      <c r="E404" s="285">
        <v>6277.90655172412</v>
      </c>
      <c r="F404" s="285" t="s">
        <v>542</v>
      </c>
      <c r="G404" s="286"/>
      <c r="H404" s="286"/>
      <c r="I404" s="286"/>
      <c r="J404" s="286"/>
      <c r="K404" s="286" t="e">
        <f>INDEX('2月'!F:F,MATCH(G404,'2月'!A:A,0))</f>
        <v>#N/A</v>
      </c>
      <c r="L404" s="287" t="s">
        <v>34</v>
      </c>
      <c r="M404" s="287"/>
      <c r="N404" s="287" t="s">
        <v>45</v>
      </c>
      <c r="O404" s="286" t="str">
        <f>VLOOKUP(Q404,重复!A:A,1,FALSE)</f>
        <v>权益与价值</v>
      </c>
      <c r="P404" s="279" t="s">
        <v>614</v>
      </c>
      <c r="Q404" s="279" t="str">
        <f>INDEX(本体!C:C,MATCH(R404,本体!E:E,0))</f>
        <v>权益与价值</v>
      </c>
      <c r="R404" s="299" t="s">
        <v>1015</v>
      </c>
    </row>
    <row r="405" s="256" customFormat="1" ht="16.5" spans="1:18">
      <c r="A405" s="278" t="s">
        <v>1036</v>
      </c>
      <c r="B405" s="278" t="s">
        <v>611</v>
      </c>
      <c r="C405" s="279"/>
      <c r="D405" s="280" t="s">
        <v>1037</v>
      </c>
      <c r="E405" s="285">
        <v>6277.90655172412</v>
      </c>
      <c r="F405" s="285" t="s">
        <v>542</v>
      </c>
      <c r="G405" s="286"/>
      <c r="H405" s="286"/>
      <c r="I405" s="286"/>
      <c r="J405" s="286"/>
      <c r="K405" s="286" t="e">
        <f>INDEX('2月'!F:F,MATCH(G405,'2月'!A:A,0))</f>
        <v>#N/A</v>
      </c>
      <c r="L405" s="287" t="s">
        <v>34</v>
      </c>
      <c r="M405" s="287"/>
      <c r="N405" s="287" t="s">
        <v>45</v>
      </c>
      <c r="O405" s="286" t="str">
        <f>VLOOKUP(Q405,重复!A:A,1,FALSE)</f>
        <v>权益与价值</v>
      </c>
      <c r="P405" s="279" t="s">
        <v>614</v>
      </c>
      <c r="Q405" s="279" t="str">
        <f>INDEX(本体!C:C,MATCH(R405,本体!E:E,0))</f>
        <v>权益与价值</v>
      </c>
      <c r="R405" s="299" t="s">
        <v>1015</v>
      </c>
    </row>
    <row r="406" s="256" customFormat="1" ht="16.5" spans="1:18">
      <c r="A406" s="278" t="s">
        <v>1038</v>
      </c>
      <c r="B406" s="278" t="s">
        <v>611</v>
      </c>
      <c r="C406" s="279"/>
      <c r="D406" s="280" t="s">
        <v>1039</v>
      </c>
      <c r="E406" s="285">
        <v>0</v>
      </c>
      <c r="F406" s="285" t="s">
        <v>542</v>
      </c>
      <c r="G406" s="286"/>
      <c r="H406" s="286"/>
      <c r="I406" s="286"/>
      <c r="J406" s="286"/>
      <c r="K406" s="286" t="e">
        <f>INDEX('2月'!F:F,MATCH(G406,'2月'!A:A,0))</f>
        <v>#N/A</v>
      </c>
      <c r="L406" s="287" t="s">
        <v>34</v>
      </c>
      <c r="M406" s="287"/>
      <c r="N406" s="287" t="s">
        <v>45</v>
      </c>
      <c r="O406" s="286" t="str">
        <f>VLOOKUP(Q406,重复!A:A,1,FALSE)</f>
        <v>权益与价值</v>
      </c>
      <c r="P406" s="279" t="s">
        <v>614</v>
      </c>
      <c r="Q406" s="279" t="str">
        <f>INDEX(本体!C:C,MATCH(R406,本体!E:E,0))</f>
        <v>权益与价值</v>
      </c>
      <c r="R406" s="299" t="s">
        <v>1015</v>
      </c>
    </row>
    <row r="407" s="256" customFormat="1" ht="16.5" spans="1:18">
      <c r="A407" s="278" t="s">
        <v>1040</v>
      </c>
      <c r="B407" s="278" t="s">
        <v>611</v>
      </c>
      <c r="C407" s="279"/>
      <c r="D407" s="280" t="s">
        <v>1041</v>
      </c>
      <c r="E407" s="285">
        <v>6277.90655172412</v>
      </c>
      <c r="F407" s="285" t="s">
        <v>542</v>
      </c>
      <c r="G407" s="286"/>
      <c r="H407" s="286"/>
      <c r="I407" s="286"/>
      <c r="J407" s="286"/>
      <c r="K407" s="286" t="e">
        <f>INDEX('2月'!F:F,MATCH(G407,'2月'!A:A,0))</f>
        <v>#N/A</v>
      </c>
      <c r="L407" s="287" t="s">
        <v>34</v>
      </c>
      <c r="M407" s="287"/>
      <c r="N407" s="287" t="s">
        <v>45</v>
      </c>
      <c r="O407" s="286" t="str">
        <f>VLOOKUP(Q407,重复!A:A,1,FALSE)</f>
        <v>权益与价值</v>
      </c>
      <c r="P407" s="279" t="s">
        <v>614</v>
      </c>
      <c r="Q407" s="279" t="str">
        <f>INDEX(本体!C:C,MATCH(R407,本体!E:E,0))</f>
        <v>权益与价值</v>
      </c>
      <c r="R407" s="299" t="s">
        <v>1015</v>
      </c>
    </row>
    <row r="408" s="256" customFormat="1" ht="16.5" spans="1:18">
      <c r="A408" s="278" t="s">
        <v>1042</v>
      </c>
      <c r="B408" s="278" t="s">
        <v>611</v>
      </c>
      <c r="C408" s="279"/>
      <c r="D408" s="280" t="s">
        <v>1043</v>
      </c>
      <c r="E408" s="285">
        <v>0</v>
      </c>
      <c r="F408" s="285" t="s">
        <v>542</v>
      </c>
      <c r="G408" s="286"/>
      <c r="H408" s="286"/>
      <c r="I408" s="286"/>
      <c r="J408" s="286"/>
      <c r="K408" s="286" t="e">
        <f>INDEX('2月'!F:F,MATCH(G408,'2月'!A:A,0))</f>
        <v>#N/A</v>
      </c>
      <c r="L408" s="287" t="s">
        <v>34</v>
      </c>
      <c r="M408" s="287"/>
      <c r="N408" s="287" t="s">
        <v>45</v>
      </c>
      <c r="O408" s="286" t="str">
        <f>VLOOKUP(Q408,重复!A:A,1,FALSE)</f>
        <v>权益与价值</v>
      </c>
      <c r="P408" s="279" t="s">
        <v>614</v>
      </c>
      <c r="Q408" s="279" t="str">
        <f>INDEX(本体!C:C,MATCH(R408,本体!E:E,0))</f>
        <v>权益与价值</v>
      </c>
      <c r="R408" s="299" t="s">
        <v>1015</v>
      </c>
    </row>
    <row r="409" s="256" customFormat="1" ht="16.5" spans="1:18">
      <c r="A409" s="278" t="s">
        <v>1044</v>
      </c>
      <c r="B409" s="278" t="s">
        <v>611</v>
      </c>
      <c r="C409" s="279"/>
      <c r="D409" s="280" t="s">
        <v>1045</v>
      </c>
      <c r="E409" s="285">
        <v>7847.38318965515</v>
      </c>
      <c r="F409" s="285" t="s">
        <v>542</v>
      </c>
      <c r="G409" s="286"/>
      <c r="H409" s="286"/>
      <c r="I409" s="286"/>
      <c r="J409" s="286"/>
      <c r="K409" s="286" t="e">
        <f>INDEX('2月'!F:F,MATCH(G409,'2月'!A:A,0))</f>
        <v>#N/A</v>
      </c>
      <c r="L409" s="287" t="s">
        <v>34</v>
      </c>
      <c r="M409" s="287"/>
      <c r="N409" s="287" t="s">
        <v>45</v>
      </c>
      <c r="O409" s="286" t="str">
        <f>VLOOKUP(Q409,重复!A:A,1,FALSE)</f>
        <v>权益与价值</v>
      </c>
      <c r="P409" s="279" t="s">
        <v>614</v>
      </c>
      <c r="Q409" s="279" t="str">
        <f>INDEX(本体!C:C,MATCH(R409,本体!E:E,0))</f>
        <v>权益与价值</v>
      </c>
      <c r="R409" s="299" t="s">
        <v>1015</v>
      </c>
    </row>
    <row r="410" s="256" customFormat="1" ht="16.5" spans="1:18">
      <c r="A410" s="278" t="s">
        <v>1046</v>
      </c>
      <c r="B410" s="278" t="s">
        <v>611</v>
      </c>
      <c r="C410" s="279"/>
      <c r="D410" s="280" t="s">
        <v>1047</v>
      </c>
      <c r="E410" s="285">
        <v>6277.90655172412</v>
      </c>
      <c r="F410" s="285" t="s">
        <v>542</v>
      </c>
      <c r="G410" s="286"/>
      <c r="H410" s="286"/>
      <c r="I410" s="286"/>
      <c r="J410" s="286"/>
      <c r="K410" s="286" t="e">
        <f>INDEX('2月'!F:F,MATCH(G410,'2月'!A:A,0))</f>
        <v>#N/A</v>
      </c>
      <c r="L410" s="287" t="s">
        <v>33</v>
      </c>
      <c r="M410" s="287"/>
      <c r="N410" s="287" t="s">
        <v>45</v>
      </c>
      <c r="O410" s="286" t="str">
        <f>VLOOKUP(Q410,重复!A:A,1,FALSE)</f>
        <v>权益与价值</v>
      </c>
      <c r="P410" s="279" t="s">
        <v>614</v>
      </c>
      <c r="Q410" s="279" t="str">
        <f>INDEX(本体!C:C,MATCH(R410,本体!E:E,0))</f>
        <v>权益与价值</v>
      </c>
      <c r="R410" s="299" t="s">
        <v>1015</v>
      </c>
    </row>
    <row r="411" s="256" customFormat="1" ht="16.5" spans="1:18">
      <c r="A411" s="278" t="s">
        <v>1048</v>
      </c>
      <c r="B411" s="278" t="s">
        <v>611</v>
      </c>
      <c r="C411" s="279" t="s">
        <v>1049</v>
      </c>
      <c r="D411" s="280" t="s">
        <v>1050</v>
      </c>
      <c r="E411" s="285">
        <v>6277.90655172412</v>
      </c>
      <c r="F411" s="285" t="s">
        <v>542</v>
      </c>
      <c r="G411" s="286">
        <v>138</v>
      </c>
      <c r="H411" s="286" t="s">
        <v>588</v>
      </c>
      <c r="I411" s="286" t="s">
        <v>1002</v>
      </c>
      <c r="J411" s="286" t="s">
        <v>24</v>
      </c>
      <c r="K411" s="286">
        <f>INDEX('2月'!F:F,MATCH(G411,'2月'!A:A,0))</f>
        <v>0</v>
      </c>
      <c r="L411" s="287" t="s">
        <v>33</v>
      </c>
      <c r="M411" s="287"/>
      <c r="N411" s="287" t="s">
        <v>24</v>
      </c>
      <c r="O411" s="286" t="str">
        <f>VLOOKUP(Q411,重复!A:A,1,FALSE)</f>
        <v>维修项目/零件</v>
      </c>
      <c r="P411" s="279" t="s">
        <v>614</v>
      </c>
      <c r="Q411" s="279" t="str">
        <f>INDEX(本体!C:C,MATCH(R411,本体!E:E,0))</f>
        <v>维修项目/零件</v>
      </c>
      <c r="R411" s="176" t="s">
        <v>1051</v>
      </c>
    </row>
    <row r="412" s="256" customFormat="1" ht="16.5" spans="1:18">
      <c r="A412" s="278" t="s">
        <v>1052</v>
      </c>
      <c r="B412" s="278" t="s">
        <v>611</v>
      </c>
      <c r="C412" s="279"/>
      <c r="D412" s="280" t="s">
        <v>1053</v>
      </c>
      <c r="E412" s="285">
        <v>7847.38318965515</v>
      </c>
      <c r="F412" s="285" t="s">
        <v>542</v>
      </c>
      <c r="G412" s="286"/>
      <c r="H412" s="286"/>
      <c r="I412" s="286"/>
      <c r="J412" s="286"/>
      <c r="K412" s="286" t="e">
        <f>INDEX('2月'!F:F,MATCH(G412,'2月'!A:A,0))</f>
        <v>#N/A</v>
      </c>
      <c r="L412" s="287" t="s">
        <v>34</v>
      </c>
      <c r="M412" s="287"/>
      <c r="N412" s="287" t="s">
        <v>45</v>
      </c>
      <c r="O412" s="286" t="str">
        <f>VLOOKUP(Q412,重复!A:A,1,FALSE)</f>
        <v>维修项目/零件</v>
      </c>
      <c r="P412" s="279" t="s">
        <v>614</v>
      </c>
      <c r="Q412" s="279" t="str">
        <f>INDEX(本体!C:C,MATCH(R412,本体!E:E,0))</f>
        <v>维修项目/零件</v>
      </c>
      <c r="R412" s="176" t="s">
        <v>1051</v>
      </c>
    </row>
    <row r="413" s="256" customFormat="1" ht="16.5" spans="1:18">
      <c r="A413" s="278" t="s">
        <v>1054</v>
      </c>
      <c r="B413" s="278" t="s">
        <v>611</v>
      </c>
      <c r="C413" s="279"/>
      <c r="D413" s="280" t="s">
        <v>1055</v>
      </c>
      <c r="E413" s="285">
        <v>6277.90655172412</v>
      </c>
      <c r="F413" s="285" t="s">
        <v>542</v>
      </c>
      <c r="G413" s="286"/>
      <c r="H413" s="286"/>
      <c r="I413" s="286"/>
      <c r="J413" s="286"/>
      <c r="K413" s="286" t="e">
        <f>INDEX('2月'!F:F,MATCH(G413,'2月'!A:A,0))</f>
        <v>#N/A</v>
      </c>
      <c r="L413" s="287" t="s">
        <v>34</v>
      </c>
      <c r="M413" s="287"/>
      <c r="N413" s="287" t="s">
        <v>45</v>
      </c>
      <c r="O413" s="286" t="str">
        <f>VLOOKUP(Q413,重复!A:A,1,FALSE)</f>
        <v>维修项目/零件</v>
      </c>
      <c r="P413" s="279" t="s">
        <v>614</v>
      </c>
      <c r="Q413" s="279" t="str">
        <f>INDEX(本体!C:C,MATCH(R413,本体!E:E,0))</f>
        <v>维修项目/零件</v>
      </c>
      <c r="R413" s="176" t="s">
        <v>1051</v>
      </c>
    </row>
    <row r="414" s="256" customFormat="1" ht="16.5" spans="1:18">
      <c r="A414" s="278" t="s">
        <v>1056</v>
      </c>
      <c r="B414" s="278" t="s">
        <v>611</v>
      </c>
      <c r="C414" s="279" t="s">
        <v>1057</v>
      </c>
      <c r="D414" s="280" t="s">
        <v>1058</v>
      </c>
      <c r="E414" s="285">
        <v>7847.38318965515</v>
      </c>
      <c r="F414" s="285" t="s">
        <v>542</v>
      </c>
      <c r="G414" s="286"/>
      <c r="H414" s="286"/>
      <c r="I414" s="286"/>
      <c r="J414" s="286"/>
      <c r="K414" s="286" t="e">
        <f>INDEX('2月'!F:F,MATCH(G414,'2月'!A:A,0))</f>
        <v>#N/A</v>
      </c>
      <c r="L414" s="287" t="s">
        <v>33</v>
      </c>
      <c r="M414" s="287"/>
      <c r="N414" s="287" t="s">
        <v>45</v>
      </c>
      <c r="O414" s="286" t="str">
        <f>VLOOKUP(Q414,重复!A:A,1,FALSE)</f>
        <v>权益与价值</v>
      </c>
      <c r="P414" s="279" t="s">
        <v>614</v>
      </c>
      <c r="Q414" s="279" t="str">
        <f>INDEX(本体!C:C,MATCH(R414,本体!E:E,0))</f>
        <v>权益与价值</v>
      </c>
      <c r="R414" s="176" t="s">
        <v>1059</v>
      </c>
    </row>
    <row r="415" s="257" customFormat="1" ht="16.5" spans="1:18">
      <c r="A415" s="278" t="s">
        <v>1060</v>
      </c>
      <c r="B415" s="278" t="s">
        <v>611</v>
      </c>
      <c r="C415" s="281"/>
      <c r="D415" s="282" t="s">
        <v>1061</v>
      </c>
      <c r="E415" s="285">
        <v>0</v>
      </c>
      <c r="F415" s="285" t="s">
        <v>542</v>
      </c>
      <c r="G415" s="286"/>
      <c r="H415" s="286"/>
      <c r="I415" s="286"/>
      <c r="J415" s="286"/>
      <c r="K415" s="286" t="e">
        <f>INDEX('2月'!F:F,MATCH(G415,'2月'!A:A,0))</f>
        <v>#N/A</v>
      </c>
      <c r="L415" s="287" t="s">
        <v>45</v>
      </c>
      <c r="M415" s="287"/>
      <c r="N415" s="287" t="s">
        <v>45</v>
      </c>
      <c r="O415" s="286" t="str">
        <f>VLOOKUP(Q415,重复!A:A,1,FALSE)</f>
        <v>权益与价值</v>
      </c>
      <c r="P415" s="279" t="s">
        <v>614</v>
      </c>
      <c r="Q415" s="279" t="str">
        <f>INDEX(本体!C:C,MATCH(R415,本体!E:E,0))</f>
        <v>权益与价值</v>
      </c>
      <c r="R415" s="176" t="s">
        <v>1059</v>
      </c>
    </row>
    <row r="416" s="256" customFormat="1" ht="16.5" spans="1:18">
      <c r="A416" s="278" t="s">
        <v>1062</v>
      </c>
      <c r="B416" s="278" t="s">
        <v>611</v>
      </c>
      <c r="C416" s="279"/>
      <c r="D416" s="280" t="s">
        <v>1063</v>
      </c>
      <c r="E416" s="285">
        <v>6277.90655172412</v>
      </c>
      <c r="F416" s="285" t="s">
        <v>542</v>
      </c>
      <c r="G416" s="286"/>
      <c r="H416" s="286"/>
      <c r="I416" s="286"/>
      <c r="J416" s="286"/>
      <c r="K416" s="286" t="e">
        <f>INDEX('2月'!F:F,MATCH(G416,'2月'!A:A,0))</f>
        <v>#N/A</v>
      </c>
      <c r="L416" s="287" t="s">
        <v>33</v>
      </c>
      <c r="M416" s="287"/>
      <c r="N416" s="287" t="s">
        <v>45</v>
      </c>
      <c r="O416" s="286" t="str">
        <f>VLOOKUP(Q416,重复!A:A,1,FALSE)</f>
        <v>权益与价值</v>
      </c>
      <c r="P416" s="279" t="s">
        <v>614</v>
      </c>
      <c r="Q416" s="279" t="str">
        <f>INDEX(本体!C:C,MATCH(R416,本体!E:E,0))</f>
        <v>权益与价值</v>
      </c>
      <c r="R416" s="299" t="s">
        <v>1064</v>
      </c>
    </row>
    <row r="417" s="256" customFormat="1" ht="16.5" spans="1:18">
      <c r="A417" s="278" t="s">
        <v>1065</v>
      </c>
      <c r="B417" s="278" t="s">
        <v>611</v>
      </c>
      <c r="C417" s="279"/>
      <c r="D417" s="280" t="s">
        <v>1066</v>
      </c>
      <c r="E417" s="285">
        <v>7847.38318965515</v>
      </c>
      <c r="F417" s="285" t="s">
        <v>542</v>
      </c>
      <c r="G417" s="286"/>
      <c r="H417" s="286"/>
      <c r="I417" s="286"/>
      <c r="J417" s="286"/>
      <c r="K417" s="286" t="e">
        <f>INDEX('2月'!F:F,MATCH(G417,'2月'!A:A,0))</f>
        <v>#N/A</v>
      </c>
      <c r="L417" s="287" t="s">
        <v>34</v>
      </c>
      <c r="M417" s="287"/>
      <c r="N417" s="287" t="s">
        <v>45</v>
      </c>
      <c r="O417" s="286" t="str">
        <f>VLOOKUP(Q417,重复!A:A,1,FALSE)</f>
        <v>权益与价值</v>
      </c>
      <c r="P417" s="279" t="s">
        <v>614</v>
      </c>
      <c r="Q417" s="279" t="str">
        <f>INDEX(本体!C:C,MATCH(R417,本体!E:E,0))</f>
        <v>权益与价值</v>
      </c>
      <c r="R417" s="299" t="s">
        <v>802</v>
      </c>
    </row>
    <row r="418" s="256" customFormat="1" ht="16.5" spans="1:18">
      <c r="A418" s="278" t="s">
        <v>1067</v>
      </c>
      <c r="B418" s="278" t="s">
        <v>611</v>
      </c>
      <c r="C418" s="279"/>
      <c r="D418" s="305" t="s">
        <v>1068</v>
      </c>
      <c r="E418" s="285">
        <v>7847.38318965515</v>
      </c>
      <c r="F418" s="285" t="s">
        <v>542</v>
      </c>
      <c r="G418" s="286"/>
      <c r="H418" s="286"/>
      <c r="I418" s="286"/>
      <c r="J418" s="286"/>
      <c r="K418" s="286" t="e">
        <f>INDEX('2月'!F:F,MATCH(G418,'2月'!A:A,0))</f>
        <v>#N/A</v>
      </c>
      <c r="L418" s="287" t="s">
        <v>34</v>
      </c>
      <c r="M418" s="287"/>
      <c r="N418" s="287" t="s">
        <v>45</v>
      </c>
      <c r="O418" s="286" t="str">
        <f>VLOOKUP(Q418,重复!A:A,1,FALSE)</f>
        <v>权益与价值</v>
      </c>
      <c r="P418" s="291" t="s">
        <v>614</v>
      </c>
      <c r="Q418" s="279" t="str">
        <f>INDEX(本体!C:C,MATCH(R418,本体!E:E,0))</f>
        <v>权益与价值</v>
      </c>
      <c r="R418" s="299" t="s">
        <v>802</v>
      </c>
    </row>
    <row r="419" s="256" customFormat="1" ht="16.5" spans="1:18">
      <c r="A419" s="278" t="s">
        <v>1069</v>
      </c>
      <c r="B419" s="278" t="s">
        <v>611</v>
      </c>
      <c r="C419" s="279"/>
      <c r="D419" s="305" t="s">
        <v>1070</v>
      </c>
      <c r="E419" s="285">
        <v>7847.38318965515</v>
      </c>
      <c r="F419" s="285" t="s">
        <v>542</v>
      </c>
      <c r="G419" s="286"/>
      <c r="H419" s="286"/>
      <c r="I419" s="286"/>
      <c r="J419" s="286"/>
      <c r="K419" s="286" t="e">
        <f>INDEX('2月'!F:F,MATCH(G419,'2月'!A:A,0))</f>
        <v>#N/A</v>
      </c>
      <c r="L419" s="287" t="s">
        <v>34</v>
      </c>
      <c r="M419" s="287"/>
      <c r="N419" s="287" t="s">
        <v>45</v>
      </c>
      <c r="O419" s="286" t="str">
        <f>VLOOKUP(Q419,重复!A:A,1,FALSE)</f>
        <v>权益与价值</v>
      </c>
      <c r="P419" s="291" t="s">
        <v>614</v>
      </c>
      <c r="Q419" s="279" t="str">
        <f>INDEX(本体!C:C,MATCH(R419,本体!E:E,0))</f>
        <v>权益与价值</v>
      </c>
      <c r="R419" s="299" t="s">
        <v>1059</v>
      </c>
    </row>
    <row r="420" s="256" customFormat="1" ht="16.5" spans="1:18">
      <c r="A420" s="278" t="s">
        <v>1071</v>
      </c>
      <c r="B420" s="278" t="s">
        <v>611</v>
      </c>
      <c r="C420" s="279"/>
      <c r="D420" s="305" t="s">
        <v>1072</v>
      </c>
      <c r="E420" s="285">
        <v>7847.38318965515</v>
      </c>
      <c r="F420" s="285" t="s">
        <v>542</v>
      </c>
      <c r="G420" s="286"/>
      <c r="H420" s="286"/>
      <c r="I420" s="286"/>
      <c r="J420" s="286"/>
      <c r="K420" s="286" t="e">
        <f>INDEX('2月'!F:F,MATCH(G420,'2月'!A:A,0))</f>
        <v>#N/A</v>
      </c>
      <c r="L420" s="287" t="s">
        <v>34</v>
      </c>
      <c r="M420" s="287"/>
      <c r="N420" s="287" t="s">
        <v>45</v>
      </c>
      <c r="O420" s="286" t="str">
        <f>VLOOKUP(Q420,重复!A:A,1,FALSE)</f>
        <v>权益与价值</v>
      </c>
      <c r="P420" s="291" t="s">
        <v>614</v>
      </c>
      <c r="Q420" s="279" t="str">
        <f>INDEX(本体!C:C,MATCH(R420,本体!E:E,0))</f>
        <v>权益与价值</v>
      </c>
      <c r="R420" s="299" t="s">
        <v>1059</v>
      </c>
    </row>
    <row r="421" s="256" customFormat="1" ht="16.5" spans="1:18">
      <c r="A421" s="278" t="s">
        <v>1073</v>
      </c>
      <c r="B421" s="278" t="s">
        <v>611</v>
      </c>
      <c r="C421" s="279"/>
      <c r="D421" s="305" t="s">
        <v>1074</v>
      </c>
      <c r="E421" s="285">
        <v>7847.38318965515</v>
      </c>
      <c r="F421" s="285" t="s">
        <v>542</v>
      </c>
      <c r="G421" s="286"/>
      <c r="H421" s="286"/>
      <c r="I421" s="286"/>
      <c r="J421" s="286"/>
      <c r="K421" s="286" t="e">
        <f>INDEX('2月'!F:F,MATCH(G421,'2月'!A:A,0))</f>
        <v>#N/A</v>
      </c>
      <c r="L421" s="287" t="s">
        <v>34</v>
      </c>
      <c r="M421" s="287"/>
      <c r="N421" s="287" t="s">
        <v>45</v>
      </c>
      <c r="O421" s="286" t="str">
        <f>VLOOKUP(Q421,重复!A:A,1,FALSE)</f>
        <v>权益与价值</v>
      </c>
      <c r="P421" s="291" t="s">
        <v>614</v>
      </c>
      <c r="Q421" s="279" t="str">
        <f>INDEX(本体!C:C,MATCH(R421,本体!E:E,0))</f>
        <v>权益与价值</v>
      </c>
      <c r="R421" s="299" t="s">
        <v>1059</v>
      </c>
    </row>
    <row r="422" s="256" customFormat="1" ht="16.5" spans="1:18">
      <c r="A422" s="278" t="s">
        <v>1075</v>
      </c>
      <c r="B422" s="278" t="s">
        <v>611</v>
      </c>
      <c r="C422" s="279"/>
      <c r="D422" s="305" t="s">
        <v>1076</v>
      </c>
      <c r="E422" s="285">
        <v>7847.38318965515</v>
      </c>
      <c r="F422" s="285" t="s">
        <v>542</v>
      </c>
      <c r="G422" s="286"/>
      <c r="H422" s="286"/>
      <c r="I422" s="286"/>
      <c r="J422" s="286"/>
      <c r="K422" s="286" t="e">
        <f>INDEX('2月'!F:F,MATCH(G422,'2月'!A:A,0))</f>
        <v>#N/A</v>
      </c>
      <c r="L422" s="287" t="s">
        <v>34</v>
      </c>
      <c r="M422" s="287"/>
      <c r="N422" s="287" t="s">
        <v>45</v>
      </c>
      <c r="O422" s="286" t="str">
        <f>VLOOKUP(Q422,重复!A:A,1,FALSE)</f>
        <v>权益与价值</v>
      </c>
      <c r="P422" s="291" t="s">
        <v>614</v>
      </c>
      <c r="Q422" s="279" t="str">
        <f>INDEX(本体!C:C,MATCH(R422,本体!E:E,0))</f>
        <v>权益与价值</v>
      </c>
      <c r="R422" s="299" t="s">
        <v>1059</v>
      </c>
    </row>
    <row r="423" s="256" customFormat="1" ht="16.5" spans="1:18">
      <c r="A423" s="278" t="s">
        <v>1077</v>
      </c>
      <c r="B423" s="278" t="s">
        <v>611</v>
      </c>
      <c r="C423" s="279"/>
      <c r="D423" s="280" t="s">
        <v>1078</v>
      </c>
      <c r="E423" s="285">
        <v>7847.38318965515</v>
      </c>
      <c r="F423" s="285" t="s">
        <v>542</v>
      </c>
      <c r="G423" s="286"/>
      <c r="H423" s="286"/>
      <c r="I423" s="286"/>
      <c r="J423" s="286"/>
      <c r="K423" s="286" t="e">
        <f>INDEX('2月'!F:F,MATCH(G423,'2月'!A:A,0))</f>
        <v>#N/A</v>
      </c>
      <c r="L423" s="287" t="s">
        <v>34</v>
      </c>
      <c r="M423" s="287"/>
      <c r="N423" s="287" t="s">
        <v>45</v>
      </c>
      <c r="O423" s="286" t="str">
        <f>VLOOKUP(Q423,重复!A:A,1,FALSE)</f>
        <v>权益与价值</v>
      </c>
      <c r="P423" s="279" t="s">
        <v>614</v>
      </c>
      <c r="Q423" s="279" t="str">
        <f>INDEX(本体!C:C,MATCH(R423,本体!E:E,0))</f>
        <v>权益与价值</v>
      </c>
      <c r="R423" s="299" t="s">
        <v>802</v>
      </c>
    </row>
    <row r="424" s="256" customFormat="1" ht="16.5" spans="1:18">
      <c r="A424" s="278" t="s">
        <v>1079</v>
      </c>
      <c r="B424" s="278" t="s">
        <v>611</v>
      </c>
      <c r="C424" s="279"/>
      <c r="D424" s="280" t="s">
        <v>1080</v>
      </c>
      <c r="E424" s="285">
        <v>7847.38318965515</v>
      </c>
      <c r="F424" s="285" t="s">
        <v>542</v>
      </c>
      <c r="G424" s="286"/>
      <c r="H424" s="286"/>
      <c r="I424" s="286"/>
      <c r="J424" s="286"/>
      <c r="K424" s="286" t="e">
        <f>INDEX('2月'!F:F,MATCH(G424,'2月'!A:A,0))</f>
        <v>#N/A</v>
      </c>
      <c r="L424" s="287" t="s">
        <v>33</v>
      </c>
      <c r="M424" s="287"/>
      <c r="N424" s="287" t="s">
        <v>45</v>
      </c>
      <c r="O424" s="286" t="str">
        <f>VLOOKUP(Q424,重复!A:A,1,FALSE)</f>
        <v>权益与价值</v>
      </c>
      <c r="P424" s="279" t="s">
        <v>614</v>
      </c>
      <c r="Q424" s="279" t="str">
        <f>INDEX(本体!C:C,MATCH(R424,本体!E:E,0))</f>
        <v>权益与价值</v>
      </c>
      <c r="R424" s="299" t="s">
        <v>802</v>
      </c>
    </row>
    <row r="425" s="256" customFormat="1" ht="16.5" spans="1:18">
      <c r="A425" s="278" t="s">
        <v>1081</v>
      </c>
      <c r="B425" s="278" t="s">
        <v>611</v>
      </c>
      <c r="C425" s="279" t="s">
        <v>1082</v>
      </c>
      <c r="D425" s="280" t="s">
        <v>1083</v>
      </c>
      <c r="E425" s="285">
        <v>7847.38318965515</v>
      </c>
      <c r="F425" s="285" t="s">
        <v>542</v>
      </c>
      <c r="G425" s="286"/>
      <c r="H425" s="286"/>
      <c r="I425" s="286"/>
      <c r="J425" s="286"/>
      <c r="K425" s="286" t="e">
        <f>INDEX('2月'!F:F,MATCH(G425,'2月'!A:A,0))</f>
        <v>#N/A</v>
      </c>
      <c r="L425" s="287" t="s">
        <v>33</v>
      </c>
      <c r="M425" s="287"/>
      <c r="N425" s="287" t="s">
        <v>45</v>
      </c>
      <c r="O425" s="286" t="str">
        <f>VLOOKUP(Q425,重复!A:A,1,FALSE)</f>
        <v>权益与价值</v>
      </c>
      <c r="P425" s="279" t="s">
        <v>614</v>
      </c>
      <c r="Q425" s="279" t="str">
        <f>INDEX(本体!C:C,MATCH(R425,本体!E:E,0))</f>
        <v>权益与价值</v>
      </c>
      <c r="R425" s="176" t="s">
        <v>1084</v>
      </c>
    </row>
    <row r="426" s="256" customFormat="1" ht="16.5" spans="1:18">
      <c r="A426" s="278" t="s">
        <v>1085</v>
      </c>
      <c r="B426" s="278" t="s">
        <v>611</v>
      </c>
      <c r="C426" s="279"/>
      <c r="D426" s="280" t="s">
        <v>1086</v>
      </c>
      <c r="E426" s="285">
        <v>0</v>
      </c>
      <c r="F426" s="285" t="s">
        <v>542</v>
      </c>
      <c r="G426" s="286"/>
      <c r="H426" s="286"/>
      <c r="I426" s="286"/>
      <c r="J426" s="286"/>
      <c r="K426" s="286" t="e">
        <f>INDEX('2月'!F:F,MATCH(G426,'2月'!A:A,0))</f>
        <v>#N/A</v>
      </c>
      <c r="L426" s="287" t="s">
        <v>33</v>
      </c>
      <c r="M426" s="287"/>
      <c r="N426" s="287" t="s">
        <v>45</v>
      </c>
      <c r="O426" s="286" t="str">
        <f>VLOOKUP(Q426,重复!A:A,1,FALSE)</f>
        <v>权益与价值</v>
      </c>
      <c r="P426" s="279" t="s">
        <v>614</v>
      </c>
      <c r="Q426" s="279" t="str">
        <f>INDEX(本体!C:C,MATCH(R426,本体!E:E,0))</f>
        <v>权益与价值</v>
      </c>
      <c r="R426" s="176" t="s">
        <v>1084</v>
      </c>
    </row>
    <row r="427" s="256" customFormat="1" ht="16.5" spans="1:18">
      <c r="A427" s="278" t="s">
        <v>1087</v>
      </c>
      <c r="B427" s="278" t="s">
        <v>611</v>
      </c>
      <c r="C427" s="279"/>
      <c r="D427" s="280" t="s">
        <v>1088</v>
      </c>
      <c r="E427" s="285">
        <v>6277.90655172412</v>
      </c>
      <c r="F427" s="285" t="s">
        <v>542</v>
      </c>
      <c r="G427" s="286"/>
      <c r="H427" s="286"/>
      <c r="I427" s="286"/>
      <c r="J427" s="286"/>
      <c r="K427" s="286" t="e">
        <f>INDEX('2月'!F:F,MATCH(G427,'2月'!A:A,0))</f>
        <v>#N/A</v>
      </c>
      <c r="L427" s="287" t="s">
        <v>34</v>
      </c>
      <c r="M427" s="287"/>
      <c r="N427" s="287" t="s">
        <v>45</v>
      </c>
      <c r="O427" s="286" t="str">
        <f>VLOOKUP(Q427,重复!A:A,1,FALSE)</f>
        <v>权益与价值</v>
      </c>
      <c r="P427" s="279" t="s">
        <v>614</v>
      </c>
      <c r="Q427" s="279" t="str">
        <f>INDEX(本体!C:C,MATCH(R427,本体!E:E,0))</f>
        <v>权益与价值</v>
      </c>
      <c r="R427" s="176" t="s">
        <v>1084</v>
      </c>
    </row>
    <row r="428" s="256" customFormat="1" ht="16.5" spans="1:18">
      <c r="A428" s="278" t="s">
        <v>1089</v>
      </c>
      <c r="B428" s="278" t="s">
        <v>611</v>
      </c>
      <c r="C428" s="306" t="s">
        <v>1090</v>
      </c>
      <c r="D428" s="280" t="s">
        <v>1091</v>
      </c>
      <c r="E428" s="285">
        <v>0</v>
      </c>
      <c r="F428" s="285" t="s">
        <v>542</v>
      </c>
      <c r="G428" s="286"/>
      <c r="H428" s="286"/>
      <c r="I428" s="286"/>
      <c r="J428" s="286"/>
      <c r="K428" s="286" t="e">
        <f>INDEX('2月'!F:F,MATCH(G428,'2月'!A:A,0))</f>
        <v>#N/A</v>
      </c>
      <c r="L428" s="287" t="s">
        <v>33</v>
      </c>
      <c r="M428" s="287"/>
      <c r="N428" s="287" t="s">
        <v>45</v>
      </c>
      <c r="O428" s="286" t="str">
        <f>VLOOKUP(Q428,重复!A:A,1,FALSE)</f>
        <v>权益与价值</v>
      </c>
      <c r="P428" s="279" t="s">
        <v>614</v>
      </c>
      <c r="Q428" s="279" t="str">
        <f>INDEX(本体!C:C,MATCH(R428,本体!E:E,0))</f>
        <v>权益与价值</v>
      </c>
      <c r="R428" s="180" t="s">
        <v>1084</v>
      </c>
    </row>
    <row r="429" s="256" customFormat="1" ht="16.5" spans="1:18">
      <c r="A429" s="278" t="s">
        <v>1092</v>
      </c>
      <c r="B429" s="278" t="s">
        <v>611</v>
      </c>
      <c r="C429" s="279"/>
      <c r="D429" s="280" t="s">
        <v>1093</v>
      </c>
      <c r="E429" s="285">
        <v>7847.38318965515</v>
      </c>
      <c r="F429" s="285" t="s">
        <v>542</v>
      </c>
      <c r="G429" s="286"/>
      <c r="H429" s="286"/>
      <c r="I429" s="286"/>
      <c r="J429" s="286"/>
      <c r="K429" s="286" t="e">
        <f>INDEX('2月'!F:F,MATCH(G429,'2月'!A:A,0))</f>
        <v>#N/A</v>
      </c>
      <c r="L429" s="287" t="s">
        <v>34</v>
      </c>
      <c r="M429" s="287"/>
      <c r="N429" s="287" t="s">
        <v>45</v>
      </c>
      <c r="O429" s="286" t="str">
        <f>VLOOKUP(Q429,重复!A:A,1,FALSE)</f>
        <v>权益与价值</v>
      </c>
      <c r="P429" s="279" t="s">
        <v>614</v>
      </c>
      <c r="Q429" s="279" t="str">
        <f>INDEX(本体!C:C,MATCH(R429,本体!E:E,0))</f>
        <v>权益与价值</v>
      </c>
      <c r="R429" s="176" t="s">
        <v>1015</v>
      </c>
    </row>
    <row r="430" s="256" customFormat="1" ht="16.5" spans="1:18">
      <c r="A430" s="278" t="s">
        <v>1094</v>
      </c>
      <c r="B430" s="278" t="s">
        <v>611</v>
      </c>
      <c r="C430" s="279"/>
      <c r="D430" s="280" t="s">
        <v>1095</v>
      </c>
      <c r="E430" s="285">
        <v>6277.90655172412</v>
      </c>
      <c r="F430" s="285" t="s">
        <v>542</v>
      </c>
      <c r="G430" s="286"/>
      <c r="H430" s="286"/>
      <c r="I430" s="286"/>
      <c r="J430" s="286"/>
      <c r="K430" s="286" t="e">
        <f>INDEX('2月'!F:F,MATCH(G430,'2月'!A:A,0))</f>
        <v>#N/A</v>
      </c>
      <c r="L430" s="287" t="s">
        <v>34</v>
      </c>
      <c r="M430" s="287"/>
      <c r="N430" s="287" t="s">
        <v>45</v>
      </c>
      <c r="O430" s="286" t="str">
        <f>VLOOKUP(Q430,重复!A:A,1,FALSE)</f>
        <v>权益与价值</v>
      </c>
      <c r="P430" s="279" t="s">
        <v>614</v>
      </c>
      <c r="Q430" s="279" t="str">
        <f>INDEX(本体!C:C,MATCH(R430,本体!E:E,0))</f>
        <v>权益与价值</v>
      </c>
      <c r="R430" s="180" t="s">
        <v>1015</v>
      </c>
    </row>
    <row r="431" s="256" customFormat="1" ht="16.5" spans="1:18">
      <c r="A431" s="278" t="s">
        <v>1096</v>
      </c>
      <c r="B431" s="278" t="s">
        <v>611</v>
      </c>
      <c r="C431" s="279"/>
      <c r="D431" s="280" t="s">
        <v>1097</v>
      </c>
      <c r="E431" s="285">
        <v>6277.90655172412</v>
      </c>
      <c r="F431" s="285" t="s">
        <v>542</v>
      </c>
      <c r="G431" s="286"/>
      <c r="H431" s="286"/>
      <c r="I431" s="286"/>
      <c r="J431" s="286"/>
      <c r="K431" s="286" t="e">
        <f>INDEX('2月'!F:F,MATCH(G431,'2月'!A:A,0))</f>
        <v>#N/A</v>
      </c>
      <c r="L431" s="287" t="s">
        <v>34</v>
      </c>
      <c r="M431" s="287"/>
      <c r="N431" s="287" t="s">
        <v>45</v>
      </c>
      <c r="O431" s="286" t="str">
        <f>VLOOKUP(Q431,重复!A:A,1,FALSE)</f>
        <v>权益与价值</v>
      </c>
      <c r="P431" s="279" t="s">
        <v>614</v>
      </c>
      <c r="Q431" s="279" t="str">
        <f>INDEX(本体!C:C,MATCH(R431,本体!E:E,0))</f>
        <v>权益与价值</v>
      </c>
      <c r="R431" s="176" t="s">
        <v>1084</v>
      </c>
    </row>
    <row r="432" s="256" customFormat="1" ht="16.5" spans="1:18">
      <c r="A432" s="278" t="s">
        <v>1098</v>
      </c>
      <c r="B432" s="278" t="s">
        <v>611</v>
      </c>
      <c r="C432" s="279"/>
      <c r="D432" s="280" t="s">
        <v>1099</v>
      </c>
      <c r="E432" s="285">
        <v>6277.90655172412</v>
      </c>
      <c r="F432" s="285" t="s">
        <v>542</v>
      </c>
      <c r="G432" s="286"/>
      <c r="H432" s="286"/>
      <c r="I432" s="286"/>
      <c r="J432" s="286"/>
      <c r="K432" s="286" t="e">
        <f>INDEX('2月'!F:F,MATCH(G432,'2月'!A:A,0))</f>
        <v>#N/A</v>
      </c>
      <c r="L432" s="287" t="s">
        <v>34</v>
      </c>
      <c r="M432" s="287"/>
      <c r="N432" s="287" t="s">
        <v>45</v>
      </c>
      <c r="O432" s="286" t="str">
        <f>VLOOKUP(Q432,重复!A:A,1,FALSE)</f>
        <v>权益与价值</v>
      </c>
      <c r="P432" s="279" t="s">
        <v>614</v>
      </c>
      <c r="Q432" s="279" t="str">
        <f>INDEX(本体!C:C,MATCH(R432,本体!E:E,0))</f>
        <v>权益与价值</v>
      </c>
      <c r="R432" s="176" t="s">
        <v>1100</v>
      </c>
    </row>
    <row r="433" s="256" customFormat="1" ht="16.5" spans="1:18">
      <c r="A433" s="278" t="s">
        <v>1101</v>
      </c>
      <c r="B433" s="278" t="s">
        <v>611</v>
      </c>
      <c r="C433" s="279"/>
      <c r="D433" s="280" t="s">
        <v>1102</v>
      </c>
      <c r="E433" s="285">
        <v>6277.90655172412</v>
      </c>
      <c r="F433" s="285" t="s">
        <v>542</v>
      </c>
      <c r="G433" s="286"/>
      <c r="H433" s="286"/>
      <c r="I433" s="286"/>
      <c r="J433" s="286"/>
      <c r="K433" s="286" t="e">
        <f>INDEX('2月'!F:F,MATCH(G433,'2月'!A:A,0))</f>
        <v>#N/A</v>
      </c>
      <c r="L433" s="287" t="s">
        <v>34</v>
      </c>
      <c r="M433" s="287"/>
      <c r="N433" s="287" t="s">
        <v>45</v>
      </c>
      <c r="O433" s="286" t="str">
        <f>VLOOKUP(Q433,重复!A:A,1,FALSE)</f>
        <v>权益与价值</v>
      </c>
      <c r="P433" s="279" t="s">
        <v>614</v>
      </c>
      <c r="Q433" s="279" t="str">
        <f>INDEX(本体!C:C,MATCH(R433,本体!E:E,0))</f>
        <v>权益与价值</v>
      </c>
      <c r="R433" s="180" t="s">
        <v>1010</v>
      </c>
    </row>
    <row r="434" s="256" customFormat="1" ht="16.5" spans="1:18">
      <c r="A434" s="278" t="s">
        <v>1103</v>
      </c>
      <c r="B434" s="278" t="s">
        <v>611</v>
      </c>
      <c r="C434" s="279"/>
      <c r="D434" s="280" t="s">
        <v>1104</v>
      </c>
      <c r="E434" s="285">
        <v>7847.38318965515</v>
      </c>
      <c r="F434" s="285" t="s">
        <v>542</v>
      </c>
      <c r="G434" s="286"/>
      <c r="H434" s="286"/>
      <c r="I434" s="286"/>
      <c r="J434" s="286"/>
      <c r="K434" s="286" t="e">
        <f>INDEX('2月'!F:F,MATCH(G434,'2月'!A:A,0))</f>
        <v>#N/A</v>
      </c>
      <c r="L434" s="287" t="s">
        <v>34</v>
      </c>
      <c r="M434" s="287"/>
      <c r="N434" s="287" t="s">
        <v>45</v>
      </c>
      <c r="O434" s="286" t="str">
        <f>VLOOKUP(Q434,重复!A:A,1,FALSE)</f>
        <v>权益与价值</v>
      </c>
      <c r="P434" s="279" t="s">
        <v>614</v>
      </c>
      <c r="Q434" s="279" t="str">
        <f>INDEX(本体!C:C,MATCH(R434,本体!E:E,0))</f>
        <v>权益与价值</v>
      </c>
      <c r="R434" s="176" t="s">
        <v>1100</v>
      </c>
    </row>
    <row r="435" s="256" customFormat="1" ht="16.5" spans="1:18">
      <c r="A435" s="278" t="s">
        <v>1105</v>
      </c>
      <c r="B435" s="278" t="s">
        <v>611</v>
      </c>
      <c r="C435" s="279"/>
      <c r="D435" s="280" t="s">
        <v>1106</v>
      </c>
      <c r="E435" s="285">
        <v>0</v>
      </c>
      <c r="F435" s="285" t="s">
        <v>542</v>
      </c>
      <c r="G435" s="286"/>
      <c r="H435" s="286"/>
      <c r="I435" s="286"/>
      <c r="J435" s="286"/>
      <c r="K435" s="286" t="e">
        <f>INDEX('2月'!F:F,MATCH(G435,'2月'!A:A,0))</f>
        <v>#N/A</v>
      </c>
      <c r="L435" s="287" t="s">
        <v>34</v>
      </c>
      <c r="M435" s="287"/>
      <c r="N435" s="287" t="s">
        <v>45</v>
      </c>
      <c r="O435" s="286" t="str">
        <f>VLOOKUP(Q435,重复!A:A,1,FALSE)</f>
        <v>权益与价值</v>
      </c>
      <c r="P435" s="279" t="s">
        <v>614</v>
      </c>
      <c r="Q435" s="279" t="str">
        <f>INDEX(本体!C:C,MATCH(R435,本体!E:E,0))</f>
        <v>权益与价值</v>
      </c>
      <c r="R435" s="176" t="s">
        <v>1107</v>
      </c>
    </row>
    <row r="436" s="256" customFormat="1" ht="16.5" spans="1:18">
      <c r="A436" s="278" t="s">
        <v>1108</v>
      </c>
      <c r="B436" s="278" t="s">
        <v>611</v>
      </c>
      <c r="C436" s="279"/>
      <c r="D436" s="280" t="s">
        <v>1109</v>
      </c>
      <c r="E436" s="285">
        <v>7847.38318965515</v>
      </c>
      <c r="F436" s="285" t="s">
        <v>542</v>
      </c>
      <c r="G436" s="286"/>
      <c r="H436" s="286"/>
      <c r="I436" s="286"/>
      <c r="J436" s="286"/>
      <c r="K436" s="286" t="e">
        <f>INDEX('2月'!F:F,MATCH(G436,'2月'!A:A,0))</f>
        <v>#N/A</v>
      </c>
      <c r="L436" s="287" t="s">
        <v>34</v>
      </c>
      <c r="M436" s="287"/>
      <c r="N436" s="287" t="s">
        <v>45</v>
      </c>
      <c r="O436" s="286" t="str">
        <f>VLOOKUP(Q436,重复!A:A,1,FALSE)</f>
        <v>权益与价值</v>
      </c>
      <c r="P436" s="279" t="s">
        <v>614</v>
      </c>
      <c r="Q436" s="279" t="str">
        <f>INDEX(本体!C:C,MATCH(R436,本体!E:E,0))</f>
        <v>权益与价值</v>
      </c>
      <c r="R436" s="180" t="s">
        <v>999</v>
      </c>
    </row>
    <row r="437" s="256" customFormat="1" ht="16.5" spans="1:18">
      <c r="A437" s="278" t="s">
        <v>1110</v>
      </c>
      <c r="B437" s="278" t="s">
        <v>611</v>
      </c>
      <c r="C437" s="279"/>
      <c r="D437" s="280" t="s">
        <v>1111</v>
      </c>
      <c r="E437" s="285">
        <v>0</v>
      </c>
      <c r="F437" s="285" t="s">
        <v>542</v>
      </c>
      <c r="G437" s="286"/>
      <c r="H437" s="286"/>
      <c r="I437" s="286"/>
      <c r="J437" s="286"/>
      <c r="K437" s="286" t="e">
        <f>INDEX('2月'!F:F,MATCH(G437,'2月'!A:A,0))</f>
        <v>#N/A</v>
      </c>
      <c r="L437" s="287" t="s">
        <v>34</v>
      </c>
      <c r="M437" s="287"/>
      <c r="N437" s="287" t="s">
        <v>45</v>
      </c>
      <c r="O437" s="286" t="str">
        <f>VLOOKUP(Q437,重复!A:A,1,FALSE)</f>
        <v>权益与价值</v>
      </c>
      <c r="P437" s="279" t="s">
        <v>614</v>
      </c>
      <c r="Q437" s="279" t="str">
        <f>INDEX(本体!C:C,MATCH(R437,本体!E:E,0))</f>
        <v>权益与价值</v>
      </c>
      <c r="R437" s="176" t="s">
        <v>1107</v>
      </c>
    </row>
    <row r="438" s="257" customFormat="1" ht="16.5" spans="1:18">
      <c r="A438" s="278" t="s">
        <v>1112</v>
      </c>
      <c r="B438" s="278" t="s">
        <v>611</v>
      </c>
      <c r="C438" s="288"/>
      <c r="D438" s="283" t="s">
        <v>1113</v>
      </c>
      <c r="E438" s="285">
        <v>0</v>
      </c>
      <c r="F438" s="285" t="s">
        <v>542</v>
      </c>
      <c r="G438" s="286"/>
      <c r="H438" s="286"/>
      <c r="I438" s="286"/>
      <c r="J438" s="286"/>
      <c r="K438" s="286" t="e">
        <f>INDEX('2月'!F:F,MATCH(G438,'2月'!A:A,0))</f>
        <v>#N/A</v>
      </c>
      <c r="L438" s="287" t="s">
        <v>45</v>
      </c>
      <c r="M438" s="287"/>
      <c r="N438" s="287" t="s">
        <v>45</v>
      </c>
      <c r="O438" s="286" t="str">
        <f>VLOOKUP(Q438,重复!A:A,1,FALSE)</f>
        <v>权益与价值</v>
      </c>
      <c r="P438" s="288" t="s">
        <v>614</v>
      </c>
      <c r="Q438" s="279" t="str">
        <f>INDEX(本体!C:C,MATCH(R438,本体!E:E,0))</f>
        <v>权益与价值</v>
      </c>
      <c r="R438" s="176" t="s">
        <v>802</v>
      </c>
    </row>
    <row r="439" s="256" customFormat="1" ht="16.5" spans="1:18">
      <c r="A439" s="278" t="s">
        <v>1114</v>
      </c>
      <c r="B439" s="278" t="s">
        <v>611</v>
      </c>
      <c r="C439" s="279" t="s">
        <v>1115</v>
      </c>
      <c r="D439" s="279" t="s">
        <v>1116</v>
      </c>
      <c r="E439" s="285">
        <v>10986.3364655172</v>
      </c>
      <c r="F439" s="285" t="s">
        <v>542</v>
      </c>
      <c r="G439" s="286"/>
      <c r="H439" s="286"/>
      <c r="I439" s="286"/>
      <c r="J439" s="286"/>
      <c r="K439" s="286" t="e">
        <f>INDEX('2月'!F:F,MATCH(G439,'2月'!A:A,0))</f>
        <v>#N/A</v>
      </c>
      <c r="L439" s="287" t="s">
        <v>34</v>
      </c>
      <c r="M439" s="287"/>
      <c r="N439" s="287" t="s">
        <v>45</v>
      </c>
      <c r="O439" s="286" t="str">
        <f>VLOOKUP(Q439,重复!A:A,1,FALSE)</f>
        <v>维修项目/零件</v>
      </c>
      <c r="P439" s="279" t="s">
        <v>614</v>
      </c>
      <c r="Q439" s="279" t="str">
        <f>INDEX(本体!C:C,MATCH(R439,本体!E:E,0))</f>
        <v>维修项目/零件</v>
      </c>
      <c r="R439" s="180" t="s">
        <v>1117</v>
      </c>
    </row>
    <row r="440" s="256" customFormat="1" ht="16.5" spans="1:18">
      <c r="A440" s="278" t="s">
        <v>1118</v>
      </c>
      <c r="B440" s="278" t="s">
        <v>611</v>
      </c>
      <c r="C440" s="291"/>
      <c r="D440" s="291" t="s">
        <v>1119</v>
      </c>
      <c r="E440" s="285">
        <v>10986.3364655172</v>
      </c>
      <c r="F440" s="285" t="s">
        <v>542</v>
      </c>
      <c r="G440" s="286"/>
      <c r="H440" s="286"/>
      <c r="I440" s="286"/>
      <c r="J440" s="286"/>
      <c r="K440" s="286" t="e">
        <f>INDEX('2月'!F:F,MATCH(G440,'2月'!A:A,0))</f>
        <v>#N/A</v>
      </c>
      <c r="L440" s="287" t="s">
        <v>34</v>
      </c>
      <c r="M440" s="287"/>
      <c r="N440" s="287" t="s">
        <v>45</v>
      </c>
      <c r="O440" s="286" t="str">
        <f>VLOOKUP(Q440,重复!A:A,1,FALSE)</f>
        <v>维修项目/零件</v>
      </c>
      <c r="P440" s="291" t="s">
        <v>614</v>
      </c>
      <c r="Q440" s="279" t="str">
        <f>INDEX(本体!C:C,MATCH(R440,本体!E:E,0))</f>
        <v>维修项目/零件</v>
      </c>
      <c r="R440" s="180" t="s">
        <v>1120</v>
      </c>
    </row>
    <row r="441" s="256" customFormat="1" ht="16.5" spans="1:18">
      <c r="A441" s="278" t="s">
        <v>1121</v>
      </c>
      <c r="B441" s="278" t="s">
        <v>611</v>
      </c>
      <c r="C441" s="279"/>
      <c r="D441" s="279" t="s">
        <v>1122</v>
      </c>
      <c r="E441" s="285">
        <v>0</v>
      </c>
      <c r="F441" s="285" t="s">
        <v>542</v>
      </c>
      <c r="G441" s="286"/>
      <c r="H441" s="286"/>
      <c r="I441" s="286"/>
      <c r="J441" s="286"/>
      <c r="K441" s="286" t="e">
        <f>INDEX('2月'!F:F,MATCH(G441,'2月'!A:A,0))</f>
        <v>#N/A</v>
      </c>
      <c r="L441" s="287" t="s">
        <v>33</v>
      </c>
      <c r="M441" s="287"/>
      <c r="N441" s="287" t="s">
        <v>45</v>
      </c>
      <c r="O441" s="286" t="str">
        <f>VLOOKUP(Q441,重复!A:A,1,FALSE)</f>
        <v>维修项目/零件</v>
      </c>
      <c r="P441" s="279" t="s">
        <v>614</v>
      </c>
      <c r="Q441" s="279" t="str">
        <f>INDEX(本体!C:C,MATCH(R441,本体!E:E,0))</f>
        <v>维修项目/零件</v>
      </c>
      <c r="R441" s="180" t="s">
        <v>1123</v>
      </c>
    </row>
    <row r="442" s="256" customFormat="1" ht="16.5" spans="1:18">
      <c r="A442" s="278" t="s">
        <v>1124</v>
      </c>
      <c r="B442" s="278" t="s">
        <v>611</v>
      </c>
      <c r="C442" s="279"/>
      <c r="D442" s="280" t="s">
        <v>1125</v>
      </c>
      <c r="E442" s="285">
        <v>7847.38318965515</v>
      </c>
      <c r="F442" s="285" t="s">
        <v>542</v>
      </c>
      <c r="G442" s="286"/>
      <c r="H442" s="286"/>
      <c r="I442" s="286"/>
      <c r="J442" s="286"/>
      <c r="K442" s="286" t="e">
        <f>INDEX('2月'!F:F,MATCH(G442,'2月'!A:A,0))</f>
        <v>#N/A</v>
      </c>
      <c r="L442" s="287" t="s">
        <v>34</v>
      </c>
      <c r="M442" s="287"/>
      <c r="N442" s="287" t="s">
        <v>45</v>
      </c>
      <c r="O442" s="286" t="str">
        <f>VLOOKUP(Q442,重复!A:A,1,FALSE)</f>
        <v>维修项目/零件</v>
      </c>
      <c r="P442" s="279" t="s">
        <v>614</v>
      </c>
      <c r="Q442" s="279" t="str">
        <f>INDEX(本体!C:C,MATCH(R442,本体!E:E,0))</f>
        <v>维修项目/零件</v>
      </c>
      <c r="R442" s="180" t="s">
        <v>1126</v>
      </c>
    </row>
    <row r="443" s="256" customFormat="1" ht="16.5" spans="1:18">
      <c r="A443" s="278" t="s">
        <v>1127</v>
      </c>
      <c r="B443" s="278" t="s">
        <v>611</v>
      </c>
      <c r="C443" s="279"/>
      <c r="D443" s="279" t="s">
        <v>1128</v>
      </c>
      <c r="E443" s="285">
        <v>6277.90655172412</v>
      </c>
      <c r="F443" s="285" t="s">
        <v>542</v>
      </c>
      <c r="G443" s="286"/>
      <c r="H443" s="286"/>
      <c r="I443" s="286"/>
      <c r="J443" s="286"/>
      <c r="K443" s="286" t="e">
        <f>INDEX('2月'!F:F,MATCH(G443,'2月'!A:A,0))</f>
        <v>#N/A</v>
      </c>
      <c r="L443" s="287" t="s">
        <v>34</v>
      </c>
      <c r="M443" s="287"/>
      <c r="N443" s="287" t="s">
        <v>45</v>
      </c>
      <c r="O443" s="286" t="str">
        <f>VLOOKUP(Q443,重复!A:A,1,FALSE)</f>
        <v>维修项目/零件</v>
      </c>
      <c r="P443" s="279" t="s">
        <v>614</v>
      </c>
      <c r="Q443" s="279" t="str">
        <f>INDEX(本体!C:C,MATCH(R443,本体!E:E,0))</f>
        <v>维修项目/零件</v>
      </c>
      <c r="R443" s="180" t="s">
        <v>1129</v>
      </c>
    </row>
    <row r="444" s="256" customFormat="1" ht="16.5" spans="1:18">
      <c r="A444" s="278" t="s">
        <v>1130</v>
      </c>
      <c r="B444" s="278" t="s">
        <v>611</v>
      </c>
      <c r="C444" s="279" t="s">
        <v>1131</v>
      </c>
      <c r="D444" s="279" t="s">
        <v>1132</v>
      </c>
      <c r="E444" s="285">
        <v>7847.38318965515</v>
      </c>
      <c r="F444" s="285" t="s">
        <v>542</v>
      </c>
      <c r="G444" s="286">
        <v>219</v>
      </c>
      <c r="H444" s="286" t="s">
        <v>1133</v>
      </c>
      <c r="I444" s="286" t="s">
        <v>32</v>
      </c>
      <c r="J444" s="286" t="s">
        <v>33</v>
      </c>
      <c r="K444" s="286">
        <f>INDEX('2月'!F:F,MATCH(G444,'2月'!A:A,0))</f>
        <v>0</v>
      </c>
      <c r="L444" s="287" t="s">
        <v>33</v>
      </c>
      <c r="M444" s="287"/>
      <c r="N444" s="287" t="s">
        <v>33</v>
      </c>
      <c r="O444" s="286" t="str">
        <f>VLOOKUP(Q444,重复!A:A,1,FALSE)</f>
        <v>维修项目/零件</v>
      </c>
      <c r="P444" s="279" t="s">
        <v>614</v>
      </c>
      <c r="Q444" s="279" t="str">
        <f>INDEX(本体!C:C,MATCH(R444,本体!E:E,0))</f>
        <v>维修项目/零件</v>
      </c>
      <c r="R444" s="180" t="s">
        <v>1134</v>
      </c>
    </row>
    <row r="445" s="256" customFormat="1" ht="16.5" spans="1:18">
      <c r="A445" s="278" t="s">
        <v>1135</v>
      </c>
      <c r="B445" s="278" t="s">
        <v>611</v>
      </c>
      <c r="C445" s="279" t="s">
        <v>1136</v>
      </c>
      <c r="D445" s="279" t="s">
        <v>1137</v>
      </c>
      <c r="E445" s="285">
        <v>7847.38318965515</v>
      </c>
      <c r="F445" s="285" t="s">
        <v>542</v>
      </c>
      <c r="G445" s="286">
        <v>221</v>
      </c>
      <c r="H445" s="286" t="s">
        <v>1133</v>
      </c>
      <c r="I445" s="286" t="s">
        <v>40</v>
      </c>
      <c r="J445" s="286" t="s">
        <v>33</v>
      </c>
      <c r="K445" s="286">
        <f>INDEX('2月'!F:F,MATCH(G445,'2月'!A:A,0))</f>
        <v>0</v>
      </c>
      <c r="L445" s="287" t="s">
        <v>33</v>
      </c>
      <c r="M445" s="287"/>
      <c r="N445" s="287" t="s">
        <v>33</v>
      </c>
      <c r="O445" s="286" t="str">
        <f>VLOOKUP(Q445,重复!A:A,1,FALSE)</f>
        <v>维修项目/零件</v>
      </c>
      <c r="P445" s="279" t="s">
        <v>614</v>
      </c>
      <c r="Q445" s="279" t="str">
        <f>INDEX(本体!C:C,MATCH(R445,本体!E:E,0))</f>
        <v>维修项目/零件</v>
      </c>
      <c r="R445" s="180" t="s">
        <v>1138</v>
      </c>
    </row>
    <row r="446" s="256" customFormat="1" ht="16.5" spans="1:18">
      <c r="A446" s="278" t="s">
        <v>1139</v>
      </c>
      <c r="B446" s="278" t="s">
        <v>611</v>
      </c>
      <c r="C446" s="279"/>
      <c r="D446" s="279" t="s">
        <v>1140</v>
      </c>
      <c r="E446" s="285">
        <v>7847.38318965515</v>
      </c>
      <c r="F446" s="285" t="s">
        <v>542</v>
      </c>
      <c r="G446" s="286"/>
      <c r="H446" s="286"/>
      <c r="I446" s="286"/>
      <c r="J446" s="286"/>
      <c r="K446" s="286" t="e">
        <f>INDEX('2月'!F:F,MATCH(G446,'2月'!A:A,0))</f>
        <v>#N/A</v>
      </c>
      <c r="L446" s="287" t="s">
        <v>34</v>
      </c>
      <c r="M446" s="287"/>
      <c r="N446" s="287" t="s">
        <v>45</v>
      </c>
      <c r="O446" s="286" t="str">
        <f>VLOOKUP(Q446,重复!A:A,1,FALSE)</f>
        <v>维修项目/零件</v>
      </c>
      <c r="P446" s="279" t="s">
        <v>614</v>
      </c>
      <c r="Q446" s="279" t="str">
        <f>INDEX(本体!C:C,MATCH(R446,本体!E:E,0))</f>
        <v>维修项目/零件</v>
      </c>
      <c r="R446" s="180" t="s">
        <v>1141</v>
      </c>
    </row>
    <row r="447" s="256" customFormat="1" ht="16.5" spans="1:18">
      <c r="A447" s="278" t="s">
        <v>1142</v>
      </c>
      <c r="B447" s="278" t="s">
        <v>611</v>
      </c>
      <c r="C447" s="279"/>
      <c r="D447" s="279" t="s">
        <v>1143</v>
      </c>
      <c r="E447" s="285">
        <v>7847.38318965515</v>
      </c>
      <c r="F447" s="285" t="s">
        <v>542</v>
      </c>
      <c r="G447" s="286"/>
      <c r="H447" s="286"/>
      <c r="I447" s="286"/>
      <c r="J447" s="286"/>
      <c r="K447" s="286" t="e">
        <f>INDEX('2月'!F:F,MATCH(G447,'2月'!A:A,0))</f>
        <v>#N/A</v>
      </c>
      <c r="L447" s="287" t="s">
        <v>34</v>
      </c>
      <c r="M447" s="287"/>
      <c r="N447" s="287" t="s">
        <v>45</v>
      </c>
      <c r="O447" s="286" t="str">
        <f>VLOOKUP(Q447,重复!A:A,1,FALSE)</f>
        <v>维修项目/零件</v>
      </c>
      <c r="P447" s="279" t="s">
        <v>614</v>
      </c>
      <c r="Q447" s="279" t="str">
        <f>INDEX(本体!C:C,MATCH(R447,本体!E:E,0))</f>
        <v>维修项目/零件</v>
      </c>
      <c r="R447" s="180" t="s">
        <v>1144</v>
      </c>
    </row>
    <row r="448" s="256" customFormat="1" ht="16.5" spans="1:18">
      <c r="A448" s="278" t="s">
        <v>1145</v>
      </c>
      <c r="B448" s="278" t="s">
        <v>611</v>
      </c>
      <c r="C448" s="279" t="s">
        <v>1146</v>
      </c>
      <c r="D448" s="279" t="s">
        <v>1147</v>
      </c>
      <c r="E448" s="285">
        <v>7847.38318965515</v>
      </c>
      <c r="F448" s="285" t="s">
        <v>542</v>
      </c>
      <c r="G448" s="286">
        <v>140</v>
      </c>
      <c r="H448" s="286" t="s">
        <v>994</v>
      </c>
      <c r="I448" s="286" t="s">
        <v>1148</v>
      </c>
      <c r="J448" s="286" t="s">
        <v>24</v>
      </c>
      <c r="K448" s="286">
        <f>INDEX('2月'!F:F,MATCH(G448,'2月'!A:A,0))</f>
        <v>0</v>
      </c>
      <c r="L448" s="287"/>
      <c r="M448" s="287"/>
      <c r="N448" s="287" t="s">
        <v>24</v>
      </c>
      <c r="O448" s="286" t="str">
        <f>VLOOKUP(Q448,重复!A:A,1,FALSE)</f>
        <v>维修项目/零件</v>
      </c>
      <c r="P448" s="279" t="s">
        <v>614</v>
      </c>
      <c r="Q448" s="279" t="str">
        <f>INDEX(本体!C:C,MATCH(R448,本体!E:E,0))</f>
        <v>维修项目/零件</v>
      </c>
      <c r="R448" s="180" t="s">
        <v>1149</v>
      </c>
    </row>
    <row r="449" s="256" customFormat="1" ht="16.5" spans="1:18">
      <c r="A449" s="278" t="s">
        <v>1150</v>
      </c>
      <c r="B449" s="278" t="s">
        <v>611</v>
      </c>
      <c r="C449" s="279"/>
      <c r="D449" s="279" t="s">
        <v>1151</v>
      </c>
      <c r="E449" s="285">
        <v>7847.38318965515</v>
      </c>
      <c r="F449" s="285" t="s">
        <v>542</v>
      </c>
      <c r="G449" s="286"/>
      <c r="H449" s="286"/>
      <c r="I449" s="286"/>
      <c r="J449" s="286"/>
      <c r="K449" s="286" t="e">
        <f>INDEX('2月'!F:F,MATCH(G449,'2月'!A:A,0))</f>
        <v>#N/A</v>
      </c>
      <c r="L449" s="287" t="s">
        <v>34</v>
      </c>
      <c r="M449" s="287"/>
      <c r="N449" s="287" t="s">
        <v>45</v>
      </c>
      <c r="O449" s="286" t="str">
        <f>VLOOKUP(Q449,重复!A:A,1,FALSE)</f>
        <v>维修项目/零件</v>
      </c>
      <c r="P449" s="279" t="s">
        <v>614</v>
      </c>
      <c r="Q449" s="279" t="str">
        <f>INDEX(本体!C:C,MATCH(R449,本体!E:E,0))</f>
        <v>维修项目/零件</v>
      </c>
      <c r="R449" s="180" t="s">
        <v>1152</v>
      </c>
    </row>
    <row r="450" s="256" customFormat="1" ht="16.5" spans="1:18">
      <c r="A450" s="278" t="s">
        <v>1153</v>
      </c>
      <c r="B450" s="278" t="s">
        <v>611</v>
      </c>
      <c r="C450" s="279"/>
      <c r="D450" s="279" t="s">
        <v>1154</v>
      </c>
      <c r="E450" s="285">
        <v>6277.90655172412</v>
      </c>
      <c r="F450" s="285" t="s">
        <v>542</v>
      </c>
      <c r="G450" s="286"/>
      <c r="H450" s="286"/>
      <c r="I450" s="286"/>
      <c r="J450" s="286"/>
      <c r="K450" s="286" t="e">
        <f>INDEX('2月'!F:F,MATCH(G450,'2月'!A:A,0))</f>
        <v>#N/A</v>
      </c>
      <c r="L450" s="287" t="s">
        <v>34</v>
      </c>
      <c r="M450" s="287"/>
      <c r="N450" s="287" t="s">
        <v>45</v>
      </c>
      <c r="O450" s="286" t="str">
        <f>VLOOKUP(Q450,重复!A:A,1,FALSE)</f>
        <v>维修项目/零件</v>
      </c>
      <c r="P450" s="279" t="s">
        <v>614</v>
      </c>
      <c r="Q450" s="279" t="str">
        <f>INDEX(本体!C:C,MATCH(R450,本体!E:E,0))</f>
        <v>维修项目/零件</v>
      </c>
      <c r="R450" s="180" t="s">
        <v>1152</v>
      </c>
    </row>
    <row r="451" s="256" customFormat="1" ht="16.5" spans="1:18">
      <c r="A451" s="278" t="s">
        <v>1155</v>
      </c>
      <c r="B451" s="278" t="s">
        <v>611</v>
      </c>
      <c r="C451" s="279"/>
      <c r="D451" s="279" t="s">
        <v>1156</v>
      </c>
      <c r="E451" s="285">
        <v>0</v>
      </c>
      <c r="F451" s="285" t="s">
        <v>542</v>
      </c>
      <c r="G451" s="286"/>
      <c r="H451" s="286"/>
      <c r="I451" s="286"/>
      <c r="J451" s="286"/>
      <c r="K451" s="286" t="e">
        <f>INDEX('2月'!F:F,MATCH(G451,'2月'!A:A,0))</f>
        <v>#N/A</v>
      </c>
      <c r="L451" s="287" t="s">
        <v>34</v>
      </c>
      <c r="M451" s="287"/>
      <c r="N451" s="287" t="s">
        <v>45</v>
      </c>
      <c r="O451" s="286" t="str">
        <f>VLOOKUP(Q451,重复!A:A,1,FALSE)</f>
        <v>维修项目/零件</v>
      </c>
      <c r="P451" s="279" t="s">
        <v>614</v>
      </c>
      <c r="Q451" s="279" t="str">
        <f>INDEX(本体!C:C,MATCH(R451,本体!E:E,0))</f>
        <v>维修项目/零件</v>
      </c>
      <c r="R451" s="180" t="s">
        <v>1152</v>
      </c>
    </row>
    <row r="452" s="256" customFormat="1" ht="16.5" spans="1:18">
      <c r="A452" s="278" t="s">
        <v>1157</v>
      </c>
      <c r="B452" s="278" t="s">
        <v>611</v>
      </c>
      <c r="C452" s="279" t="s">
        <v>1158</v>
      </c>
      <c r="D452" s="279" t="s">
        <v>1159</v>
      </c>
      <c r="E452" s="285">
        <v>7847.38318965515</v>
      </c>
      <c r="F452" s="285" t="s">
        <v>542</v>
      </c>
      <c r="G452" s="286"/>
      <c r="H452" s="286"/>
      <c r="I452" s="286"/>
      <c r="J452" s="286"/>
      <c r="K452" s="286" t="e">
        <f>INDEX('2月'!F:F,MATCH(G452,'2月'!A:A,0))</f>
        <v>#N/A</v>
      </c>
      <c r="L452" s="287" t="s">
        <v>34</v>
      </c>
      <c r="M452" s="287"/>
      <c r="N452" s="287" t="s">
        <v>45</v>
      </c>
      <c r="O452" s="286" t="str">
        <f>VLOOKUP(Q452,重复!A:A,1,FALSE)</f>
        <v>维修项目/零件</v>
      </c>
      <c r="P452" s="279" t="s">
        <v>614</v>
      </c>
      <c r="Q452" s="279" t="str">
        <f>INDEX(本体!C:C,MATCH(R452,本体!E:E,0))</f>
        <v>维修项目/零件</v>
      </c>
      <c r="R452" s="176" t="s">
        <v>1160</v>
      </c>
    </row>
    <row r="453" s="256" customFormat="1" ht="16.5" spans="1:18">
      <c r="A453" s="278" t="s">
        <v>1161</v>
      </c>
      <c r="B453" s="278" t="s">
        <v>611</v>
      </c>
      <c r="C453" s="279" t="s">
        <v>1162</v>
      </c>
      <c r="D453" s="279" t="s">
        <v>1163</v>
      </c>
      <c r="E453" s="285">
        <v>0</v>
      </c>
      <c r="F453" s="285" t="s">
        <v>542</v>
      </c>
      <c r="G453" s="286">
        <v>139</v>
      </c>
      <c r="H453" s="286" t="s">
        <v>994</v>
      </c>
      <c r="I453" s="286" t="s">
        <v>1163</v>
      </c>
      <c r="J453" s="286" t="s">
        <v>24</v>
      </c>
      <c r="K453" s="286">
        <f>INDEX('2月'!F:F,MATCH(G453,'2月'!A:A,0))</f>
        <v>0</v>
      </c>
      <c r="L453" s="287"/>
      <c r="M453" s="287"/>
      <c r="N453" s="287" t="s">
        <v>24</v>
      </c>
      <c r="O453" s="286" t="str">
        <f>VLOOKUP(Q453,重复!A:A,1,FALSE)</f>
        <v>维修项目/零件</v>
      </c>
      <c r="P453" s="279" t="s">
        <v>614</v>
      </c>
      <c r="Q453" s="279" t="str">
        <f>INDEX(本体!C:C,MATCH(R453,本体!E:E,0))</f>
        <v>维修项目/零件</v>
      </c>
      <c r="R453" s="176" t="s">
        <v>1164</v>
      </c>
    </row>
    <row r="454" s="256" customFormat="1" ht="16.5" spans="1:18">
      <c r="A454" s="278" t="s">
        <v>1165</v>
      </c>
      <c r="B454" s="278" t="s">
        <v>611</v>
      </c>
      <c r="C454" s="279"/>
      <c r="D454" s="279" t="s">
        <v>1166</v>
      </c>
      <c r="E454" s="285">
        <v>6277.90655172412</v>
      </c>
      <c r="F454" s="285" t="s">
        <v>542</v>
      </c>
      <c r="G454" s="286"/>
      <c r="H454" s="286"/>
      <c r="I454" s="286"/>
      <c r="J454" s="286"/>
      <c r="K454" s="286" t="e">
        <f>INDEX('2月'!F:F,MATCH(G454,'2月'!A:A,0))</f>
        <v>#N/A</v>
      </c>
      <c r="L454" s="287" t="s">
        <v>33</v>
      </c>
      <c r="M454" s="287"/>
      <c r="N454" s="287" t="s">
        <v>45</v>
      </c>
      <c r="O454" s="286" t="str">
        <f>VLOOKUP(Q454,重复!A:A,1,FALSE)</f>
        <v>维修项目/零件</v>
      </c>
      <c r="P454" s="279" t="s">
        <v>614</v>
      </c>
      <c r="Q454" s="279" t="str">
        <f>INDEX(本体!C:C,MATCH(R454,本体!E:E,0))</f>
        <v>维修项目/零件</v>
      </c>
      <c r="R454" s="176" t="s">
        <v>1167</v>
      </c>
    </row>
    <row r="455" s="256" customFormat="1" ht="16.5" spans="1:18">
      <c r="A455" s="278" t="s">
        <v>1168</v>
      </c>
      <c r="B455" s="278" t="s">
        <v>611</v>
      </c>
      <c r="C455" s="279"/>
      <c r="D455" s="279" t="s">
        <v>1169</v>
      </c>
      <c r="E455" s="285">
        <v>6277.90655172412</v>
      </c>
      <c r="F455" s="285" t="s">
        <v>542</v>
      </c>
      <c r="G455" s="286"/>
      <c r="H455" s="286"/>
      <c r="I455" s="286"/>
      <c r="J455" s="286"/>
      <c r="K455" s="286" t="e">
        <f>INDEX('2月'!F:F,MATCH(G455,'2月'!A:A,0))</f>
        <v>#N/A</v>
      </c>
      <c r="L455" s="287" t="s">
        <v>33</v>
      </c>
      <c r="M455" s="287"/>
      <c r="N455" s="287" t="s">
        <v>45</v>
      </c>
      <c r="O455" s="286" t="str">
        <f>VLOOKUP(Q455,重复!A:A,1,FALSE)</f>
        <v>维修项目/零件</v>
      </c>
      <c r="P455" s="279" t="s">
        <v>614</v>
      </c>
      <c r="Q455" s="279" t="str">
        <f>INDEX(本体!C:C,MATCH(R455,本体!E:E,0))</f>
        <v>维修项目/零件</v>
      </c>
      <c r="R455" s="176" t="s">
        <v>1164</v>
      </c>
    </row>
    <row r="456" s="256" customFormat="1" ht="16.5" spans="1:18">
      <c r="A456" s="278" t="s">
        <v>1170</v>
      </c>
      <c r="B456" s="278" t="s">
        <v>611</v>
      </c>
      <c r="C456" s="279"/>
      <c r="D456" s="279" t="s">
        <v>1171</v>
      </c>
      <c r="E456" s="285">
        <v>7847.38318965515</v>
      </c>
      <c r="F456" s="285" t="s">
        <v>542</v>
      </c>
      <c r="G456" s="286"/>
      <c r="H456" s="286"/>
      <c r="I456" s="286"/>
      <c r="J456" s="286"/>
      <c r="K456" s="286" t="e">
        <f>INDEX('2月'!F:F,MATCH(G456,'2月'!A:A,0))</f>
        <v>#N/A</v>
      </c>
      <c r="L456" s="287" t="s">
        <v>34</v>
      </c>
      <c r="M456" s="287"/>
      <c r="N456" s="287" t="s">
        <v>45</v>
      </c>
      <c r="O456" s="286" t="str">
        <f>VLOOKUP(Q456,重复!A:A,1,FALSE)</f>
        <v>维修项目/零件</v>
      </c>
      <c r="P456" s="279" t="s">
        <v>614</v>
      </c>
      <c r="Q456" s="279" t="str">
        <f>INDEX(本体!C:C,MATCH(R456,本体!E:E,0))</f>
        <v>维修项目/零件</v>
      </c>
      <c r="R456" s="176" t="s">
        <v>1172</v>
      </c>
    </row>
    <row r="457" s="256" customFormat="1" ht="16.5" spans="1:18">
      <c r="A457" s="278" t="s">
        <v>1173</v>
      </c>
      <c r="B457" s="278" t="s">
        <v>611</v>
      </c>
      <c r="C457" s="279" t="s">
        <v>1174</v>
      </c>
      <c r="D457" s="279" t="s">
        <v>1175</v>
      </c>
      <c r="E457" s="285">
        <v>7847.38318965515</v>
      </c>
      <c r="F457" s="285" t="s">
        <v>542</v>
      </c>
      <c r="G457" s="286"/>
      <c r="H457" s="286"/>
      <c r="I457" s="286"/>
      <c r="J457" s="286"/>
      <c r="K457" s="286" t="e">
        <f>INDEX('2月'!F:F,MATCH(G457,'2月'!A:A,0))</f>
        <v>#N/A</v>
      </c>
      <c r="L457" s="287" t="s">
        <v>33</v>
      </c>
      <c r="M457" s="287"/>
      <c r="N457" s="287" t="s">
        <v>45</v>
      </c>
      <c r="O457" s="286" t="str">
        <f>VLOOKUP(Q457,重复!A:A,1,FALSE)</f>
        <v>维修项目/零件</v>
      </c>
      <c r="P457" s="279" t="s">
        <v>614</v>
      </c>
      <c r="Q457" s="279" t="str">
        <f>INDEX(本体!C:C,MATCH(R457,本体!E:E,0))</f>
        <v>维修项目/零件</v>
      </c>
      <c r="R457" s="180" t="s">
        <v>1117</v>
      </c>
    </row>
    <row r="458" s="256" customFormat="1" ht="16.5" spans="1:18">
      <c r="A458" s="278" t="s">
        <v>1176</v>
      </c>
      <c r="B458" s="278" t="s">
        <v>611</v>
      </c>
      <c r="C458" s="279" t="s">
        <v>1177</v>
      </c>
      <c r="D458" s="279" t="s">
        <v>1178</v>
      </c>
      <c r="E458" s="285">
        <v>7847.38318965515</v>
      </c>
      <c r="F458" s="285" t="s">
        <v>542</v>
      </c>
      <c r="G458" s="286"/>
      <c r="H458" s="286"/>
      <c r="I458" s="286"/>
      <c r="J458" s="286"/>
      <c r="K458" s="286" t="e">
        <f>INDEX('2月'!F:F,MATCH(G458,'2月'!A:A,0))</f>
        <v>#N/A</v>
      </c>
      <c r="L458" s="287" t="s">
        <v>33</v>
      </c>
      <c r="M458" s="287"/>
      <c r="N458" s="287" t="s">
        <v>45</v>
      </c>
      <c r="O458" s="286" t="str">
        <f>VLOOKUP(Q458,重复!A:A,1,FALSE)</f>
        <v>维修项目/零件</v>
      </c>
      <c r="P458" s="279" t="s">
        <v>614</v>
      </c>
      <c r="Q458" s="279" t="str">
        <f>INDEX(本体!C:C,MATCH(R458,本体!E:E,0))</f>
        <v>维修项目/零件</v>
      </c>
      <c r="R458" s="180" t="s">
        <v>1120</v>
      </c>
    </row>
    <row r="459" s="256" customFormat="1" ht="16.5" spans="1:18">
      <c r="A459" s="278" t="s">
        <v>1179</v>
      </c>
      <c r="B459" s="278" t="s">
        <v>611</v>
      </c>
      <c r="C459" s="279"/>
      <c r="D459" s="279" t="s">
        <v>1180</v>
      </c>
      <c r="E459" s="285">
        <v>0</v>
      </c>
      <c r="F459" s="285" t="s">
        <v>542</v>
      </c>
      <c r="G459" s="286"/>
      <c r="H459" s="286"/>
      <c r="I459" s="286"/>
      <c r="J459" s="286"/>
      <c r="K459" s="286" t="e">
        <f>INDEX('2月'!F:F,MATCH(G459,'2月'!A:A,0))</f>
        <v>#N/A</v>
      </c>
      <c r="L459" s="287" t="s">
        <v>34</v>
      </c>
      <c r="M459" s="287"/>
      <c r="N459" s="287" t="s">
        <v>45</v>
      </c>
      <c r="O459" s="286" t="str">
        <f>VLOOKUP(Q459,重复!A:A,1,FALSE)</f>
        <v>维修项目/零件</v>
      </c>
      <c r="P459" s="279" t="s">
        <v>614</v>
      </c>
      <c r="Q459" s="279" t="str">
        <f>INDEX(本体!C:C,MATCH(R459,本体!E:E,0))</f>
        <v>维修项目/零件</v>
      </c>
      <c r="R459" s="290" t="s">
        <v>1120</v>
      </c>
    </row>
    <row r="460" s="256" customFormat="1" ht="16.5" spans="1:18">
      <c r="A460" s="278" t="s">
        <v>1181</v>
      </c>
      <c r="B460" s="278" t="s">
        <v>611</v>
      </c>
      <c r="C460" s="279"/>
      <c r="D460" s="279" t="s">
        <v>1182</v>
      </c>
      <c r="E460" s="285">
        <v>0</v>
      </c>
      <c r="F460" s="285" t="s">
        <v>542</v>
      </c>
      <c r="G460" s="286"/>
      <c r="H460" s="286"/>
      <c r="I460" s="286"/>
      <c r="J460" s="286"/>
      <c r="K460" s="286" t="e">
        <f>INDEX('2月'!F:F,MATCH(G460,'2月'!A:A,0))</f>
        <v>#N/A</v>
      </c>
      <c r="L460" s="287" t="s">
        <v>34</v>
      </c>
      <c r="M460" s="287"/>
      <c r="N460" s="287" t="s">
        <v>45</v>
      </c>
      <c r="O460" s="286" t="str">
        <f>VLOOKUP(Q460,重复!A:A,1,FALSE)</f>
        <v>维修项目/零件</v>
      </c>
      <c r="P460" s="279" t="s">
        <v>614</v>
      </c>
      <c r="Q460" s="279" t="str">
        <f>INDEX(本体!C:C,MATCH(R460,本体!E:E,0))</f>
        <v>维修项目/零件</v>
      </c>
      <c r="R460" s="180" t="s">
        <v>1120</v>
      </c>
    </row>
    <row r="461" s="257" customFormat="1" ht="16.5" spans="1:18">
      <c r="A461" s="278" t="s">
        <v>1183</v>
      </c>
      <c r="B461" s="278" t="s">
        <v>611</v>
      </c>
      <c r="C461" s="281"/>
      <c r="D461" s="281" t="s">
        <v>1184</v>
      </c>
      <c r="E461" s="285">
        <v>0</v>
      </c>
      <c r="F461" s="285" t="s">
        <v>542</v>
      </c>
      <c r="G461" s="286"/>
      <c r="H461" s="286"/>
      <c r="I461" s="286"/>
      <c r="J461" s="286"/>
      <c r="K461" s="286" t="e">
        <f>INDEX('2月'!F:F,MATCH(G461,'2月'!A:A,0))</f>
        <v>#N/A</v>
      </c>
      <c r="L461" s="287" t="s">
        <v>45</v>
      </c>
      <c r="M461" s="287"/>
      <c r="N461" s="287" t="s">
        <v>45</v>
      </c>
      <c r="O461" s="286" t="str">
        <f>VLOOKUP(Q461,重复!A:A,1,FALSE)</f>
        <v>维修项目/零件</v>
      </c>
      <c r="P461" s="279" t="s">
        <v>614</v>
      </c>
      <c r="Q461" s="279" t="str">
        <f>INDEX(本体!C:C,MATCH(R461,本体!E:E,0))</f>
        <v>维修项目/零件</v>
      </c>
      <c r="R461" s="176" t="s">
        <v>1120</v>
      </c>
    </row>
    <row r="462" ht="16.5" spans="1:18">
      <c r="A462" s="278" t="s">
        <v>1185</v>
      </c>
      <c r="B462" s="295" t="s">
        <v>611</v>
      </c>
      <c r="C462" s="298" t="s">
        <v>994</v>
      </c>
      <c r="D462" s="297" t="s">
        <v>1186</v>
      </c>
      <c r="E462" s="285">
        <v>7847.38318965515</v>
      </c>
      <c r="F462" s="285" t="s">
        <v>542</v>
      </c>
      <c r="G462" s="286"/>
      <c r="H462" s="286"/>
      <c r="I462" s="286"/>
      <c r="J462" s="286"/>
      <c r="K462" s="286" t="e">
        <f>INDEX('2月'!F:F,MATCH(G462,'2月'!A:A,0))</f>
        <v>#N/A</v>
      </c>
      <c r="L462" s="287" t="s">
        <v>34</v>
      </c>
      <c r="M462" s="287"/>
      <c r="N462" s="287" t="s">
        <v>45</v>
      </c>
      <c r="O462" s="286" t="str">
        <f>VLOOKUP(Q462,重复!A:A,1,FALSE)</f>
        <v>维修项目/零件</v>
      </c>
      <c r="P462" s="298" t="s">
        <v>614</v>
      </c>
      <c r="Q462" s="279" t="str">
        <f>INDEX(本体!C:C,MATCH(R462,本体!E:E,0))</f>
        <v>维修项目/零件</v>
      </c>
      <c r="R462" s="180" t="s">
        <v>1152</v>
      </c>
    </row>
    <row r="463" ht="16.5" spans="1:18">
      <c r="A463" s="278" t="s">
        <v>1187</v>
      </c>
      <c r="B463" s="295" t="s">
        <v>611</v>
      </c>
      <c r="C463" s="298"/>
      <c r="D463" s="298" t="s">
        <v>1188</v>
      </c>
      <c r="E463" s="285">
        <v>10986.3364655172</v>
      </c>
      <c r="F463" s="285" t="s">
        <v>542</v>
      </c>
      <c r="G463" s="286"/>
      <c r="H463" s="286"/>
      <c r="I463" s="286"/>
      <c r="J463" s="286"/>
      <c r="K463" s="286" t="e">
        <f>INDEX('2月'!F:F,MATCH(G463,'2月'!A:A,0))</f>
        <v>#N/A</v>
      </c>
      <c r="L463" s="287" t="s">
        <v>34</v>
      </c>
      <c r="M463" s="287"/>
      <c r="N463" s="287" t="s">
        <v>45</v>
      </c>
      <c r="O463" s="286" t="str">
        <f>VLOOKUP(Q463,重复!A:A,1,FALSE)</f>
        <v>维修项目/零件</v>
      </c>
      <c r="P463" s="298" t="s">
        <v>614</v>
      </c>
      <c r="Q463" s="279" t="str">
        <f>INDEX(本体!C:C,MATCH(R463,本体!E:E,0))</f>
        <v>维修项目/零件</v>
      </c>
      <c r="R463" s="180" t="s">
        <v>1144</v>
      </c>
    </row>
    <row r="464" ht="16.5" spans="1:18">
      <c r="A464" s="278" t="s">
        <v>1189</v>
      </c>
      <c r="B464" s="295" t="s">
        <v>611</v>
      </c>
      <c r="C464" s="298"/>
      <c r="D464" s="297" t="s">
        <v>1190</v>
      </c>
      <c r="E464" s="285">
        <v>6277.90655172412</v>
      </c>
      <c r="F464" s="285" t="s">
        <v>542</v>
      </c>
      <c r="G464" s="286"/>
      <c r="H464" s="286"/>
      <c r="I464" s="286"/>
      <c r="J464" s="286"/>
      <c r="K464" s="286" t="e">
        <f>INDEX('2月'!F:F,MATCH(G464,'2月'!A:A,0))</f>
        <v>#N/A</v>
      </c>
      <c r="L464" s="300" t="s">
        <v>34</v>
      </c>
      <c r="M464" s="287"/>
      <c r="N464" s="287" t="s">
        <v>45</v>
      </c>
      <c r="O464" s="286" t="str">
        <f>VLOOKUP(Q464,重复!A:A,1,FALSE)</f>
        <v>维修项目/零件</v>
      </c>
      <c r="P464" s="298" t="s">
        <v>614</v>
      </c>
      <c r="Q464" s="279" t="str">
        <f>INDEX(本体!C:C,MATCH(R464,本体!E:E,0))</f>
        <v>维修项目/零件</v>
      </c>
      <c r="R464" s="180" t="s">
        <v>1149</v>
      </c>
    </row>
    <row r="465" s="263" customFormat="1" ht="16.5" spans="1:18">
      <c r="A465" s="278" t="s">
        <v>1191</v>
      </c>
      <c r="B465" s="278" t="s">
        <v>611</v>
      </c>
      <c r="C465" s="279"/>
      <c r="D465" s="280" t="s">
        <v>1192</v>
      </c>
      <c r="E465" s="285">
        <v>10986.3364655172</v>
      </c>
      <c r="F465" s="285" t="s">
        <v>542</v>
      </c>
      <c r="G465" s="286"/>
      <c r="H465" s="286"/>
      <c r="I465" s="286"/>
      <c r="J465" s="286"/>
      <c r="K465" s="286" t="e">
        <f>INDEX('2月'!F:F,MATCH(G465,'2月'!A:A,0))</f>
        <v>#N/A</v>
      </c>
      <c r="L465" s="307" t="s">
        <v>34</v>
      </c>
      <c r="M465" s="287"/>
      <c r="N465" s="287" t="s">
        <v>45</v>
      </c>
      <c r="O465" s="286" t="str">
        <f>VLOOKUP(Q465,重复!A:A,1,FALSE)</f>
        <v>维修项目/零件</v>
      </c>
      <c r="P465" s="308" t="s">
        <v>614</v>
      </c>
      <c r="Q465" s="279" t="str">
        <f>INDEX(本体!C:C,MATCH(R465,本体!E:E,0))</f>
        <v>维修项目/零件</v>
      </c>
      <c r="R465" s="180" t="s">
        <v>1149</v>
      </c>
    </row>
    <row r="466" s="263" customFormat="1" ht="16.5" spans="1:18">
      <c r="A466" s="278" t="s">
        <v>1193</v>
      </c>
      <c r="B466" s="278" t="s">
        <v>611</v>
      </c>
      <c r="C466" s="279"/>
      <c r="D466" s="280" t="s">
        <v>1194</v>
      </c>
      <c r="E466" s="285">
        <v>0</v>
      </c>
      <c r="F466" s="285" t="s">
        <v>542</v>
      </c>
      <c r="G466" s="286"/>
      <c r="H466" s="286"/>
      <c r="I466" s="286"/>
      <c r="J466" s="286"/>
      <c r="K466" s="286" t="e">
        <f>INDEX('2月'!F:F,MATCH(G466,'2月'!A:A,0))</f>
        <v>#N/A</v>
      </c>
      <c r="L466" s="287" t="s">
        <v>34</v>
      </c>
      <c r="M466" s="287"/>
      <c r="N466" s="287" t="s">
        <v>45</v>
      </c>
      <c r="O466" s="286" t="str">
        <f>VLOOKUP(Q466,重复!A:A,1,FALSE)</f>
        <v>维修项目/零件</v>
      </c>
      <c r="P466" s="308" t="s">
        <v>614</v>
      </c>
      <c r="Q466" s="279" t="str">
        <f>INDEX(本体!C:C,MATCH(R466,本体!E:E,0))</f>
        <v>维修项目/零件</v>
      </c>
      <c r="R466" s="180" t="s">
        <v>1141</v>
      </c>
    </row>
    <row r="467" s="263" customFormat="1" ht="16.5" spans="1:18">
      <c r="A467" s="278" t="s">
        <v>1195</v>
      </c>
      <c r="B467" s="278" t="s">
        <v>611</v>
      </c>
      <c r="C467" s="279"/>
      <c r="D467" s="280" t="s">
        <v>1196</v>
      </c>
      <c r="E467" s="285">
        <v>0</v>
      </c>
      <c r="F467" s="285" t="s">
        <v>542</v>
      </c>
      <c r="G467" s="286"/>
      <c r="H467" s="286"/>
      <c r="I467" s="286"/>
      <c r="J467" s="286"/>
      <c r="K467" s="286" t="e">
        <f>INDEX('2月'!F:F,MATCH(G467,'2月'!A:A,0))</f>
        <v>#N/A</v>
      </c>
      <c r="L467" s="287" t="s">
        <v>34</v>
      </c>
      <c r="M467" s="287"/>
      <c r="N467" s="287" t="s">
        <v>45</v>
      </c>
      <c r="O467" s="286" t="str">
        <f>VLOOKUP(Q467,重复!A:A,1,FALSE)</f>
        <v>维修项目/零件</v>
      </c>
      <c r="P467" s="308" t="s">
        <v>614</v>
      </c>
      <c r="Q467" s="279" t="str">
        <f>INDEX(本体!C:C,MATCH(R467,本体!E:E,0))</f>
        <v>维修项目/零件</v>
      </c>
      <c r="R467" s="180" t="s">
        <v>1144</v>
      </c>
    </row>
    <row r="468" s="263" customFormat="1" ht="16.5" spans="1:18">
      <c r="A468" s="278" t="s">
        <v>1197</v>
      </c>
      <c r="B468" s="278" t="s">
        <v>611</v>
      </c>
      <c r="C468" s="279"/>
      <c r="D468" s="280" t="s">
        <v>1198</v>
      </c>
      <c r="E468" s="285">
        <v>0</v>
      </c>
      <c r="F468" s="285" t="s">
        <v>542</v>
      </c>
      <c r="G468" s="286"/>
      <c r="H468" s="286"/>
      <c r="I468" s="286"/>
      <c r="J468" s="286"/>
      <c r="K468" s="286" t="e">
        <f>INDEX('2月'!F:F,MATCH(G468,'2月'!A:A,0))</f>
        <v>#N/A</v>
      </c>
      <c r="L468" s="287" t="s">
        <v>34</v>
      </c>
      <c r="M468" s="287"/>
      <c r="N468" s="287" t="s">
        <v>45</v>
      </c>
      <c r="O468" s="286" t="str">
        <f>VLOOKUP(Q468,重复!A:A,1,FALSE)</f>
        <v>维修项目/零件</v>
      </c>
      <c r="P468" s="308" t="s">
        <v>614</v>
      </c>
      <c r="Q468" s="279" t="str">
        <f>INDEX(本体!C:C,MATCH(R468,本体!E:E,0))</f>
        <v>维修项目/零件</v>
      </c>
      <c r="R468" s="180" t="s">
        <v>1152</v>
      </c>
    </row>
    <row r="469" ht="16.5" spans="1:18">
      <c r="A469" s="278" t="s">
        <v>1199</v>
      </c>
      <c r="B469" s="295" t="s">
        <v>611</v>
      </c>
      <c r="C469" s="298"/>
      <c r="D469" s="297" t="s">
        <v>1200</v>
      </c>
      <c r="E469" s="285">
        <v>0</v>
      </c>
      <c r="F469" s="285" t="s">
        <v>542</v>
      </c>
      <c r="G469" s="286"/>
      <c r="H469" s="286"/>
      <c r="I469" s="286"/>
      <c r="J469" s="286"/>
      <c r="K469" s="286" t="e">
        <f>INDEX('2月'!F:F,MATCH(G469,'2月'!A:A,0))</f>
        <v>#N/A</v>
      </c>
      <c r="L469" s="287" t="s">
        <v>34</v>
      </c>
      <c r="M469" s="287"/>
      <c r="N469" s="287" t="s">
        <v>45</v>
      </c>
      <c r="O469" s="286" t="str">
        <f>VLOOKUP(Q469,重复!A:A,1,FALSE)</f>
        <v>维修项目/零件</v>
      </c>
      <c r="P469" s="298" t="s">
        <v>614</v>
      </c>
      <c r="Q469" s="279" t="str">
        <f>INDEX(本体!C:C,MATCH(R469,本体!E:E,0))</f>
        <v>维修项目/零件</v>
      </c>
      <c r="R469" s="180" t="s">
        <v>1144</v>
      </c>
    </row>
    <row r="470" ht="16.5" spans="1:18">
      <c r="A470" s="278" t="s">
        <v>1201</v>
      </c>
      <c r="B470" s="295" t="s">
        <v>611</v>
      </c>
      <c r="C470" s="296"/>
      <c r="D470" s="297" t="s">
        <v>1202</v>
      </c>
      <c r="E470" s="285">
        <v>10986.3364655172</v>
      </c>
      <c r="F470" s="285" t="s">
        <v>542</v>
      </c>
      <c r="G470" s="286"/>
      <c r="H470" s="286"/>
      <c r="I470" s="286"/>
      <c r="J470" s="286"/>
      <c r="K470" s="286" t="e">
        <f>INDEX('2月'!F:F,MATCH(G470,'2月'!A:A,0))</f>
        <v>#N/A</v>
      </c>
      <c r="L470" s="300" t="s">
        <v>33</v>
      </c>
      <c r="M470" s="287"/>
      <c r="N470" s="287" t="s">
        <v>45</v>
      </c>
      <c r="O470" s="286" t="str">
        <f>VLOOKUP(Q470,重复!A:A,1,FALSE)</f>
        <v>维修项目/零件</v>
      </c>
      <c r="P470" s="298" t="s">
        <v>614</v>
      </c>
      <c r="Q470" s="279" t="str">
        <f>INDEX(本体!C:C,MATCH(R470,本体!E:E,0))</f>
        <v>维修项目/零件</v>
      </c>
      <c r="R470" s="180" t="s">
        <v>1203</v>
      </c>
    </row>
    <row r="471" ht="16.5" spans="1:18">
      <c r="A471" s="278" t="s">
        <v>1204</v>
      </c>
      <c r="B471" s="295" t="s">
        <v>611</v>
      </c>
      <c r="C471" s="296"/>
      <c r="D471" s="297" t="s">
        <v>1205</v>
      </c>
      <c r="E471" s="285">
        <v>6277.90655172412</v>
      </c>
      <c r="F471" s="285" t="s">
        <v>542</v>
      </c>
      <c r="G471" s="286"/>
      <c r="H471" s="286"/>
      <c r="I471" s="286"/>
      <c r="J471" s="286"/>
      <c r="K471" s="286" t="e">
        <f>INDEX('2月'!F:F,MATCH(G471,'2月'!A:A,0))</f>
        <v>#N/A</v>
      </c>
      <c r="L471" s="300" t="s">
        <v>33</v>
      </c>
      <c r="M471" s="287"/>
      <c r="N471" s="287" t="s">
        <v>45</v>
      </c>
      <c r="O471" s="286" t="str">
        <f>VLOOKUP(Q471,重复!A:A,1,FALSE)</f>
        <v>维修项目/零件</v>
      </c>
      <c r="P471" s="298" t="s">
        <v>614</v>
      </c>
      <c r="Q471" s="279" t="str">
        <f>INDEX(本体!C:C,MATCH(R471,本体!E:E,0))</f>
        <v>维修项目/零件</v>
      </c>
      <c r="R471" s="180" t="s">
        <v>1203</v>
      </c>
    </row>
    <row r="472" ht="16.5" spans="1:18">
      <c r="A472" s="278" t="s">
        <v>1206</v>
      </c>
      <c r="B472" s="295" t="s">
        <v>611</v>
      </c>
      <c r="C472" s="296"/>
      <c r="D472" s="297" t="s">
        <v>1207</v>
      </c>
      <c r="E472" s="285">
        <v>6277.90655172412</v>
      </c>
      <c r="F472" s="285" t="s">
        <v>542</v>
      </c>
      <c r="G472" s="286"/>
      <c r="H472" s="286"/>
      <c r="I472" s="286"/>
      <c r="J472" s="286"/>
      <c r="K472" s="286" t="e">
        <f>INDEX('2月'!F:F,MATCH(G472,'2月'!A:A,0))</f>
        <v>#N/A</v>
      </c>
      <c r="L472" s="300" t="s">
        <v>33</v>
      </c>
      <c r="M472" s="287"/>
      <c r="N472" s="287" t="s">
        <v>45</v>
      </c>
      <c r="O472" s="286" t="str">
        <f>VLOOKUP(Q472,重复!A:A,1,FALSE)</f>
        <v>维修项目/零件</v>
      </c>
      <c r="P472" s="298" t="s">
        <v>614</v>
      </c>
      <c r="Q472" s="279" t="str">
        <f>INDEX(本体!C:C,MATCH(R472,本体!E:E,0))</f>
        <v>维修项目/零件</v>
      </c>
      <c r="R472" s="176" t="s">
        <v>1117</v>
      </c>
    </row>
    <row r="473" s="263" customFormat="1" ht="16.5" spans="1:18">
      <c r="A473" s="278" t="s">
        <v>1208</v>
      </c>
      <c r="B473" s="278" t="s">
        <v>611</v>
      </c>
      <c r="C473" s="281" t="s">
        <v>1209</v>
      </c>
      <c r="D473" s="280" t="s">
        <v>1210</v>
      </c>
      <c r="E473" s="285">
        <v>10986.3364655172</v>
      </c>
      <c r="F473" s="285" t="s">
        <v>542</v>
      </c>
      <c r="G473" s="286"/>
      <c r="H473" s="286"/>
      <c r="I473" s="286"/>
      <c r="J473" s="286"/>
      <c r="K473" s="286" t="e">
        <f>INDEX('2月'!F:F,MATCH(G473,'2月'!A:A,0))</f>
        <v>#N/A</v>
      </c>
      <c r="L473" s="307" t="s">
        <v>34</v>
      </c>
      <c r="M473" s="287"/>
      <c r="N473" s="287" t="s">
        <v>45</v>
      </c>
      <c r="O473" s="286" t="str">
        <f>VLOOKUP(Q473,重复!A:A,1,FALSE)</f>
        <v>维修项目/零件</v>
      </c>
      <c r="P473" s="308" t="s">
        <v>614</v>
      </c>
      <c r="Q473" s="279" t="str">
        <f>INDEX(本体!C:C,MATCH(R473,本体!E:E,0))</f>
        <v>维修项目/零件</v>
      </c>
      <c r="R473" s="180" t="s">
        <v>1152</v>
      </c>
    </row>
    <row r="474" s="256" customFormat="1" ht="16.5" spans="1:18">
      <c r="A474" s="278" t="s">
        <v>1211</v>
      </c>
      <c r="B474" s="278" t="s">
        <v>611</v>
      </c>
      <c r="C474" s="279" t="s">
        <v>1212</v>
      </c>
      <c r="D474" s="279" t="s">
        <v>1213</v>
      </c>
      <c r="E474" s="285">
        <v>7847.38318965515</v>
      </c>
      <c r="F474" s="285" t="s">
        <v>542</v>
      </c>
      <c r="G474" s="286"/>
      <c r="H474" s="286"/>
      <c r="I474" s="286"/>
      <c r="J474" s="286"/>
      <c r="K474" s="286" t="e">
        <f>INDEX('2月'!F:F,MATCH(G474,'2月'!A:A,0))</f>
        <v>#N/A</v>
      </c>
      <c r="L474" s="287" t="s">
        <v>33</v>
      </c>
      <c r="M474" s="287"/>
      <c r="N474" s="287" t="s">
        <v>45</v>
      </c>
      <c r="O474" s="286" t="str">
        <f>VLOOKUP(Q474,重复!A:A,1,FALSE)</f>
        <v>维修项目/零件</v>
      </c>
      <c r="P474" s="279" t="s">
        <v>614</v>
      </c>
      <c r="Q474" s="279" t="str">
        <f>INDEX(本体!C:C,MATCH(R474,本体!E:E,0))</f>
        <v>维修项目/零件</v>
      </c>
      <c r="R474" s="176" t="s">
        <v>1203</v>
      </c>
    </row>
    <row r="475" s="256" customFormat="1" ht="16.5" spans="1:18">
      <c r="A475" s="278" t="s">
        <v>1214</v>
      </c>
      <c r="B475" s="278" t="s">
        <v>611</v>
      </c>
      <c r="C475" s="279" t="s">
        <v>1215</v>
      </c>
      <c r="D475" s="279" t="s">
        <v>1215</v>
      </c>
      <c r="E475" s="285">
        <v>7847.38318965515</v>
      </c>
      <c r="F475" s="285" t="s">
        <v>542</v>
      </c>
      <c r="G475" s="286"/>
      <c r="H475" s="286"/>
      <c r="I475" s="286"/>
      <c r="J475" s="286"/>
      <c r="K475" s="286" t="e">
        <f>INDEX('2月'!F:F,MATCH(G475,'2月'!A:A,0))</f>
        <v>#N/A</v>
      </c>
      <c r="L475" s="287" t="s">
        <v>33</v>
      </c>
      <c r="M475" s="287"/>
      <c r="N475" s="287" t="s">
        <v>45</v>
      </c>
      <c r="O475" s="286" t="str">
        <f>VLOOKUP(Q475,重复!A:A,1,FALSE)</f>
        <v>维修项目/零件</v>
      </c>
      <c r="P475" s="279" t="s">
        <v>614</v>
      </c>
      <c r="Q475" s="279" t="str">
        <f>INDEX(本体!C:C,MATCH(R475,本体!E:E,0))</f>
        <v>维修项目/零件</v>
      </c>
      <c r="R475" s="176" t="s">
        <v>1216</v>
      </c>
    </row>
    <row r="476" s="256" customFormat="1" ht="16.5" spans="1:18">
      <c r="A476" s="278" t="s">
        <v>1217</v>
      </c>
      <c r="B476" s="278" t="s">
        <v>611</v>
      </c>
      <c r="C476" s="279" t="s">
        <v>1218</v>
      </c>
      <c r="D476" s="279" t="s">
        <v>1219</v>
      </c>
      <c r="E476" s="285">
        <v>10986.3364655172</v>
      </c>
      <c r="F476" s="285" t="s">
        <v>542</v>
      </c>
      <c r="G476" s="286"/>
      <c r="H476" s="286"/>
      <c r="I476" s="286"/>
      <c r="J476" s="286"/>
      <c r="K476" s="286" t="e">
        <f>INDEX('2月'!F:F,MATCH(G476,'2月'!A:A,0))</f>
        <v>#N/A</v>
      </c>
      <c r="L476" s="287" t="s">
        <v>34</v>
      </c>
      <c r="M476" s="287"/>
      <c r="N476" s="287" t="s">
        <v>45</v>
      </c>
      <c r="O476" s="286" t="str">
        <f>VLOOKUP(Q476,重复!A:A,1,FALSE)</f>
        <v>维修项目/零件</v>
      </c>
      <c r="P476" s="279" t="s">
        <v>614</v>
      </c>
      <c r="Q476" s="279" t="str">
        <f>INDEX(本体!C:C,MATCH(R476,本体!E:E,0))</f>
        <v>维修项目/零件</v>
      </c>
      <c r="R476" s="176" t="s">
        <v>1220</v>
      </c>
    </row>
    <row r="477" s="256" customFormat="1" ht="16.5" spans="1:18">
      <c r="A477" s="278" t="s">
        <v>1221</v>
      </c>
      <c r="B477" s="278" t="s">
        <v>611</v>
      </c>
      <c r="C477" s="291"/>
      <c r="D477" s="291" t="s">
        <v>1222</v>
      </c>
      <c r="E477" s="285">
        <v>6277.90655172412</v>
      </c>
      <c r="F477" s="285" t="s">
        <v>542</v>
      </c>
      <c r="G477" s="286"/>
      <c r="H477" s="286"/>
      <c r="I477" s="286"/>
      <c r="J477" s="286"/>
      <c r="K477" s="286" t="e">
        <f>INDEX('2月'!F:F,MATCH(G477,'2月'!A:A,0))</f>
        <v>#N/A</v>
      </c>
      <c r="L477" s="287" t="s">
        <v>34</v>
      </c>
      <c r="M477" s="287"/>
      <c r="N477" s="287" t="s">
        <v>45</v>
      </c>
      <c r="O477" s="286" t="str">
        <f>VLOOKUP(Q477,重复!A:A,1,FALSE)</f>
        <v>维修项目/零件</v>
      </c>
      <c r="P477" s="291" t="s">
        <v>614</v>
      </c>
      <c r="Q477" s="279" t="str">
        <f>INDEX(本体!C:C,MATCH(R477,本体!E:E,0))</f>
        <v>维修项目/零件</v>
      </c>
      <c r="R477" s="176" t="s">
        <v>1220</v>
      </c>
    </row>
    <row r="478" s="256" customFormat="1" ht="16.5" spans="1:18">
      <c r="A478" s="278" t="s">
        <v>1223</v>
      </c>
      <c r="B478" s="278" t="s">
        <v>611</v>
      </c>
      <c r="C478" s="279"/>
      <c r="D478" s="279" t="s">
        <v>1224</v>
      </c>
      <c r="E478" s="285">
        <v>7847.38318965515</v>
      </c>
      <c r="F478" s="285" t="s">
        <v>542</v>
      </c>
      <c r="G478" s="286"/>
      <c r="H478" s="286"/>
      <c r="I478" s="286"/>
      <c r="J478" s="286"/>
      <c r="K478" s="286" t="e">
        <f>INDEX('2月'!F:F,MATCH(G478,'2月'!A:A,0))</f>
        <v>#N/A</v>
      </c>
      <c r="L478" s="287" t="s">
        <v>34</v>
      </c>
      <c r="M478" s="287"/>
      <c r="N478" s="287" t="s">
        <v>45</v>
      </c>
      <c r="O478" s="286" t="str">
        <f>VLOOKUP(Q478,重复!A:A,1,FALSE)</f>
        <v>维修项目/零件</v>
      </c>
      <c r="P478" s="279" t="s">
        <v>614</v>
      </c>
      <c r="Q478" s="279" t="str">
        <f>INDEX(本体!C:C,MATCH(R478,本体!E:E,0))</f>
        <v>维修项目/零件</v>
      </c>
      <c r="R478" s="176" t="s">
        <v>1220</v>
      </c>
    </row>
    <row r="479" s="256" customFormat="1" ht="16.5" spans="1:18">
      <c r="A479" s="278" t="s">
        <v>1225</v>
      </c>
      <c r="B479" s="278" t="s">
        <v>611</v>
      </c>
      <c r="C479" s="279"/>
      <c r="D479" s="279" t="s">
        <v>1226</v>
      </c>
      <c r="E479" s="285">
        <v>6277.90655172412</v>
      </c>
      <c r="F479" s="285" t="s">
        <v>542</v>
      </c>
      <c r="G479" s="286"/>
      <c r="H479" s="286"/>
      <c r="I479" s="286"/>
      <c r="J479" s="286"/>
      <c r="K479" s="286" t="e">
        <f>INDEX('2月'!F:F,MATCH(G479,'2月'!A:A,0))</f>
        <v>#N/A</v>
      </c>
      <c r="L479" s="287" t="s">
        <v>34</v>
      </c>
      <c r="M479" s="287"/>
      <c r="N479" s="287" t="s">
        <v>45</v>
      </c>
      <c r="O479" s="286" t="str">
        <f>VLOOKUP(Q479,重复!A:A,1,FALSE)</f>
        <v>维修项目/零件</v>
      </c>
      <c r="P479" s="279" t="s">
        <v>614</v>
      </c>
      <c r="Q479" s="279" t="str">
        <f>INDEX(本体!C:C,MATCH(R479,本体!E:E,0))</f>
        <v>维修项目/零件</v>
      </c>
      <c r="R479" s="180" t="s">
        <v>1203</v>
      </c>
    </row>
    <row r="480" s="256" customFormat="1" ht="16.5" spans="1:18">
      <c r="A480" s="278" t="s">
        <v>1227</v>
      </c>
      <c r="B480" s="278" t="s">
        <v>611</v>
      </c>
      <c r="C480" s="279" t="s">
        <v>1228</v>
      </c>
      <c r="D480" s="279" t="s">
        <v>1218</v>
      </c>
      <c r="E480" s="285">
        <v>7847.38318965515</v>
      </c>
      <c r="F480" s="285" t="s">
        <v>542</v>
      </c>
      <c r="G480" s="286"/>
      <c r="H480" s="286"/>
      <c r="I480" s="286"/>
      <c r="J480" s="286"/>
      <c r="K480" s="286" t="e">
        <f>INDEX('2月'!F:F,MATCH(G480,'2月'!A:A,0))</f>
        <v>#N/A</v>
      </c>
      <c r="L480" s="287" t="s">
        <v>34</v>
      </c>
      <c r="M480" s="287"/>
      <c r="N480" s="287" t="s">
        <v>45</v>
      </c>
      <c r="O480" s="286" t="str">
        <f>VLOOKUP(Q480,重复!A:A,1,FALSE)</f>
        <v>维修项目/零件</v>
      </c>
      <c r="P480" s="279" t="s">
        <v>614</v>
      </c>
      <c r="Q480" s="279" t="str">
        <f>INDEX(本体!C:C,MATCH(R480,本体!E:E,0))</f>
        <v>维修项目/零件</v>
      </c>
      <c r="R480" s="176" t="s">
        <v>1220</v>
      </c>
    </row>
    <row r="481" s="256" customFormat="1" ht="16.5" spans="1:18">
      <c r="A481" s="278" t="s">
        <v>1229</v>
      </c>
      <c r="B481" s="278" t="s">
        <v>611</v>
      </c>
      <c r="C481" s="279"/>
      <c r="D481" s="279" t="s">
        <v>1230</v>
      </c>
      <c r="E481" s="285">
        <v>6277.90655172412</v>
      </c>
      <c r="F481" s="285" t="s">
        <v>542</v>
      </c>
      <c r="G481" s="286"/>
      <c r="H481" s="286"/>
      <c r="I481" s="286"/>
      <c r="J481" s="286"/>
      <c r="K481" s="286" t="e">
        <f>INDEX('2月'!F:F,MATCH(G481,'2月'!A:A,0))</f>
        <v>#N/A</v>
      </c>
      <c r="L481" s="287" t="s">
        <v>34</v>
      </c>
      <c r="M481" s="287"/>
      <c r="N481" s="287" t="s">
        <v>45</v>
      </c>
      <c r="O481" s="286" t="str">
        <f>VLOOKUP(Q481,重复!A:A,1,FALSE)</f>
        <v>维修项目/零件</v>
      </c>
      <c r="P481" s="279" t="s">
        <v>614</v>
      </c>
      <c r="Q481" s="279" t="str">
        <f>INDEX(本体!C:C,MATCH(R481,本体!E:E,0))</f>
        <v>维修项目/零件</v>
      </c>
      <c r="R481" s="180" t="s">
        <v>1203</v>
      </c>
    </row>
    <row r="482" s="256" customFormat="1" ht="16.5" spans="1:18">
      <c r="A482" s="278" t="s">
        <v>1231</v>
      </c>
      <c r="B482" s="278" t="s">
        <v>611</v>
      </c>
      <c r="C482" s="279"/>
      <c r="D482" s="279" t="s">
        <v>1232</v>
      </c>
      <c r="E482" s="285">
        <v>6277.90655172412</v>
      </c>
      <c r="F482" s="285" t="s">
        <v>542</v>
      </c>
      <c r="G482" s="286"/>
      <c r="H482" s="286"/>
      <c r="I482" s="286"/>
      <c r="J482" s="286"/>
      <c r="K482" s="286" t="e">
        <f>INDEX('2月'!F:F,MATCH(G482,'2月'!A:A,0))</f>
        <v>#N/A</v>
      </c>
      <c r="L482" s="287" t="s">
        <v>34</v>
      </c>
      <c r="M482" s="287"/>
      <c r="N482" s="287" t="s">
        <v>45</v>
      </c>
      <c r="O482" s="286" t="str">
        <f>VLOOKUP(Q482,重复!A:A,1,FALSE)</f>
        <v>维修项目/零件</v>
      </c>
      <c r="P482" s="279" t="s">
        <v>614</v>
      </c>
      <c r="Q482" s="279" t="str">
        <f>INDEX(本体!C:C,MATCH(R482,本体!E:E,0))</f>
        <v>维修项目/零件</v>
      </c>
      <c r="R482" s="180" t="s">
        <v>1203</v>
      </c>
    </row>
    <row r="483" s="256" customFormat="1" ht="16.5" spans="1:18">
      <c r="A483" s="278" t="s">
        <v>1233</v>
      </c>
      <c r="B483" s="278" t="s">
        <v>611</v>
      </c>
      <c r="C483" s="279" t="s">
        <v>1234</v>
      </c>
      <c r="D483" s="279" t="s">
        <v>1235</v>
      </c>
      <c r="E483" s="285">
        <v>7847.38318965515</v>
      </c>
      <c r="F483" s="285" t="s">
        <v>542</v>
      </c>
      <c r="G483" s="286"/>
      <c r="H483" s="286"/>
      <c r="I483" s="286"/>
      <c r="J483" s="286"/>
      <c r="K483" s="286" t="e">
        <f>INDEX('2月'!F:F,MATCH(G483,'2月'!A:A,0))</f>
        <v>#N/A</v>
      </c>
      <c r="L483" s="287" t="s">
        <v>33</v>
      </c>
      <c r="M483" s="287"/>
      <c r="N483" s="287" t="s">
        <v>45</v>
      </c>
      <c r="O483" s="286" t="str">
        <f>VLOOKUP(Q483,重复!A:A,1,FALSE)</f>
        <v>维修项目/零件</v>
      </c>
      <c r="P483" s="279" t="s">
        <v>614</v>
      </c>
      <c r="Q483" s="279" t="str">
        <f>INDEX(本体!C:C,MATCH(R483,本体!E:E,0))</f>
        <v>维修项目/零件</v>
      </c>
      <c r="R483" s="176" t="s">
        <v>1167</v>
      </c>
    </row>
    <row r="484" s="257" customFormat="1" ht="16.5" spans="1:18">
      <c r="A484" s="278" t="s">
        <v>1236</v>
      </c>
      <c r="B484" s="278" t="s">
        <v>611</v>
      </c>
      <c r="C484" s="281" t="s">
        <v>1237</v>
      </c>
      <c r="D484" s="281" t="s">
        <v>1238</v>
      </c>
      <c r="E484" s="285">
        <v>0</v>
      </c>
      <c r="F484" s="285" t="s">
        <v>542</v>
      </c>
      <c r="G484" s="286"/>
      <c r="H484" s="286"/>
      <c r="I484" s="286"/>
      <c r="J484" s="286"/>
      <c r="K484" s="286" t="e">
        <f>INDEX('2月'!F:F,MATCH(G484,'2月'!A:A,0))</f>
        <v>#N/A</v>
      </c>
      <c r="L484" s="287" t="s">
        <v>45</v>
      </c>
      <c r="M484" s="287"/>
      <c r="N484" s="287" t="s">
        <v>45</v>
      </c>
      <c r="O484" s="286" t="str">
        <f>VLOOKUP(Q484,重复!A:A,1,FALSE)</f>
        <v>维修项目/零件</v>
      </c>
      <c r="P484" s="279" t="s">
        <v>614</v>
      </c>
      <c r="Q484" s="279" t="str">
        <f>INDEX(本体!C:C,MATCH(R484,本体!E:E,0))</f>
        <v>维修项目/零件</v>
      </c>
      <c r="R484" s="176" t="s">
        <v>1051</v>
      </c>
    </row>
    <row r="485" s="256" customFormat="1" ht="16.5" spans="1:18">
      <c r="A485" s="278" t="s">
        <v>1239</v>
      </c>
      <c r="B485" s="278" t="s">
        <v>611</v>
      </c>
      <c r="C485" s="291"/>
      <c r="D485" s="291" t="s">
        <v>1240</v>
      </c>
      <c r="E485" s="285">
        <v>0</v>
      </c>
      <c r="F485" s="285" t="s">
        <v>542</v>
      </c>
      <c r="G485" s="286"/>
      <c r="H485" s="286"/>
      <c r="I485" s="286"/>
      <c r="J485" s="286"/>
      <c r="K485" s="286" t="e">
        <f>INDEX('2月'!F:F,MATCH(G485,'2月'!A:A,0))</f>
        <v>#N/A</v>
      </c>
      <c r="L485" s="287" t="s">
        <v>34</v>
      </c>
      <c r="M485" s="287"/>
      <c r="N485" s="287" t="s">
        <v>45</v>
      </c>
      <c r="O485" s="286" t="str">
        <f>VLOOKUP(Q485,重复!A:A,1,FALSE)</f>
        <v>维修项目/零件</v>
      </c>
      <c r="P485" s="291" t="s">
        <v>614</v>
      </c>
      <c r="Q485" s="279" t="str">
        <f>INDEX(本体!C:C,MATCH(R485,本体!E:E,0))</f>
        <v>维修项目/零件</v>
      </c>
      <c r="R485" s="176" t="s">
        <v>1051</v>
      </c>
    </row>
    <row r="486" s="256" customFormat="1" ht="16.5" spans="1:18">
      <c r="A486" s="278" t="s">
        <v>1241</v>
      </c>
      <c r="B486" s="278" t="s">
        <v>611</v>
      </c>
      <c r="C486" s="291"/>
      <c r="D486" s="291" t="s">
        <v>1242</v>
      </c>
      <c r="E486" s="285">
        <v>0</v>
      </c>
      <c r="F486" s="285" t="s">
        <v>542</v>
      </c>
      <c r="G486" s="286"/>
      <c r="H486" s="286"/>
      <c r="I486" s="286"/>
      <c r="J486" s="286"/>
      <c r="K486" s="286" t="e">
        <f>INDEX('2月'!F:F,MATCH(G486,'2月'!A:A,0))</f>
        <v>#N/A</v>
      </c>
      <c r="L486" s="287" t="s">
        <v>34</v>
      </c>
      <c r="M486" s="287"/>
      <c r="N486" s="287" t="s">
        <v>45</v>
      </c>
      <c r="O486" s="286" t="str">
        <f>VLOOKUP(Q486,重复!A:A,1,FALSE)</f>
        <v>维修项目/零件</v>
      </c>
      <c r="P486" s="291" t="s">
        <v>614</v>
      </c>
      <c r="Q486" s="279" t="str">
        <f>INDEX(本体!C:C,MATCH(R486,本体!E:E,0))</f>
        <v>维修项目/零件</v>
      </c>
      <c r="R486" s="176" t="s">
        <v>1051</v>
      </c>
    </row>
    <row r="487" s="256" customFormat="1" ht="16.5" spans="1:18">
      <c r="A487" s="278" t="s">
        <v>1243</v>
      </c>
      <c r="B487" s="278" t="s">
        <v>611</v>
      </c>
      <c r="C487" s="279"/>
      <c r="D487" s="279" t="s">
        <v>1244</v>
      </c>
      <c r="E487" s="285">
        <v>7847.38318965515</v>
      </c>
      <c r="F487" s="285" t="s">
        <v>542</v>
      </c>
      <c r="G487" s="286"/>
      <c r="H487" s="286"/>
      <c r="I487" s="286"/>
      <c r="J487" s="286"/>
      <c r="K487" s="286" t="e">
        <f>INDEX('2月'!F:F,MATCH(G487,'2月'!A:A,0))</f>
        <v>#N/A</v>
      </c>
      <c r="L487" s="287" t="s">
        <v>33</v>
      </c>
      <c r="M487" s="287"/>
      <c r="N487" s="287" t="s">
        <v>45</v>
      </c>
      <c r="O487" s="286" t="str">
        <f>VLOOKUP(Q487,重复!A:A,1,FALSE)</f>
        <v>维修项目/零件</v>
      </c>
      <c r="P487" s="279" t="s">
        <v>614</v>
      </c>
      <c r="Q487" s="279" t="str">
        <f>INDEX(本体!C:C,MATCH(R487,本体!E:E,0))</f>
        <v>维修项目/零件</v>
      </c>
      <c r="R487" s="176" t="s">
        <v>1051</v>
      </c>
    </row>
    <row r="488" s="256" customFormat="1" ht="16.5" spans="1:18">
      <c r="A488" s="278" t="s">
        <v>1245</v>
      </c>
      <c r="B488" s="278" t="s">
        <v>611</v>
      </c>
      <c r="C488" s="279"/>
      <c r="D488" s="279" t="s">
        <v>1246</v>
      </c>
      <c r="E488" s="285">
        <v>6277.90655172412</v>
      </c>
      <c r="F488" s="285" t="s">
        <v>542</v>
      </c>
      <c r="G488" s="286"/>
      <c r="H488" s="286"/>
      <c r="I488" s="286"/>
      <c r="J488" s="286"/>
      <c r="K488" s="286" t="e">
        <f>INDEX('2月'!F:F,MATCH(G488,'2月'!A:A,0))</f>
        <v>#N/A</v>
      </c>
      <c r="L488" s="287" t="s">
        <v>33</v>
      </c>
      <c r="M488" s="287"/>
      <c r="N488" s="287" t="s">
        <v>45</v>
      </c>
      <c r="O488" s="286" t="str">
        <f>VLOOKUP(Q488,重复!A:A,1,FALSE)</f>
        <v>维修项目/零件</v>
      </c>
      <c r="P488" s="279" t="s">
        <v>614</v>
      </c>
      <c r="Q488" s="279" t="str">
        <f>INDEX(本体!C:C,MATCH(R488,本体!E:E,0))</f>
        <v>维修项目/零件</v>
      </c>
      <c r="R488" s="176" t="s">
        <v>1051</v>
      </c>
    </row>
    <row r="489" s="256" customFormat="1" ht="16.5" spans="1:18">
      <c r="A489" s="278" t="s">
        <v>1247</v>
      </c>
      <c r="B489" s="278" t="s">
        <v>611</v>
      </c>
      <c r="C489" s="279"/>
      <c r="D489" s="279" t="s">
        <v>1248</v>
      </c>
      <c r="E489" s="285">
        <v>6277.90655172412</v>
      </c>
      <c r="F489" s="285" t="s">
        <v>542</v>
      </c>
      <c r="G489" s="286"/>
      <c r="H489" s="286"/>
      <c r="I489" s="286"/>
      <c r="J489" s="286"/>
      <c r="K489" s="286" t="e">
        <f>INDEX('2月'!F:F,MATCH(G489,'2月'!A:A,0))</f>
        <v>#N/A</v>
      </c>
      <c r="L489" s="287" t="s">
        <v>33</v>
      </c>
      <c r="M489" s="287"/>
      <c r="N489" s="287" t="s">
        <v>45</v>
      </c>
      <c r="O489" s="286" t="str">
        <f>VLOOKUP(Q489,重复!A:A,1,FALSE)</f>
        <v>维修项目/零件</v>
      </c>
      <c r="P489" s="279" t="s">
        <v>614</v>
      </c>
      <c r="Q489" s="279" t="str">
        <f>INDEX(本体!C:C,MATCH(R489,本体!E:E,0))</f>
        <v>维修项目/零件</v>
      </c>
      <c r="R489" s="176" t="s">
        <v>1051</v>
      </c>
    </row>
    <row r="490" s="256" customFormat="1" ht="16.5" spans="1:18">
      <c r="A490" s="278" t="s">
        <v>1249</v>
      </c>
      <c r="B490" s="278" t="s">
        <v>611</v>
      </c>
      <c r="C490" s="279"/>
      <c r="D490" s="279" t="s">
        <v>1250</v>
      </c>
      <c r="E490" s="285">
        <v>6277.90655172412</v>
      </c>
      <c r="F490" s="285" t="s">
        <v>542</v>
      </c>
      <c r="G490" s="286"/>
      <c r="H490" s="286"/>
      <c r="I490" s="286"/>
      <c r="J490" s="286"/>
      <c r="K490" s="286" t="e">
        <f>INDEX('2月'!F:F,MATCH(G490,'2月'!A:A,0))</f>
        <v>#N/A</v>
      </c>
      <c r="L490" s="287" t="s">
        <v>33</v>
      </c>
      <c r="M490" s="287"/>
      <c r="N490" s="287" t="s">
        <v>45</v>
      </c>
      <c r="O490" s="286" t="str">
        <f>VLOOKUP(Q490,重复!A:A,1,FALSE)</f>
        <v>维修项目/零件</v>
      </c>
      <c r="P490" s="279" t="s">
        <v>614</v>
      </c>
      <c r="Q490" s="279" t="str">
        <f>INDEX(本体!C:C,MATCH(R490,本体!E:E,0))</f>
        <v>维修项目/零件</v>
      </c>
      <c r="R490" s="176" t="s">
        <v>1051</v>
      </c>
    </row>
    <row r="491" s="256" customFormat="1" ht="16.5" spans="1:18">
      <c r="A491" s="278" t="s">
        <v>1251</v>
      </c>
      <c r="B491" s="278" t="s">
        <v>611</v>
      </c>
      <c r="C491" s="279" t="s">
        <v>1162</v>
      </c>
      <c r="D491" s="279" t="s">
        <v>1252</v>
      </c>
      <c r="E491" s="285">
        <v>0</v>
      </c>
      <c r="F491" s="285" t="s">
        <v>542</v>
      </c>
      <c r="G491" s="286">
        <v>411</v>
      </c>
      <c r="H491" s="286" t="s">
        <v>1253</v>
      </c>
      <c r="I491" s="286" t="s">
        <v>1254</v>
      </c>
      <c r="J491" s="286" t="s">
        <v>34</v>
      </c>
      <c r="K491" s="286">
        <f>INDEX('2月'!F:F,MATCH(G491,'2月'!A:A,0))</f>
        <v>0</v>
      </c>
      <c r="L491" s="287"/>
      <c r="M491" s="287"/>
      <c r="N491" s="287" t="s">
        <v>34</v>
      </c>
      <c r="O491" s="286" t="e">
        <f>VLOOKUP(Q491,重复!A:A,1,FALSE)</f>
        <v>#N/A</v>
      </c>
      <c r="P491" s="279" t="s">
        <v>614</v>
      </c>
      <c r="Q491" s="279" t="e">
        <f>INDEX(本体!C:C,MATCH(R491,本体!E:E,0))</f>
        <v>#N/A</v>
      </c>
      <c r="R491" s="176" t="s">
        <v>520</v>
      </c>
    </row>
    <row r="492" s="256" customFormat="1" ht="16.5" spans="1:18">
      <c r="A492" s="278" t="s">
        <v>1255</v>
      </c>
      <c r="B492" s="278" t="s">
        <v>611</v>
      </c>
      <c r="C492" s="291" t="s">
        <v>1256</v>
      </c>
      <c r="D492" s="291" t="s">
        <v>1256</v>
      </c>
      <c r="E492" s="285">
        <v>7847.38318965515</v>
      </c>
      <c r="F492" s="285" t="s">
        <v>542</v>
      </c>
      <c r="G492" s="286"/>
      <c r="H492" s="286"/>
      <c r="I492" s="286"/>
      <c r="J492" s="286"/>
      <c r="K492" s="286" t="e">
        <f>INDEX('2月'!F:F,MATCH(G492,'2月'!A:A,0))</f>
        <v>#N/A</v>
      </c>
      <c r="L492" s="287" t="s">
        <v>33</v>
      </c>
      <c r="M492" s="287"/>
      <c r="N492" s="287" t="s">
        <v>45</v>
      </c>
      <c r="O492" s="286" t="str">
        <f>VLOOKUP(Q492,重复!A:A,1,FALSE)</f>
        <v>维修项目/零件</v>
      </c>
      <c r="P492" s="291" t="s">
        <v>614</v>
      </c>
      <c r="Q492" s="279" t="str">
        <f>INDEX(本体!C:C,MATCH(R492,本体!E:E,0))</f>
        <v>维修项目/零件</v>
      </c>
      <c r="R492" s="180" t="s">
        <v>1120</v>
      </c>
    </row>
    <row r="493" s="256" customFormat="1" ht="16.5" spans="1:18">
      <c r="A493" s="278" t="s">
        <v>1257</v>
      </c>
      <c r="B493" s="278" t="s">
        <v>611</v>
      </c>
      <c r="C493" s="291"/>
      <c r="D493" s="291" t="s">
        <v>1258</v>
      </c>
      <c r="E493" s="285">
        <v>6277.90655172412</v>
      </c>
      <c r="F493" s="285" t="s">
        <v>542</v>
      </c>
      <c r="G493" s="286"/>
      <c r="H493" s="286"/>
      <c r="I493" s="286"/>
      <c r="J493" s="286"/>
      <c r="K493" s="286" t="e">
        <f>INDEX('2月'!F:F,MATCH(G493,'2月'!A:A,0))</f>
        <v>#N/A</v>
      </c>
      <c r="L493" s="287" t="s">
        <v>33</v>
      </c>
      <c r="M493" s="287"/>
      <c r="N493" s="287" t="s">
        <v>45</v>
      </c>
      <c r="O493" s="286" t="str">
        <f>VLOOKUP(Q493,重复!A:A,1,FALSE)</f>
        <v>维修项目/零件</v>
      </c>
      <c r="P493" s="291" t="s">
        <v>614</v>
      </c>
      <c r="Q493" s="279" t="str">
        <f>INDEX(本体!C:C,MATCH(R493,本体!E:E,0))</f>
        <v>维修项目/零件</v>
      </c>
      <c r="R493" s="180" t="s">
        <v>1120</v>
      </c>
    </row>
    <row r="494" s="256" customFormat="1" ht="16.5" spans="1:18">
      <c r="A494" s="278" t="s">
        <v>1259</v>
      </c>
      <c r="B494" s="278" t="s">
        <v>611</v>
      </c>
      <c r="C494" s="291"/>
      <c r="D494" s="291" t="s">
        <v>1260</v>
      </c>
      <c r="E494" s="285">
        <v>0</v>
      </c>
      <c r="F494" s="285" t="s">
        <v>542</v>
      </c>
      <c r="G494" s="286"/>
      <c r="H494" s="286"/>
      <c r="I494" s="286"/>
      <c r="J494" s="286"/>
      <c r="K494" s="286" t="e">
        <f>INDEX('2月'!F:F,MATCH(G494,'2月'!A:A,0))</f>
        <v>#N/A</v>
      </c>
      <c r="L494" s="287" t="s">
        <v>34</v>
      </c>
      <c r="M494" s="287"/>
      <c r="N494" s="287" t="s">
        <v>45</v>
      </c>
      <c r="O494" s="286" t="str">
        <f>VLOOKUP(Q494,重复!A:A,1,FALSE)</f>
        <v>维修项目/零件</v>
      </c>
      <c r="P494" s="291" t="s">
        <v>614</v>
      </c>
      <c r="Q494" s="279" t="str">
        <f>INDEX(本体!C:C,MATCH(R494,本体!E:E,0))</f>
        <v>维修项目/零件</v>
      </c>
      <c r="R494" s="180" t="s">
        <v>1120</v>
      </c>
    </row>
    <row r="495" s="256" customFormat="1" ht="16.5" spans="1:18">
      <c r="A495" s="278" t="s">
        <v>1261</v>
      </c>
      <c r="B495" s="278" t="s">
        <v>611</v>
      </c>
      <c r="C495" s="279" t="s">
        <v>1262</v>
      </c>
      <c r="D495" s="279" t="s">
        <v>1263</v>
      </c>
      <c r="E495" s="285">
        <v>6277.90655172412</v>
      </c>
      <c r="F495" s="285" t="s">
        <v>542</v>
      </c>
      <c r="G495" s="286"/>
      <c r="H495" s="286"/>
      <c r="I495" s="286"/>
      <c r="J495" s="286"/>
      <c r="K495" s="286" t="e">
        <f>INDEX('2月'!F:F,MATCH(G495,'2月'!A:A,0))</f>
        <v>#N/A</v>
      </c>
      <c r="L495" s="287" t="s">
        <v>33</v>
      </c>
      <c r="M495" s="287"/>
      <c r="N495" s="287" t="s">
        <v>45</v>
      </c>
      <c r="O495" s="286" t="str">
        <f>VLOOKUP(Q495,重复!A:A,1,FALSE)</f>
        <v>维修项目/零件</v>
      </c>
      <c r="P495" s="279" t="s">
        <v>614</v>
      </c>
      <c r="Q495" s="279" t="str">
        <f>INDEX(本体!C:C,MATCH(R495,本体!E:E,0))</f>
        <v>维修项目/零件</v>
      </c>
      <c r="R495" s="180" t="s">
        <v>1120</v>
      </c>
    </row>
    <row r="496" s="256" customFormat="1" ht="16.5" spans="1:18">
      <c r="A496" s="278" t="s">
        <v>1264</v>
      </c>
      <c r="B496" s="278" t="s">
        <v>611</v>
      </c>
      <c r="C496" s="279"/>
      <c r="D496" s="279" t="s">
        <v>1265</v>
      </c>
      <c r="E496" s="285">
        <v>6277.90655172412</v>
      </c>
      <c r="F496" s="285" t="s">
        <v>542</v>
      </c>
      <c r="G496" s="286"/>
      <c r="H496" s="286"/>
      <c r="I496" s="286"/>
      <c r="J496" s="286"/>
      <c r="K496" s="286" t="e">
        <f>INDEX('2月'!F:F,MATCH(G496,'2月'!A:A,0))</f>
        <v>#N/A</v>
      </c>
      <c r="L496" s="287" t="s">
        <v>33</v>
      </c>
      <c r="M496" s="287"/>
      <c r="N496" s="287" t="s">
        <v>45</v>
      </c>
      <c r="O496" s="286" t="str">
        <f>VLOOKUP(Q496,重复!A:A,1,FALSE)</f>
        <v>维修项目/零件</v>
      </c>
      <c r="P496" s="279" t="s">
        <v>614</v>
      </c>
      <c r="Q496" s="279" t="str">
        <f>INDEX(本体!C:C,MATCH(R496,本体!E:E,0))</f>
        <v>维修项目/零件</v>
      </c>
      <c r="R496" s="176" t="s">
        <v>1167</v>
      </c>
    </row>
    <row r="497" s="256" customFormat="1" ht="16.5" spans="1:18">
      <c r="A497" s="278" t="s">
        <v>1266</v>
      </c>
      <c r="B497" s="278" t="s">
        <v>611</v>
      </c>
      <c r="C497" s="279"/>
      <c r="D497" s="279" t="s">
        <v>1267</v>
      </c>
      <c r="E497" s="285">
        <v>6277.90655172412</v>
      </c>
      <c r="F497" s="285" t="s">
        <v>542</v>
      </c>
      <c r="G497" s="286"/>
      <c r="H497" s="286"/>
      <c r="I497" s="286"/>
      <c r="J497" s="286"/>
      <c r="K497" s="286" t="e">
        <f>INDEX('2月'!F:F,MATCH(G497,'2月'!A:A,0))</f>
        <v>#N/A</v>
      </c>
      <c r="L497" s="287" t="s">
        <v>33</v>
      </c>
      <c r="M497" s="287"/>
      <c r="N497" s="287" t="s">
        <v>45</v>
      </c>
      <c r="O497" s="286" t="str">
        <f>VLOOKUP(Q497,重复!A:A,1,FALSE)</f>
        <v>维修项目/零件</v>
      </c>
      <c r="P497" s="279" t="s">
        <v>614</v>
      </c>
      <c r="Q497" s="279" t="str">
        <f>INDEX(本体!C:C,MATCH(R497,本体!E:E,0))</f>
        <v>维修项目/零件</v>
      </c>
      <c r="R497" s="176" t="s">
        <v>1167</v>
      </c>
    </row>
    <row r="498" s="256" customFormat="1" ht="16.5" spans="1:18">
      <c r="A498" s="278" t="s">
        <v>1268</v>
      </c>
      <c r="B498" s="278" t="s">
        <v>611</v>
      </c>
      <c r="C498" s="291" t="s">
        <v>1269</v>
      </c>
      <c r="D498" s="279"/>
      <c r="E498" s="285">
        <v>0</v>
      </c>
      <c r="F498" s="285" t="s">
        <v>542</v>
      </c>
      <c r="G498" s="286">
        <v>141</v>
      </c>
      <c r="H498" s="286" t="s">
        <v>994</v>
      </c>
      <c r="I498" s="286" t="s">
        <v>1269</v>
      </c>
      <c r="J498" s="286" t="s">
        <v>34</v>
      </c>
      <c r="K498" s="286" t="str">
        <f>INDEX('2月'!F:F,MATCH(G498,'2月'!A:A,0))</f>
        <v>可废弃</v>
      </c>
      <c r="L498" s="287"/>
      <c r="M498" s="287" t="s">
        <v>519</v>
      </c>
      <c r="N498" s="287" t="s">
        <v>34</v>
      </c>
      <c r="O498" s="286" t="str">
        <f>VLOOKUP(Q498,重复!A:A,1,FALSE)</f>
        <v>基本情报</v>
      </c>
      <c r="P498" s="279" t="s">
        <v>614</v>
      </c>
      <c r="Q498" s="279" t="str">
        <f>INDEX(本体!C:C,MATCH(R498,本体!E:E,0))</f>
        <v>基本情报</v>
      </c>
      <c r="R498" s="176" t="s">
        <v>838</v>
      </c>
    </row>
    <row r="499" s="256" customFormat="1" ht="16.5" spans="1:18">
      <c r="A499" s="278" t="s">
        <v>1270</v>
      </c>
      <c r="B499" s="278" t="s">
        <v>611</v>
      </c>
      <c r="C499" s="291" t="s">
        <v>1271</v>
      </c>
      <c r="D499" s="279"/>
      <c r="E499" s="285">
        <v>0</v>
      </c>
      <c r="F499" s="285" t="s">
        <v>542</v>
      </c>
      <c r="G499" s="286">
        <v>142</v>
      </c>
      <c r="H499" s="286" t="s">
        <v>994</v>
      </c>
      <c r="I499" s="286" t="s">
        <v>1271</v>
      </c>
      <c r="J499" s="286" t="s">
        <v>34</v>
      </c>
      <c r="K499" s="286" t="str">
        <f>INDEX('2月'!F:F,MATCH(G499,'2月'!A:A,0))</f>
        <v>可废弃</v>
      </c>
      <c r="L499" s="287"/>
      <c r="M499" s="287" t="s">
        <v>519</v>
      </c>
      <c r="N499" s="287" t="s">
        <v>34</v>
      </c>
      <c r="O499" s="286" t="str">
        <f>VLOOKUP(Q499,重复!A:A,1,FALSE)</f>
        <v>基本情报</v>
      </c>
      <c r="P499" s="279" t="s">
        <v>614</v>
      </c>
      <c r="Q499" s="279" t="str">
        <f>INDEX(本体!C:C,MATCH(R499,本体!E:E,0))</f>
        <v>基本情报</v>
      </c>
      <c r="R499" s="176" t="s">
        <v>838</v>
      </c>
    </row>
    <row r="500" s="256" customFormat="1" ht="16.5" spans="1:18">
      <c r="A500" s="278" t="s">
        <v>1272</v>
      </c>
      <c r="B500" s="278" t="s">
        <v>611</v>
      </c>
      <c r="C500" s="291" t="s">
        <v>1273</v>
      </c>
      <c r="D500" s="279"/>
      <c r="E500" s="285">
        <v>0</v>
      </c>
      <c r="F500" s="285" t="s">
        <v>542</v>
      </c>
      <c r="G500" s="286">
        <v>143</v>
      </c>
      <c r="H500" s="286" t="s">
        <v>994</v>
      </c>
      <c r="I500" s="286" t="s">
        <v>1273</v>
      </c>
      <c r="J500" s="286" t="s">
        <v>34</v>
      </c>
      <c r="K500" s="286" t="str">
        <f>INDEX('2月'!F:F,MATCH(G500,'2月'!A:A,0))</f>
        <v>可废弃</v>
      </c>
      <c r="L500" s="287"/>
      <c r="M500" s="287" t="s">
        <v>519</v>
      </c>
      <c r="N500" s="287" t="s">
        <v>34</v>
      </c>
      <c r="O500" s="286" t="str">
        <f>VLOOKUP(Q500,重复!A:A,1,FALSE)</f>
        <v>基本情报</v>
      </c>
      <c r="P500" s="279" t="s">
        <v>614</v>
      </c>
      <c r="Q500" s="279" t="str">
        <f>INDEX(本体!C:C,MATCH(R500,本体!E:E,0))</f>
        <v>基本情报</v>
      </c>
      <c r="R500" s="176" t="s">
        <v>838</v>
      </c>
    </row>
    <row r="501" s="256" customFormat="1" ht="16.5" spans="1:18">
      <c r="A501" s="278" t="s">
        <v>1274</v>
      </c>
      <c r="B501" s="278" t="s">
        <v>611</v>
      </c>
      <c r="C501" s="291" t="s">
        <v>1275</v>
      </c>
      <c r="D501" s="279"/>
      <c r="E501" s="285">
        <v>0</v>
      </c>
      <c r="F501" s="285" t="s">
        <v>542</v>
      </c>
      <c r="G501" s="286">
        <v>144</v>
      </c>
      <c r="H501" s="286" t="s">
        <v>994</v>
      </c>
      <c r="I501" s="286" t="s">
        <v>1275</v>
      </c>
      <c r="J501" s="286" t="s">
        <v>34</v>
      </c>
      <c r="K501" s="286" t="str">
        <f>INDEX('2月'!F:F,MATCH(G501,'2月'!A:A,0))</f>
        <v>可废弃</v>
      </c>
      <c r="L501" s="287"/>
      <c r="M501" s="287" t="s">
        <v>519</v>
      </c>
      <c r="N501" s="287" t="s">
        <v>34</v>
      </c>
      <c r="O501" s="286" t="str">
        <f>VLOOKUP(Q501,重复!A:A,1,FALSE)</f>
        <v>基本情报</v>
      </c>
      <c r="P501" s="279" t="s">
        <v>614</v>
      </c>
      <c r="Q501" s="279" t="str">
        <f>INDEX(本体!C:C,MATCH(R501,本体!E:E,0))</f>
        <v>基本情报</v>
      </c>
      <c r="R501" s="176" t="s">
        <v>838</v>
      </c>
    </row>
    <row r="502" s="256" customFormat="1" ht="16.5" spans="1:18">
      <c r="A502" s="278" t="s">
        <v>1276</v>
      </c>
      <c r="B502" s="278" t="s">
        <v>611</v>
      </c>
      <c r="C502" s="291" t="s">
        <v>1277</v>
      </c>
      <c r="D502" s="279"/>
      <c r="E502" s="285">
        <v>0</v>
      </c>
      <c r="F502" s="285" t="s">
        <v>542</v>
      </c>
      <c r="G502" s="286">
        <v>145</v>
      </c>
      <c r="H502" s="286" t="s">
        <v>994</v>
      </c>
      <c r="I502" s="286" t="s">
        <v>1277</v>
      </c>
      <c r="J502" s="286" t="s">
        <v>34</v>
      </c>
      <c r="K502" s="286" t="str">
        <f>INDEX('2月'!F:F,MATCH(G502,'2月'!A:A,0))</f>
        <v>可废弃</v>
      </c>
      <c r="L502" s="287"/>
      <c r="M502" s="287" t="s">
        <v>519</v>
      </c>
      <c r="N502" s="287" t="s">
        <v>34</v>
      </c>
      <c r="O502" s="286" t="str">
        <f>VLOOKUP(Q502,重复!A:A,1,FALSE)</f>
        <v>基本情报</v>
      </c>
      <c r="P502" s="279" t="s">
        <v>614</v>
      </c>
      <c r="Q502" s="279" t="str">
        <f>INDEX(本体!C:C,MATCH(R502,本体!E:E,0))</f>
        <v>基本情报</v>
      </c>
      <c r="R502" s="176" t="s">
        <v>838</v>
      </c>
    </row>
    <row r="503" s="256" customFormat="1" ht="16.5" spans="1:18">
      <c r="A503" s="278" t="s">
        <v>1278</v>
      </c>
      <c r="B503" s="278" t="s">
        <v>611</v>
      </c>
      <c r="C503" s="291"/>
      <c r="D503" s="279"/>
      <c r="E503" s="285">
        <v>0</v>
      </c>
      <c r="F503" s="285" t="s">
        <v>542</v>
      </c>
      <c r="G503" s="286">
        <v>150</v>
      </c>
      <c r="H503" s="286" t="s">
        <v>994</v>
      </c>
      <c r="I503" s="286" t="s">
        <v>1269</v>
      </c>
      <c r="J503" s="286" t="s">
        <v>34</v>
      </c>
      <c r="K503" s="286" t="str">
        <f>INDEX('2月'!F:F,MATCH(G503,'2月'!A:A,0))</f>
        <v>可废弃</v>
      </c>
      <c r="L503" s="287"/>
      <c r="M503" s="287" t="s">
        <v>519</v>
      </c>
      <c r="N503" s="287" t="s">
        <v>34</v>
      </c>
      <c r="O503" s="286" t="str">
        <f>VLOOKUP(Q503,重复!A:A,1,FALSE)</f>
        <v>基本情报</v>
      </c>
      <c r="P503" s="279" t="s">
        <v>614</v>
      </c>
      <c r="Q503" s="279" t="str">
        <f>INDEX(本体!C:C,MATCH(R503,本体!E:E,0))</f>
        <v>基本情报</v>
      </c>
      <c r="R503" s="176" t="s">
        <v>838</v>
      </c>
    </row>
    <row r="504" s="256" customFormat="1" ht="16.5" spans="1:18">
      <c r="A504" s="278" t="s">
        <v>1279</v>
      </c>
      <c r="B504" s="278" t="s">
        <v>611</v>
      </c>
      <c r="C504" s="291"/>
      <c r="D504" s="279"/>
      <c r="E504" s="285">
        <v>0</v>
      </c>
      <c r="F504" s="285" t="s">
        <v>542</v>
      </c>
      <c r="G504" s="286">
        <v>151</v>
      </c>
      <c r="H504" s="286" t="s">
        <v>994</v>
      </c>
      <c r="I504" s="286" t="s">
        <v>1280</v>
      </c>
      <c r="J504" s="286" t="s">
        <v>34</v>
      </c>
      <c r="K504" s="286" t="str">
        <f>INDEX('2月'!F:F,MATCH(G504,'2月'!A:A,0))</f>
        <v>可废弃</v>
      </c>
      <c r="L504" s="287"/>
      <c r="M504" s="287" t="s">
        <v>519</v>
      </c>
      <c r="N504" s="287" t="s">
        <v>34</v>
      </c>
      <c r="O504" s="286" t="str">
        <f>VLOOKUP(Q504,重复!A:A,1,FALSE)</f>
        <v>基本情报</v>
      </c>
      <c r="P504" s="279" t="s">
        <v>614</v>
      </c>
      <c r="Q504" s="279" t="str">
        <f>INDEX(本体!C:C,MATCH(R504,本体!E:E,0))</f>
        <v>基本情报</v>
      </c>
      <c r="R504" s="176" t="s">
        <v>838</v>
      </c>
    </row>
    <row r="505" s="256" customFormat="1" ht="16.5" spans="1:18">
      <c r="A505" s="278" t="s">
        <v>1281</v>
      </c>
      <c r="B505" s="278" t="s">
        <v>611</v>
      </c>
      <c r="C505" s="291"/>
      <c r="D505" s="279"/>
      <c r="E505" s="285">
        <v>0</v>
      </c>
      <c r="F505" s="285" t="s">
        <v>542</v>
      </c>
      <c r="G505" s="286">
        <v>152</v>
      </c>
      <c r="H505" s="286" t="s">
        <v>994</v>
      </c>
      <c r="I505" s="286" t="s">
        <v>1282</v>
      </c>
      <c r="J505" s="286" t="s">
        <v>34</v>
      </c>
      <c r="K505" s="286" t="str">
        <f>INDEX('2月'!F:F,MATCH(G505,'2月'!A:A,0))</f>
        <v>可废弃</v>
      </c>
      <c r="L505" s="287"/>
      <c r="M505" s="287" t="s">
        <v>519</v>
      </c>
      <c r="N505" s="287" t="s">
        <v>34</v>
      </c>
      <c r="O505" s="286" t="str">
        <f>VLOOKUP(Q505,重复!A:A,1,FALSE)</f>
        <v>基本情报</v>
      </c>
      <c r="P505" s="279" t="s">
        <v>614</v>
      </c>
      <c r="Q505" s="279" t="str">
        <f>INDEX(本体!C:C,MATCH(R505,本体!E:E,0))</f>
        <v>基本情报</v>
      </c>
      <c r="R505" s="176" t="s">
        <v>838</v>
      </c>
    </row>
    <row r="506" s="256" customFormat="1" ht="16.5" spans="1:18">
      <c r="A506" s="278" t="s">
        <v>1283</v>
      </c>
      <c r="B506" s="278" t="s">
        <v>611</v>
      </c>
      <c r="C506" s="279" t="s">
        <v>1284</v>
      </c>
      <c r="D506" s="279" t="s">
        <v>1285</v>
      </c>
      <c r="E506" s="285">
        <v>10986.3364655172</v>
      </c>
      <c r="F506" s="285" t="s">
        <v>542</v>
      </c>
      <c r="G506" s="286"/>
      <c r="H506" s="286"/>
      <c r="I506" s="286"/>
      <c r="J506" s="286"/>
      <c r="K506" s="286" t="e">
        <f>INDEX('2月'!F:F,MATCH(G506,'2月'!A:A,0))</f>
        <v>#N/A</v>
      </c>
      <c r="L506" s="287" t="s">
        <v>33</v>
      </c>
      <c r="M506" s="287"/>
      <c r="N506" s="287" t="s">
        <v>45</v>
      </c>
      <c r="O506" s="286" t="e">
        <f>VLOOKUP(Q506,重复!A:A,1,FALSE)</f>
        <v>#N/A</v>
      </c>
      <c r="P506" s="279" t="s">
        <v>614</v>
      </c>
      <c r="Q506" s="279" t="str">
        <f>INDEX(本体!C:C,MATCH(R506,本体!E:E,0))</f>
        <v>追加作业</v>
      </c>
      <c r="R506" s="176" t="s">
        <v>1286</v>
      </c>
    </row>
    <row r="507" s="256" customFormat="1" ht="16.5" spans="1:18">
      <c r="A507" s="278" t="s">
        <v>1287</v>
      </c>
      <c r="B507" s="278" t="s">
        <v>611</v>
      </c>
      <c r="C507" s="279"/>
      <c r="D507" s="279" t="s">
        <v>1288</v>
      </c>
      <c r="E507" s="285">
        <v>7847.38318965515</v>
      </c>
      <c r="F507" s="285" t="s">
        <v>542</v>
      </c>
      <c r="G507" s="286"/>
      <c r="H507" s="286"/>
      <c r="I507" s="286"/>
      <c r="J507" s="286"/>
      <c r="K507" s="286" t="e">
        <f>INDEX('2月'!F:F,MATCH(G507,'2月'!A:A,0))</f>
        <v>#N/A</v>
      </c>
      <c r="L507" s="287" t="s">
        <v>33</v>
      </c>
      <c r="M507" s="287"/>
      <c r="N507" s="287" t="s">
        <v>45</v>
      </c>
      <c r="O507" s="286" t="e">
        <f>VLOOKUP(Q507,重复!A:A,1,FALSE)</f>
        <v>#N/A</v>
      </c>
      <c r="P507" s="279" t="s">
        <v>614</v>
      </c>
      <c r="Q507" s="279" t="str">
        <f>INDEX(本体!C:C,MATCH(R507,本体!E:E,0))</f>
        <v>追加作业</v>
      </c>
      <c r="R507" s="176" t="s">
        <v>1289</v>
      </c>
    </row>
    <row r="508" s="256" customFormat="1" ht="16.5" spans="1:18">
      <c r="A508" s="278" t="s">
        <v>1290</v>
      </c>
      <c r="B508" s="278" t="s">
        <v>611</v>
      </c>
      <c r="C508" s="279"/>
      <c r="D508" s="279" t="s">
        <v>1291</v>
      </c>
      <c r="E508" s="285">
        <v>6277.90655172412</v>
      </c>
      <c r="F508" s="285" t="s">
        <v>542</v>
      </c>
      <c r="G508" s="286"/>
      <c r="H508" s="286"/>
      <c r="I508" s="286"/>
      <c r="J508" s="286"/>
      <c r="K508" s="286" t="e">
        <f>INDEX('2月'!F:F,MATCH(G508,'2月'!A:A,0))</f>
        <v>#N/A</v>
      </c>
      <c r="L508" s="287" t="s">
        <v>33</v>
      </c>
      <c r="M508" s="287"/>
      <c r="N508" s="287" t="s">
        <v>45</v>
      </c>
      <c r="O508" s="286" t="e">
        <f>VLOOKUP(Q508,重复!A:A,1,FALSE)</f>
        <v>#N/A</v>
      </c>
      <c r="P508" s="279" t="s">
        <v>614</v>
      </c>
      <c r="Q508" s="279" t="str">
        <f>INDEX(本体!C:C,MATCH(R508,本体!E:E,0))</f>
        <v>追加作业</v>
      </c>
      <c r="R508" s="176" t="s">
        <v>1286</v>
      </c>
    </row>
    <row r="509" s="256" customFormat="1" ht="16.5" spans="1:18">
      <c r="A509" s="278" t="s">
        <v>1292</v>
      </c>
      <c r="B509" s="278" t="s">
        <v>611</v>
      </c>
      <c r="C509" s="279"/>
      <c r="D509" s="279" t="s">
        <v>1293</v>
      </c>
      <c r="E509" s="285">
        <v>6277.90655172412</v>
      </c>
      <c r="F509" s="285" t="s">
        <v>542</v>
      </c>
      <c r="G509" s="286"/>
      <c r="H509" s="286"/>
      <c r="I509" s="286"/>
      <c r="J509" s="286"/>
      <c r="K509" s="286" t="e">
        <f>INDEX('2月'!F:F,MATCH(G509,'2月'!A:A,0))</f>
        <v>#N/A</v>
      </c>
      <c r="L509" s="287" t="s">
        <v>33</v>
      </c>
      <c r="M509" s="287"/>
      <c r="N509" s="287" t="s">
        <v>45</v>
      </c>
      <c r="O509" s="286" t="e">
        <f>VLOOKUP(Q509,重复!A:A,1,FALSE)</f>
        <v>#N/A</v>
      </c>
      <c r="P509" s="279" t="s">
        <v>614</v>
      </c>
      <c r="Q509" s="279" t="str">
        <f>INDEX(本体!C:C,MATCH(R509,本体!E:E,0))</f>
        <v>追加作业</v>
      </c>
      <c r="R509" s="176" t="s">
        <v>730</v>
      </c>
    </row>
    <row r="510" s="256" customFormat="1" ht="16.5" spans="1:18">
      <c r="A510" s="278" t="s">
        <v>1294</v>
      </c>
      <c r="B510" s="278" t="s">
        <v>611</v>
      </c>
      <c r="C510" s="279"/>
      <c r="D510" s="279" t="s">
        <v>1295</v>
      </c>
      <c r="E510" s="285">
        <v>6277.90655172412</v>
      </c>
      <c r="F510" s="285" t="s">
        <v>542</v>
      </c>
      <c r="G510" s="286"/>
      <c r="H510" s="286"/>
      <c r="I510" s="286"/>
      <c r="J510" s="286"/>
      <c r="K510" s="286" t="e">
        <f>INDEX('2月'!F:F,MATCH(G510,'2月'!A:A,0))</f>
        <v>#N/A</v>
      </c>
      <c r="L510" s="287" t="s">
        <v>33</v>
      </c>
      <c r="M510" s="287"/>
      <c r="N510" s="287" t="s">
        <v>45</v>
      </c>
      <c r="O510" s="286" t="str">
        <f>VLOOKUP(Q510,重复!A:A,1,FALSE)</f>
        <v>工单预览</v>
      </c>
      <c r="P510" s="279" t="s">
        <v>614</v>
      </c>
      <c r="Q510" s="279" t="str">
        <f>INDEX(本体!C:C,MATCH(R510,本体!E:E,0))</f>
        <v>工单预览</v>
      </c>
      <c r="R510" s="176" t="s">
        <v>670</v>
      </c>
    </row>
    <row r="511" s="256" customFormat="1" ht="16.5" spans="1:18">
      <c r="A511" s="278" t="s">
        <v>1296</v>
      </c>
      <c r="B511" s="278" t="s">
        <v>611</v>
      </c>
      <c r="C511" s="279"/>
      <c r="D511" s="279" t="s">
        <v>1297</v>
      </c>
      <c r="E511" s="285">
        <v>6277.90655172412</v>
      </c>
      <c r="F511" s="285" t="s">
        <v>542</v>
      </c>
      <c r="G511" s="286"/>
      <c r="H511" s="286"/>
      <c r="I511" s="286"/>
      <c r="J511" s="286"/>
      <c r="K511" s="286" t="e">
        <f>INDEX('2月'!F:F,MATCH(G511,'2月'!A:A,0))</f>
        <v>#N/A</v>
      </c>
      <c r="L511" s="287" t="s">
        <v>33</v>
      </c>
      <c r="M511" s="287"/>
      <c r="N511" s="287" t="s">
        <v>45</v>
      </c>
      <c r="O511" s="286" t="str">
        <f>VLOOKUP(Q511,重复!A:A,1,FALSE)</f>
        <v>工单预览</v>
      </c>
      <c r="P511" s="279" t="s">
        <v>614</v>
      </c>
      <c r="Q511" s="279" t="str">
        <f>INDEX(本体!C:C,MATCH(R511,本体!E:E,0))</f>
        <v>工单预览</v>
      </c>
      <c r="R511" s="176" t="s">
        <v>670</v>
      </c>
    </row>
    <row r="512" s="256" customFormat="1" ht="16.5" spans="1:18">
      <c r="A512" s="278" t="s">
        <v>1298</v>
      </c>
      <c r="B512" s="278" t="s">
        <v>611</v>
      </c>
      <c r="C512" s="291"/>
      <c r="D512" s="291" t="s">
        <v>1299</v>
      </c>
      <c r="E512" s="285">
        <v>0</v>
      </c>
      <c r="F512" s="285" t="s">
        <v>542</v>
      </c>
      <c r="G512" s="286"/>
      <c r="H512" s="286"/>
      <c r="I512" s="286"/>
      <c r="J512" s="286"/>
      <c r="K512" s="286" t="e">
        <f>INDEX('2月'!F:F,MATCH(G512,'2月'!A:A,0))</f>
        <v>#N/A</v>
      </c>
      <c r="L512" s="287" t="s">
        <v>33</v>
      </c>
      <c r="M512" s="287"/>
      <c r="N512" s="287" t="s">
        <v>45</v>
      </c>
      <c r="O512" s="286" t="e">
        <f>VLOOKUP(Q512,重复!A:A,1,FALSE)</f>
        <v>#N/A</v>
      </c>
      <c r="P512" s="291" t="s">
        <v>614</v>
      </c>
      <c r="Q512" s="279" t="str">
        <f>INDEX(本体!C:C,MATCH(R512,本体!E:E,0))</f>
        <v>追加作业</v>
      </c>
      <c r="R512" s="176" t="s">
        <v>1300</v>
      </c>
    </row>
    <row r="513" s="256" customFormat="1" ht="16.5" spans="1:18">
      <c r="A513" s="278" t="s">
        <v>1301</v>
      </c>
      <c r="B513" s="278" t="s">
        <v>611</v>
      </c>
      <c r="C513" s="291"/>
      <c r="D513" s="291" t="s">
        <v>1302</v>
      </c>
      <c r="E513" s="285">
        <v>7847.38318965515</v>
      </c>
      <c r="F513" s="285" t="s">
        <v>542</v>
      </c>
      <c r="G513" s="286"/>
      <c r="H513" s="286"/>
      <c r="I513" s="286"/>
      <c r="J513" s="286"/>
      <c r="K513" s="286" t="e">
        <f>INDEX('2月'!F:F,MATCH(G513,'2月'!A:A,0))</f>
        <v>#N/A</v>
      </c>
      <c r="L513" s="287" t="s">
        <v>33</v>
      </c>
      <c r="M513" s="287"/>
      <c r="N513" s="287" t="s">
        <v>45</v>
      </c>
      <c r="O513" s="286" t="e">
        <f>VLOOKUP(Q513,重复!A:A,1,FALSE)</f>
        <v>#N/A</v>
      </c>
      <c r="P513" s="291" t="s">
        <v>614</v>
      </c>
      <c r="Q513" s="279" t="str">
        <f>INDEX(本体!C:C,MATCH(R513,本体!E:E,0))</f>
        <v>追加作业</v>
      </c>
      <c r="R513" s="176" t="s">
        <v>1300</v>
      </c>
    </row>
    <row r="514" s="256" customFormat="1" ht="16.5" spans="1:18">
      <c r="A514" s="278" t="s">
        <v>1303</v>
      </c>
      <c r="B514" s="278" t="s">
        <v>611</v>
      </c>
      <c r="C514" s="291"/>
      <c r="D514" s="291" t="s">
        <v>1304</v>
      </c>
      <c r="E514" s="285">
        <v>6277.90655172412</v>
      </c>
      <c r="F514" s="285" t="s">
        <v>542</v>
      </c>
      <c r="G514" s="286"/>
      <c r="H514" s="286"/>
      <c r="I514" s="286"/>
      <c r="J514" s="286"/>
      <c r="K514" s="286" t="e">
        <f>INDEX('2月'!F:F,MATCH(G514,'2月'!A:A,0))</f>
        <v>#N/A</v>
      </c>
      <c r="L514" s="287" t="s">
        <v>33</v>
      </c>
      <c r="M514" s="287"/>
      <c r="N514" s="287" t="s">
        <v>45</v>
      </c>
      <c r="O514" s="286" t="e">
        <f>VLOOKUP(Q514,重复!A:A,1,FALSE)</f>
        <v>#N/A</v>
      </c>
      <c r="P514" s="291" t="s">
        <v>614</v>
      </c>
      <c r="Q514" s="279" t="str">
        <f>INDEX(本体!C:C,MATCH(R514,本体!E:E,0))</f>
        <v>追加作业</v>
      </c>
      <c r="R514" s="176" t="s">
        <v>1300</v>
      </c>
    </row>
    <row r="515" s="256" customFormat="1" ht="16.5" spans="1:18">
      <c r="A515" s="278" t="s">
        <v>1305</v>
      </c>
      <c r="B515" s="278" t="s">
        <v>611</v>
      </c>
      <c r="C515" s="291"/>
      <c r="D515" s="291" t="s">
        <v>1306</v>
      </c>
      <c r="E515" s="285">
        <v>0</v>
      </c>
      <c r="F515" s="285" t="s">
        <v>542</v>
      </c>
      <c r="G515" s="286"/>
      <c r="H515" s="286"/>
      <c r="I515" s="286"/>
      <c r="J515" s="286"/>
      <c r="K515" s="286" t="e">
        <f>INDEX('2月'!F:F,MATCH(G515,'2月'!A:A,0))</f>
        <v>#N/A</v>
      </c>
      <c r="L515" s="287" t="s">
        <v>33</v>
      </c>
      <c r="M515" s="287"/>
      <c r="N515" s="287" t="s">
        <v>45</v>
      </c>
      <c r="O515" s="286" t="e">
        <f>VLOOKUP(Q515,重复!A:A,1,FALSE)</f>
        <v>#N/A</v>
      </c>
      <c r="P515" s="291" t="s">
        <v>614</v>
      </c>
      <c r="Q515" s="279" t="str">
        <f>INDEX(本体!C:C,MATCH(R515,本体!E:E,0))</f>
        <v>追加作业</v>
      </c>
      <c r="R515" s="176" t="s">
        <v>1307</v>
      </c>
    </row>
    <row r="516" s="256" customFormat="1" ht="16.5" spans="1:18">
      <c r="A516" s="278" t="s">
        <v>1308</v>
      </c>
      <c r="B516" s="278" t="s">
        <v>611</v>
      </c>
      <c r="C516" s="291"/>
      <c r="D516" s="291" t="s">
        <v>1309</v>
      </c>
      <c r="E516" s="285">
        <v>7847.38318965515</v>
      </c>
      <c r="F516" s="285" t="s">
        <v>542</v>
      </c>
      <c r="G516" s="286"/>
      <c r="H516" s="286"/>
      <c r="I516" s="286"/>
      <c r="J516" s="286"/>
      <c r="K516" s="286" t="e">
        <f>INDEX('2月'!F:F,MATCH(G516,'2月'!A:A,0))</f>
        <v>#N/A</v>
      </c>
      <c r="L516" s="287" t="s">
        <v>33</v>
      </c>
      <c r="M516" s="287"/>
      <c r="N516" s="287" t="s">
        <v>45</v>
      </c>
      <c r="O516" s="286" t="e">
        <f>VLOOKUP(Q516,重复!A:A,1,FALSE)</f>
        <v>#N/A</v>
      </c>
      <c r="P516" s="291" t="s">
        <v>614</v>
      </c>
      <c r="Q516" s="279" t="str">
        <f>INDEX(本体!C:C,MATCH(R516,本体!E:E,0))</f>
        <v>追加作业</v>
      </c>
      <c r="R516" s="176" t="s">
        <v>1307</v>
      </c>
    </row>
    <row r="517" s="256" customFormat="1" ht="16.5" spans="1:18">
      <c r="A517" s="278" t="s">
        <v>1310</v>
      </c>
      <c r="B517" s="278" t="s">
        <v>611</v>
      </c>
      <c r="C517" s="291"/>
      <c r="D517" s="291" t="s">
        <v>1304</v>
      </c>
      <c r="E517" s="285">
        <v>6277.90655172412</v>
      </c>
      <c r="F517" s="285" t="s">
        <v>542</v>
      </c>
      <c r="G517" s="286"/>
      <c r="H517" s="286"/>
      <c r="I517" s="286"/>
      <c r="J517" s="286"/>
      <c r="K517" s="286" t="e">
        <f>INDEX('2月'!F:F,MATCH(G517,'2月'!A:A,0))</f>
        <v>#N/A</v>
      </c>
      <c r="L517" s="287" t="s">
        <v>33</v>
      </c>
      <c r="M517" s="287"/>
      <c r="N517" s="287" t="s">
        <v>45</v>
      </c>
      <c r="O517" s="286" t="e">
        <f>VLOOKUP(Q517,重复!A:A,1,FALSE)</f>
        <v>#N/A</v>
      </c>
      <c r="P517" s="291" t="s">
        <v>614</v>
      </c>
      <c r="Q517" s="279" t="str">
        <f>INDEX(本体!C:C,MATCH(R517,本体!E:E,0))</f>
        <v>追加作业</v>
      </c>
      <c r="R517" s="176" t="s">
        <v>1300</v>
      </c>
    </row>
    <row r="518" s="256" customFormat="1" ht="16.5" spans="1:18">
      <c r="A518" s="278" t="s">
        <v>1311</v>
      </c>
      <c r="B518" s="278" t="s">
        <v>611</v>
      </c>
      <c r="C518" s="291"/>
      <c r="D518" s="291" t="s">
        <v>1312</v>
      </c>
      <c r="E518" s="285">
        <v>6277.90655172412</v>
      </c>
      <c r="F518" s="285" t="s">
        <v>542</v>
      </c>
      <c r="G518" s="286"/>
      <c r="H518" s="286"/>
      <c r="I518" s="286"/>
      <c r="J518" s="286"/>
      <c r="K518" s="286" t="e">
        <f>INDEX('2月'!F:F,MATCH(G518,'2月'!A:A,0))</f>
        <v>#N/A</v>
      </c>
      <c r="L518" s="287" t="s">
        <v>33</v>
      </c>
      <c r="M518" s="287"/>
      <c r="N518" s="287" t="s">
        <v>45</v>
      </c>
      <c r="O518" s="286" t="e">
        <f>VLOOKUP(Q518,重复!A:A,1,FALSE)</f>
        <v>#N/A</v>
      </c>
      <c r="P518" s="291" t="s">
        <v>614</v>
      </c>
      <c r="Q518" s="279" t="str">
        <f>INDEX(本体!C:C,MATCH(R518,本体!E:E,0))</f>
        <v>追加作业</v>
      </c>
      <c r="R518" s="176" t="s">
        <v>1307</v>
      </c>
    </row>
    <row r="519" s="256" customFormat="1" ht="16.5" spans="1:18">
      <c r="A519" s="278" t="s">
        <v>1313</v>
      </c>
      <c r="B519" s="278" t="s">
        <v>611</v>
      </c>
      <c r="C519" s="291"/>
      <c r="D519" s="291" t="s">
        <v>1314</v>
      </c>
      <c r="E519" s="285">
        <v>6277.90655172412</v>
      </c>
      <c r="F519" s="285" t="s">
        <v>542</v>
      </c>
      <c r="G519" s="286"/>
      <c r="H519" s="286"/>
      <c r="I519" s="286"/>
      <c r="J519" s="286"/>
      <c r="K519" s="286" t="e">
        <f>INDEX('2月'!F:F,MATCH(G519,'2月'!A:A,0))</f>
        <v>#N/A</v>
      </c>
      <c r="L519" s="287" t="s">
        <v>33</v>
      </c>
      <c r="M519" s="287"/>
      <c r="N519" s="287" t="s">
        <v>45</v>
      </c>
      <c r="O519" s="286" t="e">
        <f>VLOOKUP(Q519,重复!A:A,1,FALSE)</f>
        <v>#N/A</v>
      </c>
      <c r="P519" s="291" t="s">
        <v>614</v>
      </c>
      <c r="Q519" s="279" t="str">
        <f>INDEX(本体!C:C,MATCH(R519,本体!E:E,0))</f>
        <v>追加作业</v>
      </c>
      <c r="R519" s="176" t="s">
        <v>1307</v>
      </c>
    </row>
    <row r="520" s="256" customFormat="1" ht="16.5" spans="1:18">
      <c r="A520" s="278" t="s">
        <v>1315</v>
      </c>
      <c r="B520" s="278" t="s">
        <v>611</v>
      </c>
      <c r="C520" s="279" t="s">
        <v>1316</v>
      </c>
      <c r="D520" s="279" t="s">
        <v>1317</v>
      </c>
      <c r="E520" s="285">
        <v>10986.3364655172</v>
      </c>
      <c r="F520" s="285" t="s">
        <v>542</v>
      </c>
      <c r="G520" s="286"/>
      <c r="H520" s="286"/>
      <c r="I520" s="286"/>
      <c r="J520" s="286"/>
      <c r="K520" s="286" t="e">
        <f>INDEX('2月'!F:F,MATCH(G520,'2月'!A:A,0))</f>
        <v>#N/A</v>
      </c>
      <c r="L520" s="287" t="s">
        <v>33</v>
      </c>
      <c r="M520" s="287"/>
      <c r="N520" s="287" t="s">
        <v>45</v>
      </c>
      <c r="O520" s="286" t="e">
        <f>VLOOKUP(Q520,重复!A:A,1,FALSE)</f>
        <v>#N/A</v>
      </c>
      <c r="P520" s="279" t="s">
        <v>614</v>
      </c>
      <c r="Q520" s="279" t="str">
        <f>INDEX(本体!C:C,MATCH(R520,本体!E:E,0))</f>
        <v>追加作业</v>
      </c>
      <c r="R520" s="176" t="s">
        <v>730</v>
      </c>
    </row>
    <row r="521" s="256" customFormat="1" ht="16.5" spans="1:18">
      <c r="A521" s="278" t="s">
        <v>1318</v>
      </c>
      <c r="B521" s="278" t="s">
        <v>611</v>
      </c>
      <c r="C521" s="279"/>
      <c r="D521" s="279" t="s">
        <v>1319</v>
      </c>
      <c r="E521" s="285">
        <v>0</v>
      </c>
      <c r="F521" s="285" t="s">
        <v>542</v>
      </c>
      <c r="G521" s="286"/>
      <c r="H521" s="286"/>
      <c r="I521" s="286"/>
      <c r="J521" s="286"/>
      <c r="K521" s="286" t="e">
        <f>INDEX('2月'!F:F,MATCH(G521,'2月'!A:A,0))</f>
        <v>#N/A</v>
      </c>
      <c r="L521" s="287" t="s">
        <v>33</v>
      </c>
      <c r="M521" s="287"/>
      <c r="N521" s="287" t="s">
        <v>45</v>
      </c>
      <c r="O521" s="286" t="str">
        <f>VLOOKUP(Q521,重复!A:A,1,FALSE)</f>
        <v>估算/结算</v>
      </c>
      <c r="P521" s="279" t="s">
        <v>614</v>
      </c>
      <c r="Q521" s="279" t="str">
        <f>INDEX(本体!C:C,MATCH(R521,本体!E:E,0))</f>
        <v>估算/结算</v>
      </c>
      <c r="R521" s="180" t="s">
        <v>712</v>
      </c>
    </row>
    <row r="522" s="256" customFormat="1" ht="16.5" spans="1:18">
      <c r="A522" s="278" t="s">
        <v>1320</v>
      </c>
      <c r="B522" s="278" t="s">
        <v>611</v>
      </c>
      <c r="C522" s="279" t="s">
        <v>1321</v>
      </c>
      <c r="D522" s="279" t="s">
        <v>1321</v>
      </c>
      <c r="E522" s="285">
        <v>6277.90655172412</v>
      </c>
      <c r="F522" s="285" t="s">
        <v>542</v>
      </c>
      <c r="G522" s="286"/>
      <c r="H522" s="286"/>
      <c r="I522" s="286"/>
      <c r="J522" s="286"/>
      <c r="K522" s="286" t="e">
        <f>INDEX('2月'!F:F,MATCH(G522,'2月'!A:A,0))</f>
        <v>#N/A</v>
      </c>
      <c r="L522" s="287" t="s">
        <v>33</v>
      </c>
      <c r="M522" s="287"/>
      <c r="N522" s="287" t="s">
        <v>45</v>
      </c>
      <c r="O522" s="286" t="str">
        <f>VLOOKUP(Q522,重复!A:A,1,FALSE)</f>
        <v>估算/结算</v>
      </c>
      <c r="P522" s="279" t="s">
        <v>614</v>
      </c>
      <c r="Q522" s="279" t="str">
        <f>INDEX(本体!C:C,MATCH(R522,本体!E:E,0))</f>
        <v>估算/结算</v>
      </c>
      <c r="R522" s="176" t="s">
        <v>1322</v>
      </c>
    </row>
    <row r="523" s="256" customFormat="1" ht="16.5" spans="1:18">
      <c r="A523" s="278" t="s">
        <v>1323</v>
      </c>
      <c r="B523" s="278" t="s">
        <v>611</v>
      </c>
      <c r="C523" s="279"/>
      <c r="D523" s="279" t="s">
        <v>1324</v>
      </c>
      <c r="E523" s="285">
        <v>0</v>
      </c>
      <c r="F523" s="285" t="s">
        <v>542</v>
      </c>
      <c r="G523" s="286">
        <v>29</v>
      </c>
      <c r="H523" s="286" t="s">
        <v>57</v>
      </c>
      <c r="I523" s="286" t="s">
        <v>801</v>
      </c>
      <c r="J523" s="286" t="s">
        <v>24</v>
      </c>
      <c r="K523" s="286">
        <f>INDEX('2月'!F:F,MATCH(G523,'2月'!A:A,0))</f>
        <v>0</v>
      </c>
      <c r="L523" s="287" t="s">
        <v>33</v>
      </c>
      <c r="M523" s="287"/>
      <c r="N523" s="287" t="s">
        <v>24</v>
      </c>
      <c r="O523" s="286" t="str">
        <f>VLOOKUP(Q523,重复!A:A,1,FALSE)</f>
        <v>估算/结算</v>
      </c>
      <c r="P523" s="279" t="s">
        <v>614</v>
      </c>
      <c r="Q523" s="279" t="str">
        <f>INDEX(本体!C:C,MATCH(R523,本体!E:E,0))</f>
        <v>估算/结算</v>
      </c>
      <c r="R523" s="176" t="s">
        <v>1322</v>
      </c>
    </row>
    <row r="524" s="256" customFormat="1" ht="16.5" spans="1:18">
      <c r="A524" s="278" t="s">
        <v>1325</v>
      </c>
      <c r="B524" s="278" t="s">
        <v>611</v>
      </c>
      <c r="C524" s="279"/>
      <c r="D524" s="279" t="s">
        <v>1326</v>
      </c>
      <c r="E524" s="285">
        <v>6277.90655172412</v>
      </c>
      <c r="F524" s="285" t="s">
        <v>542</v>
      </c>
      <c r="G524" s="286">
        <v>29</v>
      </c>
      <c r="H524" s="286" t="s">
        <v>57</v>
      </c>
      <c r="I524" s="286" t="s">
        <v>801</v>
      </c>
      <c r="J524" s="286" t="s">
        <v>24</v>
      </c>
      <c r="K524" s="286">
        <f>INDEX('2月'!F:F,MATCH(G524,'2月'!A:A,0))</f>
        <v>0</v>
      </c>
      <c r="L524" s="287" t="s">
        <v>33</v>
      </c>
      <c r="M524" s="287"/>
      <c r="N524" s="287" t="s">
        <v>24</v>
      </c>
      <c r="O524" s="286" t="str">
        <f>VLOOKUP(Q524,重复!A:A,1,FALSE)</f>
        <v>估算/结算</v>
      </c>
      <c r="P524" s="279" t="s">
        <v>614</v>
      </c>
      <c r="Q524" s="279" t="str">
        <f>INDEX(本体!C:C,MATCH(R524,本体!E:E,0))</f>
        <v>估算/结算</v>
      </c>
      <c r="R524" s="176" t="s">
        <v>1322</v>
      </c>
    </row>
    <row r="525" s="256" customFormat="1" ht="16.5" spans="1:18">
      <c r="A525" s="278" t="s">
        <v>1327</v>
      </c>
      <c r="B525" s="278" t="s">
        <v>611</v>
      </c>
      <c r="C525" s="279"/>
      <c r="D525" s="279" t="s">
        <v>1328</v>
      </c>
      <c r="E525" s="285">
        <v>0</v>
      </c>
      <c r="F525" s="285" t="s">
        <v>542</v>
      </c>
      <c r="G525" s="286"/>
      <c r="H525" s="286"/>
      <c r="I525" s="286"/>
      <c r="J525" s="286"/>
      <c r="K525" s="286" t="e">
        <f>INDEX('2月'!F:F,MATCH(G525,'2月'!A:A,0))</f>
        <v>#N/A</v>
      </c>
      <c r="L525" s="287" t="s">
        <v>33</v>
      </c>
      <c r="M525" s="287"/>
      <c r="N525" s="287" t="s">
        <v>45</v>
      </c>
      <c r="O525" s="286" t="str">
        <f>VLOOKUP(Q525,重复!A:A,1,FALSE)</f>
        <v>估算/结算</v>
      </c>
      <c r="P525" s="279" t="s">
        <v>614</v>
      </c>
      <c r="Q525" s="279" t="str">
        <f>INDEX(本体!C:C,MATCH(R525,本体!E:E,0))</f>
        <v>估算/结算</v>
      </c>
      <c r="R525" s="176" t="s">
        <v>1322</v>
      </c>
    </row>
    <row r="526" s="256" customFormat="1" ht="16.5" spans="1:18">
      <c r="A526" s="278" t="s">
        <v>1329</v>
      </c>
      <c r="B526" s="278" t="s">
        <v>611</v>
      </c>
      <c r="C526" s="279"/>
      <c r="D526" s="279" t="s">
        <v>1330</v>
      </c>
      <c r="E526" s="285">
        <v>6277.90655172412</v>
      </c>
      <c r="F526" s="285" t="s">
        <v>542</v>
      </c>
      <c r="G526" s="286"/>
      <c r="H526" s="286"/>
      <c r="I526" s="286"/>
      <c r="J526" s="286"/>
      <c r="K526" s="286" t="e">
        <f>INDEX('2月'!F:F,MATCH(G526,'2月'!A:A,0))</f>
        <v>#N/A</v>
      </c>
      <c r="L526" s="287" t="s">
        <v>34</v>
      </c>
      <c r="M526" s="287"/>
      <c r="N526" s="287" t="s">
        <v>45</v>
      </c>
      <c r="O526" s="286" t="str">
        <f>VLOOKUP(Q526,重复!A:A,1,FALSE)</f>
        <v>估算/结算</v>
      </c>
      <c r="P526" s="279" t="s">
        <v>614</v>
      </c>
      <c r="Q526" s="279" t="str">
        <f>INDEX(本体!C:C,MATCH(R526,本体!E:E,0))</f>
        <v>估算/结算</v>
      </c>
      <c r="R526" s="176" t="s">
        <v>1322</v>
      </c>
    </row>
    <row r="527" s="256" customFormat="1" ht="16.5" spans="1:18">
      <c r="A527" s="278" t="s">
        <v>1331</v>
      </c>
      <c r="B527" s="278" t="s">
        <v>611</v>
      </c>
      <c r="C527" s="279"/>
      <c r="D527" s="279" t="s">
        <v>1332</v>
      </c>
      <c r="E527" s="285">
        <v>6277.90655172412</v>
      </c>
      <c r="F527" s="285" t="s">
        <v>542</v>
      </c>
      <c r="G527" s="286"/>
      <c r="H527" s="286"/>
      <c r="I527" s="286"/>
      <c r="J527" s="286"/>
      <c r="K527" s="286" t="e">
        <f>INDEX('2月'!F:F,MATCH(G527,'2月'!A:A,0))</f>
        <v>#N/A</v>
      </c>
      <c r="L527" s="287" t="s">
        <v>34</v>
      </c>
      <c r="M527" s="287"/>
      <c r="N527" s="287" t="s">
        <v>45</v>
      </c>
      <c r="O527" s="286" t="str">
        <f>VLOOKUP(Q527,重复!A:A,1,FALSE)</f>
        <v>估算/结算</v>
      </c>
      <c r="P527" s="279" t="s">
        <v>614</v>
      </c>
      <c r="Q527" s="279" t="str">
        <f>INDEX(本体!C:C,MATCH(R527,本体!E:E,0))</f>
        <v>估算/结算</v>
      </c>
      <c r="R527" s="176" t="s">
        <v>1322</v>
      </c>
    </row>
    <row r="528" s="256" customFormat="1" ht="16.5" spans="1:18">
      <c r="A528" s="278" t="s">
        <v>1333</v>
      </c>
      <c r="B528" s="278" t="s">
        <v>611</v>
      </c>
      <c r="C528" s="279"/>
      <c r="D528" s="279" t="s">
        <v>1334</v>
      </c>
      <c r="E528" s="285">
        <v>0</v>
      </c>
      <c r="F528" s="285" t="s">
        <v>542</v>
      </c>
      <c r="G528" s="286"/>
      <c r="H528" s="286"/>
      <c r="I528" s="286"/>
      <c r="J528" s="286"/>
      <c r="K528" s="286" t="e">
        <f>INDEX('2月'!F:F,MATCH(G528,'2月'!A:A,0))</f>
        <v>#N/A</v>
      </c>
      <c r="L528" s="287" t="s">
        <v>33</v>
      </c>
      <c r="M528" s="287"/>
      <c r="N528" s="287" t="s">
        <v>45</v>
      </c>
      <c r="O528" s="286" t="str">
        <f>VLOOKUP(Q528,重复!A:A,1,FALSE)</f>
        <v>估算/结算</v>
      </c>
      <c r="P528" s="279" t="s">
        <v>614</v>
      </c>
      <c r="Q528" s="279" t="str">
        <f>INDEX(本体!C:C,MATCH(R528,本体!E:E,0))</f>
        <v>估算/结算</v>
      </c>
      <c r="R528" s="176" t="s">
        <v>1322</v>
      </c>
    </row>
    <row r="529" s="256" customFormat="1" ht="16.5" spans="1:18">
      <c r="A529" s="278" t="s">
        <v>1335</v>
      </c>
      <c r="B529" s="278" t="s">
        <v>611</v>
      </c>
      <c r="C529" s="279" t="s">
        <v>1336</v>
      </c>
      <c r="D529" s="279" t="s">
        <v>1337</v>
      </c>
      <c r="E529" s="285">
        <v>7847.38318965515</v>
      </c>
      <c r="F529" s="285" t="s">
        <v>542</v>
      </c>
      <c r="G529" s="286">
        <v>160</v>
      </c>
      <c r="H529" s="286" t="s">
        <v>1338</v>
      </c>
      <c r="I529" s="286" t="s">
        <v>1339</v>
      </c>
      <c r="J529" s="286" t="s">
        <v>24</v>
      </c>
      <c r="K529" s="286">
        <f>INDEX('2月'!F:F,MATCH(G529,'2月'!A:A,0))</f>
        <v>0</v>
      </c>
      <c r="L529" s="287"/>
      <c r="M529" s="287"/>
      <c r="N529" s="287" t="s">
        <v>24</v>
      </c>
      <c r="O529" s="286" t="str">
        <f>VLOOKUP(Q529,重复!A:A,1,FALSE)</f>
        <v>工单预览</v>
      </c>
      <c r="P529" s="279" t="s">
        <v>614</v>
      </c>
      <c r="Q529" s="279" t="str">
        <f>INDEX(本体!C:C,MATCH(R529,本体!E:E,0))</f>
        <v>工单预览</v>
      </c>
      <c r="R529" s="180" t="s">
        <v>757</v>
      </c>
    </row>
    <row r="530" s="256" customFormat="1" ht="16.5" spans="1:18">
      <c r="A530" s="278" t="s">
        <v>1340</v>
      </c>
      <c r="B530" s="278" t="s">
        <v>611</v>
      </c>
      <c r="C530" s="279" t="s">
        <v>1338</v>
      </c>
      <c r="D530" s="279" t="s">
        <v>1341</v>
      </c>
      <c r="E530" s="285">
        <v>0</v>
      </c>
      <c r="F530" s="285" t="s">
        <v>542</v>
      </c>
      <c r="G530" s="286">
        <v>162</v>
      </c>
      <c r="H530" s="286" t="s">
        <v>1338</v>
      </c>
      <c r="I530" s="286" t="s">
        <v>1341</v>
      </c>
      <c r="J530" s="286" t="s">
        <v>24</v>
      </c>
      <c r="K530" s="286">
        <f>INDEX('2月'!F:F,MATCH(G530,'2月'!A:A,0))</f>
        <v>0</v>
      </c>
      <c r="L530" s="287"/>
      <c r="M530" s="287"/>
      <c r="N530" s="287" t="s">
        <v>24</v>
      </c>
      <c r="O530" s="286" t="str">
        <f>VLOOKUP(Q530,重复!A:A,1,FALSE)</f>
        <v>工单预览</v>
      </c>
      <c r="P530" s="279" t="s">
        <v>614</v>
      </c>
      <c r="Q530" s="279" t="str">
        <f>INDEX(本体!C:C,MATCH(R530,本体!E:E,0))</f>
        <v>工单预览</v>
      </c>
      <c r="R530" s="180" t="s">
        <v>757</v>
      </c>
    </row>
    <row r="531" s="256" customFormat="1" ht="16.5" spans="1:18">
      <c r="A531" s="278" t="s">
        <v>1342</v>
      </c>
      <c r="B531" s="278" t="s">
        <v>611</v>
      </c>
      <c r="C531" s="279"/>
      <c r="D531" s="279" t="s">
        <v>1343</v>
      </c>
      <c r="E531" s="285">
        <v>6277.90655172412</v>
      </c>
      <c r="F531" s="285" t="s">
        <v>542</v>
      </c>
      <c r="G531" s="286">
        <v>153</v>
      </c>
      <c r="H531" s="286" t="s">
        <v>1338</v>
      </c>
      <c r="I531" s="286" t="s">
        <v>1344</v>
      </c>
      <c r="J531" s="286" t="s">
        <v>81</v>
      </c>
      <c r="K531" s="286">
        <f>INDEX('2月'!F:F,MATCH(G531,'2月'!A:A,0))</f>
        <v>0</v>
      </c>
      <c r="L531" s="287"/>
      <c r="M531" s="287"/>
      <c r="N531" s="287" t="s">
        <v>81</v>
      </c>
      <c r="O531" s="286" t="str">
        <f>VLOOKUP(Q531,重复!A:A,1,FALSE)</f>
        <v>工单预览</v>
      </c>
      <c r="P531" s="279" t="s">
        <v>614</v>
      </c>
      <c r="Q531" s="279" t="str">
        <f>INDEX(本体!C:C,MATCH(R531,本体!E:E,0))</f>
        <v>工单预览</v>
      </c>
      <c r="R531" s="180" t="s">
        <v>757</v>
      </c>
    </row>
    <row r="532" s="256" customFormat="1" ht="16.5" spans="1:18">
      <c r="A532" s="278" t="s">
        <v>1345</v>
      </c>
      <c r="B532" s="278" t="s">
        <v>611</v>
      </c>
      <c r="C532" s="279"/>
      <c r="D532" s="279" t="s">
        <v>1346</v>
      </c>
      <c r="E532" s="285">
        <v>0</v>
      </c>
      <c r="F532" s="285" t="s">
        <v>542</v>
      </c>
      <c r="G532" s="286"/>
      <c r="H532" s="286"/>
      <c r="I532" s="286"/>
      <c r="J532" s="286"/>
      <c r="K532" s="286" t="e">
        <f>INDEX('2月'!F:F,MATCH(G532,'2月'!A:A,0))</f>
        <v>#N/A</v>
      </c>
      <c r="L532" s="287" t="s">
        <v>33</v>
      </c>
      <c r="M532" s="287"/>
      <c r="N532" s="287" t="s">
        <v>45</v>
      </c>
      <c r="O532" s="286" t="str">
        <f>VLOOKUP(Q532,重复!A:A,1,FALSE)</f>
        <v>估算/结算</v>
      </c>
      <c r="P532" s="279" t="s">
        <v>614</v>
      </c>
      <c r="Q532" s="279" t="str">
        <f>INDEX(本体!C:C,MATCH(R532,本体!E:E,0))</f>
        <v>估算/结算</v>
      </c>
      <c r="R532" s="180" t="s">
        <v>712</v>
      </c>
    </row>
    <row r="533" s="256" customFormat="1" ht="16.5" spans="1:18">
      <c r="A533" s="278" t="s">
        <v>1347</v>
      </c>
      <c r="B533" s="278" t="s">
        <v>611</v>
      </c>
      <c r="C533" s="279"/>
      <c r="D533" s="279" t="s">
        <v>1348</v>
      </c>
      <c r="E533" s="285">
        <v>0</v>
      </c>
      <c r="F533" s="285" t="s">
        <v>542</v>
      </c>
      <c r="G533" s="286"/>
      <c r="H533" s="286"/>
      <c r="I533" s="286"/>
      <c r="J533" s="286"/>
      <c r="K533" s="286" t="e">
        <f>INDEX('2月'!F:F,MATCH(G533,'2月'!A:A,0))</f>
        <v>#N/A</v>
      </c>
      <c r="L533" s="287" t="s">
        <v>33</v>
      </c>
      <c r="M533" s="287"/>
      <c r="N533" s="287" t="s">
        <v>45</v>
      </c>
      <c r="O533" s="286" t="str">
        <f>VLOOKUP(Q533,重复!A:A,1,FALSE)</f>
        <v>估算/结算</v>
      </c>
      <c r="P533" s="279" t="s">
        <v>614</v>
      </c>
      <c r="Q533" s="279" t="str">
        <f>INDEX(本体!C:C,MATCH(R533,本体!E:E,0))</f>
        <v>估算/结算</v>
      </c>
      <c r="R533" s="180" t="s">
        <v>712</v>
      </c>
    </row>
    <row r="534" s="256" customFormat="1" ht="16.5" spans="1:18">
      <c r="A534" s="278" t="s">
        <v>1349</v>
      </c>
      <c r="B534" s="278" t="s">
        <v>611</v>
      </c>
      <c r="C534" s="279"/>
      <c r="D534" s="279" t="s">
        <v>1350</v>
      </c>
      <c r="E534" s="285">
        <v>6277.90655172412</v>
      </c>
      <c r="F534" s="285" t="s">
        <v>542</v>
      </c>
      <c r="G534" s="286"/>
      <c r="H534" s="286"/>
      <c r="I534" s="286"/>
      <c r="J534" s="286"/>
      <c r="K534" s="286" t="e">
        <f>INDEX('2月'!F:F,MATCH(G534,'2月'!A:A,0))</f>
        <v>#N/A</v>
      </c>
      <c r="L534" s="287" t="s">
        <v>33</v>
      </c>
      <c r="M534" s="287"/>
      <c r="N534" s="287" t="s">
        <v>45</v>
      </c>
      <c r="O534" s="286" t="str">
        <f>VLOOKUP(Q534,重复!A:A,1,FALSE)</f>
        <v>估算/结算</v>
      </c>
      <c r="P534" s="279" t="s">
        <v>614</v>
      </c>
      <c r="Q534" s="279" t="str">
        <f>INDEX(本体!C:C,MATCH(R534,本体!E:E,0))</f>
        <v>估算/结算</v>
      </c>
      <c r="R534" s="180" t="s">
        <v>712</v>
      </c>
    </row>
    <row r="535" s="256" customFormat="1" ht="16.5" spans="1:18">
      <c r="A535" s="278" t="s">
        <v>1351</v>
      </c>
      <c r="B535" s="278" t="s">
        <v>611</v>
      </c>
      <c r="C535" s="279"/>
      <c r="D535" s="279" t="s">
        <v>1352</v>
      </c>
      <c r="E535" s="285">
        <v>6277.90655172412</v>
      </c>
      <c r="F535" s="285" t="s">
        <v>542</v>
      </c>
      <c r="G535" s="286"/>
      <c r="H535" s="286"/>
      <c r="I535" s="286"/>
      <c r="J535" s="286"/>
      <c r="K535" s="286" t="e">
        <f>INDEX('2月'!F:F,MATCH(G535,'2月'!A:A,0))</f>
        <v>#N/A</v>
      </c>
      <c r="L535" s="287" t="s">
        <v>34</v>
      </c>
      <c r="M535" s="287"/>
      <c r="N535" s="287" t="s">
        <v>45</v>
      </c>
      <c r="O535" s="286" t="str">
        <f>VLOOKUP(Q535,重复!A:A,1,FALSE)</f>
        <v>估算/结算</v>
      </c>
      <c r="P535" s="279" t="s">
        <v>614</v>
      </c>
      <c r="Q535" s="279" t="str">
        <f>INDEX(本体!C:C,MATCH(R535,本体!E:E,0))</f>
        <v>估算/结算</v>
      </c>
      <c r="R535" s="180" t="s">
        <v>712</v>
      </c>
    </row>
    <row r="536" s="256" customFormat="1" ht="16.5" spans="1:18">
      <c r="A536" s="278" t="s">
        <v>1353</v>
      </c>
      <c r="B536" s="278" t="s">
        <v>611</v>
      </c>
      <c r="C536" s="279"/>
      <c r="D536" s="279" t="s">
        <v>1354</v>
      </c>
      <c r="E536" s="285">
        <v>6277.90655172412</v>
      </c>
      <c r="F536" s="285" t="s">
        <v>542</v>
      </c>
      <c r="G536" s="286"/>
      <c r="H536" s="286"/>
      <c r="I536" s="286"/>
      <c r="J536" s="286"/>
      <c r="K536" s="286" t="e">
        <f>INDEX('2月'!F:F,MATCH(G536,'2月'!A:A,0))</f>
        <v>#N/A</v>
      </c>
      <c r="L536" s="287" t="s">
        <v>33</v>
      </c>
      <c r="M536" s="287"/>
      <c r="N536" s="287" t="s">
        <v>45</v>
      </c>
      <c r="O536" s="286" t="str">
        <f>VLOOKUP(Q536,重复!A:A,1,FALSE)</f>
        <v>估算/结算</v>
      </c>
      <c r="P536" s="279" t="s">
        <v>614</v>
      </c>
      <c r="Q536" s="279" t="str">
        <f>INDEX(本体!C:C,MATCH(R536,本体!E:E,0))</f>
        <v>估算/结算</v>
      </c>
      <c r="R536" s="180" t="s">
        <v>712</v>
      </c>
    </row>
    <row r="537" s="256" customFormat="1" ht="16.5" spans="1:18">
      <c r="A537" s="278" t="s">
        <v>1355</v>
      </c>
      <c r="B537" s="278" t="s">
        <v>611</v>
      </c>
      <c r="C537" s="279"/>
      <c r="D537" s="279" t="s">
        <v>763</v>
      </c>
      <c r="E537" s="285">
        <v>7847.38318965515</v>
      </c>
      <c r="F537" s="285" t="s">
        <v>542</v>
      </c>
      <c r="G537" s="286"/>
      <c r="H537" s="286"/>
      <c r="I537" s="286"/>
      <c r="J537" s="286"/>
      <c r="K537" s="286" t="e">
        <f>INDEX('2月'!F:F,MATCH(G537,'2月'!A:A,0))</f>
        <v>#N/A</v>
      </c>
      <c r="L537" s="287" t="s">
        <v>33</v>
      </c>
      <c r="M537" s="287"/>
      <c r="N537" s="287" t="s">
        <v>45</v>
      </c>
      <c r="O537" s="286" t="str">
        <f>VLOOKUP(Q537,重复!A:A,1,FALSE)</f>
        <v>估算/结算</v>
      </c>
      <c r="P537" s="279" t="s">
        <v>614</v>
      </c>
      <c r="Q537" s="279" t="str">
        <f>INDEX(本体!C:C,MATCH(R537,本体!E:E,0))</f>
        <v>估算/结算</v>
      </c>
      <c r="R537" s="180" t="s">
        <v>712</v>
      </c>
    </row>
    <row r="538" s="257" customFormat="1" ht="16.5" spans="1:18">
      <c r="A538" s="278" t="s">
        <v>1356</v>
      </c>
      <c r="B538" s="278" t="s">
        <v>611</v>
      </c>
      <c r="C538" s="281"/>
      <c r="D538" s="281" t="s">
        <v>1357</v>
      </c>
      <c r="E538" s="285">
        <v>0</v>
      </c>
      <c r="F538" s="285" t="s">
        <v>542</v>
      </c>
      <c r="G538" s="286"/>
      <c r="H538" s="286"/>
      <c r="I538" s="286"/>
      <c r="J538" s="286"/>
      <c r="K538" s="286" t="e">
        <f>INDEX('2月'!F:F,MATCH(G538,'2月'!A:A,0))</f>
        <v>#N/A</v>
      </c>
      <c r="L538" s="287" t="s">
        <v>45</v>
      </c>
      <c r="M538" s="287"/>
      <c r="N538" s="287" t="s">
        <v>45</v>
      </c>
      <c r="O538" s="286" t="str">
        <f>VLOOKUP(Q538,重复!A:A,1,FALSE)</f>
        <v>维修项目/零件</v>
      </c>
      <c r="P538" s="279" t="s">
        <v>614</v>
      </c>
      <c r="Q538" s="279" t="str">
        <f>INDEX(本体!C:C,MATCH(R538,本体!E:E,0))</f>
        <v>维修项目/零件</v>
      </c>
      <c r="R538" s="176" t="s">
        <v>1051</v>
      </c>
    </row>
    <row r="539" s="257" customFormat="1" ht="16.5" spans="1:18">
      <c r="A539" s="278" t="s">
        <v>1358</v>
      </c>
      <c r="B539" s="278" t="s">
        <v>611</v>
      </c>
      <c r="C539" s="281"/>
      <c r="D539" s="281" t="s">
        <v>1359</v>
      </c>
      <c r="E539" s="285">
        <v>0</v>
      </c>
      <c r="F539" s="285" t="s">
        <v>542</v>
      </c>
      <c r="G539" s="286"/>
      <c r="H539" s="286"/>
      <c r="I539" s="286"/>
      <c r="J539" s="286"/>
      <c r="K539" s="286" t="e">
        <f>INDEX('2月'!F:F,MATCH(G539,'2月'!A:A,0))</f>
        <v>#N/A</v>
      </c>
      <c r="L539" s="287" t="s">
        <v>45</v>
      </c>
      <c r="M539" s="287"/>
      <c r="N539" s="287" t="s">
        <v>45</v>
      </c>
      <c r="O539" s="286" t="str">
        <f>VLOOKUP(Q539,重复!A:A,1,FALSE)</f>
        <v>维修项目/零件</v>
      </c>
      <c r="P539" s="279" t="s">
        <v>614</v>
      </c>
      <c r="Q539" s="279" t="str">
        <f>INDEX(本体!C:C,MATCH(R539,本体!E:E,0))</f>
        <v>维修项目/零件</v>
      </c>
      <c r="R539" s="176" t="s">
        <v>1051</v>
      </c>
    </row>
    <row r="540" s="256" customFormat="1" ht="16.5" spans="1:18">
      <c r="A540" s="278" t="s">
        <v>1360</v>
      </c>
      <c r="B540" s="278" t="s">
        <v>611</v>
      </c>
      <c r="C540" s="279"/>
      <c r="D540" s="279" t="s">
        <v>1361</v>
      </c>
      <c r="E540" s="285">
        <v>0</v>
      </c>
      <c r="F540" s="285" t="s">
        <v>542</v>
      </c>
      <c r="G540" s="286"/>
      <c r="H540" s="286"/>
      <c r="I540" s="286"/>
      <c r="J540" s="286"/>
      <c r="K540" s="286" t="e">
        <f>INDEX('2月'!F:F,MATCH(G540,'2月'!A:A,0))</f>
        <v>#N/A</v>
      </c>
      <c r="L540" s="287" t="s">
        <v>33</v>
      </c>
      <c r="M540" s="287"/>
      <c r="N540" s="287" t="s">
        <v>45</v>
      </c>
      <c r="O540" s="286" t="str">
        <f>VLOOKUP(Q540,重复!A:A,1,FALSE)</f>
        <v>维修项目/零件</v>
      </c>
      <c r="P540" s="279" t="s">
        <v>614</v>
      </c>
      <c r="Q540" s="279" t="str">
        <f>INDEX(本体!C:C,MATCH(R540,本体!E:E,0))</f>
        <v>维修项目/零件</v>
      </c>
      <c r="R540" s="176" t="s">
        <v>1051</v>
      </c>
    </row>
    <row r="541" s="256" customFormat="1" ht="16.5" spans="1:18">
      <c r="A541" s="278" t="s">
        <v>1362</v>
      </c>
      <c r="B541" s="278" t="s">
        <v>611</v>
      </c>
      <c r="C541" s="279"/>
      <c r="D541" s="279" t="s">
        <v>1363</v>
      </c>
      <c r="E541" s="285">
        <v>0</v>
      </c>
      <c r="F541" s="285" t="s">
        <v>542</v>
      </c>
      <c r="G541" s="286"/>
      <c r="H541" s="286"/>
      <c r="I541" s="286"/>
      <c r="J541" s="286"/>
      <c r="K541" s="286" t="e">
        <f>INDEX('2月'!F:F,MATCH(G541,'2月'!A:A,0))</f>
        <v>#N/A</v>
      </c>
      <c r="L541" s="287" t="s">
        <v>33</v>
      </c>
      <c r="M541" s="287"/>
      <c r="N541" s="287" t="s">
        <v>45</v>
      </c>
      <c r="O541" s="286" t="str">
        <f>VLOOKUP(Q541,重复!A:A,1,FALSE)</f>
        <v>估算/结算</v>
      </c>
      <c r="P541" s="279" t="s">
        <v>614</v>
      </c>
      <c r="Q541" s="279" t="str">
        <f>INDEX(本体!C:C,MATCH(R541,本体!E:E,0))</f>
        <v>估算/结算</v>
      </c>
      <c r="R541" s="180" t="s">
        <v>712</v>
      </c>
    </row>
    <row r="542" s="256" customFormat="1" ht="16.5" spans="1:18">
      <c r="A542" s="278" t="s">
        <v>1364</v>
      </c>
      <c r="B542" s="278" t="s">
        <v>611</v>
      </c>
      <c r="C542" s="279"/>
      <c r="D542" s="279" t="s">
        <v>1365</v>
      </c>
      <c r="E542" s="285">
        <v>7847.38318965515</v>
      </c>
      <c r="F542" s="285" t="s">
        <v>542</v>
      </c>
      <c r="G542" s="286"/>
      <c r="H542" s="286"/>
      <c r="I542" s="286"/>
      <c r="J542" s="286"/>
      <c r="K542" s="286" t="e">
        <f>INDEX('2月'!F:F,MATCH(G542,'2月'!A:A,0))</f>
        <v>#N/A</v>
      </c>
      <c r="L542" s="287" t="s">
        <v>33</v>
      </c>
      <c r="M542" s="287"/>
      <c r="N542" s="287" t="s">
        <v>45</v>
      </c>
      <c r="O542" s="286" t="str">
        <f>VLOOKUP(Q542,重复!A:A,1,FALSE)</f>
        <v>估算/结算</v>
      </c>
      <c r="P542" s="279" t="s">
        <v>614</v>
      </c>
      <c r="Q542" s="279" t="str">
        <f>INDEX(本体!C:C,MATCH(R542,本体!E:E,0))</f>
        <v>估算/结算</v>
      </c>
      <c r="R542" s="180" t="s">
        <v>712</v>
      </c>
    </row>
    <row r="543" s="256" customFormat="1" ht="16.5" spans="1:18">
      <c r="A543" s="278" t="s">
        <v>1366</v>
      </c>
      <c r="B543" s="278" t="s">
        <v>611</v>
      </c>
      <c r="C543" s="279"/>
      <c r="D543" s="279" t="s">
        <v>1367</v>
      </c>
      <c r="E543" s="285">
        <v>0</v>
      </c>
      <c r="F543" s="285" t="s">
        <v>542</v>
      </c>
      <c r="G543" s="286"/>
      <c r="H543" s="286"/>
      <c r="I543" s="286"/>
      <c r="J543" s="286"/>
      <c r="K543" s="286" t="e">
        <f>INDEX('2月'!F:F,MATCH(G543,'2月'!A:A,0))</f>
        <v>#N/A</v>
      </c>
      <c r="L543" s="287" t="s">
        <v>33</v>
      </c>
      <c r="M543" s="287"/>
      <c r="N543" s="287" t="s">
        <v>45</v>
      </c>
      <c r="O543" s="286" t="str">
        <f>VLOOKUP(Q543,重复!A:A,1,FALSE)</f>
        <v>估算/结算</v>
      </c>
      <c r="P543" s="279" t="s">
        <v>614</v>
      </c>
      <c r="Q543" s="279" t="str">
        <f>INDEX(本体!C:C,MATCH(R543,本体!E:E,0))</f>
        <v>估算/结算</v>
      </c>
      <c r="R543" s="180" t="s">
        <v>712</v>
      </c>
    </row>
    <row r="544" s="257" customFormat="1" ht="16.5" spans="1:18">
      <c r="A544" s="278" t="s">
        <v>1368</v>
      </c>
      <c r="B544" s="278" t="s">
        <v>611</v>
      </c>
      <c r="C544" s="281"/>
      <c r="D544" s="281" t="s">
        <v>1369</v>
      </c>
      <c r="E544" s="285">
        <v>0</v>
      </c>
      <c r="F544" s="285" t="s">
        <v>542</v>
      </c>
      <c r="G544" s="286"/>
      <c r="H544" s="286"/>
      <c r="I544" s="286"/>
      <c r="J544" s="286"/>
      <c r="K544" s="286" t="e">
        <f>INDEX('2月'!F:F,MATCH(G544,'2月'!A:A,0))</f>
        <v>#N/A</v>
      </c>
      <c r="L544" s="287" t="s">
        <v>45</v>
      </c>
      <c r="M544" s="287"/>
      <c r="N544" s="287" t="s">
        <v>45</v>
      </c>
      <c r="O544" s="286" t="e">
        <f>VLOOKUP(Q544,重复!A:A,1,FALSE)</f>
        <v>#N/A</v>
      </c>
      <c r="P544" s="279" t="s">
        <v>614</v>
      </c>
      <c r="Q544" s="279" t="e">
        <f>INDEX(本体!C:C,MATCH(R544,本体!E:E,0))</f>
        <v>#N/A</v>
      </c>
      <c r="R544" s="176" t="s">
        <v>520</v>
      </c>
    </row>
    <row r="545" s="257" customFormat="1" ht="16.5" spans="1:18">
      <c r="A545" s="278" t="s">
        <v>1370</v>
      </c>
      <c r="B545" s="278" t="s">
        <v>611</v>
      </c>
      <c r="C545" s="288"/>
      <c r="D545" s="288" t="s">
        <v>1371</v>
      </c>
      <c r="E545" s="285">
        <v>0</v>
      </c>
      <c r="F545" s="285" t="s">
        <v>542</v>
      </c>
      <c r="G545" s="286"/>
      <c r="H545" s="286"/>
      <c r="I545" s="286"/>
      <c r="J545" s="286"/>
      <c r="K545" s="286" t="e">
        <f>INDEX('2月'!F:F,MATCH(G545,'2月'!A:A,0))</f>
        <v>#N/A</v>
      </c>
      <c r="L545" s="287" t="s">
        <v>45</v>
      </c>
      <c r="M545" s="287"/>
      <c r="N545" s="287" t="s">
        <v>45</v>
      </c>
      <c r="O545" s="286" t="e">
        <f>VLOOKUP(Q545,重复!A:A,1,FALSE)</f>
        <v>#N/A</v>
      </c>
      <c r="P545" s="291" t="s">
        <v>614</v>
      </c>
      <c r="Q545" s="279" t="e">
        <f>INDEX(本体!C:C,MATCH(R545,本体!E:E,0))</f>
        <v>#N/A</v>
      </c>
      <c r="R545" s="176" t="s">
        <v>520</v>
      </c>
    </row>
    <row r="546" s="257" customFormat="1" ht="16.5" spans="1:18">
      <c r="A546" s="278" t="s">
        <v>1372</v>
      </c>
      <c r="B546" s="278" t="s">
        <v>611</v>
      </c>
      <c r="C546" s="288"/>
      <c r="D546" s="288" t="s">
        <v>1373</v>
      </c>
      <c r="E546" s="285">
        <v>0</v>
      </c>
      <c r="F546" s="285" t="s">
        <v>542</v>
      </c>
      <c r="G546" s="286"/>
      <c r="H546" s="286"/>
      <c r="I546" s="286"/>
      <c r="J546" s="286"/>
      <c r="K546" s="286" t="e">
        <f>INDEX('2月'!F:F,MATCH(G546,'2月'!A:A,0))</f>
        <v>#N/A</v>
      </c>
      <c r="L546" s="287" t="s">
        <v>45</v>
      </c>
      <c r="M546" s="287"/>
      <c r="N546" s="287" t="s">
        <v>45</v>
      </c>
      <c r="O546" s="286" t="e">
        <f>VLOOKUP(Q546,重复!A:A,1,FALSE)</f>
        <v>#N/A</v>
      </c>
      <c r="P546" s="291" t="s">
        <v>614</v>
      </c>
      <c r="Q546" s="279" t="e">
        <f>INDEX(本体!C:C,MATCH(R546,本体!E:E,0))</f>
        <v>#N/A</v>
      </c>
      <c r="R546" s="176" t="s">
        <v>520</v>
      </c>
    </row>
    <row r="547" s="256" customFormat="1" ht="16.5" spans="1:18">
      <c r="A547" s="278" t="s">
        <v>1374</v>
      </c>
      <c r="B547" s="278" t="s">
        <v>611</v>
      </c>
      <c r="C547" s="279" t="s">
        <v>1375</v>
      </c>
      <c r="D547" s="280" t="s">
        <v>1375</v>
      </c>
      <c r="E547" s="285">
        <v>7847.38318965515</v>
      </c>
      <c r="F547" s="285" t="s">
        <v>542</v>
      </c>
      <c r="G547" s="286">
        <v>156</v>
      </c>
      <c r="H547" s="286" t="s">
        <v>1338</v>
      </c>
      <c r="I547" s="286" t="s">
        <v>1376</v>
      </c>
      <c r="J547" s="286" t="s">
        <v>33</v>
      </c>
      <c r="K547" s="286">
        <f>INDEX('2月'!F:F,MATCH(G547,'2月'!A:A,0))</f>
        <v>0</v>
      </c>
      <c r="L547" s="287"/>
      <c r="M547" s="287"/>
      <c r="N547" s="287" t="s">
        <v>33</v>
      </c>
      <c r="O547" s="286" t="str">
        <f>VLOOKUP(Q547,重复!A:A,1,FALSE)</f>
        <v>维修项目/零件</v>
      </c>
      <c r="P547" s="279" t="s">
        <v>614</v>
      </c>
      <c r="Q547" s="279" t="str">
        <f>INDEX(本体!C:C,MATCH(R547,本体!E:E,0))</f>
        <v>维修项目/零件</v>
      </c>
      <c r="R547" s="176" t="s">
        <v>1051</v>
      </c>
    </row>
    <row r="548" s="256" customFormat="1" ht="16.5" spans="1:18">
      <c r="A548" s="278" t="s">
        <v>1377</v>
      </c>
      <c r="B548" s="278" t="s">
        <v>611</v>
      </c>
      <c r="C548" s="291"/>
      <c r="D548" s="305" t="s">
        <v>1378</v>
      </c>
      <c r="E548" s="285">
        <v>7847.38318965515</v>
      </c>
      <c r="F548" s="285" t="s">
        <v>542</v>
      </c>
      <c r="G548" s="286">
        <v>156</v>
      </c>
      <c r="H548" s="286" t="s">
        <v>1338</v>
      </c>
      <c r="I548" s="286" t="s">
        <v>1376</v>
      </c>
      <c r="J548" s="286" t="s">
        <v>33</v>
      </c>
      <c r="K548" s="286">
        <f>INDEX('2月'!F:F,MATCH(G548,'2月'!A:A,0))</f>
        <v>0</v>
      </c>
      <c r="L548" s="287"/>
      <c r="M548" s="287"/>
      <c r="N548" s="287" t="s">
        <v>33</v>
      </c>
      <c r="O548" s="286" t="str">
        <f>VLOOKUP(Q548,重复!A:A,1,FALSE)</f>
        <v>维修项目/零件</v>
      </c>
      <c r="P548" s="291" t="s">
        <v>614</v>
      </c>
      <c r="Q548" s="279" t="str">
        <f>INDEX(本体!C:C,MATCH(R548,本体!E:E,0))</f>
        <v>维修项目/零件</v>
      </c>
      <c r="R548" s="176" t="s">
        <v>1051</v>
      </c>
    </row>
    <row r="549" s="256" customFormat="1" ht="16.5" spans="1:18">
      <c r="A549" s="278" t="s">
        <v>1379</v>
      </c>
      <c r="B549" s="278" t="s">
        <v>611</v>
      </c>
      <c r="C549" s="279"/>
      <c r="D549" s="280" t="s">
        <v>1380</v>
      </c>
      <c r="E549" s="285">
        <v>0</v>
      </c>
      <c r="F549" s="285" t="s">
        <v>542</v>
      </c>
      <c r="G549" s="286"/>
      <c r="H549" s="286"/>
      <c r="I549" s="286"/>
      <c r="J549" s="286"/>
      <c r="K549" s="286" t="e">
        <f>INDEX('2月'!F:F,MATCH(G549,'2月'!A:A,0))</f>
        <v>#N/A</v>
      </c>
      <c r="L549" s="287" t="s">
        <v>33</v>
      </c>
      <c r="M549" s="287"/>
      <c r="N549" s="287" t="s">
        <v>45</v>
      </c>
      <c r="O549" s="286" t="str">
        <f>VLOOKUP(Q549,重复!A:A,1,FALSE)</f>
        <v>维修项目/零件</v>
      </c>
      <c r="P549" s="279" t="s">
        <v>614</v>
      </c>
      <c r="Q549" s="279" t="str">
        <f>INDEX(本体!C:C,MATCH(R549,本体!E:E,0))</f>
        <v>维修项目/零件</v>
      </c>
      <c r="R549" s="176" t="s">
        <v>1051</v>
      </c>
    </row>
    <row r="550" s="256" customFormat="1" ht="16.5" spans="1:18">
      <c r="A550" s="278" t="s">
        <v>1381</v>
      </c>
      <c r="B550" s="278" t="s">
        <v>611</v>
      </c>
      <c r="C550" s="279"/>
      <c r="D550" s="280" t="s">
        <v>1382</v>
      </c>
      <c r="E550" s="285">
        <v>0</v>
      </c>
      <c r="F550" s="285" t="s">
        <v>542</v>
      </c>
      <c r="G550" s="286"/>
      <c r="H550" s="286"/>
      <c r="I550" s="286"/>
      <c r="J550" s="286"/>
      <c r="K550" s="286" t="e">
        <f>INDEX('2月'!F:F,MATCH(G550,'2月'!A:A,0))</f>
        <v>#N/A</v>
      </c>
      <c r="L550" s="287" t="s">
        <v>33</v>
      </c>
      <c r="M550" s="287"/>
      <c r="N550" s="287" t="s">
        <v>45</v>
      </c>
      <c r="O550" s="286" t="str">
        <f>VLOOKUP(Q550,重复!A:A,1,FALSE)</f>
        <v>维修项目/零件</v>
      </c>
      <c r="P550" s="279" t="s">
        <v>614</v>
      </c>
      <c r="Q550" s="279" t="str">
        <f>INDEX(本体!C:C,MATCH(R550,本体!E:E,0))</f>
        <v>维修项目/零件</v>
      </c>
      <c r="R550" s="176" t="s">
        <v>1051</v>
      </c>
    </row>
    <row r="551" s="256" customFormat="1" ht="16.5" spans="1:18">
      <c r="A551" s="278" t="s">
        <v>1383</v>
      </c>
      <c r="B551" s="278" t="s">
        <v>611</v>
      </c>
      <c r="C551" s="279" t="s">
        <v>1384</v>
      </c>
      <c r="D551" s="280" t="s">
        <v>1384</v>
      </c>
      <c r="E551" s="285">
        <v>6277.90655172412</v>
      </c>
      <c r="F551" s="285" t="s">
        <v>542</v>
      </c>
      <c r="G551" s="286"/>
      <c r="H551" s="286"/>
      <c r="I551" s="286"/>
      <c r="J551" s="286"/>
      <c r="K551" s="286" t="e">
        <f>INDEX('2月'!F:F,MATCH(G551,'2月'!A:A,0))</f>
        <v>#N/A</v>
      </c>
      <c r="L551" s="287" t="s">
        <v>33</v>
      </c>
      <c r="M551" s="287"/>
      <c r="N551" s="287" t="s">
        <v>45</v>
      </c>
      <c r="O551" s="286" t="str">
        <f>VLOOKUP(Q551,重复!A:A,1,FALSE)</f>
        <v>估算/结算</v>
      </c>
      <c r="P551" s="279" t="s">
        <v>614</v>
      </c>
      <c r="Q551" s="279" t="str">
        <f>INDEX(本体!C:C,MATCH(R551,本体!E:E,0))</f>
        <v>估算/结算</v>
      </c>
      <c r="R551" s="176" t="s">
        <v>1322</v>
      </c>
    </row>
    <row r="552" s="256" customFormat="1" ht="16.5" spans="1:18">
      <c r="A552" s="278" t="s">
        <v>1385</v>
      </c>
      <c r="B552" s="278" t="s">
        <v>611</v>
      </c>
      <c r="C552" s="279" t="s">
        <v>1338</v>
      </c>
      <c r="D552" s="279" t="s">
        <v>1386</v>
      </c>
      <c r="E552" s="285">
        <v>0</v>
      </c>
      <c r="F552" s="285" t="s">
        <v>542</v>
      </c>
      <c r="G552" s="286">
        <v>157</v>
      </c>
      <c r="H552" s="286" t="s">
        <v>1338</v>
      </c>
      <c r="I552" s="286" t="s">
        <v>1386</v>
      </c>
      <c r="J552" s="286" t="s">
        <v>24</v>
      </c>
      <c r="K552" s="286">
        <f>INDEX('2月'!F:F,MATCH(G552,'2月'!A:A,0))</f>
        <v>0</v>
      </c>
      <c r="L552" s="287"/>
      <c r="M552" s="287"/>
      <c r="N552" s="287" t="s">
        <v>24</v>
      </c>
      <c r="O552" s="286" t="str">
        <f>VLOOKUP(Q552,重复!A:A,1,FALSE)</f>
        <v>工单预览</v>
      </c>
      <c r="P552" s="279" t="s">
        <v>614</v>
      </c>
      <c r="Q552" s="279" t="str">
        <f>INDEX(本体!C:C,MATCH(R552,本体!E:E,0))</f>
        <v>工单预览</v>
      </c>
      <c r="R552" s="180" t="s">
        <v>757</v>
      </c>
    </row>
    <row r="553" s="256" customFormat="1" ht="16.5" spans="1:18">
      <c r="A553" s="278" t="s">
        <v>1387</v>
      </c>
      <c r="B553" s="278" t="s">
        <v>611</v>
      </c>
      <c r="C553" s="279"/>
      <c r="D553" s="279" t="s">
        <v>1388</v>
      </c>
      <c r="E553" s="285">
        <v>0</v>
      </c>
      <c r="F553" s="285" t="s">
        <v>542</v>
      </c>
      <c r="G553" s="286">
        <v>158</v>
      </c>
      <c r="H553" s="286" t="s">
        <v>1338</v>
      </c>
      <c r="I553" s="286" t="s">
        <v>1388</v>
      </c>
      <c r="J553" s="286" t="s">
        <v>24</v>
      </c>
      <c r="K553" s="286">
        <f>INDEX('2月'!F:F,MATCH(G553,'2月'!A:A,0))</f>
        <v>0</v>
      </c>
      <c r="L553" s="287"/>
      <c r="M553" s="287"/>
      <c r="N553" s="287" t="s">
        <v>24</v>
      </c>
      <c r="O553" s="286" t="str">
        <f>VLOOKUP(Q553,重复!A:A,1,FALSE)</f>
        <v>会计服务结算-店端</v>
      </c>
      <c r="P553" s="279" t="s">
        <v>614</v>
      </c>
      <c r="Q553" s="279" t="str">
        <f>INDEX(本体!C:C,MATCH(R553,本体!E:E,0))</f>
        <v>会计服务结算-店端</v>
      </c>
      <c r="R553" s="176" t="s">
        <v>1389</v>
      </c>
    </row>
    <row r="554" s="256" customFormat="1" ht="16.5" spans="1:18">
      <c r="A554" s="278" t="s">
        <v>1390</v>
      </c>
      <c r="B554" s="278" t="s">
        <v>611</v>
      </c>
      <c r="C554" s="279"/>
      <c r="D554" s="279" t="s">
        <v>1391</v>
      </c>
      <c r="E554" s="285">
        <v>0</v>
      </c>
      <c r="F554" s="285" t="s">
        <v>542</v>
      </c>
      <c r="G554" s="286">
        <v>159</v>
      </c>
      <c r="H554" s="286" t="s">
        <v>1338</v>
      </c>
      <c r="I554" s="286" t="s">
        <v>1391</v>
      </c>
      <c r="J554" s="286" t="s">
        <v>24</v>
      </c>
      <c r="K554" s="286">
        <f>INDEX('2月'!F:F,MATCH(G554,'2月'!A:A,0))</f>
        <v>0</v>
      </c>
      <c r="L554" s="287"/>
      <c r="M554" s="287"/>
      <c r="N554" s="287" t="s">
        <v>24</v>
      </c>
      <c r="O554" s="286" t="str">
        <f>VLOOKUP(Q554,重复!A:A,1,FALSE)</f>
        <v>工单预览</v>
      </c>
      <c r="P554" s="279" t="s">
        <v>614</v>
      </c>
      <c r="Q554" s="279" t="str">
        <f>INDEX(本体!C:C,MATCH(R554,本体!E:E,0))</f>
        <v>工单预览</v>
      </c>
      <c r="R554" s="180" t="s">
        <v>757</v>
      </c>
    </row>
    <row r="555" s="256" customFormat="1" ht="16.5" spans="1:18">
      <c r="A555" s="278" t="s">
        <v>1392</v>
      </c>
      <c r="B555" s="278" t="s">
        <v>611</v>
      </c>
      <c r="C555" s="279"/>
      <c r="D555" s="279" t="s">
        <v>1393</v>
      </c>
      <c r="E555" s="285">
        <v>0</v>
      </c>
      <c r="F555" s="285" t="s">
        <v>542</v>
      </c>
      <c r="G555" s="286">
        <v>163</v>
      </c>
      <c r="H555" s="286" t="s">
        <v>1338</v>
      </c>
      <c r="I555" s="286" t="s">
        <v>1393</v>
      </c>
      <c r="J555" s="286" t="s">
        <v>24</v>
      </c>
      <c r="K555" s="286">
        <f>INDEX('2月'!F:F,MATCH(G555,'2月'!A:A,0))</f>
        <v>0</v>
      </c>
      <c r="L555" s="287"/>
      <c r="M555" s="287"/>
      <c r="N555" s="287" t="s">
        <v>24</v>
      </c>
      <c r="O555" s="286" t="str">
        <f>VLOOKUP(Q555,重复!A:A,1,FALSE)</f>
        <v>工单预览</v>
      </c>
      <c r="P555" s="279" t="s">
        <v>614</v>
      </c>
      <c r="Q555" s="279" t="str">
        <f>INDEX(本体!C:C,MATCH(R555,本体!E:E,0))</f>
        <v>工单预览</v>
      </c>
      <c r="R555" s="180" t="s">
        <v>757</v>
      </c>
    </row>
    <row r="556" s="256" customFormat="1" ht="16.5" spans="1:18">
      <c r="A556" s="278" t="s">
        <v>1394</v>
      </c>
      <c r="B556" s="278" t="s">
        <v>611</v>
      </c>
      <c r="C556" s="279"/>
      <c r="D556" s="279" t="s">
        <v>1395</v>
      </c>
      <c r="E556" s="285">
        <v>0</v>
      </c>
      <c r="F556" s="285" t="s">
        <v>542</v>
      </c>
      <c r="G556" s="286">
        <v>161</v>
      </c>
      <c r="H556" s="286" t="s">
        <v>1338</v>
      </c>
      <c r="I556" s="286" t="s">
        <v>1395</v>
      </c>
      <c r="J556" s="286" t="s">
        <v>24</v>
      </c>
      <c r="K556" s="286">
        <f>INDEX('2月'!F:F,MATCH(G556,'2月'!A:A,0))</f>
        <v>0</v>
      </c>
      <c r="L556" s="287"/>
      <c r="M556" s="287"/>
      <c r="N556" s="287" t="s">
        <v>24</v>
      </c>
      <c r="O556" s="286" t="str">
        <f>VLOOKUP(Q556,重复!A:A,1,FALSE)</f>
        <v>工单预览</v>
      </c>
      <c r="P556" s="279" t="s">
        <v>614</v>
      </c>
      <c r="Q556" s="279" t="str">
        <f>INDEX(本体!C:C,MATCH(R556,本体!E:E,0))</f>
        <v>工单预览</v>
      </c>
      <c r="R556" s="180" t="s">
        <v>757</v>
      </c>
    </row>
    <row r="557" s="256" customFormat="1" ht="16.5" spans="1:18">
      <c r="A557" s="278" t="s">
        <v>1396</v>
      </c>
      <c r="B557" s="278" t="s">
        <v>611</v>
      </c>
      <c r="C557" s="279"/>
      <c r="D557" s="279" t="s">
        <v>1397</v>
      </c>
      <c r="E557" s="285">
        <v>0</v>
      </c>
      <c r="F557" s="285" t="s">
        <v>542</v>
      </c>
      <c r="G557" s="286">
        <v>155</v>
      </c>
      <c r="H557" s="286" t="s">
        <v>1338</v>
      </c>
      <c r="I557" s="286" t="s">
        <v>1397</v>
      </c>
      <c r="J557" s="286" t="s">
        <v>33</v>
      </c>
      <c r="K557" s="286">
        <f>INDEX('2月'!F:F,MATCH(G557,'2月'!A:A,0))</f>
        <v>0</v>
      </c>
      <c r="L557" s="287"/>
      <c r="M557" s="287"/>
      <c r="N557" s="287" t="s">
        <v>33</v>
      </c>
      <c r="O557" s="286" t="str">
        <f>VLOOKUP(Q557,重复!A:A,1,FALSE)</f>
        <v>工单预览</v>
      </c>
      <c r="P557" s="279" t="s">
        <v>614</v>
      </c>
      <c r="Q557" s="279" t="str">
        <f>INDEX(本体!C:C,MATCH(R557,本体!E:E,0))</f>
        <v>工单预览</v>
      </c>
      <c r="R557" s="180" t="s">
        <v>757</v>
      </c>
    </row>
    <row r="558" s="256" customFormat="1" ht="16.5" spans="1:18">
      <c r="A558" s="278" t="s">
        <v>1398</v>
      </c>
      <c r="B558" s="278" t="s">
        <v>611</v>
      </c>
      <c r="C558" s="279"/>
      <c r="D558" s="279" t="s">
        <v>1399</v>
      </c>
      <c r="E558" s="285">
        <v>0</v>
      </c>
      <c r="F558" s="285" t="s">
        <v>542</v>
      </c>
      <c r="G558" s="286">
        <v>164</v>
      </c>
      <c r="H558" s="286" t="s">
        <v>1338</v>
      </c>
      <c r="I558" s="286" t="s">
        <v>1399</v>
      </c>
      <c r="J558" s="286" t="s">
        <v>24</v>
      </c>
      <c r="K558" s="286">
        <f>INDEX('2月'!F:F,MATCH(G558,'2月'!A:A,0))</f>
        <v>0</v>
      </c>
      <c r="L558" s="287"/>
      <c r="M558" s="287"/>
      <c r="N558" s="287" t="s">
        <v>24</v>
      </c>
      <c r="O558" s="286" t="str">
        <f>VLOOKUP(Q558,重复!A:A,1,FALSE)</f>
        <v>工单预览</v>
      </c>
      <c r="P558" s="279" t="s">
        <v>614</v>
      </c>
      <c r="Q558" s="279" t="str">
        <f>INDEX(本体!C:C,MATCH(R558,本体!E:E,0))</f>
        <v>工单预览</v>
      </c>
      <c r="R558" s="180" t="s">
        <v>680</v>
      </c>
    </row>
    <row r="559" s="256" customFormat="1" ht="16.5" spans="1:18">
      <c r="A559" s="278" t="s">
        <v>1400</v>
      </c>
      <c r="B559" s="278" t="s">
        <v>611</v>
      </c>
      <c r="C559" s="279"/>
      <c r="D559" s="279" t="s">
        <v>1401</v>
      </c>
      <c r="E559" s="285">
        <v>0</v>
      </c>
      <c r="F559" s="285" t="s">
        <v>542</v>
      </c>
      <c r="G559" s="286">
        <v>165</v>
      </c>
      <c r="H559" s="286" t="s">
        <v>1338</v>
      </c>
      <c r="I559" s="286" t="s">
        <v>1401</v>
      </c>
      <c r="J559" s="286" t="s">
        <v>33</v>
      </c>
      <c r="K559" s="286">
        <f>INDEX('2月'!F:F,MATCH(G559,'2月'!A:A,0))</f>
        <v>0</v>
      </c>
      <c r="L559" s="287"/>
      <c r="M559" s="287"/>
      <c r="N559" s="287" t="s">
        <v>33</v>
      </c>
      <c r="O559" s="286" t="str">
        <f>VLOOKUP(Q559,重复!A:A,1,FALSE)</f>
        <v>工单预览</v>
      </c>
      <c r="P559" s="279" t="s">
        <v>614</v>
      </c>
      <c r="Q559" s="279" t="str">
        <f>INDEX(本体!C:C,MATCH(R559,本体!E:E,0))</f>
        <v>工单预览</v>
      </c>
      <c r="R559" s="180" t="s">
        <v>672</v>
      </c>
    </row>
    <row r="560" s="256" customFormat="1" ht="16.5" spans="1:18">
      <c r="A560" s="278" t="s">
        <v>1402</v>
      </c>
      <c r="B560" s="278" t="s">
        <v>611</v>
      </c>
      <c r="C560" s="279"/>
      <c r="D560" s="279" t="s">
        <v>1403</v>
      </c>
      <c r="E560" s="285">
        <v>0</v>
      </c>
      <c r="F560" s="285" t="s">
        <v>542</v>
      </c>
      <c r="G560" s="286">
        <v>166</v>
      </c>
      <c r="H560" s="286" t="s">
        <v>1338</v>
      </c>
      <c r="I560" s="286" t="s">
        <v>1403</v>
      </c>
      <c r="J560" s="286" t="s">
        <v>24</v>
      </c>
      <c r="K560" s="286">
        <f>INDEX('2月'!F:F,MATCH(G560,'2月'!A:A,0))</f>
        <v>0</v>
      </c>
      <c r="L560" s="287"/>
      <c r="M560" s="287"/>
      <c r="N560" s="287" t="s">
        <v>24</v>
      </c>
      <c r="O560" s="286" t="str">
        <f>VLOOKUP(Q560,重复!A:A,1,FALSE)</f>
        <v>工单预览</v>
      </c>
      <c r="P560" s="279" t="s">
        <v>614</v>
      </c>
      <c r="Q560" s="279" t="str">
        <f>INDEX(本体!C:C,MATCH(R560,本体!E:E,0))</f>
        <v>工单预览</v>
      </c>
      <c r="R560" s="180" t="s">
        <v>764</v>
      </c>
    </row>
    <row r="561" s="256" customFormat="1" ht="16.5" spans="1:18">
      <c r="A561" s="278" t="s">
        <v>1404</v>
      </c>
      <c r="B561" s="278" t="s">
        <v>611</v>
      </c>
      <c r="C561" s="279"/>
      <c r="D561" s="279" t="s">
        <v>1405</v>
      </c>
      <c r="E561" s="285">
        <v>0</v>
      </c>
      <c r="F561" s="285" t="s">
        <v>542</v>
      </c>
      <c r="G561" s="286">
        <v>167</v>
      </c>
      <c r="H561" s="286" t="s">
        <v>1338</v>
      </c>
      <c r="I561" s="286" t="s">
        <v>1405</v>
      </c>
      <c r="J561" s="286" t="s">
        <v>24</v>
      </c>
      <c r="K561" s="286">
        <f>INDEX('2月'!F:F,MATCH(G561,'2月'!A:A,0))</f>
        <v>0</v>
      </c>
      <c r="L561" s="287"/>
      <c r="M561" s="287"/>
      <c r="N561" s="287" t="s">
        <v>24</v>
      </c>
      <c r="O561" s="286" t="str">
        <f>VLOOKUP(Q561,重复!A:A,1,FALSE)</f>
        <v>工单预览</v>
      </c>
      <c r="P561" s="279" t="s">
        <v>614</v>
      </c>
      <c r="Q561" s="279" t="str">
        <f>INDEX(本体!C:C,MATCH(R561,本体!E:E,0))</f>
        <v>工单预览</v>
      </c>
      <c r="R561" s="180" t="s">
        <v>707</v>
      </c>
    </row>
    <row r="562" s="256" customFormat="1" ht="16.5" spans="1:18">
      <c r="A562" s="278" t="s">
        <v>1406</v>
      </c>
      <c r="B562" s="278" t="s">
        <v>611</v>
      </c>
      <c r="C562" s="279"/>
      <c r="D562" s="279" t="s">
        <v>1407</v>
      </c>
      <c r="E562" s="285">
        <v>0</v>
      </c>
      <c r="F562" s="285" t="s">
        <v>542</v>
      </c>
      <c r="G562" s="286">
        <v>168</v>
      </c>
      <c r="H562" s="286" t="s">
        <v>1338</v>
      </c>
      <c r="I562" s="286" t="s">
        <v>1407</v>
      </c>
      <c r="J562" s="286" t="s">
        <v>33</v>
      </c>
      <c r="K562" s="286">
        <f>INDEX('2月'!F:F,MATCH(G562,'2月'!A:A,0))</f>
        <v>0</v>
      </c>
      <c r="L562" s="287"/>
      <c r="M562" s="287"/>
      <c r="N562" s="287" t="s">
        <v>33</v>
      </c>
      <c r="O562" s="286" t="str">
        <f>VLOOKUP(Q562,重复!A:A,1,FALSE)</f>
        <v>工单预览</v>
      </c>
      <c r="P562" s="279" t="s">
        <v>614</v>
      </c>
      <c r="Q562" s="279" t="str">
        <f>INDEX(本体!C:C,MATCH(R562,本体!E:E,0))</f>
        <v>工单预览</v>
      </c>
      <c r="R562" s="176" t="s">
        <v>1408</v>
      </c>
    </row>
    <row r="563" s="256" customFormat="1" ht="16.5" spans="1:18">
      <c r="A563" s="278" t="s">
        <v>1409</v>
      </c>
      <c r="B563" s="278" t="s">
        <v>611</v>
      </c>
      <c r="C563" s="279"/>
      <c r="D563" s="279" t="s">
        <v>1410</v>
      </c>
      <c r="E563" s="285">
        <v>0</v>
      </c>
      <c r="F563" s="285" t="s">
        <v>542</v>
      </c>
      <c r="G563" s="286">
        <v>169</v>
      </c>
      <c r="H563" s="286" t="s">
        <v>1338</v>
      </c>
      <c r="I563" s="286" t="s">
        <v>1410</v>
      </c>
      <c r="J563" s="286" t="s">
        <v>33</v>
      </c>
      <c r="K563" s="286">
        <f>INDEX('2月'!F:F,MATCH(G563,'2月'!A:A,0))</f>
        <v>0</v>
      </c>
      <c r="L563" s="287"/>
      <c r="M563" s="287"/>
      <c r="N563" s="287" t="s">
        <v>33</v>
      </c>
      <c r="O563" s="286" t="str">
        <f>VLOOKUP(Q563,重复!A:A,1,FALSE)</f>
        <v>工单预览</v>
      </c>
      <c r="P563" s="279" t="s">
        <v>614</v>
      </c>
      <c r="Q563" s="279" t="str">
        <f>INDEX(本体!C:C,MATCH(R563,本体!E:E,0))</f>
        <v>工单预览</v>
      </c>
      <c r="R563" s="176" t="s">
        <v>1408</v>
      </c>
    </row>
    <row r="564" s="256" customFormat="1" ht="16.5" spans="1:18">
      <c r="A564" s="278" t="s">
        <v>1411</v>
      </c>
      <c r="B564" s="278" t="s">
        <v>611</v>
      </c>
      <c r="C564" s="279"/>
      <c r="D564" s="279" t="s">
        <v>1412</v>
      </c>
      <c r="E564" s="285">
        <v>0</v>
      </c>
      <c r="F564" s="285" t="s">
        <v>542</v>
      </c>
      <c r="G564" s="286">
        <v>170</v>
      </c>
      <c r="H564" s="286" t="s">
        <v>1338</v>
      </c>
      <c r="I564" s="286" t="s">
        <v>1412</v>
      </c>
      <c r="J564" s="286" t="s">
        <v>33</v>
      </c>
      <c r="K564" s="286">
        <f>INDEX('2月'!F:F,MATCH(G564,'2月'!A:A,0))</f>
        <v>0</v>
      </c>
      <c r="L564" s="287"/>
      <c r="M564" s="287"/>
      <c r="N564" s="287" t="s">
        <v>33</v>
      </c>
      <c r="O564" s="286" t="str">
        <f>VLOOKUP(Q564,重复!A:A,1,FALSE)</f>
        <v>估算/结算</v>
      </c>
      <c r="P564" s="279" t="s">
        <v>614</v>
      </c>
      <c r="Q564" s="279" t="str">
        <f>INDEX(本体!C:C,MATCH(R564,本体!E:E,0))</f>
        <v>估算/结算</v>
      </c>
      <c r="R564" s="180" t="s">
        <v>712</v>
      </c>
    </row>
    <row r="565" s="256" customFormat="1" ht="16.5" spans="1:18">
      <c r="A565" s="278" t="s">
        <v>1413</v>
      </c>
      <c r="B565" s="278" t="s">
        <v>611</v>
      </c>
      <c r="C565" s="279"/>
      <c r="D565" s="279" t="s">
        <v>1414</v>
      </c>
      <c r="E565" s="285">
        <v>0</v>
      </c>
      <c r="F565" s="285" t="s">
        <v>542</v>
      </c>
      <c r="G565" s="286">
        <v>154</v>
      </c>
      <c r="H565" s="286" t="s">
        <v>1338</v>
      </c>
      <c r="I565" s="286" t="s">
        <v>1414</v>
      </c>
      <c r="J565" s="286" t="s">
        <v>33</v>
      </c>
      <c r="K565" s="286">
        <f>INDEX('2月'!F:F,MATCH(G565,'2月'!A:A,0))</f>
        <v>0</v>
      </c>
      <c r="L565" s="287"/>
      <c r="M565" s="287"/>
      <c r="N565" s="287" t="s">
        <v>33</v>
      </c>
      <c r="O565" s="286" t="str">
        <f>VLOOKUP(Q565,重复!A:A,1,FALSE)</f>
        <v>估算/结算</v>
      </c>
      <c r="P565" s="279" t="s">
        <v>614</v>
      </c>
      <c r="Q565" s="279" t="str">
        <f>INDEX(本体!C:C,MATCH(R565,本体!E:E,0))</f>
        <v>估算/结算</v>
      </c>
      <c r="R565" s="180" t="s">
        <v>712</v>
      </c>
    </row>
    <row r="566" s="263" customFormat="1" ht="16.5" spans="1:18">
      <c r="A566" s="278" t="s">
        <v>1415</v>
      </c>
      <c r="B566" s="278" t="s">
        <v>611</v>
      </c>
      <c r="C566" s="279" t="s">
        <v>1416</v>
      </c>
      <c r="D566" s="279" t="s">
        <v>1417</v>
      </c>
      <c r="E566" s="285">
        <v>0</v>
      </c>
      <c r="F566" s="285" t="s">
        <v>542</v>
      </c>
      <c r="G566" s="286">
        <v>171</v>
      </c>
      <c r="H566" s="286" t="s">
        <v>1416</v>
      </c>
      <c r="I566" s="286" t="s">
        <v>1417</v>
      </c>
      <c r="J566" s="286" t="s">
        <v>24</v>
      </c>
      <c r="K566" s="286">
        <f>INDEX('2月'!F:F,MATCH(G566,'2月'!A:A,0))</f>
        <v>0</v>
      </c>
      <c r="L566" s="287"/>
      <c r="M566" s="287"/>
      <c r="N566" s="287" t="s">
        <v>24</v>
      </c>
      <c r="O566" s="286" t="str">
        <f>VLOOKUP(Q566,重复!A:A,1,FALSE)</f>
        <v>作业结果</v>
      </c>
      <c r="P566" s="279" t="s">
        <v>614</v>
      </c>
      <c r="Q566" s="279" t="str">
        <f>INDEX(本体!C:C,MATCH(R566,本体!E:E,0))</f>
        <v>作业结果</v>
      </c>
      <c r="R566" s="176" t="s">
        <v>1418</v>
      </c>
    </row>
    <row r="567" ht="16.5" spans="1:18">
      <c r="A567" s="278" t="s">
        <v>1419</v>
      </c>
      <c r="B567" s="278" t="s">
        <v>611</v>
      </c>
      <c r="C567" s="279"/>
      <c r="D567" s="280" t="s">
        <v>1420</v>
      </c>
      <c r="E567" s="285">
        <v>10986.3364655172</v>
      </c>
      <c r="F567" s="285" t="s">
        <v>542</v>
      </c>
      <c r="G567" s="286">
        <v>173</v>
      </c>
      <c r="H567" s="286" t="s">
        <v>1416</v>
      </c>
      <c r="I567" s="286" t="s">
        <v>1416</v>
      </c>
      <c r="J567" s="286" t="s">
        <v>24</v>
      </c>
      <c r="K567" s="286">
        <f>INDEX('2月'!F:F,MATCH(G567,'2月'!A:A,0))</f>
        <v>0</v>
      </c>
      <c r="L567" s="287"/>
      <c r="M567" s="287"/>
      <c r="N567" s="287" t="s">
        <v>24</v>
      </c>
      <c r="O567" s="286" t="str">
        <f>VLOOKUP(Q567,重复!A:A,1,FALSE)</f>
        <v>作业结果</v>
      </c>
      <c r="P567" s="279" t="s">
        <v>614</v>
      </c>
      <c r="Q567" s="279" t="str">
        <f>INDEX(本体!C:C,MATCH(R567,本体!E:E,0))</f>
        <v>作业结果</v>
      </c>
      <c r="R567" s="180" t="s">
        <v>1421</v>
      </c>
    </row>
    <row r="568" ht="16.5" spans="1:18">
      <c r="A568" s="278" t="s">
        <v>1422</v>
      </c>
      <c r="B568" s="278" t="s">
        <v>611</v>
      </c>
      <c r="C568" s="279"/>
      <c r="D568" s="280" t="s">
        <v>1423</v>
      </c>
      <c r="E568" s="285">
        <v>6277.90655172412</v>
      </c>
      <c r="F568" s="285" t="s">
        <v>542</v>
      </c>
      <c r="G568" s="286"/>
      <c r="H568" s="286"/>
      <c r="I568" s="286"/>
      <c r="J568" s="286"/>
      <c r="K568" s="286" t="e">
        <f>INDEX('2月'!F:F,MATCH(G568,'2月'!A:A,0))</f>
        <v>#N/A</v>
      </c>
      <c r="L568" s="287" t="s">
        <v>33</v>
      </c>
      <c r="M568" s="287"/>
      <c r="N568" s="287" t="s">
        <v>45</v>
      </c>
      <c r="O568" s="286" t="str">
        <f>VLOOKUP(Q568,重复!A:A,1,FALSE)</f>
        <v>作业结果</v>
      </c>
      <c r="P568" s="279" t="s">
        <v>614</v>
      </c>
      <c r="Q568" s="279" t="str">
        <f>INDEX(本体!C:C,MATCH(R568,本体!E:E,0))</f>
        <v>作业结果</v>
      </c>
      <c r="R568" s="180" t="s">
        <v>1421</v>
      </c>
    </row>
    <row r="569" ht="16.5" spans="1:18">
      <c r="A569" s="278" t="s">
        <v>1424</v>
      </c>
      <c r="B569" s="295" t="s">
        <v>611</v>
      </c>
      <c r="C569" s="296"/>
      <c r="D569" s="297" t="s">
        <v>1425</v>
      </c>
      <c r="E569" s="285">
        <v>6277.90655172412</v>
      </c>
      <c r="F569" s="285" t="s">
        <v>542</v>
      </c>
      <c r="G569" s="286">
        <v>172</v>
      </c>
      <c r="H569" s="286" t="s">
        <v>1416</v>
      </c>
      <c r="I569" s="286" t="s">
        <v>1426</v>
      </c>
      <c r="J569" s="286" t="s">
        <v>24</v>
      </c>
      <c r="K569" s="286">
        <f>INDEX('2月'!F:F,MATCH(G569,'2月'!A:A,0))</f>
        <v>0</v>
      </c>
      <c r="L569" s="300" t="s">
        <v>33</v>
      </c>
      <c r="M569" s="287"/>
      <c r="N569" s="287" t="s">
        <v>24</v>
      </c>
      <c r="O569" s="286" t="str">
        <f>VLOOKUP(Q569,重复!A:A,1,FALSE)</f>
        <v>作业结果</v>
      </c>
      <c r="P569" s="298" t="s">
        <v>614</v>
      </c>
      <c r="Q569" s="279" t="str">
        <f>INDEX(本体!C:C,MATCH(R569,本体!E:E,0))</f>
        <v>作业结果</v>
      </c>
      <c r="R569" s="180" t="s">
        <v>1427</v>
      </c>
    </row>
    <row r="570" ht="16.5" spans="1:18">
      <c r="A570" s="278" t="s">
        <v>1428</v>
      </c>
      <c r="B570" s="295" t="s">
        <v>611</v>
      </c>
      <c r="C570" s="296"/>
      <c r="D570" s="297" t="s">
        <v>1429</v>
      </c>
      <c r="E570" s="285">
        <v>6277.90655172412</v>
      </c>
      <c r="F570" s="285" t="s">
        <v>542</v>
      </c>
      <c r="G570" s="286"/>
      <c r="H570" s="286"/>
      <c r="I570" s="286"/>
      <c r="J570" s="286"/>
      <c r="K570" s="286" t="e">
        <f>INDEX('2月'!F:F,MATCH(G570,'2月'!A:A,0))</f>
        <v>#N/A</v>
      </c>
      <c r="L570" s="300" t="s">
        <v>33</v>
      </c>
      <c r="M570" s="287"/>
      <c r="N570" s="287" t="s">
        <v>45</v>
      </c>
      <c r="O570" s="286" t="str">
        <f>VLOOKUP(Q570,重复!A:A,1,FALSE)</f>
        <v>作业结果</v>
      </c>
      <c r="P570" s="298" t="s">
        <v>614</v>
      </c>
      <c r="Q570" s="279" t="str">
        <f>INDEX(本体!C:C,MATCH(R570,本体!E:E,0))</f>
        <v>作业结果</v>
      </c>
      <c r="R570" s="176" t="s">
        <v>1418</v>
      </c>
    </row>
    <row r="571" ht="16.5" spans="1:18">
      <c r="A571" s="278" t="s">
        <v>1430</v>
      </c>
      <c r="B571" s="278" t="s">
        <v>611</v>
      </c>
      <c r="C571" s="279" t="s">
        <v>1431</v>
      </c>
      <c r="D571" s="280" t="s">
        <v>1431</v>
      </c>
      <c r="E571" s="285">
        <v>0</v>
      </c>
      <c r="F571" s="285" t="s">
        <v>542</v>
      </c>
      <c r="G571" s="286"/>
      <c r="H571" s="286"/>
      <c r="I571" s="286"/>
      <c r="J571" s="286"/>
      <c r="K571" s="286" t="e">
        <f>INDEX('2月'!F:F,MATCH(G571,'2月'!A:A,0))</f>
        <v>#N/A</v>
      </c>
      <c r="L571" s="287" t="s">
        <v>33</v>
      </c>
      <c r="M571" s="287"/>
      <c r="N571" s="287" t="s">
        <v>45</v>
      </c>
      <c r="O571" s="286" t="str">
        <f>VLOOKUP(Q571,重复!A:A,1,FALSE)</f>
        <v>作业结果</v>
      </c>
      <c r="P571" s="279" t="s">
        <v>614</v>
      </c>
      <c r="Q571" s="279" t="str">
        <f>INDEX(本体!C:C,MATCH(R571,本体!E:E,0))</f>
        <v>作业结果</v>
      </c>
      <c r="R571" s="180" t="s">
        <v>1432</v>
      </c>
    </row>
    <row r="572" ht="16.5" spans="1:18">
      <c r="A572" s="278" t="s">
        <v>1433</v>
      </c>
      <c r="B572" s="278" t="s">
        <v>611</v>
      </c>
      <c r="C572" s="279"/>
      <c r="D572" s="280" t="s">
        <v>1434</v>
      </c>
      <c r="E572" s="285">
        <v>0</v>
      </c>
      <c r="F572" s="285" t="s">
        <v>542</v>
      </c>
      <c r="G572" s="286"/>
      <c r="H572" s="286"/>
      <c r="I572" s="286"/>
      <c r="J572" s="286"/>
      <c r="K572" s="286" t="e">
        <f>INDEX('2月'!F:F,MATCH(G572,'2月'!A:A,0))</f>
        <v>#N/A</v>
      </c>
      <c r="L572" s="287" t="s">
        <v>33</v>
      </c>
      <c r="M572" s="287"/>
      <c r="N572" s="287" t="s">
        <v>45</v>
      </c>
      <c r="O572" s="286" t="str">
        <f>VLOOKUP(Q572,重复!A:A,1,FALSE)</f>
        <v>作业结果</v>
      </c>
      <c r="P572" s="279" t="s">
        <v>614</v>
      </c>
      <c r="Q572" s="279" t="str">
        <f>INDEX(本体!C:C,MATCH(R572,本体!E:E,0))</f>
        <v>作业结果</v>
      </c>
      <c r="R572" s="180" t="s">
        <v>1435</v>
      </c>
    </row>
    <row r="573" ht="16.5" spans="1:18">
      <c r="A573" s="278" t="s">
        <v>1436</v>
      </c>
      <c r="B573" s="278" t="s">
        <v>611</v>
      </c>
      <c r="C573" s="279"/>
      <c r="D573" s="280" t="s">
        <v>1437</v>
      </c>
      <c r="E573" s="285">
        <v>0</v>
      </c>
      <c r="F573" s="285" t="s">
        <v>542</v>
      </c>
      <c r="G573" s="286"/>
      <c r="H573" s="286"/>
      <c r="I573" s="286"/>
      <c r="J573" s="286"/>
      <c r="K573" s="286" t="e">
        <f>INDEX('2月'!F:F,MATCH(G573,'2月'!A:A,0))</f>
        <v>#N/A</v>
      </c>
      <c r="L573" s="287" t="s">
        <v>33</v>
      </c>
      <c r="M573" s="287"/>
      <c r="N573" s="287" t="s">
        <v>45</v>
      </c>
      <c r="O573" s="286" t="str">
        <f>VLOOKUP(Q573,重复!A:A,1,FALSE)</f>
        <v>作业结果</v>
      </c>
      <c r="P573" s="279" t="s">
        <v>614</v>
      </c>
      <c r="Q573" s="279" t="str">
        <f>INDEX(本体!C:C,MATCH(R573,本体!E:E,0))</f>
        <v>作业结果</v>
      </c>
      <c r="R573" s="180" t="s">
        <v>1435</v>
      </c>
    </row>
    <row r="574" ht="16.5" spans="1:18">
      <c r="A574" s="278" t="s">
        <v>1438</v>
      </c>
      <c r="B574" s="278" t="s">
        <v>611</v>
      </c>
      <c r="C574" s="279"/>
      <c r="D574" s="280" t="s">
        <v>1439</v>
      </c>
      <c r="E574" s="285">
        <v>0</v>
      </c>
      <c r="F574" s="285" t="s">
        <v>542</v>
      </c>
      <c r="G574" s="286"/>
      <c r="H574" s="286"/>
      <c r="I574" s="286"/>
      <c r="J574" s="286"/>
      <c r="K574" s="286" t="e">
        <f>INDEX('2月'!F:F,MATCH(G574,'2月'!A:A,0))</f>
        <v>#N/A</v>
      </c>
      <c r="L574" s="287" t="s">
        <v>33</v>
      </c>
      <c r="M574" s="287"/>
      <c r="N574" s="287" t="s">
        <v>45</v>
      </c>
      <c r="O574" s="286" t="str">
        <f>VLOOKUP(Q574,重复!A:A,1,FALSE)</f>
        <v>作业结果</v>
      </c>
      <c r="P574" s="279" t="s">
        <v>614</v>
      </c>
      <c r="Q574" s="279" t="str">
        <f>INDEX(本体!C:C,MATCH(R574,本体!E:E,0))</f>
        <v>作业结果</v>
      </c>
      <c r="R574" s="180" t="s">
        <v>1435</v>
      </c>
    </row>
    <row r="575" ht="16.5" spans="1:18">
      <c r="A575" s="278" t="s">
        <v>1440</v>
      </c>
      <c r="B575" s="278" t="s">
        <v>611</v>
      </c>
      <c r="C575" s="279" t="s">
        <v>1441</v>
      </c>
      <c r="D575" s="280" t="s">
        <v>1441</v>
      </c>
      <c r="E575" s="285">
        <v>10986.3364655172</v>
      </c>
      <c r="F575" s="285" t="s">
        <v>542</v>
      </c>
      <c r="G575" s="286"/>
      <c r="H575" s="286"/>
      <c r="I575" s="286"/>
      <c r="J575" s="286"/>
      <c r="K575" s="286" t="e">
        <f>INDEX('2月'!F:F,MATCH(G575,'2月'!A:A,0))</f>
        <v>#N/A</v>
      </c>
      <c r="L575" s="287" t="s">
        <v>33</v>
      </c>
      <c r="M575" s="287"/>
      <c r="N575" s="287" t="s">
        <v>45</v>
      </c>
      <c r="O575" s="286" t="str">
        <f>VLOOKUP(Q575,重复!A:A,1,FALSE)</f>
        <v>作业结果</v>
      </c>
      <c r="P575" s="279" t="s">
        <v>614</v>
      </c>
      <c r="Q575" s="279" t="str">
        <f>INDEX(本体!C:C,MATCH(R575,本体!E:E,0))</f>
        <v>作业结果</v>
      </c>
      <c r="R575" s="180" t="s">
        <v>1432</v>
      </c>
    </row>
    <row r="576" ht="16.5" spans="1:18">
      <c r="A576" s="278" t="s">
        <v>1442</v>
      </c>
      <c r="B576" s="278" t="s">
        <v>611</v>
      </c>
      <c r="C576" s="279"/>
      <c r="D576" s="280" t="s">
        <v>1443</v>
      </c>
      <c r="E576" s="285">
        <v>6277.90655172412</v>
      </c>
      <c r="F576" s="285" t="s">
        <v>542</v>
      </c>
      <c r="G576" s="286"/>
      <c r="H576" s="286"/>
      <c r="I576" s="286"/>
      <c r="J576" s="286"/>
      <c r="K576" s="286" t="e">
        <f>INDEX('2月'!F:F,MATCH(G576,'2月'!A:A,0))</f>
        <v>#N/A</v>
      </c>
      <c r="L576" s="287" t="s">
        <v>33</v>
      </c>
      <c r="M576" s="287"/>
      <c r="N576" s="287" t="s">
        <v>45</v>
      </c>
      <c r="O576" s="286" t="str">
        <f>VLOOKUP(Q576,重复!A:A,1,FALSE)</f>
        <v>作业结果</v>
      </c>
      <c r="P576" s="279" t="s">
        <v>614</v>
      </c>
      <c r="Q576" s="279" t="str">
        <f>INDEX(本体!C:C,MATCH(R576,本体!E:E,0))</f>
        <v>作业结果</v>
      </c>
      <c r="R576" s="180" t="s">
        <v>1435</v>
      </c>
    </row>
    <row r="577" ht="16.5" spans="1:18">
      <c r="A577" s="278" t="s">
        <v>1444</v>
      </c>
      <c r="B577" s="278" t="s">
        <v>611</v>
      </c>
      <c r="C577" s="279"/>
      <c r="D577" s="280" t="s">
        <v>1445</v>
      </c>
      <c r="E577" s="285">
        <v>6277.90655172412</v>
      </c>
      <c r="F577" s="285" t="s">
        <v>542</v>
      </c>
      <c r="G577" s="286"/>
      <c r="H577" s="286"/>
      <c r="I577" s="286"/>
      <c r="J577" s="286"/>
      <c r="K577" s="286" t="e">
        <f>INDEX('2月'!F:F,MATCH(G577,'2月'!A:A,0))</f>
        <v>#N/A</v>
      </c>
      <c r="L577" s="287" t="s">
        <v>33</v>
      </c>
      <c r="M577" s="287"/>
      <c r="N577" s="287" t="s">
        <v>45</v>
      </c>
      <c r="O577" s="286" t="str">
        <f>VLOOKUP(Q577,重复!A:A,1,FALSE)</f>
        <v>作业结果</v>
      </c>
      <c r="P577" s="279" t="s">
        <v>614</v>
      </c>
      <c r="Q577" s="279" t="str">
        <f>INDEX(本体!C:C,MATCH(R577,本体!E:E,0))</f>
        <v>作业结果</v>
      </c>
      <c r="R577" s="180" t="s">
        <v>1435</v>
      </c>
    </row>
    <row r="578" ht="16.5" spans="1:18">
      <c r="A578" s="278" t="s">
        <v>1446</v>
      </c>
      <c r="B578" s="278" t="s">
        <v>611</v>
      </c>
      <c r="C578" s="279"/>
      <c r="D578" s="280" t="s">
        <v>1447</v>
      </c>
      <c r="E578" s="285">
        <v>6277.90655172412</v>
      </c>
      <c r="F578" s="285" t="s">
        <v>542</v>
      </c>
      <c r="G578" s="286"/>
      <c r="H578" s="286"/>
      <c r="I578" s="286"/>
      <c r="J578" s="286"/>
      <c r="K578" s="286" t="e">
        <f>INDEX('2月'!F:F,MATCH(G578,'2月'!A:A,0))</f>
        <v>#N/A</v>
      </c>
      <c r="L578" s="287" t="s">
        <v>33</v>
      </c>
      <c r="M578" s="287"/>
      <c r="N578" s="287" t="s">
        <v>45</v>
      </c>
      <c r="O578" s="286" t="str">
        <f>VLOOKUP(Q578,重复!A:A,1,FALSE)</f>
        <v>作业结果</v>
      </c>
      <c r="P578" s="279" t="s">
        <v>614</v>
      </c>
      <c r="Q578" s="279" t="str">
        <f>INDEX(本体!C:C,MATCH(R578,本体!E:E,0))</f>
        <v>作业结果</v>
      </c>
      <c r="R578" s="180" t="s">
        <v>1435</v>
      </c>
    </row>
    <row r="579" ht="16.5" spans="1:18">
      <c r="A579" s="278" t="s">
        <v>1448</v>
      </c>
      <c r="B579" s="278" t="s">
        <v>611</v>
      </c>
      <c r="C579" s="279" t="s">
        <v>1449</v>
      </c>
      <c r="D579" s="280" t="s">
        <v>1450</v>
      </c>
      <c r="E579" s="285">
        <v>7847.38318965515</v>
      </c>
      <c r="F579" s="285" t="s">
        <v>542</v>
      </c>
      <c r="G579" s="286"/>
      <c r="H579" s="286"/>
      <c r="I579" s="286"/>
      <c r="J579" s="286"/>
      <c r="K579" s="286" t="e">
        <f>INDEX('2月'!F:F,MATCH(G579,'2月'!A:A,0))</f>
        <v>#N/A</v>
      </c>
      <c r="L579" s="287" t="s">
        <v>33</v>
      </c>
      <c r="M579" s="287"/>
      <c r="N579" s="287" t="s">
        <v>45</v>
      </c>
      <c r="O579" s="286" t="str">
        <f>VLOOKUP(Q579,重复!A:A,1,FALSE)</f>
        <v>作业结果</v>
      </c>
      <c r="P579" s="279" t="s">
        <v>614</v>
      </c>
      <c r="Q579" s="279" t="str">
        <f>INDEX(本体!C:C,MATCH(R579,本体!E:E,0))</f>
        <v>作业结果</v>
      </c>
      <c r="R579" s="180" t="s">
        <v>1427</v>
      </c>
    </row>
    <row r="580" ht="16.5" spans="1:18">
      <c r="A580" s="278" t="s">
        <v>1451</v>
      </c>
      <c r="B580" s="278" t="s">
        <v>611</v>
      </c>
      <c r="C580" s="279"/>
      <c r="D580" s="280" t="s">
        <v>1452</v>
      </c>
      <c r="E580" s="285">
        <v>7847.38318965515</v>
      </c>
      <c r="F580" s="285" t="s">
        <v>542</v>
      </c>
      <c r="G580" s="286"/>
      <c r="H580" s="286"/>
      <c r="I580" s="286"/>
      <c r="J580" s="286"/>
      <c r="K580" s="286" t="e">
        <f>INDEX('2月'!F:F,MATCH(G580,'2月'!A:A,0))</f>
        <v>#N/A</v>
      </c>
      <c r="L580" s="287" t="s">
        <v>33</v>
      </c>
      <c r="M580" s="287"/>
      <c r="N580" s="287" t="s">
        <v>45</v>
      </c>
      <c r="O580" s="286" t="str">
        <f>VLOOKUP(Q580,重复!A:A,1,FALSE)</f>
        <v>作业结果</v>
      </c>
      <c r="P580" s="279" t="s">
        <v>614</v>
      </c>
      <c r="Q580" s="279" t="str">
        <f>INDEX(本体!C:C,MATCH(R580,本体!E:E,0))</f>
        <v>作业结果</v>
      </c>
      <c r="R580" s="180" t="s">
        <v>1427</v>
      </c>
    </row>
    <row r="581" ht="16.5" spans="1:18">
      <c r="A581" s="278" t="s">
        <v>1453</v>
      </c>
      <c r="B581" s="278" t="s">
        <v>611</v>
      </c>
      <c r="C581" s="279" t="s">
        <v>1454</v>
      </c>
      <c r="D581" s="280" t="s">
        <v>1454</v>
      </c>
      <c r="E581" s="285">
        <v>6277.90655172412</v>
      </c>
      <c r="F581" s="285" t="s">
        <v>542</v>
      </c>
      <c r="G581" s="286"/>
      <c r="H581" s="286"/>
      <c r="I581" s="286"/>
      <c r="J581" s="286"/>
      <c r="K581" s="286" t="e">
        <f>INDEX('2月'!F:F,MATCH(G581,'2月'!A:A,0))</f>
        <v>#N/A</v>
      </c>
      <c r="L581" s="287" t="s">
        <v>33</v>
      </c>
      <c r="M581" s="287"/>
      <c r="N581" s="287" t="s">
        <v>45</v>
      </c>
      <c r="O581" s="286" t="str">
        <f>VLOOKUP(Q581,重复!A:A,1,FALSE)</f>
        <v>作业结果</v>
      </c>
      <c r="P581" s="279" t="s">
        <v>614</v>
      </c>
      <c r="Q581" s="279" t="str">
        <f>INDEX(本体!C:C,MATCH(R581,本体!E:E,0))</f>
        <v>作业结果</v>
      </c>
      <c r="R581" s="176" t="s">
        <v>1455</v>
      </c>
    </row>
    <row r="582" ht="16.5" spans="1:18">
      <c r="A582" s="278" t="s">
        <v>1456</v>
      </c>
      <c r="B582" s="278" t="s">
        <v>611</v>
      </c>
      <c r="C582" s="279"/>
      <c r="D582" s="280" t="s">
        <v>1457</v>
      </c>
      <c r="E582" s="285">
        <v>6277.90655172412</v>
      </c>
      <c r="F582" s="285" t="s">
        <v>542</v>
      </c>
      <c r="G582" s="286"/>
      <c r="H582" s="286"/>
      <c r="I582" s="286"/>
      <c r="J582" s="286"/>
      <c r="K582" s="286" t="e">
        <f>INDEX('2月'!F:F,MATCH(G582,'2月'!A:A,0))</f>
        <v>#N/A</v>
      </c>
      <c r="L582" s="287" t="s">
        <v>33</v>
      </c>
      <c r="M582" s="287"/>
      <c r="N582" s="287" t="s">
        <v>45</v>
      </c>
      <c r="O582" s="286" t="str">
        <f>VLOOKUP(Q582,重复!A:A,1,FALSE)</f>
        <v>作业结果</v>
      </c>
      <c r="P582" s="279" t="s">
        <v>614</v>
      </c>
      <c r="Q582" s="279" t="str">
        <f>INDEX(本体!C:C,MATCH(R582,本体!E:E,0))</f>
        <v>作业结果</v>
      </c>
      <c r="R582" s="176" t="s">
        <v>1455</v>
      </c>
    </row>
    <row r="583" ht="16.5" spans="1:18">
      <c r="A583" s="278" t="s">
        <v>1458</v>
      </c>
      <c r="B583" s="278" t="s">
        <v>611</v>
      </c>
      <c r="C583" s="279"/>
      <c r="D583" s="280" t="s">
        <v>1459</v>
      </c>
      <c r="E583" s="285">
        <v>6277.90655172412</v>
      </c>
      <c r="F583" s="285" t="s">
        <v>542</v>
      </c>
      <c r="G583" s="286"/>
      <c r="H583" s="286"/>
      <c r="I583" s="286"/>
      <c r="J583" s="286"/>
      <c r="K583" s="286" t="e">
        <f>INDEX('2月'!F:F,MATCH(G583,'2月'!A:A,0))</f>
        <v>#N/A</v>
      </c>
      <c r="L583" s="287" t="s">
        <v>33</v>
      </c>
      <c r="M583" s="287"/>
      <c r="N583" s="287" t="s">
        <v>45</v>
      </c>
      <c r="O583" s="286" t="str">
        <f>VLOOKUP(Q583,重复!A:A,1,FALSE)</f>
        <v>作业结果</v>
      </c>
      <c r="P583" s="279" t="s">
        <v>614</v>
      </c>
      <c r="Q583" s="279" t="str">
        <f>INDEX(本体!C:C,MATCH(R583,本体!E:E,0))</f>
        <v>作业结果</v>
      </c>
      <c r="R583" s="176" t="s">
        <v>1455</v>
      </c>
    </row>
    <row r="584" ht="16.5" spans="1:18">
      <c r="A584" s="278" t="s">
        <v>1460</v>
      </c>
      <c r="B584" s="278" t="s">
        <v>611</v>
      </c>
      <c r="C584" s="279"/>
      <c r="D584" s="280" t="s">
        <v>1461</v>
      </c>
      <c r="E584" s="285">
        <v>6277.90655172412</v>
      </c>
      <c r="F584" s="285" t="s">
        <v>542</v>
      </c>
      <c r="G584" s="286"/>
      <c r="H584" s="286"/>
      <c r="I584" s="286"/>
      <c r="J584" s="286"/>
      <c r="K584" s="286" t="e">
        <f>INDEX('2月'!F:F,MATCH(G584,'2月'!A:A,0))</f>
        <v>#N/A</v>
      </c>
      <c r="L584" s="287" t="s">
        <v>33</v>
      </c>
      <c r="M584" s="287"/>
      <c r="N584" s="287" t="s">
        <v>45</v>
      </c>
      <c r="O584" s="286" t="str">
        <f>VLOOKUP(Q584,重复!A:A,1,FALSE)</f>
        <v>作业结果</v>
      </c>
      <c r="P584" s="279" t="s">
        <v>614</v>
      </c>
      <c r="Q584" s="279" t="str">
        <f>INDEX(本体!C:C,MATCH(R584,本体!E:E,0))</f>
        <v>作业结果</v>
      </c>
      <c r="R584" s="176" t="s">
        <v>1455</v>
      </c>
    </row>
    <row r="585" ht="16.5" spans="1:18">
      <c r="A585" s="278" t="s">
        <v>1462</v>
      </c>
      <c r="B585" s="278" t="s">
        <v>611</v>
      </c>
      <c r="C585" s="279"/>
      <c r="D585" s="280" t="s">
        <v>1463</v>
      </c>
      <c r="E585" s="285">
        <v>6277.90655172412</v>
      </c>
      <c r="F585" s="285" t="s">
        <v>542</v>
      </c>
      <c r="G585" s="286"/>
      <c r="H585" s="286"/>
      <c r="I585" s="286"/>
      <c r="J585" s="286"/>
      <c r="K585" s="286" t="e">
        <f>INDEX('2月'!F:F,MATCH(G585,'2月'!A:A,0))</f>
        <v>#N/A</v>
      </c>
      <c r="L585" s="287" t="s">
        <v>33</v>
      </c>
      <c r="M585" s="287"/>
      <c r="N585" s="287" t="s">
        <v>45</v>
      </c>
      <c r="O585" s="286" t="str">
        <f>VLOOKUP(Q585,重复!A:A,1,FALSE)</f>
        <v>作业结果</v>
      </c>
      <c r="P585" s="279" t="s">
        <v>614</v>
      </c>
      <c r="Q585" s="279" t="str">
        <f>INDEX(本体!C:C,MATCH(R585,本体!E:E,0))</f>
        <v>作业结果</v>
      </c>
      <c r="R585" s="176" t="s">
        <v>1455</v>
      </c>
    </row>
    <row r="586" s="263" customFormat="1" ht="16.5" spans="1:18">
      <c r="A586" s="278" t="s">
        <v>1464</v>
      </c>
      <c r="B586" s="278" t="s">
        <v>611</v>
      </c>
      <c r="C586" s="279" t="s">
        <v>1465</v>
      </c>
      <c r="D586" s="280" t="s">
        <v>1465</v>
      </c>
      <c r="E586" s="285">
        <v>7847.38318965515</v>
      </c>
      <c r="F586" s="285" t="s">
        <v>542</v>
      </c>
      <c r="G586" s="286"/>
      <c r="H586" s="286"/>
      <c r="I586" s="286"/>
      <c r="J586" s="286"/>
      <c r="K586" s="286" t="e">
        <f>INDEX('2月'!F:F,MATCH(G586,'2月'!A:A,0))</f>
        <v>#N/A</v>
      </c>
      <c r="L586" s="287" t="s">
        <v>33</v>
      </c>
      <c r="M586" s="287"/>
      <c r="N586" s="287" t="s">
        <v>45</v>
      </c>
      <c r="O586" s="286" t="str">
        <f>VLOOKUP(Q586,重复!A:A,1,FALSE)</f>
        <v>作业结果</v>
      </c>
      <c r="P586" s="279" t="s">
        <v>614</v>
      </c>
      <c r="Q586" s="279" t="str">
        <f>INDEX(本体!C:C,MATCH(R586,本体!E:E,0))</f>
        <v>作业结果</v>
      </c>
      <c r="R586" s="180" t="s">
        <v>1427</v>
      </c>
    </row>
    <row r="587" s="263" customFormat="1" ht="16.5" spans="1:18">
      <c r="A587" s="278" t="s">
        <v>1466</v>
      </c>
      <c r="B587" s="278" t="s">
        <v>611</v>
      </c>
      <c r="C587" s="279" t="s">
        <v>1467</v>
      </c>
      <c r="D587" s="280" t="s">
        <v>1467</v>
      </c>
      <c r="E587" s="285">
        <v>10986.3364655172</v>
      </c>
      <c r="F587" s="285" t="s">
        <v>542</v>
      </c>
      <c r="G587" s="286"/>
      <c r="H587" s="286"/>
      <c r="I587" s="286"/>
      <c r="J587" s="286"/>
      <c r="K587" s="286" t="e">
        <f>INDEX('2月'!F:F,MATCH(G587,'2月'!A:A,0))</f>
        <v>#N/A</v>
      </c>
      <c r="L587" s="287" t="s">
        <v>33</v>
      </c>
      <c r="M587" s="287"/>
      <c r="N587" s="287" t="s">
        <v>45</v>
      </c>
      <c r="O587" s="286" t="str">
        <f>VLOOKUP(Q587,重复!A:A,1,FALSE)</f>
        <v>作业结果</v>
      </c>
      <c r="P587" s="279" t="s">
        <v>614</v>
      </c>
      <c r="Q587" s="279" t="str">
        <f>INDEX(本体!C:C,MATCH(R587,本体!E:E,0))</f>
        <v>作业结果</v>
      </c>
      <c r="R587" s="180" t="s">
        <v>1427</v>
      </c>
    </row>
    <row r="588" s="256" customFormat="1" ht="16.5" spans="1:18">
      <c r="A588" s="278" t="s">
        <v>1468</v>
      </c>
      <c r="B588" s="278" t="s">
        <v>611</v>
      </c>
      <c r="C588" s="279" t="s">
        <v>821</v>
      </c>
      <c r="D588" s="280" t="s">
        <v>1469</v>
      </c>
      <c r="E588" s="285">
        <v>10986.3364655172</v>
      </c>
      <c r="F588" s="285" t="s">
        <v>542</v>
      </c>
      <c r="G588" s="286">
        <v>108</v>
      </c>
      <c r="H588" s="286" t="s">
        <v>821</v>
      </c>
      <c r="I588" s="286" t="s">
        <v>821</v>
      </c>
      <c r="J588" s="286" t="s">
        <v>24</v>
      </c>
      <c r="K588" s="286">
        <f>INDEX('2月'!F:F,MATCH(G588,'2月'!A:A,0))</f>
        <v>0</v>
      </c>
      <c r="L588" s="287"/>
      <c r="M588" s="287"/>
      <c r="N588" s="287" t="s">
        <v>24</v>
      </c>
      <c r="O588" s="286" t="str">
        <f>VLOOKUP(Q588,重复!A:A,1,FALSE)</f>
        <v>工单取消</v>
      </c>
      <c r="P588" s="279" t="s">
        <v>614</v>
      </c>
      <c r="Q588" s="279" t="str">
        <f>INDEX(本体!C:C,MATCH(R588,本体!E:E,0))</f>
        <v>工单取消</v>
      </c>
      <c r="R588" s="180" t="s">
        <v>1470</v>
      </c>
    </row>
    <row r="589" s="256" customFormat="1" ht="16.5" spans="1:18">
      <c r="A589" s="278" t="s">
        <v>1471</v>
      </c>
      <c r="B589" s="278" t="s">
        <v>611</v>
      </c>
      <c r="C589" s="279" t="s">
        <v>1472</v>
      </c>
      <c r="D589" s="280" t="s">
        <v>1473</v>
      </c>
      <c r="E589" s="285">
        <v>7847.38318965515</v>
      </c>
      <c r="F589" s="285" t="s">
        <v>542</v>
      </c>
      <c r="G589" s="286"/>
      <c r="H589" s="286"/>
      <c r="I589" s="286"/>
      <c r="J589" s="286"/>
      <c r="K589" s="286" t="e">
        <f>INDEX('2月'!F:F,MATCH(G589,'2月'!A:A,0))</f>
        <v>#N/A</v>
      </c>
      <c r="L589" s="287" t="s">
        <v>33</v>
      </c>
      <c r="M589" s="287"/>
      <c r="N589" s="287" t="s">
        <v>45</v>
      </c>
      <c r="O589" s="286" t="str">
        <f>VLOOKUP(Q589,重复!A:A,1,FALSE)</f>
        <v>工单取消</v>
      </c>
      <c r="P589" s="279" t="s">
        <v>614</v>
      </c>
      <c r="Q589" s="279" t="str">
        <f>INDEX(本体!C:C,MATCH(R589,本体!E:E,0))</f>
        <v>工单取消</v>
      </c>
      <c r="R589" s="176" t="s">
        <v>1470</v>
      </c>
    </row>
    <row r="590" s="256" customFormat="1" ht="16.5" spans="1:18">
      <c r="A590" s="278" t="s">
        <v>1474</v>
      </c>
      <c r="B590" s="278" t="s">
        <v>611</v>
      </c>
      <c r="C590" s="279" t="s">
        <v>1475</v>
      </c>
      <c r="D590" s="280" t="s">
        <v>1476</v>
      </c>
      <c r="E590" s="285">
        <v>7847.38318965515</v>
      </c>
      <c r="F590" s="285" t="s">
        <v>542</v>
      </c>
      <c r="G590" s="286">
        <v>21</v>
      </c>
      <c r="H590" s="286" t="s">
        <v>57</v>
      </c>
      <c r="I590" s="286" t="s">
        <v>275</v>
      </c>
      <c r="J590" s="286" t="s">
        <v>24</v>
      </c>
      <c r="K590" s="286">
        <f>INDEX('2月'!F:F,MATCH(G590,'2月'!A:A,0))</f>
        <v>0</v>
      </c>
      <c r="L590" s="287" t="s">
        <v>24</v>
      </c>
      <c r="M590" s="287"/>
      <c r="N590" s="287" t="s">
        <v>24</v>
      </c>
      <c r="O590" s="286" t="str">
        <f>VLOOKUP(Q590,重复!A:A,1,FALSE)</f>
        <v>基本情报</v>
      </c>
      <c r="P590" s="279" t="s">
        <v>614</v>
      </c>
      <c r="Q590" s="279" t="str">
        <f>INDEX(本体!C:C,MATCH(R590,本体!E:E,0))</f>
        <v>基本情报</v>
      </c>
      <c r="R590" s="176" t="s">
        <v>862</v>
      </c>
    </row>
    <row r="591" s="256" customFormat="1" ht="16.5" spans="1:18">
      <c r="A591" s="278" t="s">
        <v>1477</v>
      </c>
      <c r="B591" s="278" t="s">
        <v>611</v>
      </c>
      <c r="C591" s="279"/>
      <c r="D591" s="280" t="s">
        <v>1478</v>
      </c>
      <c r="E591" s="285">
        <v>0</v>
      </c>
      <c r="F591" s="285" t="s">
        <v>542</v>
      </c>
      <c r="G591" s="286">
        <v>21</v>
      </c>
      <c r="H591" s="286" t="s">
        <v>57</v>
      </c>
      <c r="I591" s="286" t="s">
        <v>275</v>
      </c>
      <c r="J591" s="286" t="s">
        <v>24</v>
      </c>
      <c r="K591" s="286">
        <f>INDEX('2月'!F:F,MATCH(G591,'2月'!A:A,0))</f>
        <v>0</v>
      </c>
      <c r="L591" s="287" t="s">
        <v>24</v>
      </c>
      <c r="M591" s="287"/>
      <c r="N591" s="287" t="s">
        <v>24</v>
      </c>
      <c r="O591" s="286" t="str">
        <f>VLOOKUP(Q591,重复!A:A,1,FALSE)</f>
        <v>基本情报</v>
      </c>
      <c r="P591" s="279" t="s">
        <v>614</v>
      </c>
      <c r="Q591" s="279" t="str">
        <f>INDEX(本体!C:C,MATCH(R591,本体!E:E,0))</f>
        <v>基本情报</v>
      </c>
      <c r="R591" s="176" t="s">
        <v>862</v>
      </c>
    </row>
    <row r="592" s="256" customFormat="1" ht="16.5" spans="1:18">
      <c r="A592" s="278" t="s">
        <v>1479</v>
      </c>
      <c r="B592" s="278" t="s">
        <v>611</v>
      </c>
      <c r="C592" s="279" t="s">
        <v>1480</v>
      </c>
      <c r="D592" s="280" t="s">
        <v>1481</v>
      </c>
      <c r="E592" s="285">
        <v>7847.38318965515</v>
      </c>
      <c r="F592" s="285" t="s">
        <v>542</v>
      </c>
      <c r="G592" s="286"/>
      <c r="H592" s="286"/>
      <c r="I592" s="286"/>
      <c r="J592" s="286"/>
      <c r="K592" s="286" t="e">
        <f>INDEX('2月'!F:F,MATCH(G592,'2月'!A:A,0))</f>
        <v>#N/A</v>
      </c>
      <c r="L592" s="287" t="s">
        <v>33</v>
      </c>
      <c r="M592" s="287"/>
      <c r="N592" s="287" t="s">
        <v>45</v>
      </c>
      <c r="O592" s="286" t="str">
        <f>VLOOKUP(Q592,重复!A:A,1,FALSE)</f>
        <v>工单一览</v>
      </c>
      <c r="P592" s="279" t="s">
        <v>614</v>
      </c>
      <c r="Q592" s="279" t="str">
        <f>INDEX(本体!C:C,MATCH(R592,本体!E:E,0))</f>
        <v>工单一览</v>
      </c>
      <c r="R592" s="176" t="s">
        <v>615</v>
      </c>
    </row>
    <row r="593" s="256" customFormat="1" ht="16.5" spans="1:18">
      <c r="A593" s="278" t="s">
        <v>1482</v>
      </c>
      <c r="B593" s="278" t="s">
        <v>611</v>
      </c>
      <c r="C593" s="279"/>
      <c r="D593" s="280" t="s">
        <v>1483</v>
      </c>
      <c r="E593" s="285">
        <v>0</v>
      </c>
      <c r="F593" s="285" t="s">
        <v>542</v>
      </c>
      <c r="G593" s="286"/>
      <c r="H593" s="286"/>
      <c r="I593" s="286"/>
      <c r="J593" s="286"/>
      <c r="K593" s="286" t="e">
        <f>INDEX('2月'!F:F,MATCH(G593,'2月'!A:A,0))</f>
        <v>#N/A</v>
      </c>
      <c r="L593" s="287" t="s">
        <v>33</v>
      </c>
      <c r="M593" s="287"/>
      <c r="N593" s="287" t="s">
        <v>45</v>
      </c>
      <c r="O593" s="286" t="str">
        <f>VLOOKUP(Q593,重复!A:A,1,FALSE)</f>
        <v>工单一览</v>
      </c>
      <c r="P593" s="279" t="s">
        <v>614</v>
      </c>
      <c r="Q593" s="279" t="str">
        <f>INDEX(本体!C:C,MATCH(R593,本体!E:E,0))</f>
        <v>工单一览</v>
      </c>
      <c r="R593" s="176" t="s">
        <v>615</v>
      </c>
    </row>
    <row r="594" s="256" customFormat="1" ht="16.5" spans="1:18">
      <c r="A594" s="278" t="s">
        <v>1484</v>
      </c>
      <c r="B594" s="278" t="s">
        <v>611</v>
      </c>
      <c r="C594" s="279"/>
      <c r="D594" s="280" t="s">
        <v>1485</v>
      </c>
      <c r="E594" s="285">
        <v>0</v>
      </c>
      <c r="F594" s="285" t="s">
        <v>542</v>
      </c>
      <c r="G594" s="286"/>
      <c r="H594" s="286"/>
      <c r="I594" s="286"/>
      <c r="J594" s="286"/>
      <c r="K594" s="286" t="e">
        <f>INDEX('2月'!F:F,MATCH(G594,'2月'!A:A,0))</f>
        <v>#N/A</v>
      </c>
      <c r="L594" s="287" t="s">
        <v>33</v>
      </c>
      <c r="M594" s="287"/>
      <c r="N594" s="287" t="s">
        <v>45</v>
      </c>
      <c r="O594" s="286" t="str">
        <f>VLOOKUP(Q594,重复!A:A,1,FALSE)</f>
        <v>工单一览</v>
      </c>
      <c r="P594" s="279" t="s">
        <v>614</v>
      </c>
      <c r="Q594" s="279" t="str">
        <f>INDEX(本体!C:C,MATCH(R594,本体!E:E,0))</f>
        <v>工单一览</v>
      </c>
      <c r="R594" s="176" t="s">
        <v>615</v>
      </c>
    </row>
    <row r="595" s="256" customFormat="1" ht="16.5" spans="1:18">
      <c r="A595" s="278" t="s">
        <v>1486</v>
      </c>
      <c r="B595" s="278" t="s">
        <v>611</v>
      </c>
      <c r="C595" s="279"/>
      <c r="D595" s="280" t="s">
        <v>1487</v>
      </c>
      <c r="E595" s="285">
        <v>7847.38318965515</v>
      </c>
      <c r="F595" s="285" t="s">
        <v>542</v>
      </c>
      <c r="G595" s="286"/>
      <c r="H595" s="286"/>
      <c r="I595" s="286"/>
      <c r="J595" s="286"/>
      <c r="K595" s="286" t="e">
        <f>INDEX('2月'!F:F,MATCH(G595,'2月'!A:A,0))</f>
        <v>#N/A</v>
      </c>
      <c r="L595" s="287" t="s">
        <v>33</v>
      </c>
      <c r="M595" s="287"/>
      <c r="N595" s="287" t="s">
        <v>45</v>
      </c>
      <c r="O595" s="286" t="str">
        <f>VLOOKUP(Q595,重复!A:A,1,FALSE)</f>
        <v>工单一览</v>
      </c>
      <c r="P595" s="279" t="s">
        <v>614</v>
      </c>
      <c r="Q595" s="279" t="str">
        <f>INDEX(本体!C:C,MATCH(R595,本体!E:E,0))</f>
        <v>工单一览</v>
      </c>
      <c r="R595" s="176" t="s">
        <v>615</v>
      </c>
    </row>
    <row r="596" s="256" customFormat="1" ht="16.5" spans="1:18">
      <c r="A596" s="278" t="s">
        <v>1488</v>
      </c>
      <c r="B596" s="278" t="s">
        <v>611</v>
      </c>
      <c r="C596" s="279"/>
      <c r="D596" s="280" t="s">
        <v>1489</v>
      </c>
      <c r="E596" s="285">
        <v>0</v>
      </c>
      <c r="F596" s="285" t="s">
        <v>542</v>
      </c>
      <c r="G596" s="286"/>
      <c r="H596" s="286"/>
      <c r="I596" s="286"/>
      <c r="J596" s="286"/>
      <c r="K596" s="286" t="e">
        <f>INDEX('2月'!F:F,MATCH(G596,'2月'!A:A,0))</f>
        <v>#N/A</v>
      </c>
      <c r="L596" s="287" t="s">
        <v>33</v>
      </c>
      <c r="M596" s="287"/>
      <c r="N596" s="287" t="s">
        <v>45</v>
      </c>
      <c r="O596" s="286" t="str">
        <f>VLOOKUP(Q596,重复!A:A,1,FALSE)</f>
        <v>工单一览</v>
      </c>
      <c r="P596" s="279" t="s">
        <v>614</v>
      </c>
      <c r="Q596" s="279" t="str">
        <f>INDEX(本体!C:C,MATCH(R596,本体!E:E,0))</f>
        <v>工单一览</v>
      </c>
      <c r="R596" s="176" t="s">
        <v>615</v>
      </c>
    </row>
    <row r="597" s="256" customFormat="1" ht="16.5" spans="1:18">
      <c r="A597" s="278" t="s">
        <v>1490</v>
      </c>
      <c r="B597" s="278" t="s">
        <v>611</v>
      </c>
      <c r="C597" s="279"/>
      <c r="D597" s="280" t="s">
        <v>1491</v>
      </c>
      <c r="E597" s="285">
        <v>7847.38318965515</v>
      </c>
      <c r="F597" s="285" t="s">
        <v>542</v>
      </c>
      <c r="G597" s="286"/>
      <c r="H597" s="286"/>
      <c r="I597" s="286"/>
      <c r="J597" s="286"/>
      <c r="K597" s="286" t="e">
        <f>INDEX('2月'!F:F,MATCH(G597,'2月'!A:A,0))</f>
        <v>#N/A</v>
      </c>
      <c r="L597" s="287" t="s">
        <v>33</v>
      </c>
      <c r="M597" s="287"/>
      <c r="N597" s="287" t="s">
        <v>45</v>
      </c>
      <c r="O597" s="286" t="str">
        <f>VLOOKUP(Q597,重复!A:A,1,FALSE)</f>
        <v>工单一览</v>
      </c>
      <c r="P597" s="279" t="s">
        <v>614</v>
      </c>
      <c r="Q597" s="279" t="str">
        <f>INDEX(本体!C:C,MATCH(R597,本体!E:E,0))</f>
        <v>工单一览</v>
      </c>
      <c r="R597" s="176" t="s">
        <v>615</v>
      </c>
    </row>
    <row r="598" s="256" customFormat="1" ht="16.5" spans="1:18">
      <c r="A598" s="278" t="s">
        <v>1492</v>
      </c>
      <c r="B598" s="278" t="s">
        <v>611</v>
      </c>
      <c r="C598" s="279" t="s">
        <v>1493</v>
      </c>
      <c r="D598" s="280" t="s">
        <v>1494</v>
      </c>
      <c r="E598" s="285">
        <v>7847.38318965515</v>
      </c>
      <c r="F598" s="285" t="s">
        <v>542</v>
      </c>
      <c r="G598" s="286"/>
      <c r="H598" s="286"/>
      <c r="I598" s="286"/>
      <c r="J598" s="286"/>
      <c r="K598" s="286" t="e">
        <f>INDEX('2月'!F:F,MATCH(G598,'2月'!A:A,0))</f>
        <v>#N/A</v>
      </c>
      <c r="L598" s="287" t="s">
        <v>33</v>
      </c>
      <c r="M598" s="287"/>
      <c r="N598" s="287" t="s">
        <v>45</v>
      </c>
      <c r="O598" s="286" t="str">
        <f>VLOOKUP(Q598,重复!A:A,1,FALSE)</f>
        <v>工单取消</v>
      </c>
      <c r="P598" s="279" t="s">
        <v>614</v>
      </c>
      <c r="Q598" s="279" t="str">
        <f>INDEX(本体!C:C,MATCH(R598,本体!E:E,0))</f>
        <v>工单取消</v>
      </c>
      <c r="R598" s="176" t="s">
        <v>1470</v>
      </c>
    </row>
    <row r="599" s="256" customFormat="1" ht="16.5" spans="1:18">
      <c r="A599" s="278" t="s">
        <v>1495</v>
      </c>
      <c r="B599" s="278" t="s">
        <v>611</v>
      </c>
      <c r="C599" s="279"/>
      <c r="D599" s="280" t="s">
        <v>1496</v>
      </c>
      <c r="E599" s="285">
        <v>6277.90655172412</v>
      </c>
      <c r="F599" s="285" t="s">
        <v>542</v>
      </c>
      <c r="G599" s="286"/>
      <c r="H599" s="286"/>
      <c r="I599" s="286"/>
      <c r="J599" s="286"/>
      <c r="K599" s="286" t="e">
        <f>INDEX('2月'!F:F,MATCH(G599,'2月'!A:A,0))</f>
        <v>#N/A</v>
      </c>
      <c r="L599" s="287" t="s">
        <v>33</v>
      </c>
      <c r="M599" s="287"/>
      <c r="N599" s="287" t="s">
        <v>45</v>
      </c>
      <c r="O599" s="286" t="str">
        <f>VLOOKUP(Q599,重复!A:A,1,FALSE)</f>
        <v>工单取消</v>
      </c>
      <c r="P599" s="279" t="s">
        <v>614</v>
      </c>
      <c r="Q599" s="279" t="str">
        <f>INDEX(本体!C:C,MATCH(R599,本体!E:E,0))</f>
        <v>工单取消</v>
      </c>
      <c r="R599" s="176" t="s">
        <v>1470</v>
      </c>
    </row>
    <row r="600" s="256" customFormat="1" ht="16.5" spans="1:18">
      <c r="A600" s="278" t="s">
        <v>1497</v>
      </c>
      <c r="B600" s="278" t="s">
        <v>611</v>
      </c>
      <c r="C600" s="279"/>
      <c r="D600" s="280" t="s">
        <v>1498</v>
      </c>
      <c r="E600" s="285">
        <v>6277.90655172412</v>
      </c>
      <c r="F600" s="285" t="s">
        <v>542</v>
      </c>
      <c r="G600" s="286"/>
      <c r="H600" s="286"/>
      <c r="I600" s="286"/>
      <c r="J600" s="286"/>
      <c r="K600" s="286" t="e">
        <f>INDEX('2月'!F:F,MATCH(G600,'2月'!A:A,0))</f>
        <v>#N/A</v>
      </c>
      <c r="L600" s="287" t="s">
        <v>33</v>
      </c>
      <c r="M600" s="287"/>
      <c r="N600" s="287" t="s">
        <v>45</v>
      </c>
      <c r="O600" s="286" t="str">
        <f>VLOOKUP(Q600,重复!A:A,1,FALSE)</f>
        <v>工单取消</v>
      </c>
      <c r="P600" s="279" t="s">
        <v>614</v>
      </c>
      <c r="Q600" s="279" t="str">
        <f>INDEX(本体!C:C,MATCH(R600,本体!E:E,0))</f>
        <v>工单取消</v>
      </c>
      <c r="R600" s="176" t="s">
        <v>1470</v>
      </c>
    </row>
    <row r="601" s="256" customFormat="1" ht="16.5" spans="1:18">
      <c r="A601" s="278" t="s">
        <v>1499</v>
      </c>
      <c r="B601" s="278" t="s">
        <v>611</v>
      </c>
      <c r="C601" s="279"/>
      <c r="D601" s="280" t="s">
        <v>1500</v>
      </c>
      <c r="E601" s="285">
        <v>0</v>
      </c>
      <c r="F601" s="285" t="s">
        <v>542</v>
      </c>
      <c r="G601" s="286"/>
      <c r="H601" s="286"/>
      <c r="I601" s="286"/>
      <c r="J601" s="286"/>
      <c r="K601" s="286" t="e">
        <f>INDEX('2月'!F:F,MATCH(G601,'2月'!A:A,0))</f>
        <v>#N/A</v>
      </c>
      <c r="L601" s="287" t="s">
        <v>33</v>
      </c>
      <c r="M601" s="287"/>
      <c r="N601" s="287" t="s">
        <v>45</v>
      </c>
      <c r="O601" s="286" t="str">
        <f>VLOOKUP(Q601,重复!A:A,1,FALSE)</f>
        <v>工单取消</v>
      </c>
      <c r="P601" s="279" t="s">
        <v>614</v>
      </c>
      <c r="Q601" s="279" t="str">
        <f>INDEX(本体!C:C,MATCH(R601,本体!E:E,0))</f>
        <v>工单取消</v>
      </c>
      <c r="R601" s="176" t="s">
        <v>1470</v>
      </c>
    </row>
    <row r="602" s="256" customFormat="1" ht="16.5" spans="1:18">
      <c r="A602" s="278" t="s">
        <v>1501</v>
      </c>
      <c r="B602" s="278" t="s">
        <v>611</v>
      </c>
      <c r="C602" s="279"/>
      <c r="D602" s="280" t="s">
        <v>1502</v>
      </c>
      <c r="E602" s="285">
        <v>0</v>
      </c>
      <c r="F602" s="285" t="s">
        <v>542</v>
      </c>
      <c r="G602" s="286"/>
      <c r="H602" s="286"/>
      <c r="I602" s="286"/>
      <c r="J602" s="286"/>
      <c r="K602" s="286" t="e">
        <f>INDEX('2月'!F:F,MATCH(G602,'2月'!A:A,0))</f>
        <v>#N/A</v>
      </c>
      <c r="L602" s="287" t="s">
        <v>33</v>
      </c>
      <c r="M602" s="287"/>
      <c r="N602" s="287" t="s">
        <v>45</v>
      </c>
      <c r="O602" s="286" t="str">
        <f>VLOOKUP(Q602,重复!A:A,1,FALSE)</f>
        <v>工单取消</v>
      </c>
      <c r="P602" s="279" t="s">
        <v>614</v>
      </c>
      <c r="Q602" s="279" t="str">
        <f>INDEX(本体!C:C,MATCH(R602,本体!E:E,0))</f>
        <v>工单取消</v>
      </c>
      <c r="R602" s="176" t="s">
        <v>1470</v>
      </c>
    </row>
    <row r="603" s="256" customFormat="1" ht="16.5" spans="1:18">
      <c r="A603" s="278" t="s">
        <v>1503</v>
      </c>
      <c r="B603" s="278" t="s">
        <v>611</v>
      </c>
      <c r="C603" s="291"/>
      <c r="D603" s="305" t="s">
        <v>1504</v>
      </c>
      <c r="E603" s="285">
        <v>10986.3364655172</v>
      </c>
      <c r="F603" s="285" t="s">
        <v>542</v>
      </c>
      <c r="G603" s="286"/>
      <c r="H603" s="286"/>
      <c r="I603" s="286"/>
      <c r="J603" s="286"/>
      <c r="K603" s="286" t="e">
        <f>INDEX('2月'!F:F,MATCH(G603,'2月'!A:A,0))</f>
        <v>#N/A</v>
      </c>
      <c r="L603" s="287" t="s">
        <v>33</v>
      </c>
      <c r="M603" s="287"/>
      <c r="N603" s="287" t="s">
        <v>45</v>
      </c>
      <c r="O603" s="286" t="str">
        <f>VLOOKUP(Q603,重复!A:A,1,FALSE)</f>
        <v>工单取消</v>
      </c>
      <c r="P603" s="291" t="s">
        <v>614</v>
      </c>
      <c r="Q603" s="279" t="str">
        <f>INDEX(本体!C:C,MATCH(R603,本体!E:E,0))</f>
        <v>工单取消</v>
      </c>
      <c r="R603" s="176" t="s">
        <v>1470</v>
      </c>
    </row>
    <row r="604" s="256" customFormat="1" ht="16.5" spans="1:18">
      <c r="A604" s="278" t="s">
        <v>1505</v>
      </c>
      <c r="B604" s="278" t="s">
        <v>611</v>
      </c>
      <c r="C604" s="291"/>
      <c r="D604" s="305" t="s">
        <v>1506</v>
      </c>
      <c r="E604" s="285">
        <v>6277.90655172412</v>
      </c>
      <c r="F604" s="285" t="s">
        <v>542</v>
      </c>
      <c r="G604" s="286"/>
      <c r="H604" s="286"/>
      <c r="I604" s="286"/>
      <c r="J604" s="286"/>
      <c r="K604" s="286" t="e">
        <f>INDEX('2月'!F:F,MATCH(G604,'2月'!A:A,0))</f>
        <v>#N/A</v>
      </c>
      <c r="L604" s="287" t="s">
        <v>33</v>
      </c>
      <c r="M604" s="287"/>
      <c r="N604" s="287" t="s">
        <v>45</v>
      </c>
      <c r="O604" s="286" t="str">
        <f>VLOOKUP(Q604,重复!A:A,1,FALSE)</f>
        <v>工单取消</v>
      </c>
      <c r="P604" s="291" t="s">
        <v>614</v>
      </c>
      <c r="Q604" s="279" t="str">
        <f>INDEX(本体!C:C,MATCH(R604,本体!E:E,0))</f>
        <v>工单取消</v>
      </c>
      <c r="R604" s="176" t="s">
        <v>1470</v>
      </c>
    </row>
    <row r="605" s="256" customFormat="1" ht="16.5" spans="1:18">
      <c r="A605" s="278" t="s">
        <v>1507</v>
      </c>
      <c r="B605" s="278" t="s">
        <v>611</v>
      </c>
      <c r="C605" s="291"/>
      <c r="D605" s="305" t="s">
        <v>1508</v>
      </c>
      <c r="E605" s="285">
        <v>7847.38318965515</v>
      </c>
      <c r="F605" s="285" t="s">
        <v>542</v>
      </c>
      <c r="G605" s="286"/>
      <c r="H605" s="286"/>
      <c r="I605" s="286"/>
      <c r="J605" s="286"/>
      <c r="K605" s="286" t="e">
        <f>INDEX('2月'!F:F,MATCH(G605,'2月'!A:A,0))</f>
        <v>#N/A</v>
      </c>
      <c r="L605" s="287" t="s">
        <v>33</v>
      </c>
      <c r="M605" s="287"/>
      <c r="N605" s="287" t="s">
        <v>45</v>
      </c>
      <c r="O605" s="286" t="str">
        <f>VLOOKUP(Q605,重复!A:A,1,FALSE)</f>
        <v>工单取消</v>
      </c>
      <c r="P605" s="291" t="s">
        <v>614</v>
      </c>
      <c r="Q605" s="279" t="str">
        <f>INDEX(本体!C:C,MATCH(R605,本体!E:E,0))</f>
        <v>工单取消</v>
      </c>
      <c r="R605" s="176" t="s">
        <v>1470</v>
      </c>
    </row>
    <row r="606" s="262" customFormat="1" ht="16.5" spans="1:18">
      <c r="A606" s="278" t="s">
        <v>1509</v>
      </c>
      <c r="B606" s="278" t="s">
        <v>611</v>
      </c>
      <c r="C606" s="281" t="s">
        <v>1510</v>
      </c>
      <c r="D606" s="281" t="s">
        <v>1511</v>
      </c>
      <c r="E606" s="285">
        <v>0</v>
      </c>
      <c r="F606" s="285" t="s">
        <v>1512</v>
      </c>
      <c r="G606" s="286"/>
      <c r="H606" s="286"/>
      <c r="I606" s="286"/>
      <c r="J606" s="286"/>
      <c r="K606" s="286" t="e">
        <f>INDEX('2月'!F:F,MATCH(G606,'2月'!A:A,0))</f>
        <v>#N/A</v>
      </c>
      <c r="L606" s="287" t="s">
        <v>45</v>
      </c>
      <c r="M606" s="287"/>
      <c r="N606" s="287" t="s">
        <v>45</v>
      </c>
      <c r="O606" s="286" t="e">
        <f>VLOOKUP(Q606,重复!A:A,1,FALSE)</f>
        <v>#N/A</v>
      </c>
      <c r="P606" s="279" t="s">
        <v>614</v>
      </c>
      <c r="Q606" s="279" t="e">
        <f>INDEX(本体!C:C,MATCH(R606,本体!E:E,0))</f>
        <v>#N/A</v>
      </c>
      <c r="R606" s="176" t="s">
        <v>520</v>
      </c>
    </row>
    <row r="607" ht="16.5" spans="1:18">
      <c r="A607" s="278" t="s">
        <v>1513</v>
      </c>
      <c r="B607" s="278" t="s">
        <v>611</v>
      </c>
      <c r="C607" s="279"/>
      <c r="D607" s="280" t="s">
        <v>1514</v>
      </c>
      <c r="E607" s="285">
        <v>7847.38318965515</v>
      </c>
      <c r="F607" s="285" t="s">
        <v>1512</v>
      </c>
      <c r="G607" s="286"/>
      <c r="H607" s="286"/>
      <c r="I607" s="286"/>
      <c r="J607" s="286"/>
      <c r="K607" s="286" t="e">
        <f>INDEX('2月'!F:F,MATCH(G607,'2月'!A:A,0))</f>
        <v>#N/A</v>
      </c>
      <c r="L607" s="287" t="s">
        <v>33</v>
      </c>
      <c r="M607" s="287"/>
      <c r="N607" s="287" t="s">
        <v>45</v>
      </c>
      <c r="O607" s="286" t="e">
        <f>VLOOKUP(Q607,重复!A:A,1,FALSE)</f>
        <v>#N/A</v>
      </c>
      <c r="P607" s="279" t="s">
        <v>614</v>
      </c>
      <c r="Q607" s="279" t="str">
        <f>INDEX(本体!C:C,MATCH(R607,本体!E:E,0))</f>
        <v>PDS未实施一览</v>
      </c>
      <c r="R607" s="176" t="s">
        <v>1515</v>
      </c>
    </row>
    <row r="608" ht="16.5" spans="1:18">
      <c r="A608" s="278" t="s">
        <v>1516</v>
      </c>
      <c r="B608" s="278" t="s">
        <v>611</v>
      </c>
      <c r="C608" s="279" t="s">
        <v>1517</v>
      </c>
      <c r="D608" s="280" t="s">
        <v>1518</v>
      </c>
      <c r="E608" s="285">
        <v>6277.90655172412</v>
      </c>
      <c r="F608" s="285" t="s">
        <v>1512</v>
      </c>
      <c r="G608" s="286"/>
      <c r="H608" s="286"/>
      <c r="I608" s="286"/>
      <c r="J608" s="286"/>
      <c r="K608" s="286" t="e">
        <f>INDEX('2月'!F:F,MATCH(G608,'2月'!A:A,0))</f>
        <v>#N/A</v>
      </c>
      <c r="L608" s="287" t="s">
        <v>33</v>
      </c>
      <c r="M608" s="287"/>
      <c r="N608" s="287" t="s">
        <v>45</v>
      </c>
      <c r="O608" s="286" t="e">
        <f>VLOOKUP(Q608,重复!A:A,1,FALSE)</f>
        <v>#N/A</v>
      </c>
      <c r="P608" s="279" t="s">
        <v>614</v>
      </c>
      <c r="Q608" s="279" t="str">
        <f>INDEX(本体!C:C,MATCH(R608,本体!E:E,0))</f>
        <v>PDS未实施一览</v>
      </c>
      <c r="R608" s="176" t="s">
        <v>1519</v>
      </c>
    </row>
    <row r="609" s="263" customFormat="1" ht="16.5" spans="1:18">
      <c r="A609" s="278" t="s">
        <v>1520</v>
      </c>
      <c r="B609" s="278" t="s">
        <v>611</v>
      </c>
      <c r="C609" s="279"/>
      <c r="D609" s="280" t="s">
        <v>1521</v>
      </c>
      <c r="E609" s="285">
        <v>6277.90655172412</v>
      </c>
      <c r="F609" s="285" t="s">
        <v>1512</v>
      </c>
      <c r="G609" s="286"/>
      <c r="H609" s="286"/>
      <c r="I609" s="286"/>
      <c r="J609" s="286"/>
      <c r="K609" s="286" t="e">
        <f>INDEX('2月'!F:F,MATCH(G609,'2月'!A:A,0))</f>
        <v>#N/A</v>
      </c>
      <c r="L609" s="287" t="s">
        <v>33</v>
      </c>
      <c r="M609" s="287"/>
      <c r="N609" s="287" t="s">
        <v>45</v>
      </c>
      <c r="O609" s="286" t="e">
        <f>VLOOKUP(Q609,重复!A:A,1,FALSE)</f>
        <v>#N/A</v>
      </c>
      <c r="P609" s="279" t="s">
        <v>614</v>
      </c>
      <c r="Q609" s="279" t="str">
        <f>INDEX(本体!C:C,MATCH(R609,本体!E:E,0))</f>
        <v>PDS未实施一览</v>
      </c>
      <c r="R609" s="176" t="s">
        <v>1519</v>
      </c>
    </row>
    <row r="610" ht="16.5" spans="1:18">
      <c r="A610" s="278" t="s">
        <v>1522</v>
      </c>
      <c r="B610" s="278" t="s">
        <v>611</v>
      </c>
      <c r="C610" s="279"/>
      <c r="D610" s="280" t="s">
        <v>1523</v>
      </c>
      <c r="E610" s="285">
        <v>7847.38318965515</v>
      </c>
      <c r="F610" s="285" t="s">
        <v>1512</v>
      </c>
      <c r="G610" s="286"/>
      <c r="H610" s="286"/>
      <c r="I610" s="286"/>
      <c r="J610" s="286"/>
      <c r="K610" s="286" t="e">
        <f>INDEX('2月'!F:F,MATCH(G610,'2月'!A:A,0))</f>
        <v>#N/A</v>
      </c>
      <c r="L610" s="287" t="s">
        <v>33</v>
      </c>
      <c r="M610" s="287"/>
      <c r="N610" s="287" t="s">
        <v>45</v>
      </c>
      <c r="O610" s="286" t="e">
        <f>VLOOKUP(Q610,重复!A:A,1,FALSE)</f>
        <v>#N/A</v>
      </c>
      <c r="P610" s="279" t="s">
        <v>614</v>
      </c>
      <c r="Q610" s="279" t="str">
        <f>INDEX(本体!C:C,MATCH(R610,本体!E:E,0))</f>
        <v>PDS未实施一览</v>
      </c>
      <c r="R610" s="176" t="s">
        <v>1519</v>
      </c>
    </row>
    <row r="611" s="264" customFormat="1" ht="16.5" spans="1:18">
      <c r="A611" s="278" t="s">
        <v>1524</v>
      </c>
      <c r="B611" s="278" t="s">
        <v>611</v>
      </c>
      <c r="C611" s="281"/>
      <c r="D611" s="282" t="s">
        <v>1525</v>
      </c>
      <c r="E611" s="285">
        <v>0</v>
      </c>
      <c r="F611" s="285" t="s">
        <v>1512</v>
      </c>
      <c r="G611" s="286"/>
      <c r="H611" s="286"/>
      <c r="I611" s="286"/>
      <c r="J611" s="286"/>
      <c r="K611" s="286" t="e">
        <f>INDEX('2月'!F:F,MATCH(G611,'2月'!A:A,0))</f>
        <v>#N/A</v>
      </c>
      <c r="L611" s="287" t="s">
        <v>45</v>
      </c>
      <c r="M611" s="287"/>
      <c r="N611" s="287" t="s">
        <v>45</v>
      </c>
      <c r="O611" s="286" t="e">
        <f>VLOOKUP(Q611,重复!A:A,1,FALSE)</f>
        <v>#N/A</v>
      </c>
      <c r="P611" s="279" t="s">
        <v>614</v>
      </c>
      <c r="Q611" s="279" t="e">
        <f>INDEX(本体!C:C,MATCH(R611,本体!E:E,0))</f>
        <v>#N/A</v>
      </c>
      <c r="R611" s="176" t="s">
        <v>520</v>
      </c>
    </row>
    <row r="612" ht="16.5" spans="1:18">
      <c r="A612" s="278" t="s">
        <v>1526</v>
      </c>
      <c r="B612" s="278" t="s">
        <v>611</v>
      </c>
      <c r="C612" s="279" t="s">
        <v>1527</v>
      </c>
      <c r="D612" s="279" t="s">
        <v>1528</v>
      </c>
      <c r="E612" s="285">
        <v>0</v>
      </c>
      <c r="F612" s="285" t="s">
        <v>1512</v>
      </c>
      <c r="G612" s="286">
        <v>88</v>
      </c>
      <c r="H612" s="286" t="s">
        <v>1529</v>
      </c>
      <c r="I612" s="286" t="s">
        <v>1530</v>
      </c>
      <c r="J612" s="286" t="s">
        <v>33</v>
      </c>
      <c r="K612" s="286">
        <f>INDEX('2月'!F:F,MATCH(G612,'2月'!A:A,0))</f>
        <v>0</v>
      </c>
      <c r="L612" s="287"/>
      <c r="M612" s="287"/>
      <c r="N612" s="287" t="s">
        <v>33</v>
      </c>
      <c r="O612" s="286" t="e">
        <f>VLOOKUP(Q612,重复!A:A,1,FALSE)</f>
        <v>#N/A</v>
      </c>
      <c r="P612" s="279" t="s">
        <v>614</v>
      </c>
      <c r="Q612" s="279" t="str">
        <f>INDEX(本体!C:C,MATCH(R612,本体!E:E,0))</f>
        <v>二手车委托一览</v>
      </c>
      <c r="R612" s="176" t="s">
        <v>1531</v>
      </c>
    </row>
    <row r="613" ht="16.5" spans="1:18">
      <c r="A613" s="278" t="s">
        <v>1532</v>
      </c>
      <c r="B613" s="278" t="s">
        <v>611</v>
      </c>
      <c r="C613" s="279"/>
      <c r="D613" s="279" t="s">
        <v>1533</v>
      </c>
      <c r="E613" s="285">
        <v>0</v>
      </c>
      <c r="F613" s="285" t="s">
        <v>1512</v>
      </c>
      <c r="G613" s="286">
        <v>89</v>
      </c>
      <c r="H613" s="286" t="s">
        <v>1529</v>
      </c>
      <c r="I613" s="286" t="s">
        <v>1534</v>
      </c>
      <c r="J613" s="286" t="s">
        <v>33</v>
      </c>
      <c r="K613" s="286">
        <f>INDEX('2月'!F:F,MATCH(G613,'2月'!A:A,0))</f>
        <v>0</v>
      </c>
      <c r="L613" s="287"/>
      <c r="M613" s="287"/>
      <c r="N613" s="287" t="s">
        <v>33</v>
      </c>
      <c r="O613" s="286" t="e">
        <f>VLOOKUP(Q613,重复!A:A,1,FALSE)</f>
        <v>#N/A</v>
      </c>
      <c r="P613" s="279" t="s">
        <v>614</v>
      </c>
      <c r="Q613" s="279" t="str">
        <f>INDEX(本体!C:C,MATCH(R613,本体!E:E,0))</f>
        <v>二手车委托一览</v>
      </c>
      <c r="R613" s="176" t="s">
        <v>1535</v>
      </c>
    </row>
    <row r="614" ht="16.5" spans="1:18">
      <c r="A614" s="278" t="s">
        <v>1536</v>
      </c>
      <c r="B614" s="278" t="s">
        <v>611</v>
      </c>
      <c r="C614" s="279" t="s">
        <v>1537</v>
      </c>
      <c r="D614" s="280" t="s">
        <v>1538</v>
      </c>
      <c r="E614" s="285">
        <v>6277.90655172412</v>
      </c>
      <c r="F614" s="285" t="s">
        <v>1512</v>
      </c>
      <c r="G614" s="286"/>
      <c r="H614" s="286"/>
      <c r="I614" s="286"/>
      <c r="J614" s="286"/>
      <c r="K614" s="286" t="e">
        <f>INDEX('2月'!F:F,MATCH(G614,'2月'!A:A,0))</f>
        <v>#N/A</v>
      </c>
      <c r="L614" s="287" t="s">
        <v>33</v>
      </c>
      <c r="M614" s="287"/>
      <c r="N614" s="287" t="s">
        <v>45</v>
      </c>
      <c r="O614" s="286" t="e">
        <f>VLOOKUP(Q614,重复!A:A,1,FALSE)</f>
        <v>#N/A</v>
      </c>
      <c r="P614" s="279" t="s">
        <v>614</v>
      </c>
      <c r="Q614" s="279" t="str">
        <f>INDEX(本体!C:C,MATCH(R614,本体!E:E,0))</f>
        <v>二手车委托一览</v>
      </c>
      <c r="R614" s="176" t="s">
        <v>1535</v>
      </c>
    </row>
    <row r="615" ht="16.5" spans="1:18">
      <c r="A615" s="278" t="s">
        <v>1539</v>
      </c>
      <c r="B615" s="278" t="s">
        <v>611</v>
      </c>
      <c r="C615" s="279"/>
      <c r="D615" s="279" t="s">
        <v>1540</v>
      </c>
      <c r="E615" s="285">
        <v>7847.38318965515</v>
      </c>
      <c r="F615" s="285" t="s">
        <v>1512</v>
      </c>
      <c r="G615" s="286"/>
      <c r="H615" s="286"/>
      <c r="I615" s="286"/>
      <c r="J615" s="286"/>
      <c r="K615" s="286" t="e">
        <f>INDEX('2月'!F:F,MATCH(G615,'2月'!A:A,0))</f>
        <v>#N/A</v>
      </c>
      <c r="L615" s="287" t="s">
        <v>33</v>
      </c>
      <c r="M615" s="287"/>
      <c r="N615" s="287" t="s">
        <v>45</v>
      </c>
      <c r="O615" s="286" t="e">
        <f>VLOOKUP(Q615,重复!A:A,1,FALSE)</f>
        <v>#N/A</v>
      </c>
      <c r="P615" s="279" t="s">
        <v>614</v>
      </c>
      <c r="Q615" s="279" t="str">
        <f>INDEX(本体!C:C,MATCH(R615,本体!E:E,0))</f>
        <v>二手车委托一览</v>
      </c>
      <c r="R615" s="176" t="s">
        <v>1535</v>
      </c>
    </row>
    <row r="616" ht="16.5" spans="1:18">
      <c r="A616" s="278" t="s">
        <v>1541</v>
      </c>
      <c r="B616" s="278" t="s">
        <v>611</v>
      </c>
      <c r="C616" s="279"/>
      <c r="D616" s="279" t="s">
        <v>1542</v>
      </c>
      <c r="E616" s="285">
        <v>6277.90655172412</v>
      </c>
      <c r="F616" s="285" t="s">
        <v>1512</v>
      </c>
      <c r="G616" s="286"/>
      <c r="H616" s="286"/>
      <c r="I616" s="286"/>
      <c r="J616" s="286"/>
      <c r="K616" s="286" t="e">
        <f>INDEX('2月'!F:F,MATCH(G616,'2月'!A:A,0))</f>
        <v>#N/A</v>
      </c>
      <c r="L616" s="287" t="s">
        <v>33</v>
      </c>
      <c r="M616" s="287"/>
      <c r="N616" s="287" t="s">
        <v>45</v>
      </c>
      <c r="O616" s="286" t="e">
        <f>VLOOKUP(Q616,重复!A:A,1,FALSE)</f>
        <v>#N/A</v>
      </c>
      <c r="P616" s="279" t="s">
        <v>614</v>
      </c>
      <c r="Q616" s="279" t="str">
        <f>INDEX(本体!C:C,MATCH(R616,本体!E:E,0))</f>
        <v>二手车委托一览</v>
      </c>
      <c r="R616" s="176" t="s">
        <v>1535</v>
      </c>
    </row>
    <row r="617" s="262" customFormat="1" ht="16.5" spans="1:18">
      <c r="A617" s="278" t="s">
        <v>1543</v>
      </c>
      <c r="B617" s="278" t="s">
        <v>611</v>
      </c>
      <c r="C617" s="281"/>
      <c r="D617" s="282" t="s">
        <v>1544</v>
      </c>
      <c r="E617" s="285">
        <v>0</v>
      </c>
      <c r="F617" s="285" t="s">
        <v>1512</v>
      </c>
      <c r="G617" s="286"/>
      <c r="H617" s="286"/>
      <c r="I617" s="286"/>
      <c r="J617" s="286"/>
      <c r="K617" s="286" t="e">
        <f>INDEX('2月'!F:F,MATCH(G617,'2月'!A:A,0))</f>
        <v>#N/A</v>
      </c>
      <c r="L617" s="287" t="s">
        <v>45</v>
      </c>
      <c r="M617" s="287"/>
      <c r="N617" s="287" t="s">
        <v>45</v>
      </c>
      <c r="O617" s="286" t="e">
        <f>VLOOKUP(Q617,重复!A:A,1,FALSE)</f>
        <v>#N/A</v>
      </c>
      <c r="P617" s="279" t="s">
        <v>614</v>
      </c>
      <c r="Q617" s="279" t="str">
        <f>INDEX(本体!C:C,MATCH(R617,本体!E:E,0))</f>
        <v>二手车委托一览</v>
      </c>
      <c r="R617" s="176" t="s">
        <v>1535</v>
      </c>
    </row>
    <row r="618" s="265" customFormat="1" ht="16.5" spans="1:18">
      <c r="A618" s="278" t="s">
        <v>1545</v>
      </c>
      <c r="B618" s="278" t="s">
        <v>611</v>
      </c>
      <c r="C618" s="279"/>
      <c r="D618" s="305" t="s">
        <v>1546</v>
      </c>
      <c r="E618" s="285">
        <v>7847.38318965515</v>
      </c>
      <c r="F618" s="285" t="s">
        <v>1512</v>
      </c>
      <c r="G618" s="286"/>
      <c r="H618" s="286"/>
      <c r="I618" s="286"/>
      <c r="J618" s="286"/>
      <c r="K618" s="286" t="e">
        <f>INDEX('2月'!F:F,MATCH(G618,'2月'!A:A,0))</f>
        <v>#N/A</v>
      </c>
      <c r="L618" s="287" t="s">
        <v>33</v>
      </c>
      <c r="M618" s="287"/>
      <c r="N618" s="287" t="s">
        <v>45</v>
      </c>
      <c r="O618" s="286" t="e">
        <f>VLOOKUP(Q618,重复!A:A,1,FALSE)</f>
        <v>#N/A</v>
      </c>
      <c r="P618" s="291" t="s">
        <v>614</v>
      </c>
      <c r="Q618" s="279" t="str">
        <f>INDEX(本体!C:C,MATCH(R618,本体!E:E,0))</f>
        <v>二手车委托一览</v>
      </c>
      <c r="R618" s="176" t="s">
        <v>1531</v>
      </c>
    </row>
    <row r="619" s="265" customFormat="1" ht="16.5" spans="1:18">
      <c r="A619" s="278" t="s">
        <v>1547</v>
      </c>
      <c r="B619" s="278" t="s">
        <v>611</v>
      </c>
      <c r="C619" s="279"/>
      <c r="D619" s="291" t="s">
        <v>1548</v>
      </c>
      <c r="E619" s="285">
        <v>7847.38318965515</v>
      </c>
      <c r="F619" s="285" t="s">
        <v>1512</v>
      </c>
      <c r="G619" s="286"/>
      <c r="H619" s="286"/>
      <c r="I619" s="286"/>
      <c r="J619" s="286"/>
      <c r="K619" s="286" t="e">
        <f>INDEX('2月'!F:F,MATCH(G619,'2月'!A:A,0))</f>
        <v>#N/A</v>
      </c>
      <c r="L619" s="287" t="s">
        <v>33</v>
      </c>
      <c r="M619" s="287"/>
      <c r="N619" s="287" t="s">
        <v>45</v>
      </c>
      <c r="O619" s="286" t="str">
        <f>VLOOKUP(Q619,重复!A:A,1,FALSE)</f>
        <v>会计服务结算-店端</v>
      </c>
      <c r="P619" s="291" t="s">
        <v>614</v>
      </c>
      <c r="Q619" s="279" t="str">
        <f>INDEX(本体!C:C,MATCH(R619,本体!E:E,0))</f>
        <v>会计服务结算-店端</v>
      </c>
      <c r="R619" s="176" t="s">
        <v>1549</v>
      </c>
    </row>
    <row r="620" s="265" customFormat="1" ht="16.5" spans="1:18">
      <c r="A620" s="278" t="s">
        <v>1550</v>
      </c>
      <c r="B620" s="278" t="s">
        <v>611</v>
      </c>
      <c r="C620" s="279"/>
      <c r="D620" s="291" t="s">
        <v>1551</v>
      </c>
      <c r="E620" s="285">
        <v>7847.38318965515</v>
      </c>
      <c r="F620" s="285" t="s">
        <v>1512</v>
      </c>
      <c r="G620" s="286"/>
      <c r="H620" s="286"/>
      <c r="I620" s="286"/>
      <c r="J620" s="286"/>
      <c r="K620" s="286" t="e">
        <f>INDEX('2月'!F:F,MATCH(G620,'2月'!A:A,0))</f>
        <v>#N/A</v>
      </c>
      <c r="L620" s="287" t="s">
        <v>33</v>
      </c>
      <c r="M620" s="287"/>
      <c r="N620" s="287" t="s">
        <v>45</v>
      </c>
      <c r="O620" s="286" t="str">
        <f>VLOOKUP(Q620,重复!A:A,1,FALSE)</f>
        <v>会计服务结算-店端</v>
      </c>
      <c r="P620" s="291" t="s">
        <v>614</v>
      </c>
      <c r="Q620" s="279" t="str">
        <f>INDEX(本体!C:C,MATCH(R620,本体!E:E,0))</f>
        <v>会计服务结算-店端</v>
      </c>
      <c r="R620" s="176" t="s">
        <v>1552</v>
      </c>
    </row>
    <row r="621" s="265" customFormat="1" ht="16.5" spans="1:18">
      <c r="A621" s="278" t="s">
        <v>1553</v>
      </c>
      <c r="B621" s="278" t="s">
        <v>611</v>
      </c>
      <c r="C621" s="279"/>
      <c r="D621" s="291" t="s">
        <v>1554</v>
      </c>
      <c r="E621" s="285">
        <v>7847.38318965515</v>
      </c>
      <c r="F621" s="285" t="s">
        <v>1512</v>
      </c>
      <c r="G621" s="286"/>
      <c r="H621" s="286"/>
      <c r="I621" s="286"/>
      <c r="J621" s="286"/>
      <c r="K621" s="286" t="e">
        <f>INDEX('2月'!F:F,MATCH(G621,'2月'!A:A,0))</f>
        <v>#N/A</v>
      </c>
      <c r="L621" s="287" t="s">
        <v>33</v>
      </c>
      <c r="M621" s="287"/>
      <c r="N621" s="287" t="s">
        <v>45</v>
      </c>
      <c r="O621" s="286" t="str">
        <f>VLOOKUP(Q621,重复!A:A,1,FALSE)</f>
        <v>工单取消</v>
      </c>
      <c r="P621" s="291" t="s">
        <v>614</v>
      </c>
      <c r="Q621" s="279" t="str">
        <f>INDEX(本体!C:C,MATCH(R621,本体!E:E,0))</f>
        <v>工单取消</v>
      </c>
      <c r="R621" s="176" t="s">
        <v>1470</v>
      </c>
    </row>
    <row r="622" ht="16.5" spans="1:18">
      <c r="A622" s="278" t="s">
        <v>1555</v>
      </c>
      <c r="B622" s="278" t="s">
        <v>611</v>
      </c>
      <c r="C622" s="279" t="s">
        <v>1556</v>
      </c>
      <c r="D622" s="280" t="s">
        <v>1556</v>
      </c>
      <c r="E622" s="285">
        <v>6277.90655172412</v>
      </c>
      <c r="F622" s="285" t="s">
        <v>1512</v>
      </c>
      <c r="G622" s="286"/>
      <c r="H622" s="286"/>
      <c r="I622" s="286"/>
      <c r="J622" s="286"/>
      <c r="K622" s="286" t="e">
        <f>INDEX('2月'!F:F,MATCH(G622,'2月'!A:A,0))</f>
        <v>#N/A</v>
      </c>
      <c r="L622" s="287" t="s">
        <v>33</v>
      </c>
      <c r="M622" s="287"/>
      <c r="N622" s="287" t="s">
        <v>45</v>
      </c>
      <c r="O622" s="286" t="e">
        <f>VLOOKUP(Q622,重复!A:A,1,FALSE)</f>
        <v>#N/A</v>
      </c>
      <c r="P622" s="279" t="s">
        <v>614</v>
      </c>
      <c r="Q622" s="279" t="str">
        <f>INDEX(本体!C:C,MATCH(R622,本体!E:E,0))</f>
        <v>二手车委托一览</v>
      </c>
      <c r="R622" s="176" t="s">
        <v>1531</v>
      </c>
    </row>
    <row r="623" ht="16.5" spans="1:18">
      <c r="A623" s="278" t="s">
        <v>1557</v>
      </c>
      <c r="B623" s="278" t="s">
        <v>611</v>
      </c>
      <c r="C623" s="279"/>
      <c r="D623" s="280" t="s">
        <v>1558</v>
      </c>
      <c r="E623" s="285">
        <v>6277.90655172412</v>
      </c>
      <c r="F623" s="285" t="s">
        <v>1512</v>
      </c>
      <c r="G623" s="286"/>
      <c r="H623" s="286"/>
      <c r="I623" s="286"/>
      <c r="J623" s="286"/>
      <c r="K623" s="286" t="e">
        <f>INDEX('2月'!F:F,MATCH(G623,'2月'!A:A,0))</f>
        <v>#N/A</v>
      </c>
      <c r="L623" s="287" t="s">
        <v>33</v>
      </c>
      <c r="M623" s="287"/>
      <c r="N623" s="287" t="s">
        <v>45</v>
      </c>
      <c r="O623" s="286" t="e">
        <f>VLOOKUP(Q623,重复!A:A,1,FALSE)</f>
        <v>#N/A</v>
      </c>
      <c r="P623" s="279" t="s">
        <v>614</v>
      </c>
      <c r="Q623" s="279" t="str">
        <f>INDEX(本体!C:C,MATCH(R623,本体!E:E,0))</f>
        <v>二手车委托一览</v>
      </c>
      <c r="R623" s="176" t="s">
        <v>1559</v>
      </c>
    </row>
    <row r="624" ht="16.5" spans="1:18">
      <c r="A624" s="278" t="s">
        <v>1560</v>
      </c>
      <c r="B624" s="278" t="s">
        <v>611</v>
      </c>
      <c r="C624" s="279"/>
      <c r="D624" s="279" t="s">
        <v>1561</v>
      </c>
      <c r="E624" s="285">
        <v>6277.90655172412</v>
      </c>
      <c r="F624" s="285" t="s">
        <v>1512</v>
      </c>
      <c r="G624" s="286"/>
      <c r="H624" s="286"/>
      <c r="I624" s="286"/>
      <c r="J624" s="286"/>
      <c r="K624" s="286" t="e">
        <f>INDEX('2月'!F:F,MATCH(G624,'2月'!A:A,0))</f>
        <v>#N/A</v>
      </c>
      <c r="L624" s="287" t="s">
        <v>33</v>
      </c>
      <c r="M624" s="287"/>
      <c r="N624" s="287" t="s">
        <v>45</v>
      </c>
      <c r="O624" s="286" t="e">
        <f>VLOOKUP(Q624,重复!A:A,1,FALSE)</f>
        <v>#N/A</v>
      </c>
      <c r="P624" s="279" t="s">
        <v>614</v>
      </c>
      <c r="Q624" s="279" t="str">
        <f>INDEX(本体!C:C,MATCH(R624,本体!E:E,0))</f>
        <v>二手车委托一览</v>
      </c>
      <c r="R624" s="176" t="s">
        <v>1535</v>
      </c>
    </row>
    <row r="625" ht="16.5" spans="1:18">
      <c r="A625" s="278" t="s">
        <v>1562</v>
      </c>
      <c r="B625" s="278" t="s">
        <v>611</v>
      </c>
      <c r="C625" s="279"/>
      <c r="D625" s="279" t="s">
        <v>1563</v>
      </c>
      <c r="E625" s="285">
        <v>7847.38318965515</v>
      </c>
      <c r="F625" s="285" t="s">
        <v>1512</v>
      </c>
      <c r="G625" s="286"/>
      <c r="H625" s="286"/>
      <c r="I625" s="286"/>
      <c r="J625" s="286"/>
      <c r="K625" s="286" t="e">
        <f>INDEX('2月'!F:F,MATCH(G625,'2月'!A:A,0))</f>
        <v>#N/A</v>
      </c>
      <c r="L625" s="287" t="s">
        <v>33</v>
      </c>
      <c r="M625" s="287"/>
      <c r="N625" s="287" t="s">
        <v>45</v>
      </c>
      <c r="O625" s="286" t="e">
        <f>VLOOKUP(Q625,重复!A:A,1,FALSE)</f>
        <v>#N/A</v>
      </c>
      <c r="P625" s="279" t="s">
        <v>614</v>
      </c>
      <c r="Q625" s="279" t="str">
        <f>INDEX(本体!C:C,MATCH(R625,本体!E:E,0))</f>
        <v>二手车委托一览</v>
      </c>
      <c r="R625" s="176" t="s">
        <v>1564</v>
      </c>
    </row>
    <row r="626" ht="16.5" spans="1:18">
      <c r="A626" s="278" t="s">
        <v>1565</v>
      </c>
      <c r="B626" s="278" t="s">
        <v>611</v>
      </c>
      <c r="C626" s="279" t="s">
        <v>1566</v>
      </c>
      <c r="D626" s="279" t="s">
        <v>1567</v>
      </c>
      <c r="E626" s="285">
        <v>10986.3364655172</v>
      </c>
      <c r="F626" s="285" t="s">
        <v>1512</v>
      </c>
      <c r="G626" s="286"/>
      <c r="H626" s="286"/>
      <c r="I626" s="286"/>
      <c r="J626" s="286"/>
      <c r="K626" s="286" t="e">
        <f>INDEX('2月'!F:F,MATCH(G626,'2月'!A:A,0))</f>
        <v>#N/A</v>
      </c>
      <c r="L626" s="287" t="s">
        <v>33</v>
      </c>
      <c r="M626" s="287"/>
      <c r="N626" s="287" t="s">
        <v>45</v>
      </c>
      <c r="O626" s="286" t="e">
        <f>VLOOKUP(Q626,重复!A:A,1,FALSE)</f>
        <v>#N/A</v>
      </c>
      <c r="P626" s="279" t="s">
        <v>614</v>
      </c>
      <c r="Q626" s="279" t="str">
        <f>INDEX(本体!C:C,MATCH(R626,本体!E:E,0))</f>
        <v>钥匙订购信息采集</v>
      </c>
      <c r="R626" s="180" t="s">
        <v>1568</v>
      </c>
    </row>
    <row r="627" ht="16.5" spans="1:18">
      <c r="A627" s="278" t="s">
        <v>1569</v>
      </c>
      <c r="B627" s="278" t="s">
        <v>611</v>
      </c>
      <c r="C627" s="279"/>
      <c r="D627" s="279" t="s">
        <v>1570</v>
      </c>
      <c r="E627" s="285">
        <v>7847.38318965515</v>
      </c>
      <c r="F627" s="285" t="s">
        <v>1512</v>
      </c>
      <c r="G627" s="286"/>
      <c r="H627" s="286"/>
      <c r="I627" s="286"/>
      <c r="J627" s="286"/>
      <c r="K627" s="286" t="e">
        <f>INDEX('2月'!F:F,MATCH(G627,'2月'!A:A,0))</f>
        <v>#N/A</v>
      </c>
      <c r="L627" s="287" t="s">
        <v>33</v>
      </c>
      <c r="M627" s="287"/>
      <c r="N627" s="287" t="s">
        <v>45</v>
      </c>
      <c r="O627" s="286" t="e">
        <f>VLOOKUP(Q627,重复!A:A,1,FALSE)</f>
        <v>#N/A</v>
      </c>
      <c r="P627" s="279" t="s">
        <v>614</v>
      </c>
      <c r="Q627" s="279" t="str">
        <f>INDEX(本体!C:C,MATCH(R627,本体!E:E,0))</f>
        <v>钥匙订购信息采集</v>
      </c>
      <c r="R627" s="180" t="s">
        <v>1571</v>
      </c>
    </row>
    <row r="628" ht="16.5" spans="1:18">
      <c r="A628" s="278" t="s">
        <v>1572</v>
      </c>
      <c r="B628" s="278" t="s">
        <v>611</v>
      </c>
      <c r="C628" s="279"/>
      <c r="D628" s="279" t="s">
        <v>1573</v>
      </c>
      <c r="E628" s="285">
        <v>6277.90655172412</v>
      </c>
      <c r="F628" s="285" t="s">
        <v>1512</v>
      </c>
      <c r="G628" s="286"/>
      <c r="H628" s="286"/>
      <c r="I628" s="286"/>
      <c r="J628" s="286"/>
      <c r="K628" s="286" t="e">
        <f>INDEX('2月'!F:F,MATCH(G628,'2月'!A:A,0))</f>
        <v>#N/A</v>
      </c>
      <c r="L628" s="287" t="s">
        <v>33</v>
      </c>
      <c r="M628" s="287"/>
      <c r="N628" s="287" t="s">
        <v>45</v>
      </c>
      <c r="O628" s="286" t="e">
        <f>VLOOKUP(Q628,重复!A:A,1,FALSE)</f>
        <v>#N/A</v>
      </c>
      <c r="P628" s="279" t="s">
        <v>614</v>
      </c>
      <c r="Q628" s="279" t="str">
        <f>INDEX(本体!C:C,MATCH(R628,本体!E:E,0))</f>
        <v>钥匙订购信息采集</v>
      </c>
      <c r="R628" s="180" t="s">
        <v>1574</v>
      </c>
    </row>
    <row r="629" ht="16.5" spans="1:18">
      <c r="A629" s="278" t="s">
        <v>1575</v>
      </c>
      <c r="B629" s="278" t="s">
        <v>611</v>
      </c>
      <c r="C629" s="279"/>
      <c r="D629" s="279" t="s">
        <v>1576</v>
      </c>
      <c r="E629" s="285">
        <v>6277.90655172412</v>
      </c>
      <c r="F629" s="285" t="s">
        <v>1512</v>
      </c>
      <c r="G629" s="286"/>
      <c r="H629" s="286"/>
      <c r="I629" s="286"/>
      <c r="J629" s="286"/>
      <c r="K629" s="286" t="e">
        <f>INDEX('2月'!F:F,MATCH(G629,'2月'!A:A,0))</f>
        <v>#N/A</v>
      </c>
      <c r="L629" s="287" t="s">
        <v>33</v>
      </c>
      <c r="M629" s="287"/>
      <c r="N629" s="287" t="s">
        <v>45</v>
      </c>
      <c r="O629" s="286" t="e">
        <f>VLOOKUP(Q629,重复!A:A,1,FALSE)</f>
        <v>#N/A</v>
      </c>
      <c r="P629" s="279" t="s">
        <v>614</v>
      </c>
      <c r="Q629" s="279" t="str">
        <f>INDEX(本体!C:C,MATCH(R629,本体!E:E,0))</f>
        <v>钥匙订购信息采集</v>
      </c>
      <c r="R629" s="180" t="s">
        <v>1577</v>
      </c>
    </row>
    <row r="630" s="263" customFormat="1" ht="16.5" spans="1:18">
      <c r="A630" s="278" t="s">
        <v>1578</v>
      </c>
      <c r="B630" s="278" t="s">
        <v>611</v>
      </c>
      <c r="C630" s="279"/>
      <c r="D630" s="279" t="s">
        <v>1579</v>
      </c>
      <c r="E630" s="285">
        <v>6277.90655172412</v>
      </c>
      <c r="F630" s="285" t="s">
        <v>1512</v>
      </c>
      <c r="G630" s="286"/>
      <c r="H630" s="286"/>
      <c r="I630" s="286"/>
      <c r="J630" s="286"/>
      <c r="K630" s="286" t="e">
        <f>INDEX('2月'!F:F,MATCH(G630,'2月'!A:A,0))</f>
        <v>#N/A</v>
      </c>
      <c r="L630" s="287" t="s">
        <v>33</v>
      </c>
      <c r="M630" s="287"/>
      <c r="N630" s="287" t="s">
        <v>45</v>
      </c>
      <c r="O630" s="286" t="e">
        <f>VLOOKUP(Q630,重复!A:A,1,FALSE)</f>
        <v>#N/A</v>
      </c>
      <c r="P630" s="279" t="s">
        <v>614</v>
      </c>
      <c r="Q630" s="279" t="str">
        <f>INDEX(本体!C:C,MATCH(R630,本体!E:E,0))</f>
        <v>钥匙订购信息采集</v>
      </c>
      <c r="R630" s="180" t="s">
        <v>1571</v>
      </c>
    </row>
    <row r="631" s="263" customFormat="1" ht="16.5" spans="1:18">
      <c r="A631" s="278" t="s">
        <v>1580</v>
      </c>
      <c r="B631" s="278" t="s">
        <v>611</v>
      </c>
      <c r="C631" s="279"/>
      <c r="D631" s="279" t="s">
        <v>1581</v>
      </c>
      <c r="E631" s="285">
        <v>0</v>
      </c>
      <c r="F631" s="285" t="s">
        <v>1512</v>
      </c>
      <c r="G631" s="286"/>
      <c r="H631" s="286"/>
      <c r="I631" s="286"/>
      <c r="J631" s="286"/>
      <c r="K631" s="286" t="e">
        <f>INDEX('2月'!F:F,MATCH(G631,'2月'!A:A,0))</f>
        <v>#N/A</v>
      </c>
      <c r="L631" s="287" t="s">
        <v>33</v>
      </c>
      <c r="M631" s="287"/>
      <c r="N631" s="287" t="s">
        <v>45</v>
      </c>
      <c r="O631" s="286" t="e">
        <f>VLOOKUP(Q631,重复!A:A,1,FALSE)</f>
        <v>#N/A</v>
      </c>
      <c r="P631" s="279" t="s">
        <v>614</v>
      </c>
      <c r="Q631" s="279" t="e">
        <f>INDEX(本体!C:C,MATCH(R631,本体!E:E,0))</f>
        <v>#N/A</v>
      </c>
      <c r="R631" s="180" t="s">
        <v>520</v>
      </c>
    </row>
    <row r="632" ht="16.5" spans="1:18">
      <c r="A632" s="278" t="s">
        <v>1582</v>
      </c>
      <c r="B632" s="278" t="s">
        <v>611</v>
      </c>
      <c r="C632" s="279"/>
      <c r="D632" s="280" t="s">
        <v>1583</v>
      </c>
      <c r="E632" s="285">
        <v>6277.90655172412</v>
      </c>
      <c r="F632" s="285" t="s">
        <v>1512</v>
      </c>
      <c r="G632" s="286"/>
      <c r="H632" s="286"/>
      <c r="I632" s="286"/>
      <c r="J632" s="286"/>
      <c r="K632" s="286" t="e">
        <f>INDEX('2月'!F:F,MATCH(G632,'2月'!A:A,0))</f>
        <v>#N/A</v>
      </c>
      <c r="L632" s="287" t="s">
        <v>33</v>
      </c>
      <c r="M632" s="287"/>
      <c r="N632" s="287" t="s">
        <v>45</v>
      </c>
      <c r="O632" s="286" t="e">
        <f>VLOOKUP(Q632,重复!A:A,1,FALSE)</f>
        <v>#N/A</v>
      </c>
      <c r="P632" s="279" t="s">
        <v>614</v>
      </c>
      <c r="Q632" s="279" t="str">
        <f>INDEX(本体!C:C,MATCH(R632,本体!E:E,0))</f>
        <v>钥匙订购信息采集</v>
      </c>
      <c r="R632" s="180" t="s">
        <v>1577</v>
      </c>
    </row>
    <row r="633" ht="16.5" spans="1:18">
      <c r="A633" s="278" t="s">
        <v>1584</v>
      </c>
      <c r="B633" s="278" t="s">
        <v>611</v>
      </c>
      <c r="C633" s="279"/>
      <c r="D633" s="279" t="s">
        <v>1585</v>
      </c>
      <c r="E633" s="285">
        <v>6277.90655172412</v>
      </c>
      <c r="F633" s="285" t="s">
        <v>1512</v>
      </c>
      <c r="G633" s="286"/>
      <c r="H633" s="286"/>
      <c r="I633" s="286"/>
      <c r="J633" s="286"/>
      <c r="K633" s="286" t="e">
        <f>INDEX('2月'!F:F,MATCH(G633,'2月'!A:A,0))</f>
        <v>#N/A</v>
      </c>
      <c r="L633" s="287" t="s">
        <v>33</v>
      </c>
      <c r="M633" s="287"/>
      <c r="N633" s="287" t="s">
        <v>45</v>
      </c>
      <c r="O633" s="286" t="e">
        <f>VLOOKUP(Q633,重复!A:A,1,FALSE)</f>
        <v>#N/A</v>
      </c>
      <c r="P633" s="279" t="s">
        <v>614</v>
      </c>
      <c r="Q633" s="279" t="str">
        <f>INDEX(本体!C:C,MATCH(R633,本体!E:E,0))</f>
        <v>钥匙订购信息采集</v>
      </c>
      <c r="R633" s="180" t="s">
        <v>1577</v>
      </c>
    </row>
    <row r="634" ht="16.5" spans="1:18">
      <c r="A634" s="278" t="s">
        <v>1586</v>
      </c>
      <c r="B634" s="278" t="s">
        <v>611</v>
      </c>
      <c r="C634" s="279"/>
      <c r="D634" s="279" t="s">
        <v>1587</v>
      </c>
      <c r="E634" s="285">
        <v>0</v>
      </c>
      <c r="F634" s="285" t="s">
        <v>1512</v>
      </c>
      <c r="G634" s="286"/>
      <c r="H634" s="286"/>
      <c r="I634" s="286"/>
      <c r="J634" s="286"/>
      <c r="K634" s="286" t="e">
        <f>INDEX('2月'!F:F,MATCH(G634,'2月'!A:A,0))</f>
        <v>#N/A</v>
      </c>
      <c r="L634" s="287" t="s">
        <v>33</v>
      </c>
      <c r="M634" s="287"/>
      <c r="N634" s="287" t="s">
        <v>45</v>
      </c>
      <c r="O634" s="286" t="e">
        <f>VLOOKUP(Q634,重复!A:A,1,FALSE)</f>
        <v>#N/A</v>
      </c>
      <c r="P634" s="279" t="s">
        <v>614</v>
      </c>
      <c r="Q634" s="279" t="e">
        <f>INDEX(本体!C:C,MATCH(R634,本体!E:E,0))</f>
        <v>#N/A</v>
      </c>
      <c r="R634" s="180" t="s">
        <v>520</v>
      </c>
    </row>
    <row r="635" ht="16.5" spans="1:18">
      <c r="A635" s="278" t="s">
        <v>1588</v>
      </c>
      <c r="B635" s="278" t="s">
        <v>611</v>
      </c>
      <c r="C635" s="279"/>
      <c r="D635" s="280" t="s">
        <v>1589</v>
      </c>
      <c r="E635" s="285">
        <v>0</v>
      </c>
      <c r="F635" s="285" t="s">
        <v>1512</v>
      </c>
      <c r="G635" s="286"/>
      <c r="H635" s="286"/>
      <c r="I635" s="286"/>
      <c r="J635" s="286"/>
      <c r="K635" s="286" t="e">
        <f>INDEX('2月'!F:F,MATCH(G635,'2月'!A:A,0))</f>
        <v>#N/A</v>
      </c>
      <c r="L635" s="287" t="s">
        <v>33</v>
      </c>
      <c r="M635" s="287"/>
      <c r="N635" s="287" t="s">
        <v>45</v>
      </c>
      <c r="O635" s="286" t="e">
        <f>VLOOKUP(Q635,重复!A:A,1,FALSE)</f>
        <v>#N/A</v>
      </c>
      <c r="P635" s="279" t="s">
        <v>614</v>
      </c>
      <c r="Q635" s="279" t="e">
        <f>INDEX(本体!C:C,MATCH(R635,本体!E:E,0))</f>
        <v>#N/A</v>
      </c>
      <c r="R635" s="180" t="s">
        <v>520</v>
      </c>
    </row>
    <row r="636" ht="16.5" spans="1:18">
      <c r="A636" s="278" t="s">
        <v>1590</v>
      </c>
      <c r="B636" s="278" t="s">
        <v>1591</v>
      </c>
      <c r="C636" s="279" t="s">
        <v>1592</v>
      </c>
      <c r="D636" s="280" t="s">
        <v>1593</v>
      </c>
      <c r="E636" s="285">
        <v>10986.3364655172</v>
      </c>
      <c r="F636" s="285" t="s">
        <v>1512</v>
      </c>
      <c r="G636" s="286">
        <v>175</v>
      </c>
      <c r="H636" s="286" t="s">
        <v>1594</v>
      </c>
      <c r="I636" s="286" t="s">
        <v>1592</v>
      </c>
      <c r="J636" s="286" t="s">
        <v>24</v>
      </c>
      <c r="K636" s="286">
        <f>INDEX('2月'!F:F,MATCH(G636,'2月'!A:A,0))</f>
        <v>0</v>
      </c>
      <c r="L636" s="287" t="s">
        <v>33</v>
      </c>
      <c r="M636" s="287"/>
      <c r="N636" s="287" t="s">
        <v>24</v>
      </c>
      <c r="O636" s="286" t="str">
        <f>VLOOKUP(Q636,重复!A:A,1,FALSE)</f>
        <v>会计服务结算-店端</v>
      </c>
      <c r="P636" s="279" t="s">
        <v>1595</v>
      </c>
      <c r="Q636" s="279" t="str">
        <f>INDEX(本体!C:C,MATCH(R636,本体!E:E,0))</f>
        <v>会计服务结算-店端</v>
      </c>
      <c r="R636" s="180" t="s">
        <v>1389</v>
      </c>
    </row>
    <row r="637" ht="16.5" spans="1:18">
      <c r="A637" s="278" t="s">
        <v>1596</v>
      </c>
      <c r="B637" s="278" t="s">
        <v>1591</v>
      </c>
      <c r="C637" s="279"/>
      <c r="D637" s="280" t="s">
        <v>1597</v>
      </c>
      <c r="E637" s="285">
        <v>7847.38318965515</v>
      </c>
      <c r="F637" s="285" t="s">
        <v>1512</v>
      </c>
      <c r="G637" s="286"/>
      <c r="H637" s="286"/>
      <c r="I637" s="286"/>
      <c r="J637" s="286"/>
      <c r="K637" s="286" t="e">
        <f>INDEX('2月'!F:F,MATCH(G637,'2月'!A:A,0))</f>
        <v>#N/A</v>
      </c>
      <c r="L637" s="287" t="s">
        <v>33</v>
      </c>
      <c r="M637" s="287"/>
      <c r="N637" s="287" t="s">
        <v>45</v>
      </c>
      <c r="O637" s="286" t="str">
        <f>VLOOKUP(Q637,重复!A:A,1,FALSE)</f>
        <v>会计服务结算-店端</v>
      </c>
      <c r="P637" s="279" t="s">
        <v>1595</v>
      </c>
      <c r="Q637" s="279" t="str">
        <f>INDEX(本体!C:C,MATCH(R637,本体!E:E,0))</f>
        <v>会计服务结算-店端</v>
      </c>
      <c r="R637" s="180" t="s">
        <v>1389</v>
      </c>
    </row>
    <row r="638" s="262" customFormat="1" ht="16.5" spans="1:18">
      <c r="A638" s="278" t="s">
        <v>1598</v>
      </c>
      <c r="B638" s="278" t="s">
        <v>1591</v>
      </c>
      <c r="C638" s="281"/>
      <c r="D638" s="282" t="s">
        <v>1599</v>
      </c>
      <c r="E638" s="285">
        <v>0</v>
      </c>
      <c r="F638" s="285" t="s">
        <v>1512</v>
      </c>
      <c r="G638" s="286"/>
      <c r="H638" s="286"/>
      <c r="I638" s="286"/>
      <c r="J638" s="286"/>
      <c r="K638" s="286" t="e">
        <f>INDEX('2月'!F:F,MATCH(G638,'2月'!A:A,0))</f>
        <v>#N/A</v>
      </c>
      <c r="L638" s="287" t="s">
        <v>45</v>
      </c>
      <c r="M638" s="287"/>
      <c r="N638" s="287" t="s">
        <v>45</v>
      </c>
      <c r="O638" s="286" t="str">
        <f>VLOOKUP(Q638,重复!A:A,1,FALSE)</f>
        <v>会计服务结算-店端</v>
      </c>
      <c r="P638" s="279" t="s">
        <v>1595</v>
      </c>
      <c r="Q638" s="279" t="str">
        <f>INDEX(本体!C:C,MATCH(R638,本体!E:E,0))</f>
        <v>会计服务结算-店端</v>
      </c>
      <c r="R638" s="290" t="s">
        <v>1389</v>
      </c>
    </row>
    <row r="639" ht="16.5" spans="1:18">
      <c r="A639" s="278" t="s">
        <v>1600</v>
      </c>
      <c r="B639" s="278" t="s">
        <v>1591</v>
      </c>
      <c r="C639" s="279"/>
      <c r="D639" s="280" t="s">
        <v>1601</v>
      </c>
      <c r="E639" s="285">
        <v>0</v>
      </c>
      <c r="F639" s="285" t="s">
        <v>1512</v>
      </c>
      <c r="G639" s="286"/>
      <c r="H639" s="286"/>
      <c r="I639" s="286"/>
      <c r="J639" s="286"/>
      <c r="K639" s="286" t="e">
        <f>INDEX('2月'!F:F,MATCH(G639,'2月'!A:A,0))</f>
        <v>#N/A</v>
      </c>
      <c r="L639" s="287" t="s">
        <v>33</v>
      </c>
      <c r="M639" s="287"/>
      <c r="N639" s="287" t="s">
        <v>45</v>
      </c>
      <c r="O639" s="286" t="str">
        <f>VLOOKUP(Q639,重复!A:A,1,FALSE)</f>
        <v>会计服务结算-店端</v>
      </c>
      <c r="P639" s="279" t="s">
        <v>1595</v>
      </c>
      <c r="Q639" s="279" t="str">
        <f>INDEX(本体!C:C,MATCH(R639,本体!E:E,0))</f>
        <v>会计服务结算-店端</v>
      </c>
      <c r="R639" s="290" t="s">
        <v>1389</v>
      </c>
    </row>
    <row r="640" ht="16.5" spans="1:18">
      <c r="A640" s="278" t="s">
        <v>1602</v>
      </c>
      <c r="B640" s="278" t="s">
        <v>1591</v>
      </c>
      <c r="C640" s="279"/>
      <c r="D640" s="280" t="s">
        <v>1603</v>
      </c>
      <c r="E640" s="285">
        <v>6277.90655172412</v>
      </c>
      <c r="F640" s="285" t="s">
        <v>1512</v>
      </c>
      <c r="G640" s="286"/>
      <c r="H640" s="286"/>
      <c r="I640" s="286"/>
      <c r="J640" s="286"/>
      <c r="K640" s="286" t="e">
        <f>INDEX('2月'!F:F,MATCH(G640,'2月'!A:A,0))</f>
        <v>#N/A</v>
      </c>
      <c r="L640" s="287" t="s">
        <v>33</v>
      </c>
      <c r="M640" s="287"/>
      <c r="N640" s="287" t="s">
        <v>45</v>
      </c>
      <c r="O640" s="286" t="str">
        <f>VLOOKUP(Q640,重复!A:A,1,FALSE)</f>
        <v>会计服务结算-店端</v>
      </c>
      <c r="P640" s="279" t="s">
        <v>1595</v>
      </c>
      <c r="Q640" s="279" t="str">
        <f>INDEX(本体!C:C,MATCH(R640,本体!E:E,0))</f>
        <v>会计服务结算-店端</v>
      </c>
      <c r="R640" s="290" t="s">
        <v>1389</v>
      </c>
    </row>
    <row r="641" ht="16.5" spans="1:18">
      <c r="A641" s="278" t="s">
        <v>1604</v>
      </c>
      <c r="B641" s="278" t="s">
        <v>1591</v>
      </c>
      <c r="C641" s="279"/>
      <c r="D641" s="280" t="s">
        <v>1605</v>
      </c>
      <c r="E641" s="285">
        <v>0</v>
      </c>
      <c r="F641" s="285" t="s">
        <v>1512</v>
      </c>
      <c r="G641" s="286"/>
      <c r="H641" s="286"/>
      <c r="I641" s="286"/>
      <c r="J641" s="286"/>
      <c r="K641" s="286" t="e">
        <f>INDEX('2月'!F:F,MATCH(G641,'2月'!A:A,0))</f>
        <v>#N/A</v>
      </c>
      <c r="L641" s="287" t="s">
        <v>33</v>
      </c>
      <c r="M641" s="287"/>
      <c r="N641" s="287" t="s">
        <v>45</v>
      </c>
      <c r="O641" s="286" t="str">
        <f>VLOOKUP(Q641,重复!A:A,1,FALSE)</f>
        <v>会计服务结算-店端</v>
      </c>
      <c r="P641" s="279" t="s">
        <v>1595</v>
      </c>
      <c r="Q641" s="279" t="str">
        <f>INDEX(本体!C:C,MATCH(R641,本体!E:E,0))</f>
        <v>会计服务结算-店端</v>
      </c>
      <c r="R641" s="290" t="s">
        <v>1389</v>
      </c>
    </row>
    <row r="642" ht="16.5" spans="1:18">
      <c r="A642" s="278" t="s">
        <v>1606</v>
      </c>
      <c r="B642" s="278" t="s">
        <v>1591</v>
      </c>
      <c r="C642" s="279"/>
      <c r="D642" s="280" t="s">
        <v>1607</v>
      </c>
      <c r="E642" s="285">
        <v>7847.38318965515</v>
      </c>
      <c r="F642" s="285" t="s">
        <v>1512</v>
      </c>
      <c r="G642" s="286"/>
      <c r="H642" s="286"/>
      <c r="I642" s="286"/>
      <c r="J642" s="286"/>
      <c r="K642" s="286" t="e">
        <f>INDEX('2月'!F:F,MATCH(G642,'2月'!A:A,0))</f>
        <v>#N/A</v>
      </c>
      <c r="L642" s="287" t="s">
        <v>33</v>
      </c>
      <c r="M642" s="287"/>
      <c r="N642" s="287" t="s">
        <v>45</v>
      </c>
      <c r="O642" s="286" t="str">
        <f>VLOOKUP(Q642,重复!A:A,1,FALSE)</f>
        <v>会计服务结算-店端</v>
      </c>
      <c r="P642" s="279" t="s">
        <v>1595</v>
      </c>
      <c r="Q642" s="279" t="str">
        <f>INDEX(本体!C:C,MATCH(R642,本体!E:E,0))</f>
        <v>会计服务结算-店端</v>
      </c>
      <c r="R642" s="299" t="s">
        <v>1608</v>
      </c>
    </row>
    <row r="643" ht="16.5" spans="1:18">
      <c r="A643" s="278" t="s">
        <v>1609</v>
      </c>
      <c r="B643" s="278" t="s">
        <v>1591</v>
      </c>
      <c r="C643" s="279"/>
      <c r="D643" s="280" t="s">
        <v>1610</v>
      </c>
      <c r="E643" s="285">
        <v>6277.90655172412</v>
      </c>
      <c r="F643" s="285" t="s">
        <v>1512</v>
      </c>
      <c r="G643" s="286"/>
      <c r="H643" s="286"/>
      <c r="I643" s="286"/>
      <c r="J643" s="286"/>
      <c r="K643" s="286" t="e">
        <f>INDEX('2月'!F:F,MATCH(G643,'2月'!A:A,0))</f>
        <v>#N/A</v>
      </c>
      <c r="L643" s="287" t="s">
        <v>33</v>
      </c>
      <c r="M643" s="287"/>
      <c r="N643" s="287" t="s">
        <v>45</v>
      </c>
      <c r="O643" s="286" t="str">
        <f>VLOOKUP(Q643,重复!A:A,1,FALSE)</f>
        <v>会计服务结算-店端</v>
      </c>
      <c r="P643" s="279" t="s">
        <v>1595</v>
      </c>
      <c r="Q643" s="279" t="str">
        <f>INDEX(本体!C:C,MATCH(R643,本体!E:E,0))</f>
        <v>会计服务结算-店端</v>
      </c>
      <c r="R643" s="176" t="s">
        <v>1611</v>
      </c>
    </row>
    <row r="644" s="263" customFormat="1" ht="16.5" spans="1:18">
      <c r="A644" s="278" t="s">
        <v>1612</v>
      </c>
      <c r="B644" s="278" t="s">
        <v>1591</v>
      </c>
      <c r="C644" s="279"/>
      <c r="D644" s="280" t="s">
        <v>1613</v>
      </c>
      <c r="E644" s="285">
        <v>0</v>
      </c>
      <c r="F644" s="285" t="s">
        <v>1512</v>
      </c>
      <c r="G644" s="286"/>
      <c r="H644" s="286"/>
      <c r="I644" s="286"/>
      <c r="J644" s="286"/>
      <c r="K644" s="286" t="e">
        <f>INDEX('2月'!F:F,MATCH(G644,'2月'!A:A,0))</f>
        <v>#N/A</v>
      </c>
      <c r="L644" s="287" t="s">
        <v>33</v>
      </c>
      <c r="M644" s="287"/>
      <c r="N644" s="287" t="s">
        <v>45</v>
      </c>
      <c r="O644" s="286" t="str">
        <f>VLOOKUP(Q644,重复!A:A,1,FALSE)</f>
        <v>会计服务结算-店端</v>
      </c>
      <c r="P644" s="279" t="s">
        <v>1595</v>
      </c>
      <c r="Q644" s="279" t="str">
        <f>INDEX(本体!C:C,MATCH(R644,本体!E:E,0))</f>
        <v>会计服务结算-店端</v>
      </c>
      <c r="R644" s="180" t="s">
        <v>1614</v>
      </c>
    </row>
    <row r="645" s="263" customFormat="1" ht="16.5" spans="1:18">
      <c r="A645" s="278" t="s">
        <v>1615</v>
      </c>
      <c r="B645" s="278" t="s">
        <v>1591</v>
      </c>
      <c r="C645" s="279"/>
      <c r="D645" s="280" t="s">
        <v>1616</v>
      </c>
      <c r="E645" s="285">
        <v>0</v>
      </c>
      <c r="F645" s="285" t="s">
        <v>1512</v>
      </c>
      <c r="G645" s="286"/>
      <c r="H645" s="286"/>
      <c r="I645" s="286"/>
      <c r="J645" s="286"/>
      <c r="K645" s="286" t="e">
        <f>INDEX('2月'!F:F,MATCH(G645,'2月'!A:A,0))</f>
        <v>#N/A</v>
      </c>
      <c r="L645" s="287" t="s">
        <v>33</v>
      </c>
      <c r="M645" s="287"/>
      <c r="N645" s="287" t="s">
        <v>45</v>
      </c>
      <c r="O645" s="286" t="str">
        <f>VLOOKUP(Q645,重复!A:A,1,FALSE)</f>
        <v>会计服务结算-店端</v>
      </c>
      <c r="P645" s="279" t="s">
        <v>1595</v>
      </c>
      <c r="Q645" s="279" t="str">
        <f>INDEX(本体!C:C,MATCH(R645,本体!E:E,0))</f>
        <v>会计服务结算-店端</v>
      </c>
      <c r="R645" s="290" t="s">
        <v>1614</v>
      </c>
    </row>
    <row r="646" s="263" customFormat="1" ht="16.5" spans="1:18">
      <c r="A646" s="278" t="s">
        <v>1617</v>
      </c>
      <c r="B646" s="278" t="s">
        <v>1591</v>
      </c>
      <c r="C646" s="279"/>
      <c r="D646" s="280" t="s">
        <v>1618</v>
      </c>
      <c r="E646" s="285">
        <v>0</v>
      </c>
      <c r="F646" s="285" t="s">
        <v>1512</v>
      </c>
      <c r="G646" s="286"/>
      <c r="H646" s="286"/>
      <c r="I646" s="286"/>
      <c r="J646" s="286"/>
      <c r="K646" s="286" t="e">
        <f>INDEX('2月'!F:F,MATCH(G646,'2月'!A:A,0))</f>
        <v>#N/A</v>
      </c>
      <c r="L646" s="287" t="s">
        <v>33</v>
      </c>
      <c r="M646" s="287"/>
      <c r="N646" s="287" t="s">
        <v>45</v>
      </c>
      <c r="O646" s="286" t="str">
        <f>VLOOKUP(Q646,重复!A:A,1,FALSE)</f>
        <v>会计服务结算-店端</v>
      </c>
      <c r="P646" s="279" t="s">
        <v>1595</v>
      </c>
      <c r="Q646" s="279" t="str">
        <f>INDEX(本体!C:C,MATCH(R646,本体!E:E,0))</f>
        <v>会计服务结算-店端</v>
      </c>
      <c r="R646" s="290" t="s">
        <v>1614</v>
      </c>
    </row>
    <row r="647" s="263" customFormat="1" ht="16.5" spans="1:18">
      <c r="A647" s="278" t="s">
        <v>1619</v>
      </c>
      <c r="B647" s="278" t="s">
        <v>1591</v>
      </c>
      <c r="C647" s="279"/>
      <c r="D647" s="280" t="s">
        <v>1620</v>
      </c>
      <c r="E647" s="285">
        <v>0</v>
      </c>
      <c r="F647" s="285" t="s">
        <v>1512</v>
      </c>
      <c r="G647" s="286"/>
      <c r="H647" s="286"/>
      <c r="I647" s="286"/>
      <c r="J647" s="286"/>
      <c r="K647" s="286" t="e">
        <f>INDEX('2月'!F:F,MATCH(G647,'2月'!A:A,0))</f>
        <v>#N/A</v>
      </c>
      <c r="L647" s="287" t="s">
        <v>33</v>
      </c>
      <c r="M647" s="287"/>
      <c r="N647" s="287" t="s">
        <v>45</v>
      </c>
      <c r="O647" s="286" t="str">
        <f>VLOOKUP(Q647,重复!A:A,1,FALSE)</f>
        <v>会计服务结算-店端</v>
      </c>
      <c r="P647" s="279" t="s">
        <v>1595</v>
      </c>
      <c r="Q647" s="279" t="str">
        <f>INDEX(本体!C:C,MATCH(R647,本体!E:E,0))</f>
        <v>会计服务结算-店端</v>
      </c>
      <c r="R647" s="290" t="s">
        <v>1614</v>
      </c>
    </row>
    <row r="648" ht="16.5" spans="1:18">
      <c r="A648" s="278" t="s">
        <v>1621</v>
      </c>
      <c r="B648" s="278" t="s">
        <v>1591</v>
      </c>
      <c r="C648" s="279"/>
      <c r="D648" s="280" t="s">
        <v>1622</v>
      </c>
      <c r="E648" s="285">
        <v>6277.90655172412</v>
      </c>
      <c r="F648" s="285" t="s">
        <v>1512</v>
      </c>
      <c r="G648" s="286"/>
      <c r="H648" s="286"/>
      <c r="I648" s="286"/>
      <c r="J648" s="286"/>
      <c r="K648" s="286" t="e">
        <f>INDEX('2月'!F:F,MATCH(G648,'2月'!A:A,0))</f>
        <v>#N/A</v>
      </c>
      <c r="L648" s="287" t="s">
        <v>33</v>
      </c>
      <c r="M648" s="287"/>
      <c r="N648" s="287" t="s">
        <v>45</v>
      </c>
      <c r="O648" s="286" t="str">
        <f>VLOOKUP(Q648,重复!A:A,1,FALSE)</f>
        <v>会计服务结算-店端</v>
      </c>
      <c r="P648" s="279" t="s">
        <v>1595</v>
      </c>
      <c r="Q648" s="279" t="str">
        <f>INDEX(本体!C:C,MATCH(R648,本体!E:E,0))</f>
        <v>会计服务结算-店端</v>
      </c>
      <c r="R648" s="176" t="s">
        <v>1549</v>
      </c>
    </row>
    <row r="649" s="263" customFormat="1" ht="16.5" spans="1:18">
      <c r="A649" s="278" t="s">
        <v>1623</v>
      </c>
      <c r="B649" s="278" t="s">
        <v>1591</v>
      </c>
      <c r="C649" s="279"/>
      <c r="D649" s="280" t="s">
        <v>1624</v>
      </c>
      <c r="E649" s="285">
        <v>7847.38318965515</v>
      </c>
      <c r="F649" s="285" t="s">
        <v>1512</v>
      </c>
      <c r="G649" s="286">
        <v>29</v>
      </c>
      <c r="H649" s="286" t="s">
        <v>57</v>
      </c>
      <c r="I649" s="286" t="s">
        <v>801</v>
      </c>
      <c r="J649" s="286" t="s">
        <v>24</v>
      </c>
      <c r="K649" s="286">
        <f>INDEX('2月'!F:F,MATCH(G649,'2月'!A:A,0))</f>
        <v>0</v>
      </c>
      <c r="L649" s="287" t="s">
        <v>33</v>
      </c>
      <c r="M649" s="287"/>
      <c r="N649" s="287" t="s">
        <v>24</v>
      </c>
      <c r="O649" s="286" t="str">
        <f>VLOOKUP(Q649,重复!A:A,1,FALSE)</f>
        <v>会计服务结算-店端</v>
      </c>
      <c r="P649" s="279" t="s">
        <v>1595</v>
      </c>
      <c r="Q649" s="279" t="str">
        <f>INDEX(本体!C:C,MATCH(R649,本体!E:E,0))</f>
        <v>会计服务结算-店端</v>
      </c>
      <c r="R649" s="176" t="s">
        <v>1611</v>
      </c>
    </row>
    <row r="650" ht="16.5" spans="1:18">
      <c r="A650" s="278" t="s">
        <v>1625</v>
      </c>
      <c r="B650" s="278" t="s">
        <v>1591</v>
      </c>
      <c r="C650" s="279"/>
      <c r="D650" s="280" t="s">
        <v>1626</v>
      </c>
      <c r="E650" s="285">
        <v>7847.38318965515</v>
      </c>
      <c r="F650" s="285" t="s">
        <v>1512</v>
      </c>
      <c r="G650" s="286"/>
      <c r="H650" s="286"/>
      <c r="I650" s="286"/>
      <c r="J650" s="286"/>
      <c r="K650" s="286" t="e">
        <f>INDEX('2月'!F:F,MATCH(G650,'2月'!A:A,0))</f>
        <v>#N/A</v>
      </c>
      <c r="L650" s="287" t="s">
        <v>33</v>
      </c>
      <c r="M650" s="287"/>
      <c r="N650" s="287" t="s">
        <v>45</v>
      </c>
      <c r="O650" s="286" t="str">
        <f>VLOOKUP(Q650,重复!A:A,1,FALSE)</f>
        <v>会计服务结算-店端</v>
      </c>
      <c r="P650" s="279" t="s">
        <v>1595</v>
      </c>
      <c r="Q650" s="279" t="str">
        <f>INDEX(本体!C:C,MATCH(R650,本体!E:E,0))</f>
        <v>会计服务结算-店端</v>
      </c>
      <c r="R650" s="176" t="s">
        <v>1611</v>
      </c>
    </row>
    <row r="651" ht="16.5" spans="1:18">
      <c r="A651" s="278" t="s">
        <v>1627</v>
      </c>
      <c r="B651" s="278" t="s">
        <v>1591</v>
      </c>
      <c r="C651" s="279"/>
      <c r="D651" s="280" t="s">
        <v>1628</v>
      </c>
      <c r="E651" s="285">
        <v>7847.38318965515</v>
      </c>
      <c r="F651" s="285" t="s">
        <v>1512</v>
      </c>
      <c r="G651" s="286"/>
      <c r="H651" s="286"/>
      <c r="I651" s="286"/>
      <c r="J651" s="286"/>
      <c r="K651" s="286" t="e">
        <f>INDEX('2月'!F:F,MATCH(G651,'2月'!A:A,0))</f>
        <v>#N/A</v>
      </c>
      <c r="L651" s="287" t="s">
        <v>33</v>
      </c>
      <c r="M651" s="287"/>
      <c r="N651" s="287" t="s">
        <v>45</v>
      </c>
      <c r="O651" s="286" t="str">
        <f>VLOOKUP(Q651,重复!A:A,1,FALSE)</f>
        <v>会计服务结算-店端</v>
      </c>
      <c r="P651" s="279" t="s">
        <v>1595</v>
      </c>
      <c r="Q651" s="279" t="str">
        <f>INDEX(本体!C:C,MATCH(R651,本体!E:E,0))</f>
        <v>会计服务结算-店端</v>
      </c>
      <c r="R651" s="176" t="s">
        <v>1611</v>
      </c>
    </row>
    <row r="652" s="263" customFormat="1" ht="16.5" spans="1:18">
      <c r="A652" s="278" t="s">
        <v>1629</v>
      </c>
      <c r="B652" s="278" t="s">
        <v>1591</v>
      </c>
      <c r="C652" s="279"/>
      <c r="D652" s="280" t="s">
        <v>1630</v>
      </c>
      <c r="E652" s="285">
        <v>7847.38318965515</v>
      </c>
      <c r="F652" s="285" t="s">
        <v>1512</v>
      </c>
      <c r="G652" s="286"/>
      <c r="H652" s="286"/>
      <c r="I652" s="286"/>
      <c r="J652" s="286"/>
      <c r="K652" s="286" t="e">
        <f>INDEX('2月'!F:F,MATCH(G652,'2月'!A:A,0))</f>
        <v>#N/A</v>
      </c>
      <c r="L652" s="287" t="s">
        <v>34</v>
      </c>
      <c r="M652" s="287"/>
      <c r="N652" s="287" t="s">
        <v>45</v>
      </c>
      <c r="O652" s="286" t="str">
        <f>VLOOKUP(Q652,重复!A:A,1,FALSE)</f>
        <v>服务商品会计结算-店端</v>
      </c>
      <c r="P652" s="279" t="s">
        <v>1595</v>
      </c>
      <c r="Q652" s="279" t="str">
        <f>INDEX(本体!C:C,MATCH(R652,本体!E:E,0))</f>
        <v>服务商品会计结算-店端</v>
      </c>
      <c r="R652" s="176" t="s">
        <v>1631</v>
      </c>
    </row>
    <row r="653" ht="16.5" spans="1:18">
      <c r="A653" s="278" t="s">
        <v>1632</v>
      </c>
      <c r="B653" s="278" t="s">
        <v>1591</v>
      </c>
      <c r="C653" s="279"/>
      <c r="D653" s="280" t="s">
        <v>1633</v>
      </c>
      <c r="E653" s="285">
        <v>6277.90655172412</v>
      </c>
      <c r="F653" s="285" t="s">
        <v>1512</v>
      </c>
      <c r="G653" s="286"/>
      <c r="H653" s="286"/>
      <c r="I653" s="286"/>
      <c r="J653" s="286"/>
      <c r="K653" s="286" t="e">
        <f>INDEX('2月'!F:F,MATCH(G653,'2月'!A:A,0))</f>
        <v>#N/A</v>
      </c>
      <c r="L653" s="287" t="s">
        <v>33</v>
      </c>
      <c r="M653" s="287"/>
      <c r="N653" s="287" t="s">
        <v>45</v>
      </c>
      <c r="O653" s="286" t="str">
        <f>VLOOKUP(Q653,重复!A:A,1,FALSE)</f>
        <v>会计服务结算-店端</v>
      </c>
      <c r="P653" s="279" t="s">
        <v>1595</v>
      </c>
      <c r="Q653" s="279" t="str">
        <f>INDEX(本体!C:C,MATCH(R653,本体!E:E,0))</f>
        <v>会计服务结算-店端</v>
      </c>
      <c r="R653" s="176" t="s">
        <v>1611</v>
      </c>
    </row>
    <row r="654" ht="16.5" spans="1:18">
      <c r="A654" s="278" t="s">
        <v>1634</v>
      </c>
      <c r="B654" s="278" t="s">
        <v>1591</v>
      </c>
      <c r="C654" s="279"/>
      <c r="D654" s="280" t="s">
        <v>1635</v>
      </c>
      <c r="E654" s="285">
        <v>0</v>
      </c>
      <c r="F654" s="285" t="s">
        <v>1512</v>
      </c>
      <c r="G654" s="286"/>
      <c r="H654" s="286"/>
      <c r="I654" s="286"/>
      <c r="J654" s="286"/>
      <c r="K654" s="286" t="e">
        <f>INDEX('2月'!F:F,MATCH(G654,'2月'!A:A,0))</f>
        <v>#N/A</v>
      </c>
      <c r="L654" s="287" t="s">
        <v>33</v>
      </c>
      <c r="M654" s="287"/>
      <c r="N654" s="287" t="s">
        <v>45</v>
      </c>
      <c r="O654" s="286" t="str">
        <f>VLOOKUP(Q654,重复!A:A,1,FALSE)</f>
        <v>会计服务结算-店端</v>
      </c>
      <c r="P654" s="279" t="s">
        <v>1595</v>
      </c>
      <c r="Q654" s="279" t="str">
        <f>INDEX(本体!C:C,MATCH(R654,本体!E:E,0))</f>
        <v>会计服务结算-店端</v>
      </c>
      <c r="R654" s="180" t="s">
        <v>1636</v>
      </c>
    </row>
    <row r="655" ht="16.5" spans="1:18">
      <c r="A655" s="278" t="s">
        <v>1637</v>
      </c>
      <c r="B655" s="278" t="s">
        <v>1591</v>
      </c>
      <c r="C655" s="279"/>
      <c r="D655" s="280" t="s">
        <v>1638</v>
      </c>
      <c r="E655" s="285">
        <v>0</v>
      </c>
      <c r="F655" s="285" t="s">
        <v>1512</v>
      </c>
      <c r="G655" s="286"/>
      <c r="H655" s="286"/>
      <c r="I655" s="286"/>
      <c r="J655" s="286"/>
      <c r="K655" s="286" t="e">
        <f>INDEX('2月'!F:F,MATCH(G655,'2月'!A:A,0))</f>
        <v>#N/A</v>
      </c>
      <c r="L655" s="287" t="s">
        <v>33</v>
      </c>
      <c r="M655" s="287"/>
      <c r="N655" s="287" t="s">
        <v>45</v>
      </c>
      <c r="O655" s="286" t="str">
        <f>VLOOKUP(Q655,重复!A:A,1,FALSE)</f>
        <v>会计服务结算-店端</v>
      </c>
      <c r="P655" s="279" t="s">
        <v>1595</v>
      </c>
      <c r="Q655" s="279" t="str">
        <f>INDEX(本体!C:C,MATCH(R655,本体!E:E,0))</f>
        <v>会计服务结算-店端</v>
      </c>
      <c r="R655" s="180" t="s">
        <v>1636</v>
      </c>
    </row>
    <row r="656" ht="16.5" spans="1:18">
      <c r="A656" s="278" t="s">
        <v>1639</v>
      </c>
      <c r="B656" s="278" t="s">
        <v>1591</v>
      </c>
      <c r="C656" s="279"/>
      <c r="D656" s="280" t="s">
        <v>1640</v>
      </c>
      <c r="E656" s="285">
        <v>6277.90655172412</v>
      </c>
      <c r="F656" s="285" t="s">
        <v>1512</v>
      </c>
      <c r="G656" s="286"/>
      <c r="H656" s="286"/>
      <c r="I656" s="286"/>
      <c r="J656" s="286"/>
      <c r="K656" s="286" t="e">
        <f>INDEX('2月'!F:F,MATCH(G656,'2月'!A:A,0))</f>
        <v>#N/A</v>
      </c>
      <c r="L656" s="287" t="s">
        <v>33</v>
      </c>
      <c r="M656" s="287"/>
      <c r="N656" s="287" t="s">
        <v>45</v>
      </c>
      <c r="O656" s="286" t="str">
        <f>VLOOKUP(Q656,重复!A:A,1,FALSE)</f>
        <v>会计服务结算-店端</v>
      </c>
      <c r="P656" s="279" t="s">
        <v>1595</v>
      </c>
      <c r="Q656" s="279" t="str">
        <f>INDEX(本体!C:C,MATCH(R656,本体!E:E,0))</f>
        <v>会计服务结算-店端</v>
      </c>
      <c r="R656" s="180" t="s">
        <v>1614</v>
      </c>
    </row>
    <row r="657" ht="16.5" spans="1:18">
      <c r="A657" s="278" t="s">
        <v>1641</v>
      </c>
      <c r="B657" s="278" t="s">
        <v>1591</v>
      </c>
      <c r="C657" s="279"/>
      <c r="D657" s="280" t="s">
        <v>1642</v>
      </c>
      <c r="E657" s="285">
        <v>10986.3364655172</v>
      </c>
      <c r="F657" s="285" t="s">
        <v>1512</v>
      </c>
      <c r="G657" s="286"/>
      <c r="H657" s="286"/>
      <c r="I657" s="286"/>
      <c r="J657" s="286"/>
      <c r="K657" s="286" t="e">
        <f>INDEX('2月'!F:F,MATCH(G657,'2月'!A:A,0))</f>
        <v>#N/A</v>
      </c>
      <c r="L657" s="287" t="s">
        <v>33</v>
      </c>
      <c r="M657" s="287"/>
      <c r="N657" s="287" t="s">
        <v>45</v>
      </c>
      <c r="O657" s="286" t="str">
        <f>VLOOKUP(Q657,重复!A:A,1,FALSE)</f>
        <v>会计服务结算-店端</v>
      </c>
      <c r="P657" s="279" t="s">
        <v>1595</v>
      </c>
      <c r="Q657" s="279" t="str">
        <f>INDEX(本体!C:C,MATCH(R657,本体!E:E,0))</f>
        <v>会计服务结算-店端</v>
      </c>
      <c r="R657" s="180" t="s">
        <v>1643</v>
      </c>
    </row>
    <row r="658" ht="16.5" spans="1:18">
      <c r="A658" s="278" t="s">
        <v>1644</v>
      </c>
      <c r="B658" s="278" t="s">
        <v>1591</v>
      </c>
      <c r="C658" s="279"/>
      <c r="D658" s="280" t="s">
        <v>1645</v>
      </c>
      <c r="E658" s="285">
        <v>7847.38318965515</v>
      </c>
      <c r="F658" s="285" t="s">
        <v>1512</v>
      </c>
      <c r="G658" s="286"/>
      <c r="H658" s="286"/>
      <c r="I658" s="286"/>
      <c r="J658" s="286"/>
      <c r="K658" s="286" t="e">
        <f>INDEX('2月'!F:F,MATCH(G658,'2月'!A:A,0))</f>
        <v>#N/A</v>
      </c>
      <c r="L658" s="287" t="s">
        <v>33</v>
      </c>
      <c r="M658" s="287"/>
      <c r="N658" s="287" t="s">
        <v>45</v>
      </c>
      <c r="O658" s="286" t="str">
        <f>VLOOKUP(Q658,重复!A:A,1,FALSE)</f>
        <v>会计服务结算-店端</v>
      </c>
      <c r="P658" s="279" t="s">
        <v>1595</v>
      </c>
      <c r="Q658" s="279" t="str">
        <f>INDEX(本体!C:C,MATCH(R658,本体!E:E,0))</f>
        <v>会计服务结算-店端</v>
      </c>
      <c r="R658" s="180" t="s">
        <v>1643</v>
      </c>
    </row>
    <row r="659" s="263" customFormat="1" ht="16.5" spans="1:18">
      <c r="A659" s="278" t="s">
        <v>1646</v>
      </c>
      <c r="B659" s="278" t="s">
        <v>1591</v>
      </c>
      <c r="C659" s="279"/>
      <c r="D659" s="280" t="s">
        <v>1647</v>
      </c>
      <c r="E659" s="285">
        <v>6277.90655172412</v>
      </c>
      <c r="F659" s="285" t="s">
        <v>1512</v>
      </c>
      <c r="G659" s="286"/>
      <c r="H659" s="286"/>
      <c r="I659" s="286"/>
      <c r="J659" s="286"/>
      <c r="K659" s="286" t="e">
        <f>INDEX('2月'!F:F,MATCH(G659,'2月'!A:A,0))</f>
        <v>#N/A</v>
      </c>
      <c r="L659" s="287" t="s">
        <v>33</v>
      </c>
      <c r="M659" s="287"/>
      <c r="N659" s="287" t="s">
        <v>45</v>
      </c>
      <c r="O659" s="286" t="str">
        <f>VLOOKUP(Q659,重复!A:A,1,FALSE)</f>
        <v>会计服务结算-店端</v>
      </c>
      <c r="P659" s="279" t="s">
        <v>1595</v>
      </c>
      <c r="Q659" s="279" t="str">
        <f>INDEX(本体!C:C,MATCH(R659,本体!E:E,0))</f>
        <v>会计服务结算-店端</v>
      </c>
      <c r="R659" s="176" t="s">
        <v>1608</v>
      </c>
    </row>
    <row r="660" s="263" customFormat="1" ht="16.5" spans="1:18">
      <c r="A660" s="278" t="s">
        <v>1648</v>
      </c>
      <c r="B660" s="278" t="s">
        <v>1591</v>
      </c>
      <c r="C660" s="279"/>
      <c r="D660" s="280" t="s">
        <v>1649</v>
      </c>
      <c r="E660" s="285">
        <v>0</v>
      </c>
      <c r="F660" s="285" t="s">
        <v>1512</v>
      </c>
      <c r="G660" s="286"/>
      <c r="H660" s="286"/>
      <c r="I660" s="286"/>
      <c r="J660" s="286"/>
      <c r="K660" s="286" t="e">
        <f>INDEX('2月'!F:F,MATCH(G660,'2月'!A:A,0))</f>
        <v>#N/A</v>
      </c>
      <c r="L660" s="287" t="s">
        <v>33</v>
      </c>
      <c r="M660" s="287"/>
      <c r="N660" s="287" t="s">
        <v>45</v>
      </c>
      <c r="O660" s="286" t="str">
        <f>VLOOKUP(Q660,重复!A:A,1,FALSE)</f>
        <v>会计服务结算-店端</v>
      </c>
      <c r="P660" s="279" t="s">
        <v>1595</v>
      </c>
      <c r="Q660" s="279" t="str">
        <f>INDEX(本体!C:C,MATCH(R660,本体!E:E,0))</f>
        <v>会计服务结算-店端</v>
      </c>
      <c r="R660" s="176" t="s">
        <v>1611</v>
      </c>
    </row>
    <row r="661" ht="16.5" spans="1:18">
      <c r="A661" s="278" t="s">
        <v>1650</v>
      </c>
      <c r="B661" s="278" t="s">
        <v>1591</v>
      </c>
      <c r="C661" s="279"/>
      <c r="D661" s="280" t="s">
        <v>1651</v>
      </c>
      <c r="E661" s="285">
        <v>0</v>
      </c>
      <c r="F661" s="285" t="s">
        <v>1512</v>
      </c>
      <c r="G661" s="286"/>
      <c r="H661" s="286"/>
      <c r="I661" s="286"/>
      <c r="J661" s="286"/>
      <c r="K661" s="286" t="e">
        <f>INDEX('2月'!F:F,MATCH(G661,'2月'!A:A,0))</f>
        <v>#N/A</v>
      </c>
      <c r="L661" s="287" t="s">
        <v>33</v>
      </c>
      <c r="M661" s="287"/>
      <c r="N661" s="287" t="s">
        <v>45</v>
      </c>
      <c r="O661" s="286" t="str">
        <f>VLOOKUP(Q661,重复!A:A,1,FALSE)</f>
        <v>会计服务结算-店端</v>
      </c>
      <c r="P661" s="279" t="s">
        <v>1595</v>
      </c>
      <c r="Q661" s="279" t="str">
        <f>INDEX(本体!C:C,MATCH(R661,本体!E:E,0))</f>
        <v>会计服务结算-店端</v>
      </c>
      <c r="R661" s="180" t="s">
        <v>1636</v>
      </c>
    </row>
    <row r="662" ht="16.5" spans="1:18">
      <c r="A662" s="278" t="s">
        <v>1652</v>
      </c>
      <c r="B662" s="278" t="s">
        <v>1591</v>
      </c>
      <c r="C662" s="279"/>
      <c r="D662" s="280" t="s">
        <v>1653</v>
      </c>
      <c r="E662" s="285">
        <v>0</v>
      </c>
      <c r="F662" s="285" t="s">
        <v>1512</v>
      </c>
      <c r="G662" s="286"/>
      <c r="H662" s="286"/>
      <c r="I662" s="286"/>
      <c r="J662" s="286"/>
      <c r="K662" s="286" t="e">
        <f>INDEX('2月'!F:F,MATCH(G662,'2月'!A:A,0))</f>
        <v>#N/A</v>
      </c>
      <c r="L662" s="287" t="s">
        <v>33</v>
      </c>
      <c r="M662" s="287"/>
      <c r="N662" s="287" t="s">
        <v>45</v>
      </c>
      <c r="O662" s="286" t="str">
        <f>VLOOKUP(Q662,重复!A:A,1,FALSE)</f>
        <v>会计服务结算-店端</v>
      </c>
      <c r="P662" s="279" t="s">
        <v>1595</v>
      </c>
      <c r="Q662" s="279" t="str">
        <f>INDEX(本体!C:C,MATCH(R662,本体!E:E,0))</f>
        <v>会计服务结算-店端</v>
      </c>
      <c r="R662" s="180" t="s">
        <v>1654</v>
      </c>
    </row>
    <row r="663" ht="16.5" spans="1:18">
      <c r="A663" s="278" t="s">
        <v>1655</v>
      </c>
      <c r="B663" s="278" t="s">
        <v>1591</v>
      </c>
      <c r="C663" s="279"/>
      <c r="D663" s="280" t="s">
        <v>1656</v>
      </c>
      <c r="E663" s="285">
        <v>6277.90655172412</v>
      </c>
      <c r="F663" s="285" t="s">
        <v>1512</v>
      </c>
      <c r="G663" s="286"/>
      <c r="H663" s="286"/>
      <c r="I663" s="286"/>
      <c r="J663" s="286"/>
      <c r="K663" s="286" t="e">
        <f>INDEX('2月'!F:F,MATCH(G663,'2月'!A:A,0))</f>
        <v>#N/A</v>
      </c>
      <c r="L663" s="287" t="s">
        <v>33</v>
      </c>
      <c r="M663" s="287"/>
      <c r="N663" s="287" t="s">
        <v>45</v>
      </c>
      <c r="O663" s="286" t="str">
        <f>VLOOKUP(Q663,重复!A:A,1,FALSE)</f>
        <v>会计服务结算-店端</v>
      </c>
      <c r="P663" s="279" t="s">
        <v>1595</v>
      </c>
      <c r="Q663" s="279" t="str">
        <f>INDEX(本体!C:C,MATCH(R663,本体!E:E,0))</f>
        <v>会计服务结算-店端</v>
      </c>
      <c r="R663" s="176" t="s">
        <v>1552</v>
      </c>
    </row>
    <row r="664" s="263" customFormat="1" ht="16.5" spans="1:18">
      <c r="A664" s="278" t="s">
        <v>1657</v>
      </c>
      <c r="B664" s="278" t="s">
        <v>1591</v>
      </c>
      <c r="C664" s="279"/>
      <c r="D664" s="280" t="s">
        <v>1658</v>
      </c>
      <c r="E664" s="285">
        <v>0</v>
      </c>
      <c r="F664" s="285" t="s">
        <v>1512</v>
      </c>
      <c r="G664" s="286"/>
      <c r="H664" s="286"/>
      <c r="I664" s="286"/>
      <c r="J664" s="286"/>
      <c r="K664" s="286" t="e">
        <f>INDEX('2月'!F:F,MATCH(G664,'2月'!A:A,0))</f>
        <v>#N/A</v>
      </c>
      <c r="L664" s="287" t="s">
        <v>33</v>
      </c>
      <c r="M664" s="287"/>
      <c r="N664" s="287" t="s">
        <v>45</v>
      </c>
      <c r="O664" s="286" t="str">
        <f>VLOOKUP(Q664,重复!A:A,1,FALSE)</f>
        <v>会计服务结算-店端</v>
      </c>
      <c r="P664" s="279" t="s">
        <v>1595</v>
      </c>
      <c r="Q664" s="279" t="str">
        <f>INDEX(本体!C:C,MATCH(R664,本体!E:E,0))</f>
        <v>会计服务结算-店端</v>
      </c>
      <c r="R664" s="299" t="s">
        <v>1552</v>
      </c>
    </row>
    <row r="665" s="263" customFormat="1" ht="16.5" spans="1:18">
      <c r="A665" s="278" t="s">
        <v>1659</v>
      </c>
      <c r="B665" s="278" t="s">
        <v>1591</v>
      </c>
      <c r="C665" s="279"/>
      <c r="D665" s="280" t="s">
        <v>1660</v>
      </c>
      <c r="E665" s="285">
        <v>6277.90655172412</v>
      </c>
      <c r="F665" s="285" t="s">
        <v>1512</v>
      </c>
      <c r="G665" s="286"/>
      <c r="H665" s="286"/>
      <c r="I665" s="286"/>
      <c r="J665" s="286"/>
      <c r="K665" s="286" t="e">
        <f>INDEX('2月'!F:F,MATCH(G665,'2月'!A:A,0))</f>
        <v>#N/A</v>
      </c>
      <c r="L665" s="287" t="s">
        <v>33</v>
      </c>
      <c r="M665" s="287"/>
      <c r="N665" s="287" t="s">
        <v>45</v>
      </c>
      <c r="O665" s="286" t="str">
        <f>VLOOKUP(Q665,重复!A:A,1,FALSE)</f>
        <v>会计服务结算-店端</v>
      </c>
      <c r="P665" s="279" t="s">
        <v>1595</v>
      </c>
      <c r="Q665" s="279" t="str">
        <f>INDEX(本体!C:C,MATCH(R665,本体!E:E,0))</f>
        <v>会计服务结算-店端</v>
      </c>
      <c r="R665" s="299" t="s">
        <v>1552</v>
      </c>
    </row>
    <row r="666" s="263" customFormat="1" ht="16.5" spans="1:18">
      <c r="A666" s="278" t="s">
        <v>1661</v>
      </c>
      <c r="B666" s="278" t="s">
        <v>1591</v>
      </c>
      <c r="C666" s="279"/>
      <c r="D666" s="280" t="s">
        <v>1662</v>
      </c>
      <c r="E666" s="285">
        <v>0</v>
      </c>
      <c r="F666" s="285" t="s">
        <v>1512</v>
      </c>
      <c r="G666" s="286"/>
      <c r="H666" s="286"/>
      <c r="I666" s="286"/>
      <c r="J666" s="286"/>
      <c r="K666" s="286" t="e">
        <f>INDEX('2月'!F:F,MATCH(G666,'2月'!A:A,0))</f>
        <v>#N/A</v>
      </c>
      <c r="L666" s="287" t="s">
        <v>33</v>
      </c>
      <c r="M666" s="287"/>
      <c r="N666" s="287" t="s">
        <v>45</v>
      </c>
      <c r="O666" s="286" t="str">
        <f>VLOOKUP(Q666,重复!A:A,1,FALSE)</f>
        <v>会计服务结算-店端</v>
      </c>
      <c r="P666" s="279" t="s">
        <v>1595</v>
      </c>
      <c r="Q666" s="279" t="str">
        <f>INDEX(本体!C:C,MATCH(R666,本体!E:E,0))</f>
        <v>会计服务结算-店端</v>
      </c>
      <c r="R666" s="299" t="s">
        <v>1552</v>
      </c>
    </row>
    <row r="667" s="263" customFormat="1" ht="16.5" spans="1:18">
      <c r="A667" s="278" t="s">
        <v>1663</v>
      </c>
      <c r="B667" s="278" t="s">
        <v>1591</v>
      </c>
      <c r="C667" s="279"/>
      <c r="D667" s="280" t="s">
        <v>1664</v>
      </c>
      <c r="E667" s="285">
        <v>0</v>
      </c>
      <c r="F667" s="285" t="s">
        <v>1512</v>
      </c>
      <c r="G667" s="286"/>
      <c r="H667" s="286"/>
      <c r="I667" s="286"/>
      <c r="J667" s="286"/>
      <c r="K667" s="286" t="e">
        <f>INDEX('2月'!F:F,MATCH(G667,'2月'!A:A,0))</f>
        <v>#N/A</v>
      </c>
      <c r="L667" s="287" t="s">
        <v>34</v>
      </c>
      <c r="M667" s="287"/>
      <c r="N667" s="287" t="s">
        <v>45</v>
      </c>
      <c r="O667" s="286" t="str">
        <f>VLOOKUP(Q667,重复!A:A,1,FALSE)</f>
        <v>会计服务结算-店端</v>
      </c>
      <c r="P667" s="279" t="s">
        <v>1595</v>
      </c>
      <c r="Q667" s="279" t="str">
        <f>INDEX(本体!C:C,MATCH(R667,本体!E:E,0))</f>
        <v>会计服务结算-店端</v>
      </c>
      <c r="R667" s="299" t="s">
        <v>1552</v>
      </c>
    </row>
    <row r="668" s="263" customFormat="1" ht="16.5" spans="1:18">
      <c r="A668" s="278" t="s">
        <v>1665</v>
      </c>
      <c r="B668" s="278" t="s">
        <v>1591</v>
      </c>
      <c r="C668" s="279"/>
      <c r="D668" s="280" t="s">
        <v>1666</v>
      </c>
      <c r="E668" s="285">
        <v>0</v>
      </c>
      <c r="F668" s="285" t="s">
        <v>1512</v>
      </c>
      <c r="G668" s="286"/>
      <c r="H668" s="286"/>
      <c r="I668" s="286"/>
      <c r="J668" s="286"/>
      <c r="K668" s="286" t="e">
        <f>INDEX('2月'!F:F,MATCH(G668,'2月'!A:A,0))</f>
        <v>#N/A</v>
      </c>
      <c r="L668" s="287" t="s">
        <v>34</v>
      </c>
      <c r="M668" s="287"/>
      <c r="N668" s="287" t="s">
        <v>45</v>
      </c>
      <c r="O668" s="286" t="str">
        <f>VLOOKUP(Q668,重复!A:A,1,FALSE)</f>
        <v>会计服务结算-店端</v>
      </c>
      <c r="P668" s="279" t="s">
        <v>1595</v>
      </c>
      <c r="Q668" s="279" t="str">
        <f>INDEX(本体!C:C,MATCH(R668,本体!E:E,0))</f>
        <v>会计服务结算-店端</v>
      </c>
      <c r="R668" s="299" t="s">
        <v>1552</v>
      </c>
    </row>
    <row r="669" s="263" customFormat="1" ht="16.5" spans="1:18">
      <c r="A669" s="278" t="s">
        <v>1667</v>
      </c>
      <c r="B669" s="278" t="s">
        <v>1591</v>
      </c>
      <c r="C669" s="279"/>
      <c r="D669" s="280" t="s">
        <v>1668</v>
      </c>
      <c r="E669" s="285">
        <v>0</v>
      </c>
      <c r="F669" s="285" t="s">
        <v>1512</v>
      </c>
      <c r="G669" s="286"/>
      <c r="H669" s="286"/>
      <c r="I669" s="286"/>
      <c r="J669" s="286"/>
      <c r="K669" s="286" t="e">
        <f>INDEX('2月'!F:F,MATCH(G669,'2月'!A:A,0))</f>
        <v>#N/A</v>
      </c>
      <c r="L669" s="287" t="s">
        <v>34</v>
      </c>
      <c r="M669" s="287"/>
      <c r="N669" s="287" t="s">
        <v>45</v>
      </c>
      <c r="O669" s="286" t="str">
        <f>VLOOKUP(Q669,重复!A:A,1,FALSE)</f>
        <v>会计服务结算-店端</v>
      </c>
      <c r="P669" s="279" t="s">
        <v>1595</v>
      </c>
      <c r="Q669" s="279" t="str">
        <f>INDEX(本体!C:C,MATCH(R669,本体!E:E,0))</f>
        <v>会计服务结算-店端</v>
      </c>
      <c r="R669" s="299" t="s">
        <v>1552</v>
      </c>
    </row>
    <row r="670" s="263" customFormat="1" ht="16.5" spans="1:18">
      <c r="A670" s="278" t="s">
        <v>1669</v>
      </c>
      <c r="B670" s="278" t="s">
        <v>1591</v>
      </c>
      <c r="C670" s="279"/>
      <c r="D670" s="280" t="s">
        <v>1670</v>
      </c>
      <c r="E670" s="285">
        <v>0</v>
      </c>
      <c r="F670" s="285" t="s">
        <v>1512</v>
      </c>
      <c r="G670" s="286"/>
      <c r="H670" s="286"/>
      <c r="I670" s="286"/>
      <c r="J670" s="286"/>
      <c r="K670" s="286" t="e">
        <f>INDEX('2月'!F:F,MATCH(G670,'2月'!A:A,0))</f>
        <v>#N/A</v>
      </c>
      <c r="L670" s="287" t="s">
        <v>34</v>
      </c>
      <c r="M670" s="287"/>
      <c r="N670" s="287" t="s">
        <v>45</v>
      </c>
      <c r="O670" s="286" t="str">
        <f>VLOOKUP(Q670,重复!A:A,1,FALSE)</f>
        <v>会计服务结算-店端</v>
      </c>
      <c r="P670" s="279" t="s">
        <v>1595</v>
      </c>
      <c r="Q670" s="279" t="str">
        <f>INDEX(本体!C:C,MATCH(R670,本体!E:E,0))</f>
        <v>会计服务结算-店端</v>
      </c>
      <c r="R670" s="299" t="s">
        <v>1552</v>
      </c>
    </row>
    <row r="671" s="263" customFormat="1" ht="16.5" spans="1:18">
      <c r="A671" s="278" t="s">
        <v>1671</v>
      </c>
      <c r="B671" s="278" t="s">
        <v>1591</v>
      </c>
      <c r="C671" s="279" t="s">
        <v>1672</v>
      </c>
      <c r="D671" s="280" t="s">
        <v>1673</v>
      </c>
      <c r="E671" s="285">
        <v>10986.3364655172</v>
      </c>
      <c r="F671" s="285" t="s">
        <v>1512</v>
      </c>
      <c r="G671" s="286">
        <v>149</v>
      </c>
      <c r="H671" s="286" t="s">
        <v>994</v>
      </c>
      <c r="I671" s="286" t="s">
        <v>1672</v>
      </c>
      <c r="J671" s="286" t="s">
        <v>34</v>
      </c>
      <c r="K671" s="286">
        <f>INDEX('2月'!F:F,MATCH(G671,'2月'!A:A,0))</f>
        <v>0</v>
      </c>
      <c r="L671" s="287"/>
      <c r="M671" s="287"/>
      <c r="N671" s="287" t="s">
        <v>34</v>
      </c>
      <c r="O671" s="286" t="str">
        <f>VLOOKUP(Q671,重复!A:A,1,FALSE)</f>
        <v>定保通会计结算-店端</v>
      </c>
      <c r="P671" s="279" t="s">
        <v>1595</v>
      </c>
      <c r="Q671" s="279" t="str">
        <f>INDEX(本体!C:C,MATCH(R671,本体!E:E,0))</f>
        <v>定保通会计结算-店端</v>
      </c>
      <c r="R671" s="180" t="s">
        <v>1674</v>
      </c>
    </row>
    <row r="672" s="263" customFormat="1" ht="16.5" spans="1:18">
      <c r="A672" s="278" t="s">
        <v>1675</v>
      </c>
      <c r="B672" s="278" t="s">
        <v>1591</v>
      </c>
      <c r="C672" s="279"/>
      <c r="D672" s="280" t="s">
        <v>1676</v>
      </c>
      <c r="E672" s="285">
        <v>7847.38318965515</v>
      </c>
      <c r="F672" s="285" t="s">
        <v>1512</v>
      </c>
      <c r="G672" s="286"/>
      <c r="H672" s="286"/>
      <c r="I672" s="286"/>
      <c r="J672" s="286"/>
      <c r="K672" s="286" t="e">
        <f>INDEX('2月'!F:F,MATCH(G672,'2月'!A:A,0))</f>
        <v>#N/A</v>
      </c>
      <c r="L672" s="287" t="s">
        <v>34</v>
      </c>
      <c r="M672" s="287"/>
      <c r="N672" s="287" t="s">
        <v>45</v>
      </c>
      <c r="O672" s="286" t="str">
        <f>VLOOKUP(Q672,重复!A:A,1,FALSE)</f>
        <v>定保通会计结算-店端</v>
      </c>
      <c r="P672" s="279" t="s">
        <v>1595</v>
      </c>
      <c r="Q672" s="279" t="str">
        <f>INDEX(本体!C:C,MATCH(R672,本体!E:E,0))</f>
        <v>定保通会计结算-店端</v>
      </c>
      <c r="R672" s="180" t="s">
        <v>1677</v>
      </c>
    </row>
    <row r="673" s="263" customFormat="1" ht="16.5" spans="1:18">
      <c r="A673" s="278" t="s">
        <v>1678</v>
      </c>
      <c r="B673" s="278" t="s">
        <v>1591</v>
      </c>
      <c r="C673" s="279"/>
      <c r="D673" s="280" t="s">
        <v>1679</v>
      </c>
      <c r="E673" s="285">
        <v>6277.90655172412</v>
      </c>
      <c r="F673" s="285" t="s">
        <v>1512</v>
      </c>
      <c r="G673" s="286"/>
      <c r="H673" s="286"/>
      <c r="I673" s="286"/>
      <c r="J673" s="286"/>
      <c r="K673" s="286" t="e">
        <f>INDEX('2月'!F:F,MATCH(G673,'2月'!A:A,0))</f>
        <v>#N/A</v>
      </c>
      <c r="L673" s="287" t="s">
        <v>34</v>
      </c>
      <c r="M673" s="287"/>
      <c r="N673" s="287" t="s">
        <v>45</v>
      </c>
      <c r="O673" s="286" t="str">
        <f>VLOOKUP(Q673,重复!A:A,1,FALSE)</f>
        <v>定保通会计结算-店端</v>
      </c>
      <c r="P673" s="279" t="s">
        <v>1595</v>
      </c>
      <c r="Q673" s="279" t="str">
        <f>INDEX(本体!C:C,MATCH(R673,本体!E:E,0))</f>
        <v>定保通会计结算-店端</v>
      </c>
      <c r="R673" s="290" t="s">
        <v>1674</v>
      </c>
    </row>
    <row r="674" s="263" customFormat="1" ht="16.5" spans="1:18">
      <c r="A674" s="278" t="s">
        <v>1680</v>
      </c>
      <c r="B674" s="278" t="s">
        <v>1591</v>
      </c>
      <c r="C674" s="279"/>
      <c r="D674" s="280" t="s">
        <v>1681</v>
      </c>
      <c r="E674" s="285">
        <v>6277.90655172412</v>
      </c>
      <c r="F674" s="285" t="s">
        <v>1512</v>
      </c>
      <c r="G674" s="286"/>
      <c r="H674" s="286"/>
      <c r="I674" s="286"/>
      <c r="J674" s="286"/>
      <c r="K674" s="286" t="e">
        <f>INDEX('2月'!F:F,MATCH(G674,'2月'!A:A,0))</f>
        <v>#N/A</v>
      </c>
      <c r="L674" s="287" t="s">
        <v>34</v>
      </c>
      <c r="M674" s="287"/>
      <c r="N674" s="287" t="s">
        <v>45</v>
      </c>
      <c r="O674" s="286" t="str">
        <f>VLOOKUP(Q674,重复!A:A,1,FALSE)</f>
        <v>定保通会计结算-店端</v>
      </c>
      <c r="P674" s="279" t="s">
        <v>1595</v>
      </c>
      <c r="Q674" s="279" t="str">
        <f>INDEX(本体!C:C,MATCH(R674,本体!E:E,0))</f>
        <v>定保通会计结算-店端</v>
      </c>
      <c r="R674" s="290" t="s">
        <v>1674</v>
      </c>
    </row>
    <row r="675" s="263" customFormat="1" ht="16.5" spans="1:18">
      <c r="A675" s="278" t="s">
        <v>1682</v>
      </c>
      <c r="B675" s="278" t="s">
        <v>1591</v>
      </c>
      <c r="C675" s="279"/>
      <c r="D675" s="279" t="s">
        <v>1683</v>
      </c>
      <c r="E675" s="285">
        <v>6277.90655172412</v>
      </c>
      <c r="F675" s="285" t="s">
        <v>1512</v>
      </c>
      <c r="G675" s="286"/>
      <c r="H675" s="286"/>
      <c r="I675" s="286"/>
      <c r="J675" s="286"/>
      <c r="K675" s="286" t="e">
        <f>INDEX('2月'!F:F,MATCH(G675,'2月'!A:A,0))</f>
        <v>#N/A</v>
      </c>
      <c r="L675" s="287" t="s">
        <v>34</v>
      </c>
      <c r="M675" s="287"/>
      <c r="N675" s="287" t="s">
        <v>45</v>
      </c>
      <c r="O675" s="286" t="str">
        <f>VLOOKUP(Q675,重复!A:A,1,FALSE)</f>
        <v>定保通会计结算-店端</v>
      </c>
      <c r="P675" s="279" t="s">
        <v>1595</v>
      </c>
      <c r="Q675" s="279" t="str">
        <f>INDEX(本体!C:C,MATCH(R675,本体!E:E,0))</f>
        <v>定保通会计结算-店端</v>
      </c>
      <c r="R675" s="290" t="s">
        <v>1674</v>
      </c>
    </row>
    <row r="676" s="263" customFormat="1" ht="16.5" spans="1:18">
      <c r="A676" s="278" t="s">
        <v>1684</v>
      </c>
      <c r="B676" s="278" t="s">
        <v>1591</v>
      </c>
      <c r="C676" s="279"/>
      <c r="D676" s="279" t="s">
        <v>1685</v>
      </c>
      <c r="E676" s="285">
        <v>6277.90655172412</v>
      </c>
      <c r="F676" s="285" t="s">
        <v>1512</v>
      </c>
      <c r="G676" s="286"/>
      <c r="H676" s="286"/>
      <c r="I676" s="286"/>
      <c r="J676" s="286"/>
      <c r="K676" s="286" t="e">
        <f>INDEX('2月'!F:F,MATCH(G676,'2月'!A:A,0))</f>
        <v>#N/A</v>
      </c>
      <c r="L676" s="287" t="s">
        <v>34</v>
      </c>
      <c r="M676" s="287"/>
      <c r="N676" s="287" t="s">
        <v>45</v>
      </c>
      <c r="O676" s="286" t="str">
        <f>VLOOKUP(Q676,重复!A:A,1,FALSE)</f>
        <v>定保通会计结算-店端</v>
      </c>
      <c r="P676" s="279" t="s">
        <v>1595</v>
      </c>
      <c r="Q676" s="279" t="str">
        <f>INDEX(本体!C:C,MATCH(R676,本体!E:E,0))</f>
        <v>定保通会计结算-店端</v>
      </c>
      <c r="R676" s="290" t="s">
        <v>1674</v>
      </c>
    </row>
    <row r="677" s="263" customFormat="1" ht="16.5" spans="1:18">
      <c r="A677" s="278" t="s">
        <v>1686</v>
      </c>
      <c r="B677" s="278" t="s">
        <v>1591</v>
      </c>
      <c r="C677" s="279"/>
      <c r="D677" s="279" t="s">
        <v>1687</v>
      </c>
      <c r="E677" s="285">
        <v>0</v>
      </c>
      <c r="F677" s="285" t="s">
        <v>1512</v>
      </c>
      <c r="G677" s="286"/>
      <c r="H677" s="286"/>
      <c r="I677" s="286"/>
      <c r="J677" s="286"/>
      <c r="K677" s="286" t="e">
        <f>INDEX('2月'!F:F,MATCH(G677,'2月'!A:A,0))</f>
        <v>#N/A</v>
      </c>
      <c r="L677" s="287" t="s">
        <v>34</v>
      </c>
      <c r="M677" s="287"/>
      <c r="N677" s="287" t="s">
        <v>45</v>
      </c>
      <c r="O677" s="286" t="str">
        <f>VLOOKUP(Q677,重复!A:A,1,FALSE)</f>
        <v>定保通会计结算-店端</v>
      </c>
      <c r="P677" s="279" t="s">
        <v>1595</v>
      </c>
      <c r="Q677" s="279" t="str">
        <f>INDEX(本体!C:C,MATCH(R677,本体!E:E,0))</f>
        <v>定保通会计结算-店端</v>
      </c>
      <c r="R677" s="176" t="s">
        <v>1674</v>
      </c>
    </row>
    <row r="678" s="263" customFormat="1" ht="16.5" spans="1:18">
      <c r="A678" s="278" t="s">
        <v>1688</v>
      </c>
      <c r="B678" s="278" t="s">
        <v>1591</v>
      </c>
      <c r="C678" s="279" t="s">
        <v>1689</v>
      </c>
      <c r="D678" s="280" t="s">
        <v>1690</v>
      </c>
      <c r="E678" s="285">
        <v>10986.3364655172</v>
      </c>
      <c r="F678" s="285" t="s">
        <v>1512</v>
      </c>
      <c r="G678" s="286">
        <v>148</v>
      </c>
      <c r="H678" s="286" t="s">
        <v>994</v>
      </c>
      <c r="I678" s="286" t="s">
        <v>1691</v>
      </c>
      <c r="J678" s="286" t="s">
        <v>34</v>
      </c>
      <c r="K678" s="286">
        <f>INDEX('2月'!F:F,MATCH(G678,'2月'!A:A,0))</f>
        <v>0</v>
      </c>
      <c r="L678" s="287"/>
      <c r="M678" s="287"/>
      <c r="N678" s="287" t="s">
        <v>34</v>
      </c>
      <c r="O678" s="286" t="str">
        <f>VLOOKUP(Q678,重复!A:A,1,FALSE)</f>
        <v>服务商品会计结算-店端</v>
      </c>
      <c r="P678" s="279" t="s">
        <v>1595</v>
      </c>
      <c r="Q678" s="279" t="str">
        <f>INDEX(本体!C:C,MATCH(R678,本体!E:E,0))</f>
        <v>服务商品会计结算-店端</v>
      </c>
      <c r="R678" s="180" t="s">
        <v>1692</v>
      </c>
    </row>
    <row r="679" s="263" customFormat="1" ht="16.5" spans="1:18">
      <c r="A679" s="278" t="s">
        <v>1693</v>
      </c>
      <c r="B679" s="278" t="s">
        <v>1591</v>
      </c>
      <c r="C679" s="279"/>
      <c r="D679" s="280" t="s">
        <v>1694</v>
      </c>
      <c r="E679" s="285">
        <v>7847.38318965515</v>
      </c>
      <c r="F679" s="285" t="s">
        <v>1512</v>
      </c>
      <c r="G679" s="286"/>
      <c r="H679" s="286"/>
      <c r="I679" s="286"/>
      <c r="J679" s="286"/>
      <c r="K679" s="286" t="e">
        <f>INDEX('2月'!F:F,MATCH(G679,'2月'!A:A,0))</f>
        <v>#N/A</v>
      </c>
      <c r="L679" s="287" t="s">
        <v>34</v>
      </c>
      <c r="M679" s="287"/>
      <c r="N679" s="287" t="s">
        <v>45</v>
      </c>
      <c r="O679" s="286" t="str">
        <f>VLOOKUP(Q679,重复!A:A,1,FALSE)</f>
        <v>服务商品会计结算-店端</v>
      </c>
      <c r="P679" s="279" t="s">
        <v>1595</v>
      </c>
      <c r="Q679" s="279" t="str">
        <f>INDEX(本体!C:C,MATCH(R679,本体!E:E,0))</f>
        <v>服务商品会计结算-店端</v>
      </c>
      <c r="R679" s="180" t="s">
        <v>1695</v>
      </c>
    </row>
    <row r="680" s="263" customFormat="1" ht="16.5" spans="1:18">
      <c r="A680" s="278" t="s">
        <v>1696</v>
      </c>
      <c r="B680" s="278" t="s">
        <v>1591</v>
      </c>
      <c r="C680" s="279"/>
      <c r="D680" s="280" t="s">
        <v>1697</v>
      </c>
      <c r="E680" s="285">
        <v>0</v>
      </c>
      <c r="F680" s="285" t="s">
        <v>1512</v>
      </c>
      <c r="G680" s="286"/>
      <c r="H680" s="286"/>
      <c r="I680" s="286"/>
      <c r="J680" s="286"/>
      <c r="K680" s="286" t="e">
        <f>INDEX('2月'!F:F,MATCH(G680,'2月'!A:A,0))</f>
        <v>#N/A</v>
      </c>
      <c r="L680" s="287" t="s">
        <v>34</v>
      </c>
      <c r="M680" s="287"/>
      <c r="N680" s="287" t="s">
        <v>45</v>
      </c>
      <c r="O680" s="286" t="str">
        <f>VLOOKUP(Q680,重复!A:A,1,FALSE)</f>
        <v>服务商品会计结算-店端</v>
      </c>
      <c r="P680" s="279" t="s">
        <v>1595</v>
      </c>
      <c r="Q680" s="279" t="str">
        <f>INDEX(本体!C:C,MATCH(R680,本体!E:E,0))</f>
        <v>服务商品会计结算-店端</v>
      </c>
      <c r="R680" s="176" t="s">
        <v>1631</v>
      </c>
    </row>
    <row r="681" s="263" customFormat="1" ht="16.5" spans="1:18">
      <c r="A681" s="278" t="s">
        <v>1698</v>
      </c>
      <c r="B681" s="278" t="s">
        <v>1591</v>
      </c>
      <c r="C681" s="279"/>
      <c r="D681" s="280" t="s">
        <v>1681</v>
      </c>
      <c r="E681" s="285">
        <v>0</v>
      </c>
      <c r="F681" s="285" t="s">
        <v>1512</v>
      </c>
      <c r="G681" s="286"/>
      <c r="H681" s="286"/>
      <c r="I681" s="286"/>
      <c r="J681" s="286"/>
      <c r="K681" s="286" t="e">
        <f>INDEX('2月'!F:F,MATCH(G681,'2月'!A:A,0))</f>
        <v>#N/A</v>
      </c>
      <c r="L681" s="287" t="s">
        <v>33</v>
      </c>
      <c r="M681" s="287"/>
      <c r="N681" s="287" t="s">
        <v>45</v>
      </c>
      <c r="O681" s="286" t="str">
        <f>VLOOKUP(Q681,重复!A:A,1,FALSE)</f>
        <v>服务商品会计结算-店端</v>
      </c>
      <c r="P681" s="279" t="s">
        <v>1595</v>
      </c>
      <c r="Q681" s="279" t="str">
        <f>INDEX(本体!C:C,MATCH(R681,本体!E:E,0))</f>
        <v>服务商品会计结算-店端</v>
      </c>
      <c r="R681" s="176" t="s">
        <v>1631</v>
      </c>
    </row>
    <row r="682" s="263" customFormat="1" ht="16.5" spans="1:18">
      <c r="A682" s="278" t="s">
        <v>1699</v>
      </c>
      <c r="B682" s="278" t="s">
        <v>1591</v>
      </c>
      <c r="C682" s="279"/>
      <c r="D682" s="279" t="s">
        <v>1683</v>
      </c>
      <c r="E682" s="285">
        <v>0</v>
      </c>
      <c r="F682" s="285" t="s">
        <v>1512</v>
      </c>
      <c r="G682" s="286"/>
      <c r="H682" s="286"/>
      <c r="I682" s="286"/>
      <c r="J682" s="286"/>
      <c r="K682" s="286" t="e">
        <f>INDEX('2月'!F:F,MATCH(G682,'2月'!A:A,0))</f>
        <v>#N/A</v>
      </c>
      <c r="L682" s="287" t="s">
        <v>33</v>
      </c>
      <c r="M682" s="287"/>
      <c r="N682" s="287" t="s">
        <v>45</v>
      </c>
      <c r="O682" s="286" t="str">
        <f>VLOOKUP(Q682,重复!A:A,1,FALSE)</f>
        <v>服务商品会计结算-店端</v>
      </c>
      <c r="P682" s="279" t="s">
        <v>1595</v>
      </c>
      <c r="Q682" s="279" t="str">
        <f>INDEX(本体!C:C,MATCH(R682,本体!E:E,0))</f>
        <v>服务商品会计结算-店端</v>
      </c>
      <c r="R682" s="176" t="s">
        <v>1631</v>
      </c>
    </row>
    <row r="683" s="263" customFormat="1" ht="16.5" spans="1:18">
      <c r="A683" s="278" t="s">
        <v>1700</v>
      </c>
      <c r="B683" s="278" t="s">
        <v>1591</v>
      </c>
      <c r="C683" s="279"/>
      <c r="D683" s="279" t="s">
        <v>1701</v>
      </c>
      <c r="E683" s="285">
        <v>6277.90655172412</v>
      </c>
      <c r="F683" s="285" t="s">
        <v>1512</v>
      </c>
      <c r="G683" s="286"/>
      <c r="H683" s="286"/>
      <c r="I683" s="286"/>
      <c r="J683" s="286"/>
      <c r="K683" s="286" t="e">
        <f>INDEX('2月'!F:F,MATCH(G683,'2月'!A:A,0))</f>
        <v>#N/A</v>
      </c>
      <c r="L683" s="287" t="s">
        <v>34</v>
      </c>
      <c r="M683" s="287"/>
      <c r="N683" s="287" t="s">
        <v>45</v>
      </c>
      <c r="O683" s="286" t="str">
        <f>VLOOKUP(Q683,重复!A:A,1,FALSE)</f>
        <v>服务商品会计结算-店端</v>
      </c>
      <c r="P683" s="279" t="s">
        <v>1595</v>
      </c>
      <c r="Q683" s="279" t="str">
        <f>INDEX(本体!C:C,MATCH(R683,本体!E:E,0))</f>
        <v>服务商品会计结算-店端</v>
      </c>
      <c r="R683" s="176" t="s">
        <v>1702</v>
      </c>
    </row>
    <row r="684" s="263" customFormat="1" ht="16.5" spans="1:18">
      <c r="A684" s="278" t="s">
        <v>1703</v>
      </c>
      <c r="B684" s="278" t="s">
        <v>1591</v>
      </c>
      <c r="C684" s="279"/>
      <c r="D684" s="279" t="s">
        <v>1704</v>
      </c>
      <c r="E684" s="285">
        <v>0</v>
      </c>
      <c r="F684" s="285" t="s">
        <v>1512</v>
      </c>
      <c r="G684" s="286"/>
      <c r="H684" s="286"/>
      <c r="I684" s="286"/>
      <c r="J684" s="286"/>
      <c r="K684" s="286" t="e">
        <f>INDEX('2月'!F:F,MATCH(G684,'2月'!A:A,0))</f>
        <v>#N/A</v>
      </c>
      <c r="L684" s="287" t="s">
        <v>34</v>
      </c>
      <c r="M684" s="287"/>
      <c r="N684" s="287" t="s">
        <v>45</v>
      </c>
      <c r="O684" s="286" t="str">
        <f>VLOOKUP(Q684,重复!A:A,1,FALSE)</f>
        <v>服务商品会计结算-店端</v>
      </c>
      <c r="P684" s="279" t="s">
        <v>1595</v>
      </c>
      <c r="Q684" s="279" t="str">
        <f>INDEX(本体!C:C,MATCH(R684,本体!E:E,0))</f>
        <v>服务商品会计结算-店端</v>
      </c>
      <c r="R684" s="176" t="s">
        <v>1631</v>
      </c>
    </row>
    <row r="685" s="263" customFormat="1" ht="16.5" spans="1:18">
      <c r="A685" s="278" t="s">
        <v>1705</v>
      </c>
      <c r="B685" s="278" t="s">
        <v>1591</v>
      </c>
      <c r="C685" s="279"/>
      <c r="D685" s="279" t="s">
        <v>1706</v>
      </c>
      <c r="E685" s="285">
        <v>7847.38318965515</v>
      </c>
      <c r="F685" s="285" t="s">
        <v>1512</v>
      </c>
      <c r="G685" s="286"/>
      <c r="H685" s="286"/>
      <c r="I685" s="286"/>
      <c r="J685" s="286"/>
      <c r="K685" s="286" t="e">
        <f>INDEX('2月'!F:F,MATCH(G685,'2月'!A:A,0))</f>
        <v>#N/A</v>
      </c>
      <c r="L685" s="287" t="s">
        <v>34</v>
      </c>
      <c r="M685" s="287"/>
      <c r="N685" s="287" t="s">
        <v>45</v>
      </c>
      <c r="O685" s="286" t="str">
        <f>VLOOKUP(Q685,重复!A:A,1,FALSE)</f>
        <v>服务商品会计结算-店端</v>
      </c>
      <c r="P685" s="279" t="s">
        <v>1595</v>
      </c>
      <c r="Q685" s="279" t="str">
        <f>INDEX(本体!C:C,MATCH(R685,本体!E:E,0))</f>
        <v>服务商品会计结算-店端</v>
      </c>
      <c r="R685" s="180" t="s">
        <v>1707</v>
      </c>
    </row>
    <row r="686" s="263" customFormat="1" ht="16.5" spans="1:18">
      <c r="A686" s="278" t="s">
        <v>1708</v>
      </c>
      <c r="B686" s="278" t="s">
        <v>1591</v>
      </c>
      <c r="C686" s="279"/>
      <c r="D686" s="291" t="s">
        <v>1709</v>
      </c>
      <c r="E686" s="285">
        <v>7847.38318965515</v>
      </c>
      <c r="F686" s="285" t="s">
        <v>1512</v>
      </c>
      <c r="G686" s="286"/>
      <c r="H686" s="286"/>
      <c r="I686" s="286"/>
      <c r="J686" s="286"/>
      <c r="K686" s="286" t="e">
        <f>INDEX('2月'!F:F,MATCH(G686,'2月'!A:A,0))</f>
        <v>#N/A</v>
      </c>
      <c r="L686" s="287" t="s">
        <v>33</v>
      </c>
      <c r="M686" s="287"/>
      <c r="N686" s="287" t="s">
        <v>45</v>
      </c>
      <c r="O686" s="286" t="str">
        <f>VLOOKUP(Q686,重复!A:A,1,FALSE)</f>
        <v>服务商品会计结算-店端</v>
      </c>
      <c r="P686" s="291" t="s">
        <v>1595</v>
      </c>
      <c r="Q686" s="279" t="str">
        <f>INDEX(本体!C:C,MATCH(R686,本体!E:E,0))</f>
        <v>服务商品会计结算-店端</v>
      </c>
      <c r="R686" s="176" t="s">
        <v>1631</v>
      </c>
    </row>
    <row r="687" ht="16.5" spans="1:18">
      <c r="A687" s="278" t="s">
        <v>1710</v>
      </c>
      <c r="B687" s="278" t="s">
        <v>1591</v>
      </c>
      <c r="C687" s="279" t="s">
        <v>1711</v>
      </c>
      <c r="D687" s="279" t="s">
        <v>1711</v>
      </c>
      <c r="E687" s="285">
        <v>10986.3364655172</v>
      </c>
      <c r="F687" s="285" t="s">
        <v>1512</v>
      </c>
      <c r="G687" s="286"/>
      <c r="H687" s="286"/>
      <c r="I687" s="286"/>
      <c r="J687" s="286"/>
      <c r="K687" s="286" t="e">
        <f>INDEX('2月'!F:F,MATCH(G687,'2月'!A:A,0))</f>
        <v>#N/A</v>
      </c>
      <c r="L687" s="287" t="s">
        <v>33</v>
      </c>
      <c r="M687" s="287"/>
      <c r="N687" s="287" t="s">
        <v>45</v>
      </c>
      <c r="O687" s="286" t="e">
        <f>VLOOKUP(Q687,重复!A:A,1,FALSE)</f>
        <v>#N/A</v>
      </c>
      <c r="P687" s="279" t="s">
        <v>1595</v>
      </c>
      <c r="Q687" s="279" t="str">
        <f>INDEX(本体!C:C,MATCH(R687,本体!E:E,0))</f>
        <v>应收账查询</v>
      </c>
      <c r="R687" s="180" t="s">
        <v>1712</v>
      </c>
    </row>
    <row r="688" ht="16.5" spans="1:18">
      <c r="A688" s="278" t="s">
        <v>1713</v>
      </c>
      <c r="B688" s="278" t="s">
        <v>1591</v>
      </c>
      <c r="C688" s="279" t="s">
        <v>1714</v>
      </c>
      <c r="D688" s="279" t="s">
        <v>1714</v>
      </c>
      <c r="E688" s="285">
        <v>7847.38318965515</v>
      </c>
      <c r="F688" s="285" t="s">
        <v>1512</v>
      </c>
      <c r="G688" s="286"/>
      <c r="H688" s="286"/>
      <c r="I688" s="286"/>
      <c r="J688" s="286"/>
      <c r="K688" s="286" t="e">
        <f>INDEX('2月'!F:F,MATCH(G688,'2月'!A:A,0))</f>
        <v>#N/A</v>
      </c>
      <c r="L688" s="287" t="s">
        <v>33</v>
      </c>
      <c r="M688" s="287"/>
      <c r="N688" s="287" t="s">
        <v>45</v>
      </c>
      <c r="O688" s="286" t="e">
        <f>VLOOKUP(Q688,重复!A:A,1,FALSE)</f>
        <v>#N/A</v>
      </c>
      <c r="P688" s="279" t="s">
        <v>1595</v>
      </c>
      <c r="Q688" s="279" t="str">
        <f>INDEX(本体!C:C,MATCH(R688,本体!E:E,0))</f>
        <v>应收账查询</v>
      </c>
      <c r="R688" s="180" t="s">
        <v>1712</v>
      </c>
    </row>
    <row r="689" ht="16.5" spans="1:18">
      <c r="A689" s="278" t="s">
        <v>1715</v>
      </c>
      <c r="B689" s="278" t="s">
        <v>1591</v>
      </c>
      <c r="C689" s="279" t="s">
        <v>1716</v>
      </c>
      <c r="D689" s="279" t="s">
        <v>1716</v>
      </c>
      <c r="E689" s="285">
        <v>7847.38318965515</v>
      </c>
      <c r="F689" s="285" t="s">
        <v>1512</v>
      </c>
      <c r="G689" s="286"/>
      <c r="H689" s="286"/>
      <c r="I689" s="286"/>
      <c r="J689" s="286"/>
      <c r="K689" s="286" t="e">
        <f>INDEX('2月'!F:F,MATCH(G689,'2月'!A:A,0))</f>
        <v>#N/A</v>
      </c>
      <c r="L689" s="287" t="s">
        <v>33</v>
      </c>
      <c r="M689" s="287"/>
      <c r="N689" s="287" t="s">
        <v>45</v>
      </c>
      <c r="O689" s="286" t="e">
        <f>VLOOKUP(Q689,重复!A:A,1,FALSE)</f>
        <v>#N/A</v>
      </c>
      <c r="P689" s="279" t="s">
        <v>1595</v>
      </c>
      <c r="Q689" s="279" t="str">
        <f>INDEX(本体!C:C,MATCH(R689,本体!E:E,0))</f>
        <v>应收账查询</v>
      </c>
      <c r="R689" s="180" t="s">
        <v>1717</v>
      </c>
    </row>
    <row r="690" ht="16.5" spans="1:18">
      <c r="A690" s="278" t="s">
        <v>1718</v>
      </c>
      <c r="B690" s="278" t="s">
        <v>1591</v>
      </c>
      <c r="C690" s="279" t="s">
        <v>1719</v>
      </c>
      <c r="D690" s="279" t="s">
        <v>1719</v>
      </c>
      <c r="E690" s="285">
        <v>7847.38318965515</v>
      </c>
      <c r="F690" s="285" t="s">
        <v>1512</v>
      </c>
      <c r="G690" s="286"/>
      <c r="H690" s="286"/>
      <c r="I690" s="286"/>
      <c r="J690" s="286"/>
      <c r="K690" s="286" t="e">
        <f>INDEX('2月'!F:F,MATCH(G690,'2月'!A:A,0))</f>
        <v>#N/A</v>
      </c>
      <c r="L690" s="287" t="s">
        <v>33</v>
      </c>
      <c r="M690" s="287"/>
      <c r="N690" s="287" t="s">
        <v>45</v>
      </c>
      <c r="O690" s="286" t="str">
        <f>VLOOKUP(Q690,重复!A:A,1,FALSE)</f>
        <v>会计服务结算-店端</v>
      </c>
      <c r="P690" s="279" t="s">
        <v>1595</v>
      </c>
      <c r="Q690" s="279" t="str">
        <f>INDEX(本体!C:C,MATCH(R690,本体!E:E,0))</f>
        <v>会计服务结算-店端</v>
      </c>
      <c r="R690" s="176" t="s">
        <v>1608</v>
      </c>
    </row>
    <row r="691" ht="16.5" spans="1:18">
      <c r="A691" s="278" t="s">
        <v>1720</v>
      </c>
      <c r="B691" s="278" t="s">
        <v>1591</v>
      </c>
      <c r="C691" s="279"/>
      <c r="D691" s="279" t="s">
        <v>1721</v>
      </c>
      <c r="E691" s="285">
        <v>10986.3364655172</v>
      </c>
      <c r="F691" s="285" t="s">
        <v>1512</v>
      </c>
      <c r="G691" s="286">
        <v>176</v>
      </c>
      <c r="H691" s="286" t="s">
        <v>1594</v>
      </c>
      <c r="I691" s="286" t="s">
        <v>1722</v>
      </c>
      <c r="J691" s="286" t="s">
        <v>24</v>
      </c>
      <c r="K691" s="286">
        <f>INDEX('2月'!F:F,MATCH(G691,'2月'!A:A,0))</f>
        <v>0</v>
      </c>
      <c r="L691" s="287" t="s">
        <v>33</v>
      </c>
      <c r="M691" s="287"/>
      <c r="N691" s="287" t="s">
        <v>24</v>
      </c>
      <c r="O691" s="286" t="str">
        <f>VLOOKUP(Q691,重复!A:A,1,FALSE)</f>
        <v>服务会计日报</v>
      </c>
      <c r="P691" s="279" t="s">
        <v>1595</v>
      </c>
      <c r="Q691" s="279" t="str">
        <f>INDEX(本体!C:C,MATCH(R691,本体!E:E,0))</f>
        <v>服务会计日报</v>
      </c>
      <c r="R691" s="180" t="s">
        <v>1723</v>
      </c>
    </row>
    <row r="692" ht="16.5" spans="1:18">
      <c r="A692" s="278" t="s">
        <v>1724</v>
      </c>
      <c r="B692" s="278" t="s">
        <v>1591</v>
      </c>
      <c r="C692" s="279"/>
      <c r="D692" s="279" t="s">
        <v>1725</v>
      </c>
      <c r="E692" s="285">
        <v>7847.38318965515</v>
      </c>
      <c r="F692" s="285" t="s">
        <v>1512</v>
      </c>
      <c r="G692" s="286"/>
      <c r="H692" s="286"/>
      <c r="I692" s="286"/>
      <c r="J692" s="286"/>
      <c r="K692" s="286" t="e">
        <f>INDEX('2月'!F:F,MATCH(G692,'2月'!A:A,0))</f>
        <v>#N/A</v>
      </c>
      <c r="L692" s="287" t="s">
        <v>33</v>
      </c>
      <c r="M692" s="287"/>
      <c r="N692" s="287" t="s">
        <v>45</v>
      </c>
      <c r="O692" s="286" t="str">
        <f>VLOOKUP(Q692,重复!A:A,1,FALSE)</f>
        <v>服务会计日报</v>
      </c>
      <c r="P692" s="279" t="s">
        <v>1595</v>
      </c>
      <c r="Q692" s="279" t="str">
        <f>INDEX(本体!C:C,MATCH(R692,本体!E:E,0))</f>
        <v>服务会计日报</v>
      </c>
      <c r="R692" s="180" t="s">
        <v>1723</v>
      </c>
    </row>
    <row r="693" ht="16.5" spans="1:18">
      <c r="A693" s="278" t="s">
        <v>1726</v>
      </c>
      <c r="B693" s="278" t="s">
        <v>1591</v>
      </c>
      <c r="C693" s="279"/>
      <c r="D693" s="279" t="s">
        <v>1727</v>
      </c>
      <c r="E693" s="285">
        <v>7847.38318965515</v>
      </c>
      <c r="F693" s="285" t="s">
        <v>1512</v>
      </c>
      <c r="G693" s="286"/>
      <c r="H693" s="286"/>
      <c r="I693" s="286"/>
      <c r="J693" s="286"/>
      <c r="K693" s="286" t="e">
        <f>INDEX('2月'!F:F,MATCH(G693,'2月'!A:A,0))</f>
        <v>#N/A</v>
      </c>
      <c r="L693" s="287" t="s">
        <v>33</v>
      </c>
      <c r="M693" s="287"/>
      <c r="N693" s="287" t="s">
        <v>45</v>
      </c>
      <c r="O693" s="286" t="str">
        <f>VLOOKUP(Q693,重复!A:A,1,FALSE)</f>
        <v>服务会计日报</v>
      </c>
      <c r="P693" s="279" t="s">
        <v>1595</v>
      </c>
      <c r="Q693" s="279" t="str">
        <f>INDEX(本体!C:C,MATCH(R693,本体!E:E,0))</f>
        <v>服务会计日报</v>
      </c>
      <c r="R693" s="180" t="s">
        <v>1728</v>
      </c>
    </row>
    <row r="694" s="263" customFormat="1" ht="16.5" spans="1:18">
      <c r="A694" s="278" t="s">
        <v>1729</v>
      </c>
      <c r="B694" s="278" t="s">
        <v>1591</v>
      </c>
      <c r="C694" s="279" t="s">
        <v>1730</v>
      </c>
      <c r="D694" s="279" t="s">
        <v>1730</v>
      </c>
      <c r="E694" s="285">
        <v>0</v>
      </c>
      <c r="F694" s="285" t="s">
        <v>1512</v>
      </c>
      <c r="G694" s="286">
        <v>176</v>
      </c>
      <c r="H694" s="286" t="s">
        <v>1594</v>
      </c>
      <c r="I694" s="286" t="s">
        <v>1730</v>
      </c>
      <c r="J694" s="286" t="s">
        <v>33</v>
      </c>
      <c r="K694" s="286">
        <f>INDEX('2月'!F:F,MATCH(G694,'2月'!A:A,0))</f>
        <v>0</v>
      </c>
      <c r="L694" s="287"/>
      <c r="M694" s="287"/>
      <c r="N694" s="287" t="s">
        <v>33</v>
      </c>
      <c r="O694" s="286" t="e">
        <f>VLOOKUP(Q694,重复!A:A,1,FALSE)</f>
        <v>#N/A</v>
      </c>
      <c r="P694" s="279" t="s">
        <v>1595</v>
      </c>
      <c r="Q694" s="279" t="str">
        <f>INDEX(本体!C:C,MATCH(R694,本体!E:E,0))</f>
        <v>应收账查询</v>
      </c>
      <c r="R694" s="180" t="s">
        <v>1712</v>
      </c>
    </row>
    <row r="695" s="263" customFormat="1" ht="16.5" spans="1:18">
      <c r="A695" s="278" t="s">
        <v>1731</v>
      </c>
      <c r="B695" s="278" t="s">
        <v>1591</v>
      </c>
      <c r="C695" s="279" t="s">
        <v>1732</v>
      </c>
      <c r="D695" s="279" t="s">
        <v>1732</v>
      </c>
      <c r="E695" s="285">
        <v>0</v>
      </c>
      <c r="F695" s="285" t="s">
        <v>1512</v>
      </c>
      <c r="G695" s="286">
        <v>177</v>
      </c>
      <c r="H695" s="286" t="s">
        <v>1594</v>
      </c>
      <c r="I695" s="286" t="s">
        <v>1732</v>
      </c>
      <c r="J695" s="286" t="s">
        <v>24</v>
      </c>
      <c r="K695" s="286">
        <f>INDEX('2月'!F:F,MATCH(G695,'2月'!A:A,0))</f>
        <v>0</v>
      </c>
      <c r="L695" s="287"/>
      <c r="M695" s="287"/>
      <c r="N695" s="287" t="s">
        <v>24</v>
      </c>
      <c r="O695" s="286" t="str">
        <f>VLOOKUP(Q695,重复!A:A,1,FALSE)</f>
        <v>服务商品会计结算-店端</v>
      </c>
      <c r="P695" s="279" t="s">
        <v>1595</v>
      </c>
      <c r="Q695" s="279" t="str">
        <f>INDEX(本体!C:C,MATCH(R695,本体!E:E,0))</f>
        <v>服务商品会计结算-店端</v>
      </c>
      <c r="R695" s="180" t="s">
        <v>1707</v>
      </c>
    </row>
    <row r="696" s="263" customFormat="1" ht="16.5" spans="1:18">
      <c r="A696" s="278" t="s">
        <v>1733</v>
      </c>
      <c r="B696" s="278" t="s">
        <v>1591</v>
      </c>
      <c r="C696" s="279" t="s">
        <v>1734</v>
      </c>
      <c r="D696" s="279" t="s">
        <v>1734</v>
      </c>
      <c r="E696" s="285">
        <v>0</v>
      </c>
      <c r="F696" s="285" t="s">
        <v>1512</v>
      </c>
      <c r="G696" s="286">
        <v>178</v>
      </c>
      <c r="H696" s="286" t="s">
        <v>1735</v>
      </c>
      <c r="I696" s="286" t="s">
        <v>1734</v>
      </c>
      <c r="J696" s="286" t="s">
        <v>24</v>
      </c>
      <c r="K696" s="286">
        <f>INDEX('2月'!F:F,MATCH(G696,'2月'!A:A,0))</f>
        <v>0</v>
      </c>
      <c r="L696" s="287"/>
      <c r="M696" s="287" t="s">
        <v>519</v>
      </c>
      <c r="N696" s="287" t="s">
        <v>24</v>
      </c>
      <c r="O696" s="286" t="e">
        <f>VLOOKUP(Q696,重复!A:A,1,FALSE)</f>
        <v>#N/A</v>
      </c>
      <c r="P696" s="279" t="s">
        <v>1595</v>
      </c>
      <c r="Q696" s="279" t="e">
        <f>INDEX(本体!C:C,MATCH(R696,本体!E:E,0))</f>
        <v>#N/A</v>
      </c>
      <c r="R696" s="176" t="s">
        <v>520</v>
      </c>
    </row>
    <row r="697" ht="16.5" spans="1:18">
      <c r="A697" s="278" t="s">
        <v>1736</v>
      </c>
      <c r="B697" s="278" t="s">
        <v>1591</v>
      </c>
      <c r="C697" s="279" t="s">
        <v>1737</v>
      </c>
      <c r="D697" s="280" t="s">
        <v>1738</v>
      </c>
      <c r="E697" s="285">
        <v>10986.3364655172</v>
      </c>
      <c r="F697" s="285" t="s">
        <v>1512</v>
      </c>
      <c r="G697" s="286"/>
      <c r="H697" s="286"/>
      <c r="I697" s="286"/>
      <c r="J697" s="286"/>
      <c r="K697" s="286" t="e">
        <f>INDEX('2月'!F:F,MATCH(G697,'2月'!A:A,0))</f>
        <v>#N/A</v>
      </c>
      <c r="L697" s="287" t="s">
        <v>33</v>
      </c>
      <c r="M697" s="287"/>
      <c r="N697" s="287" t="s">
        <v>45</v>
      </c>
      <c r="O697" s="286" t="e">
        <f>VLOOKUP(Q697,重复!A:A,1,FALSE)</f>
        <v>#N/A</v>
      </c>
      <c r="P697" s="279" t="s">
        <v>1595</v>
      </c>
      <c r="Q697" s="279" t="str">
        <f>INDEX(本体!C:C,MATCH(R697,本体!E:E,0))</f>
        <v>月结客户</v>
      </c>
      <c r="R697" s="180" t="s">
        <v>1739</v>
      </c>
    </row>
    <row r="698" ht="16.5" spans="1:18">
      <c r="A698" s="278" t="s">
        <v>1740</v>
      </c>
      <c r="B698" s="278" t="s">
        <v>1591</v>
      </c>
      <c r="C698" s="279"/>
      <c r="D698" s="279" t="s">
        <v>1741</v>
      </c>
      <c r="E698" s="285">
        <v>7847.38318965515</v>
      </c>
      <c r="F698" s="285" t="s">
        <v>1512</v>
      </c>
      <c r="G698" s="286"/>
      <c r="H698" s="286"/>
      <c r="I698" s="286"/>
      <c r="J698" s="286"/>
      <c r="K698" s="286" t="e">
        <f>INDEX('2月'!F:F,MATCH(G698,'2月'!A:A,0))</f>
        <v>#N/A</v>
      </c>
      <c r="L698" s="287" t="s">
        <v>33</v>
      </c>
      <c r="M698" s="287"/>
      <c r="N698" s="287" t="s">
        <v>45</v>
      </c>
      <c r="O698" s="286" t="e">
        <f>VLOOKUP(Q698,重复!A:A,1,FALSE)</f>
        <v>#N/A</v>
      </c>
      <c r="P698" s="279" t="s">
        <v>1595</v>
      </c>
      <c r="Q698" s="279" t="str">
        <f>INDEX(本体!C:C,MATCH(R698,本体!E:E,0))</f>
        <v>月结客户</v>
      </c>
      <c r="R698" s="180" t="s">
        <v>1739</v>
      </c>
    </row>
    <row r="699" ht="16.5" spans="1:18">
      <c r="A699" s="278" t="s">
        <v>1742</v>
      </c>
      <c r="B699" s="278" t="s">
        <v>1591</v>
      </c>
      <c r="C699" s="279"/>
      <c r="D699" s="279" t="s">
        <v>1743</v>
      </c>
      <c r="E699" s="285">
        <v>6277.90655172412</v>
      </c>
      <c r="F699" s="285" t="s">
        <v>1512</v>
      </c>
      <c r="G699" s="286"/>
      <c r="H699" s="286"/>
      <c r="I699" s="286"/>
      <c r="J699" s="286"/>
      <c r="K699" s="286" t="e">
        <f>INDEX('2月'!F:F,MATCH(G699,'2月'!A:A,0))</f>
        <v>#N/A</v>
      </c>
      <c r="L699" s="287" t="s">
        <v>33</v>
      </c>
      <c r="M699" s="287"/>
      <c r="N699" s="287" t="s">
        <v>45</v>
      </c>
      <c r="O699" s="286" t="e">
        <f>VLOOKUP(Q699,重复!A:A,1,FALSE)</f>
        <v>#N/A</v>
      </c>
      <c r="P699" s="279" t="s">
        <v>1595</v>
      </c>
      <c r="Q699" s="279" t="str">
        <f>INDEX(本体!C:C,MATCH(R699,本体!E:E,0))</f>
        <v>月结客户</v>
      </c>
      <c r="R699" s="180" t="s">
        <v>1744</v>
      </c>
    </row>
    <row r="700" ht="16.5" spans="1:18">
      <c r="A700" s="278" t="s">
        <v>1745</v>
      </c>
      <c r="B700" s="278" t="s">
        <v>1591</v>
      </c>
      <c r="C700" s="279"/>
      <c r="D700" s="279" t="s">
        <v>1746</v>
      </c>
      <c r="E700" s="285">
        <v>6277.90655172412</v>
      </c>
      <c r="F700" s="285" t="s">
        <v>1512</v>
      </c>
      <c r="G700" s="286"/>
      <c r="H700" s="286"/>
      <c r="I700" s="286"/>
      <c r="J700" s="286"/>
      <c r="K700" s="286" t="e">
        <f>INDEX('2月'!F:F,MATCH(G700,'2月'!A:A,0))</f>
        <v>#N/A</v>
      </c>
      <c r="L700" s="287" t="s">
        <v>33</v>
      </c>
      <c r="M700" s="287"/>
      <c r="N700" s="287" t="s">
        <v>45</v>
      </c>
      <c r="O700" s="286" t="e">
        <f>VLOOKUP(Q700,重复!A:A,1,FALSE)</f>
        <v>#N/A</v>
      </c>
      <c r="P700" s="279" t="s">
        <v>1595</v>
      </c>
      <c r="Q700" s="279" t="str">
        <f>INDEX(本体!C:C,MATCH(R700,本体!E:E,0))</f>
        <v>月结客户</v>
      </c>
      <c r="R700" s="180" t="s">
        <v>1747</v>
      </c>
    </row>
    <row r="701" s="263" customFormat="1" ht="16.5" spans="1:18">
      <c r="A701" s="278" t="s">
        <v>1748</v>
      </c>
      <c r="B701" s="278" t="s">
        <v>1591</v>
      </c>
      <c r="C701" s="279"/>
      <c r="D701" s="279" t="s">
        <v>1749</v>
      </c>
      <c r="E701" s="285">
        <v>6277.90655172412</v>
      </c>
      <c r="F701" s="285" t="s">
        <v>1512</v>
      </c>
      <c r="G701" s="286"/>
      <c r="H701" s="286"/>
      <c r="I701" s="286"/>
      <c r="J701" s="286"/>
      <c r="K701" s="286" t="e">
        <f>INDEX('2月'!F:F,MATCH(G701,'2月'!A:A,0))</f>
        <v>#N/A</v>
      </c>
      <c r="L701" s="287" t="s">
        <v>33</v>
      </c>
      <c r="M701" s="287"/>
      <c r="N701" s="287" t="s">
        <v>45</v>
      </c>
      <c r="O701" s="286" t="e">
        <f>VLOOKUP(Q701,重复!A:A,1,FALSE)</f>
        <v>#N/A</v>
      </c>
      <c r="P701" s="279" t="s">
        <v>1595</v>
      </c>
      <c r="Q701" s="279" t="str">
        <f>INDEX(本体!C:C,MATCH(R701,本体!E:E,0))</f>
        <v>月结客户</v>
      </c>
      <c r="R701" s="180" t="s">
        <v>1744</v>
      </c>
    </row>
    <row r="702" ht="16.5" spans="1:18">
      <c r="A702" s="278" t="s">
        <v>1750</v>
      </c>
      <c r="B702" s="278" t="s">
        <v>1591</v>
      </c>
      <c r="C702" s="279"/>
      <c r="D702" s="279" t="s">
        <v>1751</v>
      </c>
      <c r="E702" s="285">
        <v>6277.90655172412</v>
      </c>
      <c r="F702" s="285" t="s">
        <v>1512</v>
      </c>
      <c r="G702" s="286"/>
      <c r="H702" s="286"/>
      <c r="I702" s="286"/>
      <c r="J702" s="286"/>
      <c r="K702" s="286" t="e">
        <f>INDEX('2月'!F:F,MATCH(G702,'2月'!A:A,0))</f>
        <v>#N/A</v>
      </c>
      <c r="L702" s="287" t="s">
        <v>33</v>
      </c>
      <c r="M702" s="287"/>
      <c r="N702" s="287" t="s">
        <v>45</v>
      </c>
      <c r="O702" s="286" t="e">
        <f>VLOOKUP(Q702,重复!A:A,1,FALSE)</f>
        <v>#N/A</v>
      </c>
      <c r="P702" s="279" t="s">
        <v>1595</v>
      </c>
      <c r="Q702" s="279" t="str">
        <f>INDEX(本体!C:C,MATCH(R702,本体!E:E,0))</f>
        <v>月结客户</v>
      </c>
      <c r="R702" s="180" t="s">
        <v>1752</v>
      </c>
    </row>
    <row r="703" ht="16.5" spans="1:18">
      <c r="A703" s="278" t="s">
        <v>1753</v>
      </c>
      <c r="B703" s="278" t="s">
        <v>1591</v>
      </c>
      <c r="C703" s="279"/>
      <c r="D703" s="279" t="s">
        <v>1754</v>
      </c>
      <c r="E703" s="285">
        <v>6277.90655172412</v>
      </c>
      <c r="F703" s="285" t="s">
        <v>1512</v>
      </c>
      <c r="G703" s="286"/>
      <c r="H703" s="286"/>
      <c r="I703" s="286"/>
      <c r="J703" s="286"/>
      <c r="K703" s="286" t="e">
        <f>INDEX('2月'!F:F,MATCH(G703,'2月'!A:A,0))</f>
        <v>#N/A</v>
      </c>
      <c r="L703" s="287" t="s">
        <v>33</v>
      </c>
      <c r="M703" s="287"/>
      <c r="N703" s="287" t="s">
        <v>45</v>
      </c>
      <c r="O703" s="286" t="e">
        <f>VLOOKUP(Q703,重复!A:A,1,FALSE)</f>
        <v>#N/A</v>
      </c>
      <c r="P703" s="279" t="s">
        <v>1595</v>
      </c>
      <c r="Q703" s="279" t="str">
        <f>INDEX(本体!C:C,MATCH(R703,本体!E:E,0))</f>
        <v>月结客户</v>
      </c>
      <c r="R703" s="176" t="s">
        <v>1755</v>
      </c>
    </row>
    <row r="704" ht="16.5" spans="1:18">
      <c r="A704" s="278" t="s">
        <v>1756</v>
      </c>
      <c r="B704" s="278" t="s">
        <v>1591</v>
      </c>
      <c r="C704" s="279"/>
      <c r="D704" s="279" t="s">
        <v>1757</v>
      </c>
      <c r="E704" s="285">
        <v>6277.90655172412</v>
      </c>
      <c r="F704" s="285" t="s">
        <v>1512</v>
      </c>
      <c r="G704" s="286"/>
      <c r="H704" s="286"/>
      <c r="I704" s="286"/>
      <c r="J704" s="286"/>
      <c r="K704" s="286" t="e">
        <f>INDEX('2月'!F:F,MATCH(G704,'2月'!A:A,0))</f>
        <v>#N/A</v>
      </c>
      <c r="L704" s="287" t="s">
        <v>33</v>
      </c>
      <c r="M704" s="287"/>
      <c r="N704" s="287" t="s">
        <v>45</v>
      </c>
      <c r="O704" s="286" t="e">
        <f>VLOOKUP(Q704,重复!A:A,1,FALSE)</f>
        <v>#N/A</v>
      </c>
      <c r="P704" s="279" t="s">
        <v>1595</v>
      </c>
      <c r="Q704" s="279" t="str">
        <f>INDEX(本体!C:C,MATCH(R704,本体!E:E,0))</f>
        <v>月结客户</v>
      </c>
      <c r="R704" s="180" t="s">
        <v>1744</v>
      </c>
    </row>
    <row r="705" ht="16.5" spans="1:18">
      <c r="A705" s="278" t="s">
        <v>1758</v>
      </c>
      <c r="B705" s="278" t="s">
        <v>1591</v>
      </c>
      <c r="C705" s="279"/>
      <c r="D705" s="279" t="s">
        <v>1759</v>
      </c>
      <c r="E705" s="285">
        <v>7847.38318965515</v>
      </c>
      <c r="F705" s="285" t="s">
        <v>1512</v>
      </c>
      <c r="G705" s="286"/>
      <c r="H705" s="286"/>
      <c r="I705" s="286"/>
      <c r="J705" s="286"/>
      <c r="K705" s="286" t="e">
        <f>INDEX('2月'!F:F,MATCH(G705,'2月'!A:A,0))</f>
        <v>#N/A</v>
      </c>
      <c r="L705" s="287" t="s">
        <v>33</v>
      </c>
      <c r="M705" s="287"/>
      <c r="N705" s="287" t="s">
        <v>45</v>
      </c>
      <c r="O705" s="286" t="e">
        <f>VLOOKUP(Q705,重复!A:A,1,FALSE)</f>
        <v>#N/A</v>
      </c>
      <c r="P705" s="279" t="s">
        <v>1595</v>
      </c>
      <c r="Q705" s="279" t="str">
        <f>INDEX(本体!C:C,MATCH(R705,本体!E:E,0))</f>
        <v>应收账查询</v>
      </c>
      <c r="R705" s="180" t="s">
        <v>1712</v>
      </c>
    </row>
    <row r="706" ht="16.5" spans="1:18">
      <c r="A706" s="278" t="s">
        <v>1760</v>
      </c>
      <c r="B706" s="278" t="s">
        <v>1591</v>
      </c>
      <c r="C706" s="279"/>
      <c r="D706" s="279" t="s">
        <v>1761</v>
      </c>
      <c r="E706" s="285">
        <v>6277.90655172412</v>
      </c>
      <c r="F706" s="285" t="s">
        <v>1512</v>
      </c>
      <c r="G706" s="286"/>
      <c r="H706" s="286"/>
      <c r="I706" s="286"/>
      <c r="J706" s="286"/>
      <c r="K706" s="286" t="e">
        <f>INDEX('2月'!F:F,MATCH(G706,'2月'!A:A,0))</f>
        <v>#N/A</v>
      </c>
      <c r="L706" s="287" t="s">
        <v>33</v>
      </c>
      <c r="M706" s="287"/>
      <c r="N706" s="287" t="s">
        <v>45</v>
      </c>
      <c r="O706" s="286" t="e">
        <f>VLOOKUP(Q706,重复!A:A,1,FALSE)</f>
        <v>#N/A</v>
      </c>
      <c r="P706" s="279" t="s">
        <v>1595</v>
      </c>
      <c r="Q706" s="279" t="str">
        <f>INDEX(本体!C:C,MATCH(R706,本体!E:E,0))</f>
        <v>月结客户</v>
      </c>
      <c r="R706" s="180" t="s">
        <v>1744</v>
      </c>
    </row>
    <row r="707" ht="16.5" spans="1:18">
      <c r="A707" s="278" t="s">
        <v>1762</v>
      </c>
      <c r="B707" s="278" t="s">
        <v>1763</v>
      </c>
      <c r="C707" s="279" t="s">
        <v>1764</v>
      </c>
      <c r="D707" s="279" t="s">
        <v>1765</v>
      </c>
      <c r="E707" s="285">
        <v>7847.38318965515</v>
      </c>
      <c r="F707" s="285" t="s">
        <v>1512</v>
      </c>
      <c r="G707" s="286"/>
      <c r="H707" s="286"/>
      <c r="I707" s="286"/>
      <c r="J707" s="286"/>
      <c r="K707" s="286" t="e">
        <f>INDEX('2月'!F:F,MATCH(G707,'2月'!A:A,0))</f>
        <v>#N/A</v>
      </c>
      <c r="L707" s="287" t="s">
        <v>45</v>
      </c>
      <c r="M707" s="287"/>
      <c r="N707" s="287" t="s">
        <v>45</v>
      </c>
      <c r="O707" s="286" t="str">
        <f>VLOOKUP(Q707,重复!A:A,1,FALSE)</f>
        <v>工作台</v>
      </c>
      <c r="P707" s="279" t="s">
        <v>543</v>
      </c>
      <c r="Q707" s="279" t="str">
        <f>INDEX(本体!C:C,MATCH(R707,本体!E:E,0))</f>
        <v>工作台</v>
      </c>
      <c r="R707" s="180" t="s">
        <v>1766</v>
      </c>
    </row>
    <row r="708" ht="16.5" spans="1:18">
      <c r="A708" s="278" t="s">
        <v>1767</v>
      </c>
      <c r="B708" s="278" t="s">
        <v>1763</v>
      </c>
      <c r="C708" s="279"/>
      <c r="D708" s="279" t="s">
        <v>1768</v>
      </c>
      <c r="E708" s="285">
        <v>6277.90655172412</v>
      </c>
      <c r="F708" s="285" t="s">
        <v>1512</v>
      </c>
      <c r="G708" s="286"/>
      <c r="H708" s="286"/>
      <c r="I708" s="286"/>
      <c r="J708" s="286"/>
      <c r="K708" s="286" t="e">
        <f>INDEX('2月'!F:F,MATCH(G708,'2月'!A:A,0))</f>
        <v>#N/A</v>
      </c>
      <c r="L708" s="287" t="s">
        <v>45</v>
      </c>
      <c r="M708" s="287"/>
      <c r="N708" s="287" t="s">
        <v>45</v>
      </c>
      <c r="O708" s="286" t="str">
        <f>VLOOKUP(Q708,重复!A:A,1,FALSE)</f>
        <v>工作台</v>
      </c>
      <c r="P708" s="279" t="s">
        <v>543</v>
      </c>
      <c r="Q708" s="279" t="str">
        <f>INDEX(本体!C:C,MATCH(R708,本体!E:E,0))</f>
        <v>工作台</v>
      </c>
      <c r="R708" s="180" t="s">
        <v>1766</v>
      </c>
    </row>
    <row r="709" ht="16.5" spans="1:18">
      <c r="A709" s="278" t="s">
        <v>1769</v>
      </c>
      <c r="B709" s="278" t="s">
        <v>1763</v>
      </c>
      <c r="C709" s="279"/>
      <c r="D709" s="279" t="s">
        <v>1770</v>
      </c>
      <c r="E709" s="285">
        <v>6277.90655172412</v>
      </c>
      <c r="F709" s="285" t="s">
        <v>1512</v>
      </c>
      <c r="G709" s="286"/>
      <c r="H709" s="286"/>
      <c r="I709" s="286"/>
      <c r="J709" s="286"/>
      <c r="K709" s="286" t="e">
        <f>INDEX('2月'!F:F,MATCH(G709,'2月'!A:A,0))</f>
        <v>#N/A</v>
      </c>
      <c r="L709" s="287" t="s">
        <v>45</v>
      </c>
      <c r="M709" s="287"/>
      <c r="N709" s="287" t="s">
        <v>45</v>
      </c>
      <c r="O709" s="286" t="str">
        <f>VLOOKUP(Q709,重复!A:A,1,FALSE)</f>
        <v>工作台</v>
      </c>
      <c r="P709" s="279" t="s">
        <v>543</v>
      </c>
      <c r="Q709" s="279" t="str">
        <f>INDEX(本体!C:C,MATCH(R709,本体!E:E,0))</f>
        <v>工作台</v>
      </c>
      <c r="R709" s="180" t="s">
        <v>1766</v>
      </c>
    </row>
    <row r="710" ht="16.5" spans="1:18">
      <c r="A710" s="278" t="s">
        <v>1771</v>
      </c>
      <c r="B710" s="278" t="s">
        <v>1763</v>
      </c>
      <c r="C710" s="279"/>
      <c r="D710" s="279" t="s">
        <v>1772</v>
      </c>
      <c r="E710" s="285">
        <v>6277.90655172412</v>
      </c>
      <c r="F710" s="285" t="s">
        <v>1512</v>
      </c>
      <c r="G710" s="286"/>
      <c r="H710" s="286"/>
      <c r="I710" s="286"/>
      <c r="J710" s="286"/>
      <c r="K710" s="286" t="e">
        <f>INDEX('2月'!F:F,MATCH(G710,'2月'!A:A,0))</f>
        <v>#N/A</v>
      </c>
      <c r="L710" s="287" t="s">
        <v>45</v>
      </c>
      <c r="M710" s="287"/>
      <c r="N710" s="287" t="s">
        <v>45</v>
      </c>
      <c r="O710" s="286" t="str">
        <f>VLOOKUP(Q710,重复!A:A,1,FALSE)</f>
        <v>工作台</v>
      </c>
      <c r="P710" s="279" t="s">
        <v>543</v>
      </c>
      <c r="Q710" s="279" t="str">
        <f>INDEX(本体!C:C,MATCH(R710,本体!E:E,0))</f>
        <v>工作台</v>
      </c>
      <c r="R710" s="180" t="s">
        <v>1766</v>
      </c>
    </row>
    <row r="711" ht="16.5" spans="1:18">
      <c r="A711" s="278" t="s">
        <v>1773</v>
      </c>
      <c r="B711" s="278" t="s">
        <v>1763</v>
      </c>
      <c r="C711" s="279"/>
      <c r="D711" s="279" t="s">
        <v>1774</v>
      </c>
      <c r="E711" s="285">
        <v>6277.90655172412</v>
      </c>
      <c r="F711" s="285" t="s">
        <v>1512</v>
      </c>
      <c r="G711" s="286"/>
      <c r="H711" s="286"/>
      <c r="I711" s="286"/>
      <c r="J711" s="286"/>
      <c r="K711" s="286" t="e">
        <f>INDEX('2月'!F:F,MATCH(G711,'2月'!A:A,0))</f>
        <v>#N/A</v>
      </c>
      <c r="L711" s="287" t="s">
        <v>45</v>
      </c>
      <c r="M711" s="287"/>
      <c r="N711" s="287" t="s">
        <v>45</v>
      </c>
      <c r="O711" s="286" t="str">
        <f>VLOOKUP(Q711,重复!A:A,1,FALSE)</f>
        <v>工作台</v>
      </c>
      <c r="P711" s="279" t="s">
        <v>543</v>
      </c>
      <c r="Q711" s="279" t="str">
        <f>INDEX(本体!C:C,MATCH(R711,本体!E:E,0))</f>
        <v>工作台</v>
      </c>
      <c r="R711" s="180" t="s">
        <v>1766</v>
      </c>
    </row>
    <row r="712" ht="16.5" spans="1:18">
      <c r="A712" s="278" t="s">
        <v>1775</v>
      </c>
      <c r="B712" s="278" t="s">
        <v>1763</v>
      </c>
      <c r="C712" s="279"/>
      <c r="D712" s="279" t="s">
        <v>1776</v>
      </c>
      <c r="E712" s="285">
        <v>6277.90655172412</v>
      </c>
      <c r="F712" s="285" t="s">
        <v>1512</v>
      </c>
      <c r="G712" s="286"/>
      <c r="H712" s="286"/>
      <c r="I712" s="286"/>
      <c r="J712" s="286"/>
      <c r="K712" s="286" t="e">
        <f>INDEX('2月'!F:F,MATCH(G712,'2月'!A:A,0))</f>
        <v>#N/A</v>
      </c>
      <c r="L712" s="287" t="s">
        <v>45</v>
      </c>
      <c r="M712" s="287"/>
      <c r="N712" s="287" t="s">
        <v>45</v>
      </c>
      <c r="O712" s="286" t="str">
        <f>VLOOKUP(Q712,重复!A:A,1,FALSE)</f>
        <v>工作台</v>
      </c>
      <c r="P712" s="279" t="s">
        <v>543</v>
      </c>
      <c r="Q712" s="279" t="str">
        <f>INDEX(本体!C:C,MATCH(R712,本体!E:E,0))</f>
        <v>工作台</v>
      </c>
      <c r="R712" s="180" t="s">
        <v>1766</v>
      </c>
    </row>
    <row r="713" ht="16.5" spans="1:18">
      <c r="A713" s="278" t="s">
        <v>1777</v>
      </c>
      <c r="B713" s="278" t="s">
        <v>1763</v>
      </c>
      <c r="C713" s="279"/>
      <c r="D713" s="279" t="s">
        <v>1778</v>
      </c>
      <c r="E713" s="285">
        <v>6277.90655172412</v>
      </c>
      <c r="F713" s="285" t="s">
        <v>1512</v>
      </c>
      <c r="G713" s="286"/>
      <c r="H713" s="286"/>
      <c r="I713" s="286"/>
      <c r="J713" s="286"/>
      <c r="K713" s="286" t="e">
        <f>INDEX('2月'!F:F,MATCH(G713,'2月'!A:A,0))</f>
        <v>#N/A</v>
      </c>
      <c r="L713" s="287" t="s">
        <v>45</v>
      </c>
      <c r="M713" s="287"/>
      <c r="N713" s="287" t="s">
        <v>45</v>
      </c>
      <c r="O713" s="286" t="str">
        <f>VLOOKUP(Q713,重复!A:A,1,FALSE)</f>
        <v>工作台</v>
      </c>
      <c r="P713" s="279" t="s">
        <v>543</v>
      </c>
      <c r="Q713" s="279" t="str">
        <f>INDEX(本体!C:C,MATCH(R713,本体!E:E,0))</f>
        <v>工作台</v>
      </c>
      <c r="R713" s="180" t="s">
        <v>1766</v>
      </c>
    </row>
    <row r="714" ht="16.5" spans="1:18">
      <c r="A714" s="278" t="s">
        <v>1779</v>
      </c>
      <c r="B714" s="278" t="s">
        <v>1763</v>
      </c>
      <c r="C714" s="279"/>
      <c r="D714" s="279" t="s">
        <v>1780</v>
      </c>
      <c r="E714" s="285">
        <v>0</v>
      </c>
      <c r="F714" s="285" t="s">
        <v>1512</v>
      </c>
      <c r="G714" s="286"/>
      <c r="H714" s="286"/>
      <c r="I714" s="286"/>
      <c r="J714" s="286"/>
      <c r="K714" s="286" t="e">
        <f>INDEX('2月'!F:F,MATCH(G714,'2月'!A:A,0))</f>
        <v>#N/A</v>
      </c>
      <c r="L714" s="287" t="s">
        <v>45</v>
      </c>
      <c r="M714" s="287"/>
      <c r="N714" s="287" t="s">
        <v>45</v>
      </c>
      <c r="O714" s="286" t="str">
        <f>VLOOKUP(Q714,重复!A:A,1,FALSE)</f>
        <v>工作台</v>
      </c>
      <c r="P714" s="279" t="s">
        <v>543</v>
      </c>
      <c r="Q714" s="279" t="str">
        <f>INDEX(本体!C:C,MATCH(R714,本体!E:E,0))</f>
        <v>工作台</v>
      </c>
      <c r="R714" s="180" t="s">
        <v>1766</v>
      </c>
    </row>
    <row r="715" ht="16.5" spans="1:18">
      <c r="A715" s="278" t="s">
        <v>1781</v>
      </c>
      <c r="B715" s="278" t="s">
        <v>1763</v>
      </c>
      <c r="C715" s="279"/>
      <c r="D715" s="279" t="s">
        <v>1782</v>
      </c>
      <c r="E715" s="285">
        <v>6277.90655172412</v>
      </c>
      <c r="F715" s="285" t="s">
        <v>1512</v>
      </c>
      <c r="G715" s="286"/>
      <c r="H715" s="286"/>
      <c r="I715" s="286"/>
      <c r="J715" s="286"/>
      <c r="K715" s="286" t="e">
        <f>INDEX('2月'!F:F,MATCH(G715,'2月'!A:A,0))</f>
        <v>#N/A</v>
      </c>
      <c r="L715" s="287" t="s">
        <v>45</v>
      </c>
      <c r="M715" s="287"/>
      <c r="N715" s="287" t="s">
        <v>45</v>
      </c>
      <c r="O715" s="286" t="str">
        <f>VLOOKUP(Q715,重复!A:A,1,FALSE)</f>
        <v>工作台</v>
      </c>
      <c r="P715" s="279" t="s">
        <v>543</v>
      </c>
      <c r="Q715" s="279" t="str">
        <f>INDEX(本体!C:C,MATCH(R715,本体!E:E,0))</f>
        <v>工作台</v>
      </c>
      <c r="R715" s="180" t="s">
        <v>1766</v>
      </c>
    </row>
    <row r="716" ht="16.5" spans="1:18">
      <c r="A716" s="278" t="s">
        <v>1783</v>
      </c>
      <c r="B716" s="278" t="s">
        <v>1763</v>
      </c>
      <c r="C716" s="279"/>
      <c r="D716" s="279" t="s">
        <v>1784</v>
      </c>
      <c r="E716" s="285">
        <v>0</v>
      </c>
      <c r="F716" s="285" t="s">
        <v>1512</v>
      </c>
      <c r="G716" s="286"/>
      <c r="H716" s="286"/>
      <c r="I716" s="286"/>
      <c r="J716" s="286"/>
      <c r="K716" s="286" t="e">
        <f>INDEX('2月'!F:F,MATCH(G716,'2月'!A:A,0))</f>
        <v>#N/A</v>
      </c>
      <c r="L716" s="287" t="s">
        <v>45</v>
      </c>
      <c r="M716" s="287"/>
      <c r="N716" s="287" t="s">
        <v>45</v>
      </c>
      <c r="O716" s="286" t="str">
        <f>VLOOKUP(Q716,重复!A:A,1,FALSE)</f>
        <v>工作台</v>
      </c>
      <c r="P716" s="279" t="s">
        <v>543</v>
      </c>
      <c r="Q716" s="279" t="str">
        <f>INDEX(本体!C:C,MATCH(R716,本体!E:E,0))</f>
        <v>工作台</v>
      </c>
      <c r="R716" s="180" t="s">
        <v>1766</v>
      </c>
    </row>
    <row r="717" ht="16.5" spans="1:18">
      <c r="A717" s="278" t="s">
        <v>1785</v>
      </c>
      <c r="B717" s="278" t="s">
        <v>1763</v>
      </c>
      <c r="C717" s="279"/>
      <c r="D717" s="279" t="s">
        <v>1786</v>
      </c>
      <c r="E717" s="285">
        <v>0</v>
      </c>
      <c r="F717" s="285" t="s">
        <v>1512</v>
      </c>
      <c r="G717" s="286"/>
      <c r="H717" s="286"/>
      <c r="I717" s="286"/>
      <c r="J717" s="286"/>
      <c r="K717" s="286" t="e">
        <f>INDEX('2月'!F:F,MATCH(G717,'2月'!A:A,0))</f>
        <v>#N/A</v>
      </c>
      <c r="L717" s="287" t="s">
        <v>45</v>
      </c>
      <c r="M717" s="287"/>
      <c r="N717" s="287" t="s">
        <v>45</v>
      </c>
      <c r="O717" s="286" t="str">
        <f>VLOOKUP(Q717,重复!A:A,1,FALSE)</f>
        <v>工作台</v>
      </c>
      <c r="P717" s="279" t="s">
        <v>543</v>
      </c>
      <c r="Q717" s="279" t="str">
        <f>INDEX(本体!C:C,MATCH(R717,本体!E:E,0))</f>
        <v>工作台</v>
      </c>
      <c r="R717" s="180" t="s">
        <v>1766</v>
      </c>
    </row>
    <row r="718" ht="16.5" spans="1:18">
      <c r="A718" s="278" t="s">
        <v>1787</v>
      </c>
      <c r="B718" s="278" t="s">
        <v>1763</v>
      </c>
      <c r="C718" s="279"/>
      <c r="D718" s="279" t="s">
        <v>1788</v>
      </c>
      <c r="E718" s="285">
        <v>0</v>
      </c>
      <c r="F718" s="285" t="s">
        <v>1512</v>
      </c>
      <c r="G718" s="286"/>
      <c r="H718" s="286"/>
      <c r="I718" s="286"/>
      <c r="J718" s="286"/>
      <c r="K718" s="286" t="e">
        <f>INDEX('2月'!F:F,MATCH(G718,'2月'!A:A,0))</f>
        <v>#N/A</v>
      </c>
      <c r="L718" s="287" t="s">
        <v>45</v>
      </c>
      <c r="M718" s="287"/>
      <c r="N718" s="287" t="s">
        <v>45</v>
      </c>
      <c r="O718" s="286" t="str">
        <f>VLOOKUP(Q718,重复!A:A,1,FALSE)</f>
        <v>工作台</v>
      </c>
      <c r="P718" s="279" t="s">
        <v>543</v>
      </c>
      <c r="Q718" s="279" t="str">
        <f>INDEX(本体!C:C,MATCH(R718,本体!E:E,0))</f>
        <v>工作台</v>
      </c>
      <c r="R718" s="180" t="s">
        <v>1766</v>
      </c>
    </row>
    <row r="719" ht="16.5" spans="1:18">
      <c r="A719" s="278" t="s">
        <v>1789</v>
      </c>
      <c r="B719" s="278" t="s">
        <v>1763</v>
      </c>
      <c r="C719" s="279"/>
      <c r="D719" s="279" t="s">
        <v>1790</v>
      </c>
      <c r="E719" s="285">
        <v>0</v>
      </c>
      <c r="F719" s="285" t="s">
        <v>1512</v>
      </c>
      <c r="G719" s="286"/>
      <c r="H719" s="286"/>
      <c r="I719" s="286"/>
      <c r="J719" s="286"/>
      <c r="K719" s="286" t="e">
        <f>INDEX('2月'!F:F,MATCH(G719,'2月'!A:A,0))</f>
        <v>#N/A</v>
      </c>
      <c r="L719" s="287" t="s">
        <v>45</v>
      </c>
      <c r="M719" s="287"/>
      <c r="N719" s="287" t="s">
        <v>45</v>
      </c>
      <c r="O719" s="286" t="str">
        <f>VLOOKUP(Q719,重复!A:A,1,FALSE)</f>
        <v>工作台</v>
      </c>
      <c r="P719" s="279" t="s">
        <v>543</v>
      </c>
      <c r="Q719" s="279" t="str">
        <f>INDEX(本体!C:C,MATCH(R719,本体!E:E,0))</f>
        <v>工作台</v>
      </c>
      <c r="R719" s="180" t="s">
        <v>1766</v>
      </c>
    </row>
    <row r="720" ht="16.5" spans="1:18">
      <c r="A720" s="278" t="s">
        <v>1791</v>
      </c>
      <c r="B720" s="278" t="s">
        <v>1763</v>
      </c>
      <c r="C720" s="279"/>
      <c r="D720" s="279" t="s">
        <v>136</v>
      </c>
      <c r="E720" s="285">
        <v>0</v>
      </c>
      <c r="F720" s="285" t="s">
        <v>1512</v>
      </c>
      <c r="G720" s="286">
        <v>4</v>
      </c>
      <c r="H720" s="286" t="s">
        <v>20</v>
      </c>
      <c r="I720" s="286" t="s">
        <v>136</v>
      </c>
      <c r="J720" s="286" t="s">
        <v>24</v>
      </c>
      <c r="K720" s="286">
        <f>INDEX('2月'!F:F,MATCH(G720,'2月'!A:A,0))</f>
        <v>0</v>
      </c>
      <c r="L720" s="287"/>
      <c r="M720" s="287"/>
      <c r="N720" s="287" t="s">
        <v>24</v>
      </c>
      <c r="O720" s="286" t="str">
        <f>VLOOKUP(Q720,重复!A:A,1,FALSE)</f>
        <v>工作台</v>
      </c>
      <c r="P720" s="279" t="s">
        <v>543</v>
      </c>
      <c r="Q720" s="279" t="str">
        <f>INDEX(本体!C:C,MATCH(R720,本体!E:E,0))</f>
        <v>工作台</v>
      </c>
      <c r="R720" s="180" t="s">
        <v>1766</v>
      </c>
    </row>
    <row r="721" ht="16.5" spans="1:18">
      <c r="A721" s="278" t="s">
        <v>1792</v>
      </c>
      <c r="B721" s="278" t="s">
        <v>1763</v>
      </c>
      <c r="C721" s="279"/>
      <c r="D721" s="279" t="s">
        <v>1793</v>
      </c>
      <c r="E721" s="285">
        <v>0</v>
      </c>
      <c r="F721" s="285" t="s">
        <v>1512</v>
      </c>
      <c r="G721" s="286"/>
      <c r="H721" s="286"/>
      <c r="I721" s="286"/>
      <c r="J721" s="286"/>
      <c r="K721" s="286" t="e">
        <f>INDEX('2月'!F:F,MATCH(G721,'2月'!A:A,0))</f>
        <v>#N/A</v>
      </c>
      <c r="L721" s="287" t="s">
        <v>45</v>
      </c>
      <c r="M721" s="287"/>
      <c r="N721" s="287" t="s">
        <v>45</v>
      </c>
      <c r="O721" s="286" t="str">
        <f>VLOOKUP(Q721,重复!A:A,1,FALSE)</f>
        <v>工作台</v>
      </c>
      <c r="P721" s="279" t="s">
        <v>543</v>
      </c>
      <c r="Q721" s="279" t="str">
        <f>INDEX(本体!C:C,MATCH(R721,本体!E:E,0))</f>
        <v>工作台</v>
      </c>
      <c r="R721" s="180" t="s">
        <v>1766</v>
      </c>
    </row>
    <row r="722" s="263" customFormat="1" ht="16.5" spans="1:18">
      <c r="A722" s="278" t="s">
        <v>1794</v>
      </c>
      <c r="B722" s="278" t="s">
        <v>1763</v>
      </c>
      <c r="C722" s="279" t="s">
        <v>1764</v>
      </c>
      <c r="D722" s="279" t="s">
        <v>1795</v>
      </c>
      <c r="E722" s="285">
        <v>0</v>
      </c>
      <c r="F722" s="285" t="s">
        <v>1512</v>
      </c>
      <c r="G722" s="286"/>
      <c r="H722" s="286"/>
      <c r="I722" s="286"/>
      <c r="J722" s="286"/>
      <c r="K722" s="286" t="e">
        <f>INDEX('2月'!F:F,MATCH(G722,'2月'!A:A,0))</f>
        <v>#N/A</v>
      </c>
      <c r="L722" s="287" t="s">
        <v>45</v>
      </c>
      <c r="M722" s="287"/>
      <c r="N722" s="287" t="s">
        <v>45</v>
      </c>
      <c r="O722" s="286" t="str">
        <f>VLOOKUP(Q722,重复!A:A,1,FALSE)</f>
        <v>工作台</v>
      </c>
      <c r="P722" s="279" t="s">
        <v>543</v>
      </c>
      <c r="Q722" s="279" t="str">
        <f>INDEX(本体!C:C,MATCH(R722,本体!E:E,0))</f>
        <v>工作台</v>
      </c>
      <c r="R722" s="180" t="s">
        <v>1766</v>
      </c>
    </row>
    <row r="723" ht="16.5" spans="1:18">
      <c r="A723" s="278" t="s">
        <v>1796</v>
      </c>
      <c r="B723" s="278" t="s">
        <v>1763</v>
      </c>
      <c r="C723" s="279" t="s">
        <v>1797</v>
      </c>
      <c r="D723" s="279" t="s">
        <v>1798</v>
      </c>
      <c r="E723" s="285">
        <v>7847.38318965515</v>
      </c>
      <c r="F723" s="285" t="s">
        <v>1512</v>
      </c>
      <c r="G723" s="286"/>
      <c r="H723" s="286"/>
      <c r="I723" s="286"/>
      <c r="J723" s="286"/>
      <c r="K723" s="286" t="e">
        <f>INDEX('2月'!F:F,MATCH(G723,'2月'!A:A,0))</f>
        <v>#N/A</v>
      </c>
      <c r="L723" s="287" t="s">
        <v>45</v>
      </c>
      <c r="M723" s="287"/>
      <c r="N723" s="287" t="s">
        <v>45</v>
      </c>
      <c r="O723" s="286" t="str">
        <f>VLOOKUP(Q723,重复!A:A,1,FALSE)</f>
        <v>工作台</v>
      </c>
      <c r="P723" s="279" t="s">
        <v>543</v>
      </c>
      <c r="Q723" s="279" t="str">
        <f>INDEX(本体!C:C,MATCH(R723,本体!E:E,0))</f>
        <v>工作台</v>
      </c>
      <c r="R723" s="180" t="s">
        <v>1766</v>
      </c>
    </row>
    <row r="724" ht="16.5" spans="1:18">
      <c r="A724" s="278" t="s">
        <v>1799</v>
      </c>
      <c r="B724" s="295" t="s">
        <v>1763</v>
      </c>
      <c r="C724" s="296" t="s">
        <v>1800</v>
      </c>
      <c r="D724" s="297" t="s">
        <v>1801</v>
      </c>
      <c r="E724" s="285">
        <v>7847.38318965515</v>
      </c>
      <c r="F724" s="285" t="s">
        <v>1512</v>
      </c>
      <c r="G724" s="286"/>
      <c r="H724" s="286"/>
      <c r="I724" s="286"/>
      <c r="J724" s="286"/>
      <c r="K724" s="286" t="e">
        <f>INDEX('2月'!F:F,MATCH(G724,'2月'!A:A,0))</f>
        <v>#N/A</v>
      </c>
      <c r="L724" s="287" t="s">
        <v>45</v>
      </c>
      <c r="M724" s="287"/>
      <c r="N724" s="287" t="s">
        <v>45</v>
      </c>
      <c r="O724" s="286" t="str">
        <f>VLOOKUP(Q724,重复!A:A,1,FALSE)</f>
        <v>工作台</v>
      </c>
      <c r="P724" s="298" t="s">
        <v>543</v>
      </c>
      <c r="Q724" s="279" t="str">
        <f>INDEX(本体!C:C,MATCH(R724,本体!E:E,0))</f>
        <v>工作台</v>
      </c>
      <c r="R724" s="180" t="s">
        <v>1766</v>
      </c>
    </row>
    <row r="725" s="262" customFormat="1" ht="16.5" spans="1:18">
      <c r="A725" s="278" t="s">
        <v>1802</v>
      </c>
      <c r="B725" s="278" t="s">
        <v>1763</v>
      </c>
      <c r="C725" s="281" t="s">
        <v>1803</v>
      </c>
      <c r="D725" s="281" t="s">
        <v>1804</v>
      </c>
      <c r="E725" s="285">
        <v>0</v>
      </c>
      <c r="F725" s="285" t="s">
        <v>1512</v>
      </c>
      <c r="G725" s="286"/>
      <c r="H725" s="286"/>
      <c r="I725" s="286"/>
      <c r="J725" s="286"/>
      <c r="K725" s="286" t="e">
        <f>INDEX('2月'!F:F,MATCH(G725,'2月'!A:A,0))</f>
        <v>#N/A</v>
      </c>
      <c r="L725" s="287" t="s">
        <v>34</v>
      </c>
      <c r="M725" s="287"/>
      <c r="N725" s="287" t="s">
        <v>45</v>
      </c>
      <c r="O725" s="286" t="e">
        <f>VLOOKUP(Q725,重复!A:A,1,FALSE)</f>
        <v>#N/A</v>
      </c>
      <c r="P725" s="279" t="s">
        <v>543</v>
      </c>
      <c r="Q725" s="279" t="e">
        <f>INDEX(本体!C:C,MATCH(R725,本体!E:E,0))</f>
        <v>#N/A</v>
      </c>
      <c r="R725" s="176" t="s">
        <v>520</v>
      </c>
    </row>
    <row r="726" ht="16.5" spans="1:18">
      <c r="A726" s="278" t="s">
        <v>1805</v>
      </c>
      <c r="B726" s="278" t="s">
        <v>1763</v>
      </c>
      <c r="C726" s="279" t="s">
        <v>1806</v>
      </c>
      <c r="D726" s="279" t="s">
        <v>1807</v>
      </c>
      <c r="E726" s="285">
        <v>6277.90655172412</v>
      </c>
      <c r="F726" s="285" t="s">
        <v>1512</v>
      </c>
      <c r="G726" s="286"/>
      <c r="H726" s="286"/>
      <c r="I726" s="286"/>
      <c r="J726" s="286"/>
      <c r="K726" s="286" t="e">
        <f>INDEX('2月'!F:F,MATCH(G726,'2月'!A:A,0))</f>
        <v>#N/A</v>
      </c>
      <c r="L726" s="287" t="s">
        <v>45</v>
      </c>
      <c r="M726" s="287"/>
      <c r="N726" s="287" t="s">
        <v>45</v>
      </c>
      <c r="O726" s="286" t="str">
        <f>VLOOKUP(Q726,重复!A:A,1,FALSE)</f>
        <v>工作台</v>
      </c>
      <c r="P726" s="279" t="s">
        <v>543</v>
      </c>
      <c r="Q726" s="279" t="str">
        <f>INDEX(本体!C:C,MATCH(R726,本体!E:E,0))</f>
        <v>工作台</v>
      </c>
      <c r="R726" s="180" t="s">
        <v>1766</v>
      </c>
    </row>
    <row r="727" ht="16.5" spans="1:18">
      <c r="A727" s="278" t="s">
        <v>1808</v>
      </c>
      <c r="B727" s="278" t="s">
        <v>1763</v>
      </c>
      <c r="C727" s="279" t="s">
        <v>1809</v>
      </c>
      <c r="D727" s="279" t="s">
        <v>1810</v>
      </c>
      <c r="E727" s="285">
        <v>10986.3364655172</v>
      </c>
      <c r="F727" s="285" t="s">
        <v>1512</v>
      </c>
      <c r="G727" s="286"/>
      <c r="H727" s="286"/>
      <c r="I727" s="286"/>
      <c r="J727" s="286"/>
      <c r="K727" s="286" t="e">
        <f>INDEX('2月'!F:F,MATCH(G727,'2月'!A:A,0))</f>
        <v>#N/A</v>
      </c>
      <c r="L727" s="287" t="s">
        <v>33</v>
      </c>
      <c r="M727" s="287"/>
      <c r="N727" s="287" t="s">
        <v>45</v>
      </c>
      <c r="O727" s="286" t="str">
        <f>VLOOKUP(Q727,重复!A:A,1,FALSE)</f>
        <v>丰田付款方-厂端</v>
      </c>
      <c r="P727" s="279" t="s">
        <v>543</v>
      </c>
      <c r="Q727" s="279" t="str">
        <f>INDEX(本体!C:C,MATCH(R727,本体!E:E,0))</f>
        <v>丰田付款方-厂端</v>
      </c>
      <c r="R727" s="180" t="s">
        <v>1811</v>
      </c>
    </row>
    <row r="728" ht="16.5" spans="1:18">
      <c r="A728" s="278" t="s">
        <v>1812</v>
      </c>
      <c r="B728" s="278" t="s">
        <v>1763</v>
      </c>
      <c r="C728" s="279" t="s">
        <v>1813</v>
      </c>
      <c r="D728" s="279" t="s">
        <v>1321</v>
      </c>
      <c r="E728" s="285">
        <v>7847.38318965515</v>
      </c>
      <c r="F728" s="285" t="s">
        <v>1512</v>
      </c>
      <c r="G728" s="286">
        <v>309</v>
      </c>
      <c r="H728" s="286" t="s">
        <v>1814</v>
      </c>
      <c r="I728" s="286" t="s">
        <v>1815</v>
      </c>
      <c r="J728" s="292" t="s">
        <v>24</v>
      </c>
      <c r="K728" s="286">
        <f>INDEX('2月'!F:F,MATCH(G728,'2月'!A:A,0))</f>
        <v>0</v>
      </c>
      <c r="L728" s="287"/>
      <c r="M728" s="287"/>
      <c r="N728" s="287" t="s">
        <v>24</v>
      </c>
      <c r="O728" s="286" t="str">
        <f>VLOOKUP(Q728,重复!A:A,1,FALSE)</f>
        <v>丰田付款方-厂端</v>
      </c>
      <c r="P728" s="279" t="s">
        <v>543</v>
      </c>
      <c r="Q728" s="279" t="str">
        <f>INDEX(本体!C:C,MATCH(R728,本体!E:E,0))</f>
        <v>丰田付款方-厂端</v>
      </c>
      <c r="R728" s="180" t="s">
        <v>1811</v>
      </c>
    </row>
    <row r="729" ht="16.5" spans="1:18">
      <c r="A729" s="278" t="s">
        <v>1816</v>
      </c>
      <c r="B729" s="278" t="s">
        <v>1763</v>
      </c>
      <c r="C729" s="279"/>
      <c r="D729" s="279" t="s">
        <v>1817</v>
      </c>
      <c r="E729" s="285">
        <v>6277.90655172412</v>
      </c>
      <c r="F729" s="285" t="s">
        <v>1512</v>
      </c>
      <c r="G729" s="286">
        <v>310</v>
      </c>
      <c r="H729" s="286" t="s">
        <v>1818</v>
      </c>
      <c r="I729" s="286" t="s">
        <v>1819</v>
      </c>
      <c r="J729" s="292" t="s">
        <v>24</v>
      </c>
      <c r="K729" s="286">
        <f>INDEX('2月'!F:F,MATCH(G729,'2月'!A:A,0))</f>
        <v>0</v>
      </c>
      <c r="L729" s="287"/>
      <c r="M729" s="287"/>
      <c r="N729" s="287" t="s">
        <v>24</v>
      </c>
      <c r="O729" s="286" t="str">
        <f>VLOOKUP(Q729,重复!A:A,1,FALSE)</f>
        <v>丰田付款方-厂端</v>
      </c>
      <c r="P729" s="279" t="s">
        <v>543</v>
      </c>
      <c r="Q729" s="279" t="str">
        <f>INDEX(本体!C:C,MATCH(R729,本体!E:E,0))</f>
        <v>丰田付款方-厂端</v>
      </c>
      <c r="R729" s="180" t="s">
        <v>1820</v>
      </c>
    </row>
    <row r="730" s="263" customFormat="1" ht="16.5" spans="1:18">
      <c r="A730" s="278" t="s">
        <v>1821</v>
      </c>
      <c r="B730" s="278" t="s">
        <v>1763</v>
      </c>
      <c r="C730" s="279"/>
      <c r="D730" s="279" t="s">
        <v>1822</v>
      </c>
      <c r="E730" s="285">
        <v>6277.90655172412</v>
      </c>
      <c r="F730" s="285" t="s">
        <v>1512</v>
      </c>
      <c r="G730" s="286"/>
      <c r="H730" s="286"/>
      <c r="I730" s="286"/>
      <c r="J730" s="286"/>
      <c r="K730" s="286" t="e">
        <f>INDEX('2月'!F:F,MATCH(G730,'2月'!A:A,0))</f>
        <v>#N/A</v>
      </c>
      <c r="L730" s="287" t="s">
        <v>33</v>
      </c>
      <c r="M730" s="287"/>
      <c r="N730" s="287" t="s">
        <v>45</v>
      </c>
      <c r="O730" s="286" t="str">
        <f>VLOOKUP(Q730,重复!A:A,1,FALSE)</f>
        <v>丰田付款方-厂端</v>
      </c>
      <c r="P730" s="279" t="s">
        <v>543</v>
      </c>
      <c r="Q730" s="279" t="str">
        <f>INDEX(本体!C:C,MATCH(R730,本体!E:E,0))</f>
        <v>丰田付款方-厂端</v>
      </c>
      <c r="R730" s="180" t="s">
        <v>1823</v>
      </c>
    </row>
    <row r="731" ht="16.5" spans="1:18">
      <c r="A731" s="278" t="s">
        <v>1824</v>
      </c>
      <c r="B731" s="278" t="s">
        <v>1763</v>
      </c>
      <c r="C731" s="279"/>
      <c r="D731" s="279" t="s">
        <v>1825</v>
      </c>
      <c r="E731" s="285">
        <v>6277.90655172412</v>
      </c>
      <c r="F731" s="285" t="s">
        <v>1512</v>
      </c>
      <c r="G731" s="286">
        <v>311</v>
      </c>
      <c r="H731" s="286" t="s">
        <v>1818</v>
      </c>
      <c r="I731" s="286" t="s">
        <v>1826</v>
      </c>
      <c r="J731" s="292" t="s">
        <v>24</v>
      </c>
      <c r="K731" s="286">
        <f>INDEX('2月'!F:F,MATCH(G731,'2月'!A:A,0))</f>
        <v>0</v>
      </c>
      <c r="L731" s="287"/>
      <c r="M731" s="287"/>
      <c r="N731" s="287" t="s">
        <v>24</v>
      </c>
      <c r="O731" s="286" t="str">
        <f>VLOOKUP(Q731,重复!A:A,1,FALSE)</f>
        <v>丰田付款方-厂端</v>
      </c>
      <c r="P731" s="279" t="s">
        <v>543</v>
      </c>
      <c r="Q731" s="279" t="str">
        <f>INDEX(本体!C:C,MATCH(R731,本体!E:E,0))</f>
        <v>丰田付款方-厂端</v>
      </c>
      <c r="R731" s="180" t="s">
        <v>1823</v>
      </c>
    </row>
    <row r="732" ht="16.5" spans="1:18">
      <c r="A732" s="278" t="s">
        <v>1827</v>
      </c>
      <c r="B732" s="278" t="s">
        <v>1763</v>
      </c>
      <c r="C732" s="279"/>
      <c r="D732" s="279" t="s">
        <v>1828</v>
      </c>
      <c r="E732" s="285">
        <v>6277.90655172412</v>
      </c>
      <c r="F732" s="285" t="s">
        <v>1512</v>
      </c>
      <c r="G732" s="286"/>
      <c r="H732" s="286"/>
      <c r="I732" s="286"/>
      <c r="J732" s="286"/>
      <c r="K732" s="286" t="e">
        <f>INDEX('2月'!F:F,MATCH(G732,'2月'!A:A,0))</f>
        <v>#N/A</v>
      </c>
      <c r="L732" s="287" t="s">
        <v>33</v>
      </c>
      <c r="M732" s="287"/>
      <c r="N732" s="287" t="s">
        <v>45</v>
      </c>
      <c r="O732" s="286" t="str">
        <f>VLOOKUP(Q732,重复!A:A,1,FALSE)</f>
        <v>丰田付款方-厂端</v>
      </c>
      <c r="P732" s="279" t="s">
        <v>543</v>
      </c>
      <c r="Q732" s="279" t="str">
        <f>INDEX(本体!C:C,MATCH(R732,本体!E:E,0))</f>
        <v>丰田付款方-厂端</v>
      </c>
      <c r="R732" s="180" t="s">
        <v>1829</v>
      </c>
    </row>
    <row r="733" ht="16.5" spans="1:18">
      <c r="A733" s="278" t="s">
        <v>1830</v>
      </c>
      <c r="B733" s="278" t="s">
        <v>1763</v>
      </c>
      <c r="C733" s="279" t="s">
        <v>1831</v>
      </c>
      <c r="D733" s="279" t="s">
        <v>1831</v>
      </c>
      <c r="E733" s="285">
        <v>10986.3364655172</v>
      </c>
      <c r="F733" s="285" t="s">
        <v>1512</v>
      </c>
      <c r="G733" s="286"/>
      <c r="H733" s="286"/>
      <c r="I733" s="286"/>
      <c r="J733" s="286"/>
      <c r="K733" s="286" t="e">
        <f>INDEX('2月'!F:F,MATCH(G733,'2月'!A:A,0))</f>
        <v>#N/A</v>
      </c>
      <c r="L733" s="287" t="s">
        <v>33</v>
      </c>
      <c r="M733" s="287"/>
      <c r="N733" s="287" t="s">
        <v>45</v>
      </c>
      <c r="O733" s="286" t="str">
        <f>VLOOKUP(Q733,重复!A:A,1,FALSE)</f>
        <v>付款种类-厂端</v>
      </c>
      <c r="P733" s="279" t="s">
        <v>543</v>
      </c>
      <c r="Q733" s="279" t="str">
        <f>INDEX(本体!C:C,MATCH(R733,本体!E:E,0))</f>
        <v>付款种类-厂端</v>
      </c>
      <c r="R733" s="180" t="s">
        <v>1832</v>
      </c>
    </row>
    <row r="734" ht="16.5" spans="1:18">
      <c r="A734" s="278" t="s">
        <v>1833</v>
      </c>
      <c r="B734" s="278" t="s">
        <v>1763</v>
      </c>
      <c r="C734" s="279"/>
      <c r="D734" s="279" t="s">
        <v>1834</v>
      </c>
      <c r="E734" s="285">
        <v>7847.38318965515</v>
      </c>
      <c r="F734" s="285" t="s">
        <v>1512</v>
      </c>
      <c r="G734" s="286">
        <v>306</v>
      </c>
      <c r="H734" s="286" t="s">
        <v>1814</v>
      </c>
      <c r="I734" s="286" t="s">
        <v>1835</v>
      </c>
      <c r="J734" s="292" t="s">
        <v>24</v>
      </c>
      <c r="K734" s="286">
        <f>INDEX('2月'!F:F,MATCH(G734,'2月'!A:A,0))</f>
        <v>0</v>
      </c>
      <c r="L734" s="287"/>
      <c r="M734" s="287"/>
      <c r="N734" s="287" t="s">
        <v>24</v>
      </c>
      <c r="O734" s="286" t="str">
        <f>VLOOKUP(Q734,重复!A:A,1,FALSE)</f>
        <v>付款种类-厂端</v>
      </c>
      <c r="P734" s="279" t="s">
        <v>543</v>
      </c>
      <c r="Q734" s="279" t="str">
        <f>INDEX(本体!C:C,MATCH(R734,本体!E:E,0))</f>
        <v>付款种类-厂端</v>
      </c>
      <c r="R734" s="180" t="s">
        <v>1832</v>
      </c>
    </row>
    <row r="735" ht="16.5" spans="1:18">
      <c r="A735" s="278" t="s">
        <v>1836</v>
      </c>
      <c r="B735" s="278" t="s">
        <v>1763</v>
      </c>
      <c r="C735" s="279"/>
      <c r="D735" s="279" t="s">
        <v>1837</v>
      </c>
      <c r="E735" s="285">
        <v>6277.90655172412</v>
      </c>
      <c r="F735" s="285" t="s">
        <v>1512</v>
      </c>
      <c r="G735" s="286">
        <v>307</v>
      </c>
      <c r="H735" s="286" t="s">
        <v>1814</v>
      </c>
      <c r="I735" s="286" t="s">
        <v>1838</v>
      </c>
      <c r="J735" s="292" t="s">
        <v>24</v>
      </c>
      <c r="K735" s="286">
        <f>INDEX('2月'!F:F,MATCH(G735,'2月'!A:A,0))</f>
        <v>0</v>
      </c>
      <c r="L735" s="287"/>
      <c r="M735" s="287"/>
      <c r="N735" s="287" t="s">
        <v>24</v>
      </c>
      <c r="O735" s="286" t="str">
        <f>VLOOKUP(Q735,重复!A:A,1,FALSE)</f>
        <v>付款种类-厂端</v>
      </c>
      <c r="P735" s="279" t="s">
        <v>543</v>
      </c>
      <c r="Q735" s="279" t="str">
        <f>INDEX(本体!C:C,MATCH(R735,本体!E:E,0))</f>
        <v>付款种类-厂端</v>
      </c>
      <c r="R735" s="180" t="s">
        <v>1839</v>
      </c>
    </row>
    <row r="736" s="263" customFormat="1" ht="16.5" spans="1:18">
      <c r="A736" s="278" t="s">
        <v>1840</v>
      </c>
      <c r="B736" s="278" t="s">
        <v>1763</v>
      </c>
      <c r="C736" s="279"/>
      <c r="D736" s="279" t="s">
        <v>1841</v>
      </c>
      <c r="E736" s="285">
        <v>6277.90655172412</v>
      </c>
      <c r="F736" s="285" t="s">
        <v>1512</v>
      </c>
      <c r="G736" s="286"/>
      <c r="H736" s="286"/>
      <c r="I736" s="286"/>
      <c r="J736" s="286"/>
      <c r="K736" s="286" t="e">
        <f>INDEX('2月'!F:F,MATCH(G736,'2月'!A:A,0))</f>
        <v>#N/A</v>
      </c>
      <c r="L736" s="287" t="s">
        <v>33</v>
      </c>
      <c r="M736" s="287"/>
      <c r="N736" s="287" t="s">
        <v>45</v>
      </c>
      <c r="O736" s="286" t="str">
        <f>VLOOKUP(Q736,重复!A:A,1,FALSE)</f>
        <v>付款种类-厂端</v>
      </c>
      <c r="P736" s="279" t="s">
        <v>543</v>
      </c>
      <c r="Q736" s="279" t="str">
        <f>INDEX(本体!C:C,MATCH(R736,本体!E:E,0))</f>
        <v>付款种类-厂端</v>
      </c>
      <c r="R736" s="180" t="s">
        <v>1842</v>
      </c>
    </row>
    <row r="737" ht="16.5" spans="1:18">
      <c r="A737" s="278" t="s">
        <v>1843</v>
      </c>
      <c r="B737" s="278" t="s">
        <v>1763</v>
      </c>
      <c r="C737" s="279"/>
      <c r="D737" s="279" t="s">
        <v>1844</v>
      </c>
      <c r="E737" s="285">
        <v>6277.90655172412</v>
      </c>
      <c r="F737" s="285" t="s">
        <v>1512</v>
      </c>
      <c r="G737" s="286">
        <v>308</v>
      </c>
      <c r="H737" s="286" t="s">
        <v>1814</v>
      </c>
      <c r="I737" s="286" t="s">
        <v>1845</v>
      </c>
      <c r="J737" s="292" t="s">
        <v>24</v>
      </c>
      <c r="K737" s="286">
        <f>INDEX('2月'!F:F,MATCH(G737,'2月'!A:A,0))</f>
        <v>0</v>
      </c>
      <c r="L737" s="287"/>
      <c r="M737" s="287"/>
      <c r="N737" s="287" t="s">
        <v>24</v>
      </c>
      <c r="O737" s="286" t="str">
        <f>VLOOKUP(Q737,重复!A:A,1,FALSE)</f>
        <v>付款种类-厂端</v>
      </c>
      <c r="P737" s="279" t="s">
        <v>543</v>
      </c>
      <c r="Q737" s="279" t="str">
        <f>INDEX(本体!C:C,MATCH(R737,本体!E:E,0))</f>
        <v>付款种类-厂端</v>
      </c>
      <c r="R737" s="180" t="s">
        <v>1842</v>
      </c>
    </row>
    <row r="738" ht="16.5" spans="1:18">
      <c r="A738" s="278" t="s">
        <v>1846</v>
      </c>
      <c r="B738" s="278" t="s">
        <v>1763</v>
      </c>
      <c r="C738" s="279"/>
      <c r="D738" s="279" t="s">
        <v>1847</v>
      </c>
      <c r="E738" s="285">
        <v>6277.90655172412</v>
      </c>
      <c r="F738" s="285" t="s">
        <v>1512</v>
      </c>
      <c r="G738" s="286"/>
      <c r="H738" s="286"/>
      <c r="I738" s="286"/>
      <c r="J738" s="286"/>
      <c r="K738" s="286" t="e">
        <f>INDEX('2月'!F:F,MATCH(G738,'2月'!A:A,0))</f>
        <v>#N/A</v>
      </c>
      <c r="L738" s="287" t="s">
        <v>33</v>
      </c>
      <c r="M738" s="287"/>
      <c r="N738" s="287" t="s">
        <v>45</v>
      </c>
      <c r="O738" s="286" t="str">
        <f>VLOOKUP(Q738,重复!A:A,1,FALSE)</f>
        <v>付款种类-厂端</v>
      </c>
      <c r="P738" s="279" t="s">
        <v>543</v>
      </c>
      <c r="Q738" s="279" t="str">
        <f>INDEX(本体!C:C,MATCH(R738,本体!E:E,0))</f>
        <v>付款种类-厂端</v>
      </c>
      <c r="R738" s="180" t="s">
        <v>1848</v>
      </c>
    </row>
    <row r="739" ht="16.5" spans="1:18">
      <c r="A739" s="278" t="s">
        <v>1849</v>
      </c>
      <c r="B739" s="278" t="s">
        <v>1763</v>
      </c>
      <c r="C739" s="279" t="s">
        <v>1850</v>
      </c>
      <c r="D739" s="279" t="s">
        <v>1851</v>
      </c>
      <c r="E739" s="285">
        <v>10986.3364655172</v>
      </c>
      <c r="F739" s="285" t="s">
        <v>1512</v>
      </c>
      <c r="G739" s="286"/>
      <c r="H739" s="286"/>
      <c r="I739" s="286"/>
      <c r="J739" s="286"/>
      <c r="K739" s="286" t="e">
        <f>INDEX('2月'!F:F,MATCH(G739,'2月'!A:A,0))</f>
        <v>#N/A</v>
      </c>
      <c r="L739" s="287" t="s">
        <v>33</v>
      </c>
      <c r="M739" s="287"/>
      <c r="N739" s="287" t="s">
        <v>45</v>
      </c>
      <c r="O739" s="286" t="str">
        <f>VLOOKUP(Q739,重复!A:A,1,FALSE)</f>
        <v>维修类型-厂端</v>
      </c>
      <c r="P739" s="279" t="s">
        <v>543</v>
      </c>
      <c r="Q739" s="279" t="str">
        <f>INDEX(本体!C:C,MATCH(R739,本体!E:E,0))</f>
        <v>维修类型-厂端</v>
      </c>
      <c r="R739" s="180" t="s">
        <v>1852</v>
      </c>
    </row>
    <row r="740" ht="16.5" spans="1:18">
      <c r="A740" s="278" t="s">
        <v>1853</v>
      </c>
      <c r="B740" s="278" t="s">
        <v>1763</v>
      </c>
      <c r="C740" s="279"/>
      <c r="D740" s="279" t="s">
        <v>1487</v>
      </c>
      <c r="E740" s="285">
        <v>7847.38318965515</v>
      </c>
      <c r="F740" s="285" t="s">
        <v>1512</v>
      </c>
      <c r="G740" s="286">
        <v>279</v>
      </c>
      <c r="H740" s="286" t="s">
        <v>1854</v>
      </c>
      <c r="I740" s="286" t="s">
        <v>1855</v>
      </c>
      <c r="J740" s="286" t="s">
        <v>24</v>
      </c>
      <c r="K740" s="286">
        <f>INDEX('2月'!F:F,MATCH(G740,'2月'!A:A,0))</f>
        <v>0</v>
      </c>
      <c r="L740" s="287"/>
      <c r="M740" s="287"/>
      <c r="N740" s="287" t="s">
        <v>24</v>
      </c>
      <c r="O740" s="286" t="str">
        <f>VLOOKUP(Q740,重复!A:A,1,FALSE)</f>
        <v>维修类型-厂端</v>
      </c>
      <c r="P740" s="279" t="s">
        <v>543</v>
      </c>
      <c r="Q740" s="279" t="str">
        <f>INDEX(本体!C:C,MATCH(R740,本体!E:E,0))</f>
        <v>维修类型-厂端</v>
      </c>
      <c r="R740" s="180" t="s">
        <v>1852</v>
      </c>
    </row>
    <row r="741" ht="16.5" spans="1:18">
      <c r="A741" s="278" t="s">
        <v>1856</v>
      </c>
      <c r="B741" s="278" t="s">
        <v>1763</v>
      </c>
      <c r="C741" s="279"/>
      <c r="D741" s="279" t="s">
        <v>1857</v>
      </c>
      <c r="E741" s="285">
        <v>7847.38318965515</v>
      </c>
      <c r="F741" s="285" t="s">
        <v>1512</v>
      </c>
      <c r="G741" s="286"/>
      <c r="H741" s="286"/>
      <c r="I741" s="286"/>
      <c r="J741" s="286"/>
      <c r="K741" s="286" t="e">
        <f>INDEX('2月'!F:F,MATCH(G741,'2月'!A:A,0))</f>
        <v>#N/A</v>
      </c>
      <c r="L741" s="287" t="s">
        <v>33</v>
      </c>
      <c r="M741" s="287"/>
      <c r="N741" s="287" t="s">
        <v>45</v>
      </c>
      <c r="O741" s="286" t="str">
        <f>VLOOKUP(Q741,重复!A:A,1,FALSE)</f>
        <v>维修类型-厂端</v>
      </c>
      <c r="P741" s="279" t="s">
        <v>543</v>
      </c>
      <c r="Q741" s="279" t="str">
        <f>INDEX(本体!C:C,MATCH(R741,本体!E:E,0))</f>
        <v>维修类型-厂端</v>
      </c>
      <c r="R741" s="180" t="s">
        <v>1858</v>
      </c>
    </row>
    <row r="742" ht="16.5" spans="1:18">
      <c r="A742" s="278" t="s">
        <v>1859</v>
      </c>
      <c r="B742" s="278" t="s">
        <v>1763</v>
      </c>
      <c r="C742" s="279"/>
      <c r="D742" s="279" t="s">
        <v>1860</v>
      </c>
      <c r="E742" s="285">
        <v>6277.90655172412</v>
      </c>
      <c r="F742" s="285" t="s">
        <v>1512</v>
      </c>
      <c r="G742" s="286">
        <v>280</v>
      </c>
      <c r="H742" s="286" t="s">
        <v>1854</v>
      </c>
      <c r="I742" s="286" t="s">
        <v>1861</v>
      </c>
      <c r="J742" s="286" t="s">
        <v>24</v>
      </c>
      <c r="K742" s="286">
        <f>INDEX('2月'!F:F,MATCH(G742,'2月'!A:A,0))</f>
        <v>0</v>
      </c>
      <c r="L742" s="287"/>
      <c r="M742" s="287"/>
      <c r="N742" s="287" t="s">
        <v>24</v>
      </c>
      <c r="O742" s="286" t="str">
        <f>VLOOKUP(Q742,重复!A:A,1,FALSE)</f>
        <v>维修类型-厂端</v>
      </c>
      <c r="P742" s="279" t="s">
        <v>543</v>
      </c>
      <c r="Q742" s="279" t="str">
        <f>INDEX(本体!C:C,MATCH(R742,本体!E:E,0))</f>
        <v>维修类型-厂端</v>
      </c>
      <c r="R742" s="180" t="s">
        <v>1858</v>
      </c>
    </row>
    <row r="743" s="263" customFormat="1" ht="16.5" spans="1:18">
      <c r="A743" s="278" t="s">
        <v>1862</v>
      </c>
      <c r="B743" s="278" t="s">
        <v>1763</v>
      </c>
      <c r="C743" s="279"/>
      <c r="D743" s="279" t="s">
        <v>1863</v>
      </c>
      <c r="E743" s="285">
        <v>6277.90655172412</v>
      </c>
      <c r="F743" s="285" t="s">
        <v>1512</v>
      </c>
      <c r="G743" s="286"/>
      <c r="H743" s="286"/>
      <c r="I743" s="286"/>
      <c r="J743" s="286"/>
      <c r="K743" s="286" t="e">
        <f>INDEX('2月'!F:F,MATCH(G743,'2月'!A:A,0))</f>
        <v>#N/A</v>
      </c>
      <c r="L743" s="287" t="s">
        <v>33</v>
      </c>
      <c r="M743" s="287"/>
      <c r="N743" s="287" t="s">
        <v>45</v>
      </c>
      <c r="O743" s="286" t="str">
        <f>VLOOKUP(Q743,重复!A:A,1,FALSE)</f>
        <v>维修类型-厂端</v>
      </c>
      <c r="P743" s="279" t="s">
        <v>543</v>
      </c>
      <c r="Q743" s="279" t="str">
        <f>INDEX(本体!C:C,MATCH(R743,本体!E:E,0))</f>
        <v>维修类型-厂端</v>
      </c>
      <c r="R743" s="180" t="s">
        <v>1864</v>
      </c>
    </row>
    <row r="744" ht="16.5" spans="1:18">
      <c r="A744" s="278" t="s">
        <v>1865</v>
      </c>
      <c r="B744" s="278" t="s">
        <v>1763</v>
      </c>
      <c r="C744" s="279"/>
      <c r="D744" s="279" t="s">
        <v>1866</v>
      </c>
      <c r="E744" s="285">
        <v>6277.90655172412</v>
      </c>
      <c r="F744" s="285" t="s">
        <v>1512</v>
      </c>
      <c r="G744" s="286">
        <v>281</v>
      </c>
      <c r="H744" s="286" t="s">
        <v>1854</v>
      </c>
      <c r="I744" s="286" t="s">
        <v>1867</v>
      </c>
      <c r="J744" s="286" t="s">
        <v>24</v>
      </c>
      <c r="K744" s="286">
        <f>INDEX('2月'!F:F,MATCH(G744,'2月'!A:A,0))</f>
        <v>0</v>
      </c>
      <c r="L744" s="287"/>
      <c r="M744" s="287"/>
      <c r="N744" s="287" t="s">
        <v>24</v>
      </c>
      <c r="O744" s="286" t="str">
        <f>VLOOKUP(Q744,重复!A:A,1,FALSE)</f>
        <v>维修类型-厂端</v>
      </c>
      <c r="P744" s="279" t="s">
        <v>543</v>
      </c>
      <c r="Q744" s="279" t="str">
        <f>INDEX(本体!C:C,MATCH(R744,本体!E:E,0))</f>
        <v>维修类型-厂端</v>
      </c>
      <c r="R744" s="180" t="s">
        <v>1864</v>
      </c>
    </row>
    <row r="745" ht="16.5" spans="1:18">
      <c r="A745" s="278" t="s">
        <v>1868</v>
      </c>
      <c r="B745" s="278" t="s">
        <v>1763</v>
      </c>
      <c r="C745" s="279"/>
      <c r="D745" s="279" t="s">
        <v>1869</v>
      </c>
      <c r="E745" s="285">
        <v>6277.90655172412</v>
      </c>
      <c r="F745" s="285" t="s">
        <v>1512</v>
      </c>
      <c r="G745" s="286"/>
      <c r="H745" s="286"/>
      <c r="I745" s="286"/>
      <c r="J745" s="286"/>
      <c r="K745" s="286" t="e">
        <f>INDEX('2月'!F:F,MATCH(G745,'2月'!A:A,0))</f>
        <v>#N/A</v>
      </c>
      <c r="L745" s="287" t="s">
        <v>33</v>
      </c>
      <c r="M745" s="287"/>
      <c r="N745" s="287" t="s">
        <v>45</v>
      </c>
      <c r="O745" s="286" t="str">
        <f>VLOOKUP(Q745,重复!A:A,1,FALSE)</f>
        <v>维修类型-厂端</v>
      </c>
      <c r="P745" s="279" t="s">
        <v>543</v>
      </c>
      <c r="Q745" s="279" t="str">
        <f>INDEX(本体!C:C,MATCH(R745,本体!E:E,0))</f>
        <v>维修类型-厂端</v>
      </c>
      <c r="R745" s="180" t="s">
        <v>1870</v>
      </c>
    </row>
    <row r="746" ht="16.5" spans="1:18">
      <c r="A746" s="278" t="s">
        <v>1871</v>
      </c>
      <c r="B746" s="278" t="s">
        <v>1763</v>
      </c>
      <c r="C746" s="279" t="s">
        <v>1872</v>
      </c>
      <c r="D746" s="280" t="s">
        <v>1873</v>
      </c>
      <c r="E746" s="285">
        <v>10986.3364655172</v>
      </c>
      <c r="F746" s="285" t="s">
        <v>1512</v>
      </c>
      <c r="G746" s="286">
        <v>285</v>
      </c>
      <c r="H746" s="286" t="s">
        <v>1874</v>
      </c>
      <c r="I746" s="286" t="s">
        <v>1875</v>
      </c>
      <c r="J746" s="286" t="s">
        <v>33</v>
      </c>
      <c r="K746" s="286">
        <f>INDEX('2月'!F:F,MATCH(G746,'2月'!A:A,0))</f>
        <v>0</v>
      </c>
      <c r="L746" s="287" t="s">
        <v>33</v>
      </c>
      <c r="M746" s="287"/>
      <c r="N746" s="287" t="s">
        <v>33</v>
      </c>
      <c r="O746" s="286" t="str">
        <f>VLOOKUP(Q746,重复!A:A,1,FALSE)</f>
        <v>经销商车辆用途设置-厂端</v>
      </c>
      <c r="P746" s="279" t="s">
        <v>543</v>
      </c>
      <c r="Q746" s="279" t="str">
        <f>INDEX(本体!C:C,MATCH(R746,本体!E:E,0))</f>
        <v>经销商车辆用途设置-厂端</v>
      </c>
      <c r="R746" s="180" t="s">
        <v>1876</v>
      </c>
    </row>
    <row r="747" ht="16.5" spans="1:18">
      <c r="A747" s="278" t="s">
        <v>1877</v>
      </c>
      <c r="B747" s="278" t="s">
        <v>1763</v>
      </c>
      <c r="C747" s="279"/>
      <c r="D747" s="280" t="s">
        <v>1878</v>
      </c>
      <c r="E747" s="285">
        <v>7847.38318965515</v>
      </c>
      <c r="F747" s="285" t="s">
        <v>1512</v>
      </c>
      <c r="G747" s="286">
        <v>286</v>
      </c>
      <c r="H747" s="286" t="s">
        <v>1874</v>
      </c>
      <c r="I747" s="286" t="s">
        <v>1879</v>
      </c>
      <c r="J747" s="286" t="s">
        <v>33</v>
      </c>
      <c r="K747" s="286">
        <f>INDEX('2月'!F:F,MATCH(G747,'2月'!A:A,0))</f>
        <v>0</v>
      </c>
      <c r="L747" s="287" t="s">
        <v>33</v>
      </c>
      <c r="M747" s="287"/>
      <c r="N747" s="287" t="s">
        <v>33</v>
      </c>
      <c r="O747" s="286" t="str">
        <f>VLOOKUP(Q747,重复!A:A,1,FALSE)</f>
        <v>经销商车辆用途设置-厂端</v>
      </c>
      <c r="P747" s="279" t="s">
        <v>543</v>
      </c>
      <c r="Q747" s="279" t="str">
        <f>INDEX(本体!C:C,MATCH(R747,本体!E:E,0))</f>
        <v>经销商车辆用途设置-厂端</v>
      </c>
      <c r="R747" s="180" t="s">
        <v>1876</v>
      </c>
    </row>
    <row r="748" s="263" customFormat="1" ht="16.5" spans="1:18">
      <c r="A748" s="278" t="s">
        <v>1880</v>
      </c>
      <c r="B748" s="278" t="s">
        <v>1763</v>
      </c>
      <c r="C748" s="279"/>
      <c r="D748" s="279" t="s">
        <v>1881</v>
      </c>
      <c r="E748" s="285">
        <v>6277.90655172412</v>
      </c>
      <c r="F748" s="285" t="s">
        <v>1512</v>
      </c>
      <c r="G748" s="286">
        <v>286</v>
      </c>
      <c r="H748" s="286" t="s">
        <v>1874</v>
      </c>
      <c r="I748" s="286" t="s">
        <v>1879</v>
      </c>
      <c r="J748" s="286" t="s">
        <v>33</v>
      </c>
      <c r="K748" s="286">
        <f>INDEX('2月'!F:F,MATCH(G748,'2月'!A:A,0))</f>
        <v>0</v>
      </c>
      <c r="L748" s="287" t="s">
        <v>33</v>
      </c>
      <c r="M748" s="287"/>
      <c r="N748" s="287" t="s">
        <v>33</v>
      </c>
      <c r="O748" s="286" t="str">
        <f>VLOOKUP(Q748,重复!A:A,1,FALSE)</f>
        <v>经销商车辆用途设置-厂端</v>
      </c>
      <c r="P748" s="279" t="s">
        <v>543</v>
      </c>
      <c r="Q748" s="279" t="str">
        <f>INDEX(本体!C:C,MATCH(R748,本体!E:E,0))</f>
        <v>经销商车辆用途设置-厂端</v>
      </c>
      <c r="R748" s="180" t="s">
        <v>1882</v>
      </c>
    </row>
    <row r="749" ht="16.5" spans="1:18">
      <c r="A749" s="278" t="s">
        <v>1883</v>
      </c>
      <c r="B749" s="278" t="s">
        <v>1763</v>
      </c>
      <c r="C749" s="279"/>
      <c r="D749" s="280" t="s">
        <v>1884</v>
      </c>
      <c r="E749" s="285">
        <v>6277.90655172412</v>
      </c>
      <c r="F749" s="285" t="s">
        <v>1512</v>
      </c>
      <c r="G749" s="286">
        <v>286</v>
      </c>
      <c r="H749" s="286" t="s">
        <v>1874</v>
      </c>
      <c r="I749" s="286" t="s">
        <v>1879</v>
      </c>
      <c r="J749" s="286" t="s">
        <v>33</v>
      </c>
      <c r="K749" s="286">
        <f>INDEX('2月'!F:F,MATCH(G749,'2月'!A:A,0))</f>
        <v>0</v>
      </c>
      <c r="L749" s="287" t="s">
        <v>33</v>
      </c>
      <c r="M749" s="287"/>
      <c r="N749" s="287" t="s">
        <v>33</v>
      </c>
      <c r="O749" s="286" t="str">
        <f>VLOOKUP(Q749,重复!A:A,1,FALSE)</f>
        <v>经销商车辆用途设置-厂端</v>
      </c>
      <c r="P749" s="279" t="s">
        <v>543</v>
      </c>
      <c r="Q749" s="279" t="str">
        <f>INDEX(本体!C:C,MATCH(R749,本体!E:E,0))</f>
        <v>经销商车辆用途设置-厂端</v>
      </c>
      <c r="R749" s="180" t="s">
        <v>1882</v>
      </c>
    </row>
    <row r="750" ht="16.5" spans="1:18">
      <c r="A750" s="278" t="s">
        <v>1885</v>
      </c>
      <c r="B750" s="278" t="s">
        <v>1763</v>
      </c>
      <c r="C750" s="279"/>
      <c r="D750" s="280" t="s">
        <v>1886</v>
      </c>
      <c r="E750" s="285">
        <v>0</v>
      </c>
      <c r="F750" s="285" t="s">
        <v>1512</v>
      </c>
      <c r="G750" s="286"/>
      <c r="H750" s="286"/>
      <c r="I750" s="286"/>
      <c r="J750" s="286"/>
      <c r="K750" s="286" t="e">
        <f>INDEX('2月'!F:F,MATCH(G750,'2月'!A:A,0))</f>
        <v>#N/A</v>
      </c>
      <c r="L750" s="287" t="s">
        <v>33</v>
      </c>
      <c r="M750" s="287"/>
      <c r="N750" s="287" t="s">
        <v>45</v>
      </c>
      <c r="O750" s="286" t="str">
        <f>VLOOKUP(Q750,重复!A:A,1,FALSE)</f>
        <v>经销商车辆用途设置-厂端</v>
      </c>
      <c r="P750" s="279" t="s">
        <v>543</v>
      </c>
      <c r="Q750" s="279" t="str">
        <f>INDEX(本体!C:C,MATCH(R750,本体!E:E,0))</f>
        <v>经销商车辆用途设置-厂端</v>
      </c>
      <c r="R750" s="180" t="s">
        <v>1887</v>
      </c>
    </row>
    <row r="751" ht="16.5" spans="1:18">
      <c r="A751" s="278" t="s">
        <v>1888</v>
      </c>
      <c r="B751" s="278" t="s">
        <v>1763</v>
      </c>
      <c r="C751" s="279"/>
      <c r="D751" s="280" t="s">
        <v>1889</v>
      </c>
      <c r="E751" s="285">
        <v>6277.90655172412</v>
      </c>
      <c r="F751" s="285" t="s">
        <v>1512</v>
      </c>
      <c r="G751" s="286">
        <v>285</v>
      </c>
      <c r="H751" s="286" t="s">
        <v>1874</v>
      </c>
      <c r="I751" s="286" t="s">
        <v>1875</v>
      </c>
      <c r="J751" s="286" t="s">
        <v>33</v>
      </c>
      <c r="K751" s="286">
        <f>INDEX('2月'!F:F,MATCH(G751,'2月'!A:A,0))</f>
        <v>0</v>
      </c>
      <c r="L751" s="287" t="s">
        <v>33</v>
      </c>
      <c r="M751" s="287"/>
      <c r="N751" s="287" t="s">
        <v>33</v>
      </c>
      <c r="O751" s="286" t="str">
        <f>VLOOKUP(Q751,重复!A:A,1,FALSE)</f>
        <v>经销商车辆用途设置-厂端</v>
      </c>
      <c r="P751" s="279" t="s">
        <v>543</v>
      </c>
      <c r="Q751" s="279" t="str">
        <f>INDEX(本体!C:C,MATCH(R751,本体!E:E,0))</f>
        <v>经销商车辆用途设置-厂端</v>
      </c>
      <c r="R751" s="180" t="s">
        <v>1887</v>
      </c>
    </row>
    <row r="752" ht="16.5" spans="1:18">
      <c r="A752" s="278" t="s">
        <v>1890</v>
      </c>
      <c r="B752" s="278" t="s">
        <v>1763</v>
      </c>
      <c r="C752" s="279"/>
      <c r="D752" s="280" t="s">
        <v>1891</v>
      </c>
      <c r="E752" s="285">
        <v>7847.38318965515</v>
      </c>
      <c r="F752" s="285" t="s">
        <v>1512</v>
      </c>
      <c r="G752" s="286">
        <v>285</v>
      </c>
      <c r="H752" s="286" t="s">
        <v>1874</v>
      </c>
      <c r="I752" s="286" t="s">
        <v>1875</v>
      </c>
      <c r="J752" s="286" t="s">
        <v>33</v>
      </c>
      <c r="K752" s="286">
        <f>INDEX('2月'!F:F,MATCH(G752,'2月'!A:A,0))</f>
        <v>0</v>
      </c>
      <c r="L752" s="287" t="s">
        <v>33</v>
      </c>
      <c r="M752" s="287"/>
      <c r="N752" s="287" t="s">
        <v>33</v>
      </c>
      <c r="O752" s="286" t="str">
        <f>VLOOKUP(Q752,重复!A:A,1,FALSE)</f>
        <v>经销商车辆用途设置-厂端</v>
      </c>
      <c r="P752" s="279" t="s">
        <v>543</v>
      </c>
      <c r="Q752" s="279" t="str">
        <f>INDEX(本体!C:C,MATCH(R752,本体!E:E,0))</f>
        <v>经销商车辆用途设置-厂端</v>
      </c>
      <c r="R752" s="176" t="s">
        <v>1892</v>
      </c>
    </row>
    <row r="753" ht="16.5" spans="1:18">
      <c r="A753" s="278" t="s">
        <v>1893</v>
      </c>
      <c r="B753" s="278" t="s">
        <v>1763</v>
      </c>
      <c r="C753" s="279" t="s">
        <v>335</v>
      </c>
      <c r="D753" s="280" t="s">
        <v>1894</v>
      </c>
      <c r="E753" s="285">
        <v>10986.3364655172</v>
      </c>
      <c r="F753" s="285" t="s">
        <v>1512</v>
      </c>
      <c r="G753" s="286"/>
      <c r="H753" s="286"/>
      <c r="I753" s="286"/>
      <c r="J753" s="286"/>
      <c r="K753" s="286" t="e">
        <f>INDEX('2月'!F:F,MATCH(G753,'2月'!A:A,0))</f>
        <v>#N/A</v>
      </c>
      <c r="L753" s="287" t="s">
        <v>33</v>
      </c>
      <c r="M753" s="287"/>
      <c r="N753" s="287" t="s">
        <v>45</v>
      </c>
      <c r="O753" s="286" t="str">
        <f>VLOOKUP(Q753,重复!A:A,1,FALSE)</f>
        <v>维修履历查询-厂端</v>
      </c>
      <c r="P753" s="279" t="s">
        <v>543</v>
      </c>
      <c r="Q753" s="279" t="str">
        <f>INDEX(本体!C:C,MATCH(R753,本体!E:E,0))</f>
        <v>维修履历查询-厂端</v>
      </c>
      <c r="R753" s="180" t="s">
        <v>1895</v>
      </c>
    </row>
    <row r="754" ht="16.5" spans="1:18">
      <c r="A754" s="278" t="s">
        <v>1896</v>
      </c>
      <c r="B754" s="278" t="s">
        <v>1763</v>
      </c>
      <c r="C754" s="279"/>
      <c r="D754" s="280" t="s">
        <v>1897</v>
      </c>
      <c r="E754" s="285">
        <v>7847.38318965515</v>
      </c>
      <c r="F754" s="285" t="s">
        <v>1512</v>
      </c>
      <c r="G754" s="286"/>
      <c r="H754" s="286"/>
      <c r="I754" s="286"/>
      <c r="J754" s="286"/>
      <c r="K754" s="286" t="e">
        <f>INDEX('2月'!F:F,MATCH(G754,'2月'!A:A,0))</f>
        <v>#N/A</v>
      </c>
      <c r="L754" s="287" t="s">
        <v>33</v>
      </c>
      <c r="M754" s="287"/>
      <c r="N754" s="287" t="s">
        <v>45</v>
      </c>
      <c r="O754" s="286" t="str">
        <f>VLOOKUP(Q754,重复!A:A,1,FALSE)</f>
        <v>维修履历查询-厂端</v>
      </c>
      <c r="P754" s="279" t="s">
        <v>543</v>
      </c>
      <c r="Q754" s="279" t="str">
        <f>INDEX(本体!C:C,MATCH(R754,本体!E:E,0))</f>
        <v>维修履历查询-厂端</v>
      </c>
      <c r="R754" s="180" t="s">
        <v>1895</v>
      </c>
    </row>
    <row r="755" ht="16.5" spans="1:18">
      <c r="A755" s="278" t="s">
        <v>1898</v>
      </c>
      <c r="B755" s="278" t="s">
        <v>1763</v>
      </c>
      <c r="C755" s="279"/>
      <c r="D755" s="280" t="s">
        <v>1899</v>
      </c>
      <c r="E755" s="285">
        <v>0</v>
      </c>
      <c r="F755" s="285" t="s">
        <v>1512</v>
      </c>
      <c r="G755" s="286">
        <v>38</v>
      </c>
      <c r="H755" s="286" t="s">
        <v>335</v>
      </c>
      <c r="I755" s="286" t="s">
        <v>345</v>
      </c>
      <c r="J755" s="286" t="s">
        <v>24</v>
      </c>
      <c r="K755" s="286">
        <f>INDEX('2月'!F:F,MATCH(G755,'2月'!A:A,0))</f>
        <v>0</v>
      </c>
      <c r="L755" s="287" t="s">
        <v>33</v>
      </c>
      <c r="M755" s="287"/>
      <c r="N755" s="287" t="s">
        <v>24</v>
      </c>
      <c r="O755" s="286" t="str">
        <f>VLOOKUP(Q755,重复!A:A,1,FALSE)</f>
        <v>维修履历查询-厂端</v>
      </c>
      <c r="P755" s="279" t="s">
        <v>543</v>
      </c>
      <c r="Q755" s="279" t="str">
        <f>INDEX(本体!C:C,MATCH(R755,本体!E:E,0))</f>
        <v>维修履历查询-厂端</v>
      </c>
      <c r="R755" s="180" t="s">
        <v>1900</v>
      </c>
    </row>
    <row r="756" ht="16.5" spans="1:18">
      <c r="A756" s="278" t="s">
        <v>1901</v>
      </c>
      <c r="B756" s="278" t="s">
        <v>1763</v>
      </c>
      <c r="C756" s="279"/>
      <c r="D756" s="280" t="s">
        <v>1902</v>
      </c>
      <c r="E756" s="285">
        <v>6277.90655172412</v>
      </c>
      <c r="F756" s="285" t="s">
        <v>1512</v>
      </c>
      <c r="G756" s="286"/>
      <c r="H756" s="286"/>
      <c r="I756" s="286"/>
      <c r="J756" s="286"/>
      <c r="K756" s="286" t="e">
        <f>INDEX('2月'!F:F,MATCH(G756,'2月'!A:A,0))</f>
        <v>#N/A</v>
      </c>
      <c r="L756" s="287" t="s">
        <v>33</v>
      </c>
      <c r="M756" s="287"/>
      <c r="N756" s="287" t="s">
        <v>45</v>
      </c>
      <c r="O756" s="286" t="str">
        <f>VLOOKUP(Q756,重复!A:A,1,FALSE)</f>
        <v>维修履历查询-厂端</v>
      </c>
      <c r="P756" s="279" t="s">
        <v>543</v>
      </c>
      <c r="Q756" s="279" t="str">
        <f>INDEX(本体!C:C,MATCH(R756,本体!E:E,0))</f>
        <v>维修履历查询-厂端</v>
      </c>
      <c r="R756" s="180" t="s">
        <v>1903</v>
      </c>
    </row>
    <row r="757" ht="16.5" spans="1:18">
      <c r="A757" s="278" t="s">
        <v>1904</v>
      </c>
      <c r="B757" s="278" t="s">
        <v>1763</v>
      </c>
      <c r="C757" s="279"/>
      <c r="D757" s="280" t="s">
        <v>1905</v>
      </c>
      <c r="E757" s="285">
        <v>6277.90655172412</v>
      </c>
      <c r="F757" s="285" t="s">
        <v>1512</v>
      </c>
      <c r="G757" s="286"/>
      <c r="H757" s="286"/>
      <c r="I757" s="286"/>
      <c r="J757" s="286"/>
      <c r="K757" s="286" t="e">
        <f>INDEX('2月'!F:F,MATCH(G757,'2月'!A:A,0))</f>
        <v>#N/A</v>
      </c>
      <c r="L757" s="287" t="s">
        <v>33</v>
      </c>
      <c r="M757" s="287"/>
      <c r="N757" s="287" t="s">
        <v>45</v>
      </c>
      <c r="O757" s="286" t="str">
        <f>VLOOKUP(Q757,重复!A:A,1,FALSE)</f>
        <v>维修履历查询-厂端</v>
      </c>
      <c r="P757" s="279" t="s">
        <v>543</v>
      </c>
      <c r="Q757" s="279" t="str">
        <f>INDEX(本体!C:C,MATCH(R757,本体!E:E,0))</f>
        <v>维修履历查询-厂端</v>
      </c>
      <c r="R757" s="180" t="s">
        <v>1906</v>
      </c>
    </row>
    <row r="758" ht="16.5" spans="1:18">
      <c r="A758" s="278" t="s">
        <v>1907</v>
      </c>
      <c r="B758" s="278" t="s">
        <v>1763</v>
      </c>
      <c r="C758" s="279"/>
      <c r="D758" s="280" t="s">
        <v>1350</v>
      </c>
      <c r="E758" s="285">
        <v>6277.90655172412</v>
      </c>
      <c r="F758" s="285" t="s">
        <v>1512</v>
      </c>
      <c r="G758" s="286"/>
      <c r="H758" s="286"/>
      <c r="I758" s="286"/>
      <c r="J758" s="286"/>
      <c r="K758" s="286" t="e">
        <f>INDEX('2月'!F:F,MATCH(G758,'2月'!A:A,0))</f>
        <v>#N/A</v>
      </c>
      <c r="L758" s="287" t="s">
        <v>33</v>
      </c>
      <c r="M758" s="287"/>
      <c r="N758" s="287" t="s">
        <v>45</v>
      </c>
      <c r="O758" s="286" t="str">
        <f>VLOOKUP(Q758,重复!A:A,1,FALSE)</f>
        <v>维修履历查询-厂端</v>
      </c>
      <c r="P758" s="279" t="s">
        <v>543</v>
      </c>
      <c r="Q758" s="279" t="str">
        <f>INDEX(本体!C:C,MATCH(R758,本体!E:E,0))</f>
        <v>维修履历查询-厂端</v>
      </c>
      <c r="R758" s="180" t="s">
        <v>1908</v>
      </c>
    </row>
    <row r="759" ht="16.5" spans="1:18">
      <c r="A759" s="278" t="s">
        <v>1909</v>
      </c>
      <c r="B759" s="278" t="s">
        <v>1763</v>
      </c>
      <c r="C759" s="279"/>
      <c r="D759" s="280" t="s">
        <v>1910</v>
      </c>
      <c r="E759" s="285">
        <v>7847.38318965515</v>
      </c>
      <c r="F759" s="285" t="s">
        <v>1512</v>
      </c>
      <c r="G759" s="286"/>
      <c r="H759" s="286"/>
      <c r="I759" s="286"/>
      <c r="J759" s="286"/>
      <c r="K759" s="286" t="e">
        <f>INDEX('2月'!F:F,MATCH(G759,'2月'!A:A,0))</f>
        <v>#N/A</v>
      </c>
      <c r="L759" s="287" t="s">
        <v>33</v>
      </c>
      <c r="M759" s="287"/>
      <c r="N759" s="287" t="s">
        <v>45</v>
      </c>
      <c r="O759" s="286" t="str">
        <f>VLOOKUP(Q759,重复!A:A,1,FALSE)</f>
        <v>维修履历查询-厂端</v>
      </c>
      <c r="P759" s="279" t="s">
        <v>543</v>
      </c>
      <c r="Q759" s="279" t="str">
        <f>INDEX(本体!C:C,MATCH(R759,本体!E:E,0))</f>
        <v>维修履历查询-厂端</v>
      </c>
      <c r="R759" s="180" t="s">
        <v>1908</v>
      </c>
    </row>
    <row r="760" ht="16.5" spans="1:18">
      <c r="A760" s="278" t="s">
        <v>1911</v>
      </c>
      <c r="B760" s="278" t="s">
        <v>1763</v>
      </c>
      <c r="C760" s="279" t="s">
        <v>1912</v>
      </c>
      <c r="D760" s="280" t="s">
        <v>1913</v>
      </c>
      <c r="E760" s="285">
        <v>10986.3364655172</v>
      </c>
      <c r="F760" s="285" t="s">
        <v>1512</v>
      </c>
      <c r="G760" s="286">
        <v>190</v>
      </c>
      <c r="H760" s="286" t="s">
        <v>1914</v>
      </c>
      <c r="I760" s="286" t="s">
        <v>1915</v>
      </c>
      <c r="J760" s="286" t="s">
        <v>24</v>
      </c>
      <c r="K760" s="286">
        <f>INDEX('2月'!F:F,MATCH(G760,'2月'!A:A,0))</f>
        <v>0</v>
      </c>
      <c r="L760" s="287"/>
      <c r="M760" s="287"/>
      <c r="N760" s="287" t="s">
        <v>24</v>
      </c>
      <c r="O760" s="286" t="str">
        <f>VLOOKUP(Q760,重复!A:A,1,FALSE)</f>
        <v>维修代码对照表-厂端</v>
      </c>
      <c r="P760" s="279" t="s">
        <v>543</v>
      </c>
      <c r="Q760" s="279" t="str">
        <f>INDEX(本体!C:C,MATCH(R760,本体!E:E,0))</f>
        <v>维修代码对照表-厂端</v>
      </c>
      <c r="R760" s="180" t="s">
        <v>1916</v>
      </c>
    </row>
    <row r="761" ht="16.5" spans="1:18">
      <c r="A761" s="278" t="s">
        <v>1917</v>
      </c>
      <c r="B761" s="278" t="s">
        <v>1763</v>
      </c>
      <c r="C761" s="279"/>
      <c r="D761" s="280" t="s">
        <v>1918</v>
      </c>
      <c r="E761" s="285">
        <v>7847.38318965515</v>
      </c>
      <c r="F761" s="285" t="s">
        <v>1512</v>
      </c>
      <c r="G761" s="286">
        <v>282</v>
      </c>
      <c r="H761" s="286" t="s">
        <v>1914</v>
      </c>
      <c r="I761" s="286" t="s">
        <v>1919</v>
      </c>
      <c r="J761" s="286" t="s">
        <v>24</v>
      </c>
      <c r="K761" s="286">
        <f>INDEX('2月'!F:F,MATCH(G761,'2月'!A:A,0))</f>
        <v>0</v>
      </c>
      <c r="L761" s="287" t="s">
        <v>33</v>
      </c>
      <c r="M761" s="287"/>
      <c r="N761" s="287" t="s">
        <v>24</v>
      </c>
      <c r="O761" s="286" t="str">
        <f>VLOOKUP(Q761,重复!A:A,1,FALSE)</f>
        <v>维修代码对照表-厂端</v>
      </c>
      <c r="P761" s="279" t="s">
        <v>543</v>
      </c>
      <c r="Q761" s="279" t="str">
        <f>INDEX(本体!C:C,MATCH(R761,本体!E:E,0))</f>
        <v>维修代码对照表-厂端</v>
      </c>
      <c r="R761" s="180" t="s">
        <v>1916</v>
      </c>
    </row>
    <row r="762" ht="16.5" spans="1:18">
      <c r="A762" s="278" t="s">
        <v>1920</v>
      </c>
      <c r="B762" s="278" t="s">
        <v>1763</v>
      </c>
      <c r="C762" s="279"/>
      <c r="D762" s="280" t="s">
        <v>1921</v>
      </c>
      <c r="E762" s="285">
        <v>7847.38318965515</v>
      </c>
      <c r="F762" s="285" t="s">
        <v>1512</v>
      </c>
      <c r="G762" s="286"/>
      <c r="H762" s="286"/>
      <c r="I762" s="286"/>
      <c r="J762" s="286"/>
      <c r="K762" s="286" t="e">
        <f>INDEX('2月'!F:F,MATCH(G762,'2月'!A:A,0))</f>
        <v>#N/A</v>
      </c>
      <c r="L762" s="287" t="s">
        <v>33</v>
      </c>
      <c r="M762" s="287"/>
      <c r="N762" s="287" t="s">
        <v>45</v>
      </c>
      <c r="O762" s="286" t="str">
        <f>VLOOKUP(Q762,重复!A:A,1,FALSE)</f>
        <v>维修代码对照表-厂端</v>
      </c>
      <c r="P762" s="279" t="s">
        <v>543</v>
      </c>
      <c r="Q762" s="279" t="str">
        <f>INDEX(本体!C:C,MATCH(R762,本体!E:E,0))</f>
        <v>维修代码对照表-厂端</v>
      </c>
      <c r="R762" s="180" t="s">
        <v>1916</v>
      </c>
    </row>
    <row r="763" ht="16.5" spans="1:18">
      <c r="A763" s="278" t="s">
        <v>1922</v>
      </c>
      <c r="B763" s="278" t="s">
        <v>1763</v>
      </c>
      <c r="C763" s="279"/>
      <c r="D763" s="280" t="s">
        <v>1923</v>
      </c>
      <c r="E763" s="285">
        <v>6277.90655172412</v>
      </c>
      <c r="F763" s="285" t="s">
        <v>1512</v>
      </c>
      <c r="G763" s="286">
        <v>191</v>
      </c>
      <c r="H763" s="286" t="s">
        <v>1914</v>
      </c>
      <c r="I763" s="286" t="s">
        <v>1924</v>
      </c>
      <c r="J763" s="286" t="s">
        <v>24</v>
      </c>
      <c r="K763" s="286">
        <f>INDEX('2月'!F:F,MATCH(G763,'2月'!A:A,0))</f>
        <v>0</v>
      </c>
      <c r="L763" s="287"/>
      <c r="M763" s="287"/>
      <c r="N763" s="287" t="s">
        <v>24</v>
      </c>
      <c r="O763" s="286" t="str">
        <f>VLOOKUP(Q763,重复!A:A,1,FALSE)</f>
        <v>维修代码对照表-厂端</v>
      </c>
      <c r="P763" s="279" t="s">
        <v>543</v>
      </c>
      <c r="Q763" s="279" t="str">
        <f>INDEX(本体!C:C,MATCH(R763,本体!E:E,0))</f>
        <v>维修代码对照表-厂端</v>
      </c>
      <c r="R763" s="180" t="s">
        <v>1925</v>
      </c>
    </row>
    <row r="764" s="263" customFormat="1" ht="16.5" spans="1:18">
      <c r="A764" s="278" t="s">
        <v>1926</v>
      </c>
      <c r="B764" s="278" t="s">
        <v>1763</v>
      </c>
      <c r="C764" s="279"/>
      <c r="D764" s="279" t="s">
        <v>1927</v>
      </c>
      <c r="E764" s="285">
        <v>6277.90655172412</v>
      </c>
      <c r="F764" s="285" t="s">
        <v>1512</v>
      </c>
      <c r="G764" s="286">
        <v>284</v>
      </c>
      <c r="H764" s="286" t="s">
        <v>1914</v>
      </c>
      <c r="I764" s="286" t="s">
        <v>1928</v>
      </c>
      <c r="J764" s="286" t="s">
        <v>24</v>
      </c>
      <c r="K764" s="286">
        <f>INDEX('2月'!F:F,MATCH(G764,'2月'!A:A,0))</f>
        <v>0</v>
      </c>
      <c r="L764" s="287" t="s">
        <v>33</v>
      </c>
      <c r="M764" s="287"/>
      <c r="N764" s="287" t="s">
        <v>24</v>
      </c>
      <c r="O764" s="286" t="str">
        <f>VLOOKUP(Q764,重复!A:A,1,FALSE)</f>
        <v>维修代码对照表-厂端</v>
      </c>
      <c r="P764" s="279" t="s">
        <v>543</v>
      </c>
      <c r="Q764" s="279" t="str">
        <f>INDEX(本体!C:C,MATCH(R764,本体!E:E,0))</f>
        <v>维修代码对照表-厂端</v>
      </c>
      <c r="R764" s="180" t="s">
        <v>1929</v>
      </c>
    </row>
    <row r="765" ht="16.5" spans="1:18">
      <c r="A765" s="278" t="s">
        <v>1930</v>
      </c>
      <c r="B765" s="278" t="s">
        <v>1763</v>
      </c>
      <c r="C765" s="279"/>
      <c r="D765" s="279" t="s">
        <v>1931</v>
      </c>
      <c r="E765" s="285">
        <v>6277.90655172412</v>
      </c>
      <c r="F765" s="285" t="s">
        <v>1512</v>
      </c>
      <c r="G765" s="286"/>
      <c r="H765" s="286"/>
      <c r="I765" s="286"/>
      <c r="J765" s="286"/>
      <c r="K765" s="286" t="e">
        <f>INDEX('2月'!F:F,MATCH(G765,'2月'!A:A,0))</f>
        <v>#N/A</v>
      </c>
      <c r="L765" s="287" t="s">
        <v>33</v>
      </c>
      <c r="M765" s="287"/>
      <c r="N765" s="287" t="s">
        <v>45</v>
      </c>
      <c r="O765" s="286" t="str">
        <f>VLOOKUP(Q765,重复!A:A,1,FALSE)</f>
        <v>维修代码对照表-厂端</v>
      </c>
      <c r="P765" s="279" t="s">
        <v>543</v>
      </c>
      <c r="Q765" s="279" t="str">
        <f>INDEX(本体!C:C,MATCH(R765,本体!E:E,0))</f>
        <v>维修代码对照表-厂端</v>
      </c>
      <c r="R765" s="176" t="s">
        <v>1932</v>
      </c>
    </row>
    <row r="766" s="263" customFormat="1" ht="16.5" spans="1:18">
      <c r="A766" s="278" t="s">
        <v>1933</v>
      </c>
      <c r="B766" s="278" t="s">
        <v>1763</v>
      </c>
      <c r="C766" s="279"/>
      <c r="D766" s="279" t="s">
        <v>1934</v>
      </c>
      <c r="E766" s="285">
        <v>10986.3364655172</v>
      </c>
      <c r="F766" s="285" t="s">
        <v>1512</v>
      </c>
      <c r="G766" s="286"/>
      <c r="H766" s="286"/>
      <c r="I766" s="286"/>
      <c r="J766" s="286"/>
      <c r="K766" s="286" t="e">
        <f>INDEX('2月'!F:F,MATCH(G766,'2月'!A:A,0))</f>
        <v>#N/A</v>
      </c>
      <c r="L766" s="287" t="s">
        <v>33</v>
      </c>
      <c r="M766" s="287"/>
      <c r="N766" s="287" t="s">
        <v>45</v>
      </c>
      <c r="O766" s="286" t="str">
        <f>VLOOKUP(Q766,重复!A:A,1,FALSE)</f>
        <v>维修代码对照表-厂端</v>
      </c>
      <c r="P766" s="279" t="s">
        <v>543</v>
      </c>
      <c r="Q766" s="279" t="str">
        <f>INDEX(本体!C:C,MATCH(R766,本体!E:E,0))</f>
        <v>维修代码对照表-厂端</v>
      </c>
      <c r="R766" s="180" t="s">
        <v>1925</v>
      </c>
    </row>
    <row r="767" s="263" customFormat="1" ht="16.5" spans="1:18">
      <c r="A767" s="278" t="s">
        <v>1935</v>
      </c>
      <c r="B767" s="278" t="s">
        <v>1763</v>
      </c>
      <c r="C767" s="279"/>
      <c r="D767" s="279" t="s">
        <v>1936</v>
      </c>
      <c r="E767" s="285">
        <v>6277.90655172412</v>
      </c>
      <c r="F767" s="285" t="s">
        <v>1512</v>
      </c>
      <c r="G767" s="286"/>
      <c r="H767" s="286"/>
      <c r="I767" s="286"/>
      <c r="J767" s="286"/>
      <c r="K767" s="286" t="e">
        <f>INDEX('2月'!F:F,MATCH(G767,'2月'!A:A,0))</f>
        <v>#N/A</v>
      </c>
      <c r="L767" s="287" t="s">
        <v>33</v>
      </c>
      <c r="M767" s="287"/>
      <c r="N767" s="287" t="s">
        <v>45</v>
      </c>
      <c r="O767" s="286" t="str">
        <f>VLOOKUP(Q767,重复!A:A,1,FALSE)</f>
        <v>维修代码对照表-厂端</v>
      </c>
      <c r="P767" s="279" t="s">
        <v>543</v>
      </c>
      <c r="Q767" s="279" t="str">
        <f>INDEX(本体!C:C,MATCH(R767,本体!E:E,0))</f>
        <v>维修代码对照表-厂端</v>
      </c>
      <c r="R767" s="180" t="s">
        <v>1925</v>
      </c>
    </row>
    <row r="768" s="263" customFormat="1" ht="16.5" spans="1:18">
      <c r="A768" s="278" t="s">
        <v>1937</v>
      </c>
      <c r="B768" s="278" t="s">
        <v>1763</v>
      </c>
      <c r="C768" s="279"/>
      <c r="D768" s="279" t="s">
        <v>1938</v>
      </c>
      <c r="E768" s="285">
        <v>6277.90655172412</v>
      </c>
      <c r="F768" s="285" t="s">
        <v>1512</v>
      </c>
      <c r="G768" s="286">
        <v>283</v>
      </c>
      <c r="H768" s="286" t="s">
        <v>1914</v>
      </c>
      <c r="I768" s="286" t="s">
        <v>1924</v>
      </c>
      <c r="J768" s="286" t="s">
        <v>24</v>
      </c>
      <c r="K768" s="286">
        <f>INDEX('2月'!F:F,MATCH(G768,'2月'!A:A,0))</f>
        <v>0</v>
      </c>
      <c r="L768" s="287" t="s">
        <v>33</v>
      </c>
      <c r="M768" s="287"/>
      <c r="N768" s="287" t="s">
        <v>24</v>
      </c>
      <c r="O768" s="286" t="str">
        <f>VLOOKUP(Q768,重复!A:A,1,FALSE)</f>
        <v>维修代码对照表-厂端</v>
      </c>
      <c r="P768" s="279" t="s">
        <v>543</v>
      </c>
      <c r="Q768" s="279" t="str">
        <f>INDEX(本体!C:C,MATCH(R768,本体!E:E,0))</f>
        <v>维修代码对照表-厂端</v>
      </c>
      <c r="R768" s="180" t="s">
        <v>1925</v>
      </c>
    </row>
    <row r="769" s="263" customFormat="1" ht="16.5" spans="1:18">
      <c r="A769" s="278" t="s">
        <v>1939</v>
      </c>
      <c r="B769" s="278" t="s">
        <v>1763</v>
      </c>
      <c r="C769" s="279"/>
      <c r="D769" s="279" t="s">
        <v>1940</v>
      </c>
      <c r="E769" s="285">
        <v>6277.90655172412</v>
      </c>
      <c r="F769" s="285" t="s">
        <v>1512</v>
      </c>
      <c r="G769" s="286"/>
      <c r="H769" s="286"/>
      <c r="I769" s="286"/>
      <c r="J769" s="286"/>
      <c r="K769" s="286" t="e">
        <f>INDEX('2月'!F:F,MATCH(G769,'2月'!A:A,0))</f>
        <v>#N/A</v>
      </c>
      <c r="L769" s="287" t="s">
        <v>33</v>
      </c>
      <c r="M769" s="287"/>
      <c r="N769" s="287" t="s">
        <v>45</v>
      </c>
      <c r="O769" s="286" t="str">
        <f>VLOOKUP(Q769,重复!A:A,1,FALSE)</f>
        <v>维修代码对照表-厂端</v>
      </c>
      <c r="P769" s="279" t="s">
        <v>543</v>
      </c>
      <c r="Q769" s="279" t="str">
        <f>INDEX(本体!C:C,MATCH(R769,本体!E:E,0))</f>
        <v>维修代码对照表-厂端</v>
      </c>
      <c r="R769" s="180" t="s">
        <v>1925</v>
      </c>
    </row>
    <row r="770" s="263" customFormat="1" ht="16.5" spans="1:18">
      <c r="A770" s="278" t="s">
        <v>1941</v>
      </c>
      <c r="B770" s="278" t="s">
        <v>1763</v>
      </c>
      <c r="C770" s="279"/>
      <c r="D770" s="279" t="s">
        <v>1942</v>
      </c>
      <c r="E770" s="285">
        <v>6277.90655172412</v>
      </c>
      <c r="F770" s="285" t="s">
        <v>1512</v>
      </c>
      <c r="G770" s="286"/>
      <c r="H770" s="286"/>
      <c r="I770" s="286"/>
      <c r="J770" s="286"/>
      <c r="K770" s="286" t="e">
        <f>INDEX('2月'!F:F,MATCH(G770,'2月'!A:A,0))</f>
        <v>#N/A</v>
      </c>
      <c r="L770" s="287" t="s">
        <v>33</v>
      </c>
      <c r="M770" s="287"/>
      <c r="N770" s="287" t="s">
        <v>45</v>
      </c>
      <c r="O770" s="286" t="str">
        <f>VLOOKUP(Q770,重复!A:A,1,FALSE)</f>
        <v>维修代码对照表-厂端</v>
      </c>
      <c r="P770" s="279" t="s">
        <v>543</v>
      </c>
      <c r="Q770" s="279" t="str">
        <f>INDEX(本体!C:C,MATCH(R770,本体!E:E,0))</f>
        <v>维修代码对照表-厂端</v>
      </c>
      <c r="R770" s="180" t="s">
        <v>1925</v>
      </c>
    </row>
    <row r="771" ht="16.5" spans="1:18">
      <c r="A771" s="278" t="s">
        <v>1943</v>
      </c>
      <c r="B771" s="278" t="s">
        <v>1763</v>
      </c>
      <c r="C771" s="279"/>
      <c r="D771" s="279" t="s">
        <v>1944</v>
      </c>
      <c r="E771" s="285">
        <v>0</v>
      </c>
      <c r="F771" s="285" t="s">
        <v>1512</v>
      </c>
      <c r="G771" s="286"/>
      <c r="H771" s="286"/>
      <c r="I771" s="286"/>
      <c r="J771" s="286"/>
      <c r="K771" s="286" t="e">
        <f>INDEX('2月'!F:F,MATCH(G771,'2月'!A:A,0))</f>
        <v>#N/A</v>
      </c>
      <c r="L771" s="287" t="s">
        <v>45</v>
      </c>
      <c r="M771" s="287"/>
      <c r="N771" s="287" t="s">
        <v>45</v>
      </c>
      <c r="O771" s="286" t="str">
        <f>VLOOKUP(Q771,重复!A:A,1,FALSE)</f>
        <v>维修代码对照表-厂端</v>
      </c>
      <c r="P771" s="279" t="s">
        <v>543</v>
      </c>
      <c r="Q771" s="279" t="str">
        <f>INDEX(本体!C:C,MATCH(R771,本体!E:E,0))</f>
        <v>维修代码对照表-厂端</v>
      </c>
      <c r="R771" s="180" t="s">
        <v>1925</v>
      </c>
    </row>
    <row r="772" ht="16.5" spans="1:18">
      <c r="A772" s="278" t="s">
        <v>1945</v>
      </c>
      <c r="B772" s="278" t="s">
        <v>1763</v>
      </c>
      <c r="C772" s="279"/>
      <c r="D772" s="279" t="s">
        <v>1946</v>
      </c>
      <c r="E772" s="285">
        <v>6277.90655172412</v>
      </c>
      <c r="F772" s="285" t="s">
        <v>1512</v>
      </c>
      <c r="G772" s="286"/>
      <c r="H772" s="286"/>
      <c r="I772" s="286"/>
      <c r="J772" s="286"/>
      <c r="K772" s="286" t="e">
        <f>INDEX('2月'!F:F,MATCH(G772,'2月'!A:A,0))</f>
        <v>#N/A</v>
      </c>
      <c r="L772" s="287" t="s">
        <v>33</v>
      </c>
      <c r="M772" s="287"/>
      <c r="N772" s="287" t="s">
        <v>45</v>
      </c>
      <c r="O772" s="286" t="str">
        <f>VLOOKUP(Q772,重复!A:A,1,FALSE)</f>
        <v>维修代码对照表-厂端</v>
      </c>
      <c r="P772" s="279" t="s">
        <v>543</v>
      </c>
      <c r="Q772" s="279" t="str">
        <f>INDEX(本体!C:C,MATCH(R772,本体!E:E,0))</f>
        <v>维修代码对照表-厂端</v>
      </c>
      <c r="R772" s="180" t="s">
        <v>1925</v>
      </c>
    </row>
    <row r="773" ht="16.5" spans="1:18">
      <c r="A773" s="278" t="s">
        <v>1947</v>
      </c>
      <c r="B773" s="278" t="s">
        <v>1763</v>
      </c>
      <c r="C773" s="279"/>
      <c r="D773" s="279" t="s">
        <v>1948</v>
      </c>
      <c r="E773" s="285">
        <v>6277.90655172412</v>
      </c>
      <c r="F773" s="285" t="s">
        <v>1512</v>
      </c>
      <c r="G773" s="286">
        <v>192</v>
      </c>
      <c r="H773" s="286" t="s">
        <v>1914</v>
      </c>
      <c r="I773" s="286" t="s">
        <v>1928</v>
      </c>
      <c r="J773" s="286" t="s">
        <v>24</v>
      </c>
      <c r="K773" s="286">
        <f>INDEX('2月'!F:F,MATCH(G773,'2月'!A:A,0))</f>
        <v>0</v>
      </c>
      <c r="L773" s="287"/>
      <c r="M773" s="287"/>
      <c r="N773" s="287" t="s">
        <v>24</v>
      </c>
      <c r="O773" s="286" t="str">
        <f>VLOOKUP(Q773,重复!A:A,1,FALSE)</f>
        <v>维修代码对照表-厂端</v>
      </c>
      <c r="P773" s="279" t="s">
        <v>543</v>
      </c>
      <c r="Q773" s="279" t="str">
        <f>INDEX(本体!C:C,MATCH(R773,本体!E:E,0))</f>
        <v>维修代码对照表-厂端</v>
      </c>
      <c r="R773" s="180" t="s">
        <v>1929</v>
      </c>
    </row>
    <row r="774" ht="16.5" spans="1:18">
      <c r="A774" s="278" t="s">
        <v>1949</v>
      </c>
      <c r="B774" s="278" t="s">
        <v>1763</v>
      </c>
      <c r="C774" s="279"/>
      <c r="D774" s="279" t="s">
        <v>1950</v>
      </c>
      <c r="E774" s="285">
        <v>6277.90655172412</v>
      </c>
      <c r="F774" s="285" t="s">
        <v>1512</v>
      </c>
      <c r="G774" s="286"/>
      <c r="H774" s="286"/>
      <c r="I774" s="286"/>
      <c r="J774" s="286"/>
      <c r="K774" s="286" t="e">
        <f>INDEX('2月'!F:F,MATCH(G774,'2月'!A:A,0))</f>
        <v>#N/A</v>
      </c>
      <c r="L774" s="287" t="s">
        <v>33</v>
      </c>
      <c r="M774" s="287"/>
      <c r="N774" s="287" t="s">
        <v>45</v>
      </c>
      <c r="O774" s="286" t="str">
        <f>VLOOKUP(Q774,重复!A:A,1,FALSE)</f>
        <v>维修代码对照表-厂端</v>
      </c>
      <c r="P774" s="279" t="s">
        <v>543</v>
      </c>
      <c r="Q774" s="279" t="str">
        <f>INDEX(本体!C:C,MATCH(R774,本体!E:E,0))</f>
        <v>维修代码对照表-厂端</v>
      </c>
      <c r="R774" s="180" t="s">
        <v>1929</v>
      </c>
    </row>
    <row r="775" ht="16.5" spans="1:18">
      <c r="A775" s="278" t="s">
        <v>1951</v>
      </c>
      <c r="B775" s="278" t="s">
        <v>1763</v>
      </c>
      <c r="C775" s="279"/>
      <c r="D775" s="279" t="s">
        <v>1946</v>
      </c>
      <c r="E775" s="285">
        <v>6277.90655172412</v>
      </c>
      <c r="F775" s="285" t="s">
        <v>1512</v>
      </c>
      <c r="G775" s="286"/>
      <c r="H775" s="286"/>
      <c r="I775" s="286"/>
      <c r="J775" s="286"/>
      <c r="K775" s="286" t="e">
        <f>INDEX('2月'!F:F,MATCH(G775,'2月'!A:A,0))</f>
        <v>#N/A</v>
      </c>
      <c r="L775" s="287" t="s">
        <v>33</v>
      </c>
      <c r="M775" s="287"/>
      <c r="N775" s="287" t="s">
        <v>45</v>
      </c>
      <c r="O775" s="286" t="str">
        <f>VLOOKUP(Q775,重复!A:A,1,FALSE)</f>
        <v>维修代码对照表-厂端</v>
      </c>
      <c r="P775" s="279" t="s">
        <v>543</v>
      </c>
      <c r="Q775" s="279" t="str">
        <f>INDEX(本体!C:C,MATCH(R775,本体!E:E,0))</f>
        <v>维修代码对照表-厂端</v>
      </c>
      <c r="R775" s="180" t="s">
        <v>1929</v>
      </c>
    </row>
    <row r="776" ht="16.5" spans="1:18">
      <c r="A776" s="278" t="s">
        <v>1952</v>
      </c>
      <c r="B776" s="278" t="s">
        <v>1763</v>
      </c>
      <c r="C776" s="279"/>
      <c r="D776" s="280" t="s">
        <v>1953</v>
      </c>
      <c r="E776" s="285">
        <v>7847.38318965515</v>
      </c>
      <c r="F776" s="285" t="s">
        <v>1512</v>
      </c>
      <c r="G776" s="286">
        <v>193</v>
      </c>
      <c r="H776" s="286" t="s">
        <v>1914</v>
      </c>
      <c r="I776" s="286" t="s">
        <v>1954</v>
      </c>
      <c r="J776" s="286" t="s">
        <v>24</v>
      </c>
      <c r="K776" s="286">
        <f>INDEX('2月'!F:F,MATCH(G776,'2月'!A:A,0))</f>
        <v>0</v>
      </c>
      <c r="L776" s="287"/>
      <c r="M776" s="287"/>
      <c r="N776" s="287" t="s">
        <v>24</v>
      </c>
      <c r="O776" s="286" t="str">
        <f>VLOOKUP(Q776,重复!A:A,1,FALSE)</f>
        <v>维修代码对照表-厂端</v>
      </c>
      <c r="P776" s="279" t="s">
        <v>543</v>
      </c>
      <c r="Q776" s="279" t="str">
        <f>INDEX(本体!C:C,MATCH(R776,本体!E:E,0))</f>
        <v>维修代码对照表-厂端</v>
      </c>
      <c r="R776" s="180" t="s">
        <v>1955</v>
      </c>
    </row>
    <row r="777" ht="16.5" spans="1:18">
      <c r="A777" s="278" t="s">
        <v>1956</v>
      </c>
      <c r="B777" s="278" t="s">
        <v>1763</v>
      </c>
      <c r="C777" s="279"/>
      <c r="D777" s="280" t="s">
        <v>1957</v>
      </c>
      <c r="E777" s="285">
        <v>6277.90655172412</v>
      </c>
      <c r="F777" s="285" t="s">
        <v>1512</v>
      </c>
      <c r="G777" s="286">
        <v>193</v>
      </c>
      <c r="H777" s="286" t="s">
        <v>1914</v>
      </c>
      <c r="I777" s="286" t="s">
        <v>1954</v>
      </c>
      <c r="J777" s="286" t="s">
        <v>24</v>
      </c>
      <c r="K777" s="286">
        <f>INDEX('2月'!F:F,MATCH(G777,'2月'!A:A,0))</f>
        <v>0</v>
      </c>
      <c r="L777" s="287"/>
      <c r="M777" s="287"/>
      <c r="N777" s="287" t="s">
        <v>24</v>
      </c>
      <c r="O777" s="286" t="str">
        <f>VLOOKUP(Q777,重复!A:A,1,FALSE)</f>
        <v>维修代码对照表-厂端</v>
      </c>
      <c r="P777" s="279" t="s">
        <v>543</v>
      </c>
      <c r="Q777" s="279" t="str">
        <f>INDEX(本体!C:C,MATCH(R777,本体!E:E,0))</f>
        <v>维修代码对照表-厂端</v>
      </c>
      <c r="R777" s="176" t="s">
        <v>1958</v>
      </c>
    </row>
    <row r="778" ht="16.5" spans="1:18">
      <c r="A778" s="278" t="s">
        <v>1959</v>
      </c>
      <c r="B778" s="278" t="s">
        <v>1763</v>
      </c>
      <c r="C778" s="279"/>
      <c r="D778" s="280" t="s">
        <v>1960</v>
      </c>
      <c r="E778" s="285">
        <v>0</v>
      </c>
      <c r="F778" s="285" t="s">
        <v>1512</v>
      </c>
      <c r="G778" s="286">
        <v>193</v>
      </c>
      <c r="H778" s="286" t="s">
        <v>1914</v>
      </c>
      <c r="I778" s="286" t="s">
        <v>1954</v>
      </c>
      <c r="J778" s="286" t="s">
        <v>24</v>
      </c>
      <c r="K778" s="286">
        <f>INDEX('2月'!F:F,MATCH(G778,'2月'!A:A,0))</f>
        <v>0</v>
      </c>
      <c r="L778" s="287"/>
      <c r="M778" s="287"/>
      <c r="N778" s="287" t="s">
        <v>24</v>
      </c>
      <c r="O778" s="286" t="str">
        <f>VLOOKUP(Q778,重复!A:A,1,FALSE)</f>
        <v>维修代码对照表-厂端</v>
      </c>
      <c r="P778" s="279" t="s">
        <v>543</v>
      </c>
      <c r="Q778" s="279" t="str">
        <f>INDEX(本体!C:C,MATCH(R778,本体!E:E,0))</f>
        <v>维修代码对照表-厂端</v>
      </c>
      <c r="R778" s="180" t="s">
        <v>1961</v>
      </c>
    </row>
    <row r="779" ht="16.5" spans="1:18">
      <c r="A779" s="278" t="s">
        <v>1962</v>
      </c>
      <c r="B779" s="278" t="s">
        <v>1763</v>
      </c>
      <c r="C779" s="279"/>
      <c r="D779" s="280" t="s">
        <v>1963</v>
      </c>
      <c r="E779" s="285">
        <v>0</v>
      </c>
      <c r="F779" s="285" t="s">
        <v>1512</v>
      </c>
      <c r="G779" s="286">
        <v>193</v>
      </c>
      <c r="H779" s="286" t="s">
        <v>1914</v>
      </c>
      <c r="I779" s="286" t="s">
        <v>1954</v>
      </c>
      <c r="J779" s="286" t="s">
        <v>24</v>
      </c>
      <c r="K779" s="286">
        <f>INDEX('2月'!F:F,MATCH(G779,'2月'!A:A,0))</f>
        <v>0</v>
      </c>
      <c r="L779" s="287"/>
      <c r="M779" s="287"/>
      <c r="N779" s="287" t="s">
        <v>24</v>
      </c>
      <c r="O779" s="286" t="str">
        <f>VLOOKUP(Q779,重复!A:A,1,FALSE)</f>
        <v>维修代码对照表-厂端</v>
      </c>
      <c r="P779" s="279" t="s">
        <v>543</v>
      </c>
      <c r="Q779" s="279" t="str">
        <f>INDEX(本体!C:C,MATCH(R779,本体!E:E,0))</f>
        <v>维修代码对照表-厂端</v>
      </c>
      <c r="R779" s="180" t="s">
        <v>1964</v>
      </c>
    </row>
    <row r="780" ht="16.5" spans="1:18">
      <c r="A780" s="278" t="s">
        <v>1965</v>
      </c>
      <c r="B780" s="278" t="s">
        <v>1763</v>
      </c>
      <c r="C780" s="279"/>
      <c r="D780" s="280" t="s">
        <v>1966</v>
      </c>
      <c r="E780" s="285">
        <v>0</v>
      </c>
      <c r="F780" s="285" t="s">
        <v>1512</v>
      </c>
      <c r="G780" s="286">
        <v>193</v>
      </c>
      <c r="H780" s="286" t="s">
        <v>1914</v>
      </c>
      <c r="I780" s="286" t="s">
        <v>1954</v>
      </c>
      <c r="J780" s="286" t="s">
        <v>24</v>
      </c>
      <c r="K780" s="286">
        <f>INDEX('2月'!F:F,MATCH(G780,'2月'!A:A,0))</f>
        <v>0</v>
      </c>
      <c r="L780" s="287"/>
      <c r="M780" s="287"/>
      <c r="N780" s="287" t="s">
        <v>24</v>
      </c>
      <c r="O780" s="286" t="str">
        <f>VLOOKUP(Q780,重复!A:A,1,FALSE)</f>
        <v>维修代码对照表-厂端</v>
      </c>
      <c r="P780" s="279" t="s">
        <v>543</v>
      </c>
      <c r="Q780" s="279" t="str">
        <f>INDEX(本体!C:C,MATCH(R780,本体!E:E,0))</f>
        <v>维修代码对照表-厂端</v>
      </c>
      <c r="R780" s="180" t="s">
        <v>1967</v>
      </c>
    </row>
    <row r="781" ht="16.5" spans="1:18">
      <c r="A781" s="278" t="s">
        <v>1968</v>
      </c>
      <c r="B781" s="278" t="s">
        <v>1763</v>
      </c>
      <c r="C781" s="279"/>
      <c r="D781" s="280" t="s">
        <v>1969</v>
      </c>
      <c r="E781" s="285">
        <v>0</v>
      </c>
      <c r="F781" s="285" t="s">
        <v>1512</v>
      </c>
      <c r="G781" s="286">
        <v>193</v>
      </c>
      <c r="H781" s="286" t="s">
        <v>1914</v>
      </c>
      <c r="I781" s="286" t="s">
        <v>1954</v>
      </c>
      <c r="J781" s="286" t="s">
        <v>24</v>
      </c>
      <c r="K781" s="286">
        <f>INDEX('2月'!F:F,MATCH(G781,'2月'!A:A,0))</f>
        <v>0</v>
      </c>
      <c r="L781" s="287"/>
      <c r="M781" s="287"/>
      <c r="N781" s="287" t="s">
        <v>24</v>
      </c>
      <c r="O781" s="286" t="str">
        <f>VLOOKUP(Q781,重复!A:A,1,FALSE)</f>
        <v>维修代码对照表-厂端</v>
      </c>
      <c r="P781" s="279" t="s">
        <v>543</v>
      </c>
      <c r="Q781" s="279" t="str">
        <f>INDEX(本体!C:C,MATCH(R781,本体!E:E,0))</f>
        <v>维修代码对照表-厂端</v>
      </c>
      <c r="R781" s="180" t="s">
        <v>1970</v>
      </c>
    </row>
    <row r="782" ht="16.5" spans="1:18">
      <c r="A782" s="278" t="s">
        <v>1971</v>
      </c>
      <c r="B782" s="278" t="s">
        <v>1763</v>
      </c>
      <c r="C782" s="279"/>
      <c r="D782" s="280" t="s">
        <v>1972</v>
      </c>
      <c r="E782" s="285">
        <v>0</v>
      </c>
      <c r="F782" s="285" t="s">
        <v>1512</v>
      </c>
      <c r="G782" s="286">
        <v>193</v>
      </c>
      <c r="H782" s="286" t="s">
        <v>1914</v>
      </c>
      <c r="I782" s="286" t="s">
        <v>1954</v>
      </c>
      <c r="J782" s="286" t="s">
        <v>24</v>
      </c>
      <c r="K782" s="286">
        <f>INDEX('2月'!F:F,MATCH(G782,'2月'!A:A,0))</f>
        <v>0</v>
      </c>
      <c r="L782" s="287"/>
      <c r="M782" s="287"/>
      <c r="N782" s="287" t="s">
        <v>24</v>
      </c>
      <c r="O782" s="286" t="str">
        <f>VLOOKUP(Q782,重复!A:A,1,FALSE)</f>
        <v>维修代码对照表-厂端</v>
      </c>
      <c r="P782" s="279" t="s">
        <v>543</v>
      </c>
      <c r="Q782" s="279" t="str">
        <f>INDEX(本体!C:C,MATCH(R782,本体!E:E,0))</f>
        <v>维修代码对照表-厂端</v>
      </c>
      <c r="R782" s="180" t="s">
        <v>1973</v>
      </c>
    </row>
    <row r="783" ht="16.5" spans="1:18">
      <c r="A783" s="278" t="s">
        <v>1974</v>
      </c>
      <c r="B783" s="278" t="s">
        <v>1763</v>
      </c>
      <c r="C783" s="279"/>
      <c r="D783" s="280" t="s">
        <v>1975</v>
      </c>
      <c r="E783" s="285">
        <v>7847.38318965515</v>
      </c>
      <c r="F783" s="285" t="s">
        <v>1512</v>
      </c>
      <c r="G783" s="286">
        <v>193</v>
      </c>
      <c r="H783" s="286" t="s">
        <v>1914</v>
      </c>
      <c r="I783" s="286" t="s">
        <v>1954</v>
      </c>
      <c r="J783" s="286" t="s">
        <v>24</v>
      </c>
      <c r="K783" s="286">
        <f>INDEX('2月'!F:F,MATCH(G783,'2月'!A:A,0))</f>
        <v>0</v>
      </c>
      <c r="L783" s="287"/>
      <c r="M783" s="287"/>
      <c r="N783" s="287" t="s">
        <v>24</v>
      </c>
      <c r="O783" s="286" t="str">
        <f>VLOOKUP(Q783,重复!A:A,1,FALSE)</f>
        <v>维修代码对照表-厂端</v>
      </c>
      <c r="P783" s="279" t="s">
        <v>543</v>
      </c>
      <c r="Q783" s="279" t="str">
        <f>INDEX(本体!C:C,MATCH(R783,本体!E:E,0))</f>
        <v>维修代码对照表-厂端</v>
      </c>
      <c r="R783" s="180" t="s">
        <v>1976</v>
      </c>
    </row>
    <row r="784" ht="16.5" spans="1:18">
      <c r="A784" s="278" t="s">
        <v>1977</v>
      </c>
      <c r="B784" s="278" t="s">
        <v>1763</v>
      </c>
      <c r="C784" s="279"/>
      <c r="D784" s="280" t="s">
        <v>1978</v>
      </c>
      <c r="E784" s="285">
        <v>6277.90655172412</v>
      </c>
      <c r="F784" s="285" t="s">
        <v>1512</v>
      </c>
      <c r="G784" s="286"/>
      <c r="H784" s="286"/>
      <c r="I784" s="286"/>
      <c r="J784" s="286"/>
      <c r="K784" s="286" t="e">
        <f>INDEX('2月'!F:F,MATCH(G784,'2月'!A:A,0))</f>
        <v>#N/A</v>
      </c>
      <c r="L784" s="287" t="s">
        <v>33</v>
      </c>
      <c r="M784" s="287"/>
      <c r="N784" s="287" t="s">
        <v>45</v>
      </c>
      <c r="O784" s="286" t="str">
        <f>VLOOKUP(Q784,重复!A:A,1,FALSE)</f>
        <v>维修代码对照表-厂端</v>
      </c>
      <c r="P784" s="279" t="s">
        <v>543</v>
      </c>
      <c r="Q784" s="279" t="str">
        <f>INDEX(本体!C:C,MATCH(R784,本体!E:E,0))</f>
        <v>维修代码对照表-厂端</v>
      </c>
      <c r="R784" s="176" t="s">
        <v>1979</v>
      </c>
    </row>
    <row r="785" s="263" customFormat="1" ht="16.5" spans="1:18">
      <c r="A785" s="278" t="s">
        <v>1980</v>
      </c>
      <c r="B785" s="278" t="s">
        <v>1763</v>
      </c>
      <c r="C785" s="279" t="s">
        <v>1797</v>
      </c>
      <c r="D785" s="279" t="s">
        <v>1981</v>
      </c>
      <c r="E785" s="285">
        <v>0</v>
      </c>
      <c r="F785" s="285" t="s">
        <v>1512</v>
      </c>
      <c r="G785" s="286">
        <v>194</v>
      </c>
      <c r="H785" s="286" t="s">
        <v>1914</v>
      </c>
      <c r="I785" s="286" t="s">
        <v>1981</v>
      </c>
      <c r="J785" s="286" t="s">
        <v>24</v>
      </c>
      <c r="K785" s="286">
        <f>INDEX('2月'!F:F,MATCH(G785,'2月'!A:A,0))</f>
        <v>0</v>
      </c>
      <c r="L785" s="287"/>
      <c r="M785" s="287"/>
      <c r="N785" s="287" t="s">
        <v>24</v>
      </c>
      <c r="O785" s="286" t="e">
        <f>VLOOKUP(Q785,重复!A:A,1,FALSE)</f>
        <v>#N/A</v>
      </c>
      <c r="P785" s="279" t="s">
        <v>543</v>
      </c>
      <c r="Q785" s="279" t="e">
        <f>INDEX(本体!C:C,MATCH(R785,本体!E:E,0))</f>
        <v>#N/A</v>
      </c>
      <c r="R785" s="176" t="s">
        <v>520</v>
      </c>
    </row>
    <row r="786" ht="16.5" spans="1:18">
      <c r="A786" s="278" t="s">
        <v>1982</v>
      </c>
      <c r="B786" s="278" t="s">
        <v>1763</v>
      </c>
      <c r="C786" s="279" t="s">
        <v>1983</v>
      </c>
      <c r="D786" s="280" t="s">
        <v>1983</v>
      </c>
      <c r="E786" s="285">
        <v>0</v>
      </c>
      <c r="F786" s="285" t="s">
        <v>1512</v>
      </c>
      <c r="G786" s="286">
        <v>189</v>
      </c>
      <c r="H786" s="286" t="s">
        <v>1809</v>
      </c>
      <c r="I786" s="286" t="s">
        <v>1984</v>
      </c>
      <c r="J786" s="286" t="s">
        <v>24</v>
      </c>
      <c r="K786" s="286">
        <f>INDEX('2月'!F:F,MATCH(G786,'2月'!A:A,0))</f>
        <v>0</v>
      </c>
      <c r="L786" s="287" t="s">
        <v>33</v>
      </c>
      <c r="M786" s="287"/>
      <c r="N786" s="287" t="s">
        <v>24</v>
      </c>
      <c r="O786" s="286" t="e">
        <f>VLOOKUP(Q786,重复!A:A,1,FALSE)</f>
        <v>#N/A</v>
      </c>
      <c r="P786" s="279" t="s">
        <v>543</v>
      </c>
      <c r="Q786" s="279" t="str">
        <f>INDEX(本体!C:C,MATCH(R786,本体!E:E,0))</f>
        <v>维修零件代码对照表-厂端</v>
      </c>
      <c r="R786" s="180" t="s">
        <v>1985</v>
      </c>
    </row>
    <row r="787" ht="16.5" spans="1:18">
      <c r="A787" s="278" t="s">
        <v>1986</v>
      </c>
      <c r="B787" s="278" t="s">
        <v>1763</v>
      </c>
      <c r="C787" s="279" t="s">
        <v>1987</v>
      </c>
      <c r="D787" s="280" t="s">
        <v>1987</v>
      </c>
      <c r="E787" s="285">
        <v>7847.38318965515</v>
      </c>
      <c r="F787" s="285" t="s">
        <v>1512</v>
      </c>
      <c r="G787" s="286"/>
      <c r="H787" s="286"/>
      <c r="I787" s="286"/>
      <c r="J787" s="286"/>
      <c r="K787" s="286" t="e">
        <f>INDEX('2月'!F:F,MATCH(G787,'2月'!A:A,0))</f>
        <v>#N/A</v>
      </c>
      <c r="L787" s="287" t="s">
        <v>33</v>
      </c>
      <c r="M787" s="287"/>
      <c r="N787" s="287" t="s">
        <v>45</v>
      </c>
      <c r="O787" s="286" t="e">
        <f>VLOOKUP(Q787,重复!A:A,1,FALSE)</f>
        <v>#N/A</v>
      </c>
      <c r="P787" s="279" t="s">
        <v>543</v>
      </c>
      <c r="Q787" s="279" t="str">
        <f>INDEX(本体!C:C,MATCH(R787,本体!E:E,0))</f>
        <v>维修零件代码对照表-厂端</v>
      </c>
      <c r="R787" s="180" t="s">
        <v>1985</v>
      </c>
    </row>
    <row r="788" ht="16.5" spans="1:18">
      <c r="A788" s="278" t="s">
        <v>1988</v>
      </c>
      <c r="B788" s="278" t="s">
        <v>1763</v>
      </c>
      <c r="C788" s="279" t="s">
        <v>1989</v>
      </c>
      <c r="D788" s="280" t="s">
        <v>1989</v>
      </c>
      <c r="E788" s="285">
        <v>7847.38318965515</v>
      </c>
      <c r="F788" s="285" t="s">
        <v>1512</v>
      </c>
      <c r="G788" s="286"/>
      <c r="H788" s="286"/>
      <c r="I788" s="286"/>
      <c r="J788" s="286"/>
      <c r="K788" s="286" t="e">
        <f>INDEX('2月'!F:F,MATCH(G788,'2月'!A:A,0))</f>
        <v>#N/A</v>
      </c>
      <c r="L788" s="287" t="s">
        <v>33</v>
      </c>
      <c r="M788" s="287"/>
      <c r="N788" s="287" t="s">
        <v>45</v>
      </c>
      <c r="O788" s="286" t="e">
        <f>VLOOKUP(Q788,重复!A:A,1,FALSE)</f>
        <v>#N/A</v>
      </c>
      <c r="P788" s="279" t="s">
        <v>543</v>
      </c>
      <c r="Q788" s="279" t="str">
        <f>INDEX(本体!C:C,MATCH(R788,本体!E:E,0))</f>
        <v>维修零件代码对照表-厂端</v>
      </c>
      <c r="R788" s="180" t="s">
        <v>1985</v>
      </c>
    </row>
    <row r="789" ht="16.5" spans="1:18">
      <c r="A789" s="278" t="s">
        <v>1990</v>
      </c>
      <c r="B789" s="278" t="s">
        <v>1763</v>
      </c>
      <c r="C789" s="279" t="s">
        <v>1991</v>
      </c>
      <c r="D789" s="280" t="s">
        <v>1992</v>
      </c>
      <c r="E789" s="285">
        <v>6277.90655172412</v>
      </c>
      <c r="F789" s="285" t="s">
        <v>1512</v>
      </c>
      <c r="G789" s="286"/>
      <c r="H789" s="286"/>
      <c r="I789" s="286"/>
      <c r="J789" s="286"/>
      <c r="K789" s="286" t="e">
        <f>INDEX('2月'!F:F,MATCH(G789,'2月'!A:A,0))</f>
        <v>#N/A</v>
      </c>
      <c r="L789" s="287" t="s">
        <v>33</v>
      </c>
      <c r="M789" s="287"/>
      <c r="N789" s="287" t="s">
        <v>45</v>
      </c>
      <c r="O789" s="286" t="e">
        <f>VLOOKUP(Q789,重复!A:A,1,FALSE)</f>
        <v>#N/A</v>
      </c>
      <c r="P789" s="279" t="s">
        <v>543</v>
      </c>
      <c r="Q789" s="279" t="str">
        <f>INDEX(本体!C:C,MATCH(R789,本体!E:E,0))</f>
        <v>维修零件代码对照表-厂端</v>
      </c>
      <c r="R789" s="180" t="s">
        <v>1993</v>
      </c>
    </row>
    <row r="790" s="263" customFormat="1" ht="16.5" spans="1:18">
      <c r="A790" s="278" t="s">
        <v>1994</v>
      </c>
      <c r="B790" s="278" t="s">
        <v>1763</v>
      </c>
      <c r="C790" s="279"/>
      <c r="D790" s="279" t="s">
        <v>1995</v>
      </c>
      <c r="E790" s="285">
        <v>6277.90655172412</v>
      </c>
      <c r="F790" s="285" t="s">
        <v>1512</v>
      </c>
      <c r="G790" s="286"/>
      <c r="H790" s="286"/>
      <c r="I790" s="286"/>
      <c r="J790" s="286"/>
      <c r="K790" s="286" t="e">
        <f>INDEX('2月'!F:F,MATCH(G790,'2月'!A:A,0))</f>
        <v>#N/A</v>
      </c>
      <c r="L790" s="287" t="s">
        <v>33</v>
      </c>
      <c r="M790" s="287"/>
      <c r="N790" s="287" t="s">
        <v>45</v>
      </c>
      <c r="O790" s="286" t="e">
        <f>VLOOKUP(Q790,重复!A:A,1,FALSE)</f>
        <v>#N/A</v>
      </c>
      <c r="P790" s="279" t="s">
        <v>543</v>
      </c>
      <c r="Q790" s="279" t="str">
        <f>INDEX(本体!C:C,MATCH(R790,本体!E:E,0))</f>
        <v>维修零件代码对照表-厂端</v>
      </c>
      <c r="R790" s="180" t="s">
        <v>1996</v>
      </c>
    </row>
    <row r="791" ht="16.5" spans="1:18">
      <c r="A791" s="278" t="s">
        <v>1997</v>
      </c>
      <c r="B791" s="278" t="s">
        <v>1763</v>
      </c>
      <c r="C791" s="279"/>
      <c r="D791" s="280" t="s">
        <v>1998</v>
      </c>
      <c r="E791" s="285">
        <v>10986.3364655172</v>
      </c>
      <c r="F791" s="285" t="s">
        <v>1512</v>
      </c>
      <c r="G791" s="286"/>
      <c r="H791" s="286"/>
      <c r="I791" s="286"/>
      <c r="J791" s="286"/>
      <c r="K791" s="286" t="e">
        <f>INDEX('2月'!F:F,MATCH(G791,'2月'!A:A,0))</f>
        <v>#N/A</v>
      </c>
      <c r="L791" s="287" t="s">
        <v>33</v>
      </c>
      <c r="M791" s="287"/>
      <c r="N791" s="287" t="s">
        <v>45</v>
      </c>
      <c r="O791" s="286" t="e">
        <f>VLOOKUP(Q791,重复!A:A,1,FALSE)</f>
        <v>#N/A</v>
      </c>
      <c r="P791" s="279" t="s">
        <v>543</v>
      </c>
      <c r="Q791" s="279" t="str">
        <f>INDEX(本体!C:C,MATCH(R791,本体!E:E,0))</f>
        <v>维修零件代码对照表-厂端</v>
      </c>
      <c r="R791" s="180" t="s">
        <v>1999</v>
      </c>
    </row>
    <row r="792" ht="16.5" spans="1:18">
      <c r="A792" s="278" t="s">
        <v>2000</v>
      </c>
      <c r="B792" s="278" t="s">
        <v>1763</v>
      </c>
      <c r="C792" s="279"/>
      <c r="D792" s="280" t="s">
        <v>2001</v>
      </c>
      <c r="E792" s="285">
        <v>7847.38318965515</v>
      </c>
      <c r="F792" s="285" t="s">
        <v>1512</v>
      </c>
      <c r="G792" s="286"/>
      <c r="H792" s="286"/>
      <c r="I792" s="286"/>
      <c r="J792" s="286"/>
      <c r="K792" s="286" t="e">
        <f>INDEX('2月'!F:F,MATCH(G792,'2月'!A:A,0))</f>
        <v>#N/A</v>
      </c>
      <c r="L792" s="287" t="s">
        <v>33</v>
      </c>
      <c r="M792" s="287"/>
      <c r="N792" s="287" t="s">
        <v>45</v>
      </c>
      <c r="O792" s="286" t="e">
        <f>VLOOKUP(Q792,重复!A:A,1,FALSE)</f>
        <v>#N/A</v>
      </c>
      <c r="P792" s="279" t="s">
        <v>543</v>
      </c>
      <c r="Q792" s="279" t="str">
        <f>INDEX(本体!C:C,MATCH(R792,本体!E:E,0))</f>
        <v>维修零件代码对照表-厂端</v>
      </c>
      <c r="R792" s="180" t="s">
        <v>1999</v>
      </c>
    </row>
    <row r="793" ht="16.5" spans="1:18">
      <c r="A793" s="278" t="s">
        <v>2002</v>
      </c>
      <c r="B793" s="278" t="s">
        <v>1763</v>
      </c>
      <c r="C793" s="279"/>
      <c r="D793" s="280" t="s">
        <v>2003</v>
      </c>
      <c r="E793" s="285">
        <v>10986.3364655172</v>
      </c>
      <c r="F793" s="285" t="s">
        <v>1512</v>
      </c>
      <c r="G793" s="286"/>
      <c r="H793" s="286"/>
      <c r="I793" s="286"/>
      <c r="J793" s="286"/>
      <c r="K793" s="286" t="e">
        <f>INDEX('2月'!F:F,MATCH(G793,'2月'!A:A,0))</f>
        <v>#N/A</v>
      </c>
      <c r="L793" s="287" t="s">
        <v>33</v>
      </c>
      <c r="M793" s="287"/>
      <c r="N793" s="287" t="s">
        <v>45</v>
      </c>
      <c r="O793" s="286" t="e">
        <f>VLOOKUP(Q793,重复!A:A,1,FALSE)</f>
        <v>#N/A</v>
      </c>
      <c r="P793" s="279" t="s">
        <v>543</v>
      </c>
      <c r="Q793" s="279" t="str">
        <f>INDEX(本体!C:C,MATCH(R793,本体!E:E,0))</f>
        <v>维修零件代码对照表-厂端</v>
      </c>
      <c r="R793" s="180" t="s">
        <v>2004</v>
      </c>
    </row>
    <row r="794" ht="16.5" spans="1:18">
      <c r="A794" s="278" t="s">
        <v>2005</v>
      </c>
      <c r="B794" s="278" t="s">
        <v>1763</v>
      </c>
      <c r="C794" s="279"/>
      <c r="D794" s="280" t="s">
        <v>2006</v>
      </c>
      <c r="E794" s="285">
        <v>7847.38318965515</v>
      </c>
      <c r="F794" s="285" t="s">
        <v>1512</v>
      </c>
      <c r="G794" s="286"/>
      <c r="H794" s="286"/>
      <c r="I794" s="286"/>
      <c r="J794" s="286"/>
      <c r="K794" s="286" t="e">
        <f>INDEX('2月'!F:F,MATCH(G794,'2月'!A:A,0))</f>
        <v>#N/A</v>
      </c>
      <c r="L794" s="287" t="s">
        <v>33</v>
      </c>
      <c r="M794" s="287"/>
      <c r="N794" s="287" t="s">
        <v>45</v>
      </c>
      <c r="O794" s="286" t="e">
        <f>VLOOKUP(Q794,重复!A:A,1,FALSE)</f>
        <v>#N/A</v>
      </c>
      <c r="P794" s="279" t="s">
        <v>543</v>
      </c>
      <c r="Q794" s="279" t="str">
        <f>INDEX(本体!C:C,MATCH(R794,本体!E:E,0))</f>
        <v>维修零件代码对照表-厂端</v>
      </c>
      <c r="R794" s="180" t="s">
        <v>2004</v>
      </c>
    </row>
    <row r="795" ht="16.5" spans="1:18">
      <c r="A795" s="278" t="s">
        <v>2007</v>
      </c>
      <c r="B795" s="278" t="s">
        <v>1763</v>
      </c>
      <c r="C795" s="279"/>
      <c r="D795" s="280" t="s">
        <v>2008</v>
      </c>
      <c r="E795" s="285">
        <v>0</v>
      </c>
      <c r="F795" s="285" t="s">
        <v>1512</v>
      </c>
      <c r="G795" s="286"/>
      <c r="H795" s="286"/>
      <c r="I795" s="286"/>
      <c r="J795" s="286"/>
      <c r="K795" s="286" t="e">
        <f>INDEX('2月'!F:F,MATCH(G795,'2月'!A:A,0))</f>
        <v>#N/A</v>
      </c>
      <c r="L795" s="287" t="s">
        <v>34</v>
      </c>
      <c r="M795" s="287"/>
      <c r="N795" s="287" t="s">
        <v>45</v>
      </c>
      <c r="O795" s="286" t="e">
        <f>VLOOKUP(Q795,重复!A:A,1,FALSE)</f>
        <v>#N/A</v>
      </c>
      <c r="P795" s="279" t="s">
        <v>543</v>
      </c>
      <c r="Q795" s="279" t="str">
        <f>INDEX(本体!C:C,MATCH(R795,本体!E:E,0))</f>
        <v>维修零件代码对照表-厂端</v>
      </c>
      <c r="R795" s="180" t="s">
        <v>2004</v>
      </c>
    </row>
    <row r="796" ht="16.5" spans="1:18">
      <c r="A796" s="278" t="s">
        <v>2009</v>
      </c>
      <c r="B796" s="278" t="s">
        <v>1763</v>
      </c>
      <c r="C796" s="279"/>
      <c r="D796" s="280" t="s">
        <v>2010</v>
      </c>
      <c r="E796" s="285">
        <v>6277.90655172412</v>
      </c>
      <c r="F796" s="285" t="s">
        <v>1512</v>
      </c>
      <c r="G796" s="286"/>
      <c r="H796" s="286"/>
      <c r="I796" s="286"/>
      <c r="J796" s="286"/>
      <c r="K796" s="286" t="e">
        <f>INDEX('2月'!F:F,MATCH(G796,'2月'!A:A,0))</f>
        <v>#N/A</v>
      </c>
      <c r="L796" s="287" t="s">
        <v>33</v>
      </c>
      <c r="M796" s="287"/>
      <c r="N796" s="287" t="s">
        <v>45</v>
      </c>
      <c r="O796" s="286" t="e">
        <f>VLOOKUP(Q796,重复!A:A,1,FALSE)</f>
        <v>#N/A</v>
      </c>
      <c r="P796" s="279" t="s">
        <v>543</v>
      </c>
      <c r="Q796" s="279" t="str">
        <f>INDEX(本体!C:C,MATCH(R796,本体!E:E,0))</f>
        <v>维修零件代码对照表-厂端</v>
      </c>
      <c r="R796" s="180" t="s">
        <v>1996</v>
      </c>
    </row>
    <row r="797" ht="16.5" spans="1:18">
      <c r="A797" s="278" t="s">
        <v>2011</v>
      </c>
      <c r="B797" s="278" t="s">
        <v>1763</v>
      </c>
      <c r="C797" s="279"/>
      <c r="D797" s="280" t="s">
        <v>2012</v>
      </c>
      <c r="E797" s="285">
        <v>6277.90655172412</v>
      </c>
      <c r="F797" s="285" t="s">
        <v>1512</v>
      </c>
      <c r="G797" s="286"/>
      <c r="H797" s="286"/>
      <c r="I797" s="286"/>
      <c r="J797" s="286"/>
      <c r="K797" s="286" t="e">
        <f>INDEX('2月'!F:F,MATCH(G797,'2月'!A:A,0))</f>
        <v>#N/A</v>
      </c>
      <c r="L797" s="287" t="s">
        <v>33</v>
      </c>
      <c r="M797" s="287"/>
      <c r="N797" s="287" t="s">
        <v>45</v>
      </c>
      <c r="O797" s="286" t="e">
        <f>VLOOKUP(Q797,重复!A:A,1,FALSE)</f>
        <v>#N/A</v>
      </c>
      <c r="P797" s="279" t="s">
        <v>543</v>
      </c>
      <c r="Q797" s="279" t="str">
        <f>INDEX(本体!C:C,MATCH(R797,本体!E:E,0))</f>
        <v>维修零件代码对照表-厂端</v>
      </c>
      <c r="R797" s="180" t="s">
        <v>2013</v>
      </c>
    </row>
    <row r="798" ht="16.5" spans="1:18">
      <c r="A798" s="278" t="s">
        <v>2014</v>
      </c>
      <c r="B798" s="278" t="s">
        <v>1763</v>
      </c>
      <c r="C798" s="279"/>
      <c r="D798" s="280" t="s">
        <v>2015</v>
      </c>
      <c r="E798" s="285">
        <v>7847.38318965515</v>
      </c>
      <c r="F798" s="285" t="s">
        <v>1512</v>
      </c>
      <c r="G798" s="286"/>
      <c r="H798" s="286"/>
      <c r="I798" s="286"/>
      <c r="J798" s="286"/>
      <c r="K798" s="286" t="e">
        <f>INDEX('2月'!F:F,MATCH(G798,'2月'!A:A,0))</f>
        <v>#N/A</v>
      </c>
      <c r="L798" s="287" t="s">
        <v>33</v>
      </c>
      <c r="M798" s="287"/>
      <c r="N798" s="287" t="s">
        <v>45</v>
      </c>
      <c r="O798" s="286" t="e">
        <f>VLOOKUP(Q798,重复!A:A,1,FALSE)</f>
        <v>#N/A</v>
      </c>
      <c r="P798" s="279" t="s">
        <v>543</v>
      </c>
      <c r="Q798" s="279" t="str">
        <f>INDEX(本体!C:C,MATCH(R798,本体!E:E,0))</f>
        <v>维修零件代码对照表-厂端</v>
      </c>
      <c r="R798" s="176" t="s">
        <v>2016</v>
      </c>
    </row>
    <row r="799" ht="16.5" spans="1:18">
      <c r="A799" s="278" t="s">
        <v>2017</v>
      </c>
      <c r="B799" s="278" t="s">
        <v>1763</v>
      </c>
      <c r="C799" s="279"/>
      <c r="D799" s="280" t="s">
        <v>2018</v>
      </c>
      <c r="E799" s="285">
        <v>6277.90655172412</v>
      </c>
      <c r="F799" s="285" t="s">
        <v>1512</v>
      </c>
      <c r="G799" s="286"/>
      <c r="H799" s="286"/>
      <c r="I799" s="286"/>
      <c r="J799" s="286"/>
      <c r="K799" s="286" t="e">
        <f>INDEX('2月'!F:F,MATCH(G799,'2月'!A:A,0))</f>
        <v>#N/A</v>
      </c>
      <c r="L799" s="287" t="s">
        <v>33</v>
      </c>
      <c r="M799" s="287"/>
      <c r="N799" s="287" t="s">
        <v>45</v>
      </c>
      <c r="O799" s="286" t="e">
        <f>VLOOKUP(Q799,重复!A:A,1,FALSE)</f>
        <v>#N/A</v>
      </c>
      <c r="P799" s="279" t="s">
        <v>543</v>
      </c>
      <c r="Q799" s="279" t="str">
        <f>INDEX(本体!C:C,MATCH(R799,本体!E:E,0))</f>
        <v>维修零件代码对照表-厂端</v>
      </c>
      <c r="R799" s="176" t="s">
        <v>2019</v>
      </c>
    </row>
    <row r="800" ht="16.5" spans="1:18">
      <c r="A800" s="278" t="s">
        <v>2020</v>
      </c>
      <c r="B800" s="278" t="s">
        <v>1763</v>
      </c>
      <c r="C800" s="279"/>
      <c r="D800" s="280" t="s">
        <v>2021</v>
      </c>
      <c r="E800" s="285">
        <v>0</v>
      </c>
      <c r="F800" s="285" t="s">
        <v>1512</v>
      </c>
      <c r="G800" s="286"/>
      <c r="H800" s="286"/>
      <c r="I800" s="286"/>
      <c r="J800" s="286"/>
      <c r="K800" s="286" t="e">
        <f>INDEX('2月'!F:F,MATCH(G800,'2月'!A:A,0))</f>
        <v>#N/A</v>
      </c>
      <c r="L800" s="287" t="s">
        <v>33</v>
      </c>
      <c r="M800" s="287"/>
      <c r="N800" s="287" t="s">
        <v>45</v>
      </c>
      <c r="O800" s="286" t="e">
        <f>VLOOKUP(Q800,重复!A:A,1,FALSE)</f>
        <v>#N/A</v>
      </c>
      <c r="P800" s="279" t="s">
        <v>543</v>
      </c>
      <c r="Q800" s="279" t="str">
        <f>INDEX(本体!C:C,MATCH(R800,本体!E:E,0))</f>
        <v>维修零件代码对照表-厂端</v>
      </c>
      <c r="R800" s="180" t="s">
        <v>2022</v>
      </c>
    </row>
    <row r="801" ht="16.5" spans="1:18">
      <c r="A801" s="278" t="s">
        <v>2023</v>
      </c>
      <c r="B801" s="278" t="s">
        <v>1763</v>
      </c>
      <c r="C801" s="279"/>
      <c r="D801" s="280" t="s">
        <v>2024</v>
      </c>
      <c r="E801" s="285">
        <v>0</v>
      </c>
      <c r="F801" s="285" t="s">
        <v>1512</v>
      </c>
      <c r="G801" s="286"/>
      <c r="H801" s="286"/>
      <c r="I801" s="286"/>
      <c r="J801" s="286"/>
      <c r="K801" s="286" t="e">
        <f>INDEX('2月'!F:F,MATCH(G801,'2月'!A:A,0))</f>
        <v>#N/A</v>
      </c>
      <c r="L801" s="287" t="s">
        <v>33</v>
      </c>
      <c r="M801" s="287"/>
      <c r="N801" s="287" t="s">
        <v>45</v>
      </c>
      <c r="O801" s="286" t="e">
        <f>VLOOKUP(Q801,重复!A:A,1,FALSE)</f>
        <v>#N/A</v>
      </c>
      <c r="P801" s="279" t="s">
        <v>543</v>
      </c>
      <c r="Q801" s="279" t="str">
        <f>INDEX(本体!C:C,MATCH(R801,本体!E:E,0))</f>
        <v>维修零件代码对照表-厂端</v>
      </c>
      <c r="R801" s="180" t="s">
        <v>2025</v>
      </c>
    </row>
    <row r="802" ht="16.5" spans="1:18">
      <c r="A802" s="278" t="s">
        <v>2026</v>
      </c>
      <c r="B802" s="278" t="s">
        <v>1763</v>
      </c>
      <c r="C802" s="279"/>
      <c r="D802" s="280" t="s">
        <v>2027</v>
      </c>
      <c r="E802" s="285">
        <v>0</v>
      </c>
      <c r="F802" s="285" t="s">
        <v>1512</v>
      </c>
      <c r="G802" s="286"/>
      <c r="H802" s="286"/>
      <c r="I802" s="286"/>
      <c r="J802" s="286"/>
      <c r="K802" s="286" t="e">
        <f>INDEX('2月'!F:F,MATCH(G802,'2月'!A:A,0))</f>
        <v>#N/A</v>
      </c>
      <c r="L802" s="287" t="s">
        <v>33</v>
      </c>
      <c r="M802" s="287"/>
      <c r="N802" s="287" t="s">
        <v>45</v>
      </c>
      <c r="O802" s="286" t="e">
        <f>VLOOKUP(Q802,重复!A:A,1,FALSE)</f>
        <v>#N/A</v>
      </c>
      <c r="P802" s="279" t="s">
        <v>543</v>
      </c>
      <c r="Q802" s="279" t="str">
        <f>INDEX(本体!C:C,MATCH(R802,本体!E:E,0))</f>
        <v>维修零件代码对照表-厂端</v>
      </c>
      <c r="R802" s="180" t="s">
        <v>2028</v>
      </c>
    </row>
    <row r="803" ht="16.5" spans="1:18">
      <c r="A803" s="278" t="s">
        <v>2029</v>
      </c>
      <c r="B803" s="278" t="s">
        <v>1763</v>
      </c>
      <c r="C803" s="279"/>
      <c r="D803" s="280" t="s">
        <v>2030</v>
      </c>
      <c r="E803" s="285">
        <v>0</v>
      </c>
      <c r="F803" s="285" t="s">
        <v>1512</v>
      </c>
      <c r="G803" s="286"/>
      <c r="H803" s="286"/>
      <c r="I803" s="286"/>
      <c r="J803" s="286"/>
      <c r="K803" s="286" t="e">
        <f>INDEX('2月'!F:F,MATCH(G803,'2月'!A:A,0))</f>
        <v>#N/A</v>
      </c>
      <c r="L803" s="287" t="s">
        <v>33</v>
      </c>
      <c r="M803" s="287"/>
      <c r="N803" s="287" t="s">
        <v>45</v>
      </c>
      <c r="O803" s="286" t="e">
        <f>VLOOKUP(Q803,重复!A:A,1,FALSE)</f>
        <v>#N/A</v>
      </c>
      <c r="P803" s="279" t="s">
        <v>543</v>
      </c>
      <c r="Q803" s="279" t="str">
        <f>INDEX(本体!C:C,MATCH(R803,本体!E:E,0))</f>
        <v>维修零件代码对照表-厂端</v>
      </c>
      <c r="R803" s="180" t="s">
        <v>2031</v>
      </c>
    </row>
    <row r="804" ht="16.5" spans="1:18">
      <c r="A804" s="278" t="s">
        <v>2032</v>
      </c>
      <c r="B804" s="278" t="s">
        <v>1763</v>
      </c>
      <c r="C804" s="279"/>
      <c r="D804" s="280" t="s">
        <v>2033</v>
      </c>
      <c r="E804" s="285">
        <v>7847.38318965515</v>
      </c>
      <c r="F804" s="285" t="s">
        <v>1512</v>
      </c>
      <c r="G804" s="286"/>
      <c r="H804" s="286"/>
      <c r="I804" s="286"/>
      <c r="J804" s="286"/>
      <c r="K804" s="286" t="e">
        <f>INDEX('2月'!F:F,MATCH(G804,'2月'!A:A,0))</f>
        <v>#N/A</v>
      </c>
      <c r="L804" s="287" t="s">
        <v>33</v>
      </c>
      <c r="M804" s="287"/>
      <c r="N804" s="287" t="s">
        <v>45</v>
      </c>
      <c r="O804" s="286" t="e">
        <f>VLOOKUP(Q804,重复!A:A,1,FALSE)</f>
        <v>#N/A</v>
      </c>
      <c r="P804" s="279" t="s">
        <v>543</v>
      </c>
      <c r="Q804" s="279" t="str">
        <f>INDEX(本体!C:C,MATCH(R804,本体!E:E,0))</f>
        <v>维修零件代码对照表-厂端</v>
      </c>
      <c r="R804" s="180" t="s">
        <v>2034</v>
      </c>
    </row>
    <row r="805" ht="16.5" spans="1:18">
      <c r="A805" s="278" t="s">
        <v>2035</v>
      </c>
      <c r="B805" s="278" t="s">
        <v>1763</v>
      </c>
      <c r="C805" s="279" t="s">
        <v>2036</v>
      </c>
      <c r="D805" s="280" t="s">
        <v>2037</v>
      </c>
      <c r="E805" s="285">
        <v>0</v>
      </c>
      <c r="F805" s="285" t="s">
        <v>1512</v>
      </c>
      <c r="G805" s="286">
        <v>217</v>
      </c>
      <c r="H805" s="286" t="s">
        <v>2038</v>
      </c>
      <c r="I805" s="286" t="s">
        <v>2038</v>
      </c>
      <c r="J805" s="286" t="s">
        <v>33</v>
      </c>
      <c r="K805" s="286">
        <f>INDEX('2月'!F:F,MATCH(G805,'2月'!A:A,0))</f>
        <v>0</v>
      </c>
      <c r="L805" s="287" t="s">
        <v>33</v>
      </c>
      <c r="M805" s="287"/>
      <c r="N805" s="287" t="s">
        <v>33</v>
      </c>
      <c r="O805" s="286" t="str">
        <f>VLOOKUP(Q805,重复!A:A,1,FALSE)</f>
        <v>设置说明-厂端</v>
      </c>
      <c r="P805" s="279" t="s">
        <v>543</v>
      </c>
      <c r="Q805" s="279" t="str">
        <f>INDEX(本体!C:C,MATCH(R805,本体!E:E,0))</f>
        <v>设置说明-厂端</v>
      </c>
      <c r="R805" s="180" t="s">
        <v>2039</v>
      </c>
    </row>
    <row r="806" ht="16.5" spans="1:18">
      <c r="A806" s="278" t="s">
        <v>2040</v>
      </c>
      <c r="B806" s="278" t="s">
        <v>1763</v>
      </c>
      <c r="C806" s="279" t="s">
        <v>2041</v>
      </c>
      <c r="D806" s="280" t="s">
        <v>2041</v>
      </c>
      <c r="E806" s="285">
        <v>0</v>
      </c>
      <c r="F806" s="285" t="s">
        <v>1512</v>
      </c>
      <c r="G806" s="286">
        <v>216</v>
      </c>
      <c r="H806" s="286" t="s">
        <v>2038</v>
      </c>
      <c r="I806" s="286" t="s">
        <v>2042</v>
      </c>
      <c r="J806" s="286" t="s">
        <v>33</v>
      </c>
      <c r="K806" s="286">
        <f>INDEX('2月'!F:F,MATCH(G806,'2月'!A:A,0))</f>
        <v>0</v>
      </c>
      <c r="L806" s="287" t="s">
        <v>33</v>
      </c>
      <c r="M806" s="287"/>
      <c r="N806" s="287" t="s">
        <v>33</v>
      </c>
      <c r="O806" s="286" t="str">
        <f>VLOOKUP(Q806,重复!A:A,1,FALSE)</f>
        <v>设置说明-厂端</v>
      </c>
      <c r="P806" s="279" t="s">
        <v>543</v>
      </c>
      <c r="Q806" s="279" t="str">
        <f>INDEX(本体!C:C,MATCH(R806,本体!E:E,0))</f>
        <v>设置说明-厂端</v>
      </c>
      <c r="R806" s="180" t="s">
        <v>2039</v>
      </c>
    </row>
    <row r="807" ht="16.5" spans="1:18">
      <c r="A807" s="278" t="s">
        <v>2043</v>
      </c>
      <c r="B807" s="278" t="s">
        <v>1763</v>
      </c>
      <c r="C807" s="279" t="s">
        <v>2044</v>
      </c>
      <c r="D807" s="280" t="s">
        <v>2044</v>
      </c>
      <c r="E807" s="285">
        <v>0</v>
      </c>
      <c r="F807" s="285" t="s">
        <v>1512</v>
      </c>
      <c r="G807" s="286">
        <v>215</v>
      </c>
      <c r="H807" s="286" t="s">
        <v>2038</v>
      </c>
      <c r="I807" s="286" t="s">
        <v>2045</v>
      </c>
      <c r="J807" s="286" t="s">
        <v>33</v>
      </c>
      <c r="K807" s="286">
        <f>INDEX('2月'!F:F,MATCH(G807,'2月'!A:A,0))</f>
        <v>0</v>
      </c>
      <c r="L807" s="287" t="s">
        <v>33</v>
      </c>
      <c r="M807" s="287"/>
      <c r="N807" s="287" t="s">
        <v>33</v>
      </c>
      <c r="O807" s="286" t="str">
        <f>VLOOKUP(Q807,重复!A:A,1,FALSE)</f>
        <v>设置说明-厂端</v>
      </c>
      <c r="P807" s="279" t="s">
        <v>543</v>
      </c>
      <c r="Q807" s="279" t="str">
        <f>INDEX(本体!C:C,MATCH(R807,本体!E:E,0))</f>
        <v>设置说明-厂端</v>
      </c>
      <c r="R807" s="180" t="s">
        <v>2046</v>
      </c>
    </row>
    <row r="808" ht="16.5" spans="1:18">
      <c r="A808" s="278" t="s">
        <v>2047</v>
      </c>
      <c r="B808" s="278" t="s">
        <v>1763</v>
      </c>
      <c r="C808" s="279" t="s">
        <v>2048</v>
      </c>
      <c r="D808" s="280" t="s">
        <v>2048</v>
      </c>
      <c r="E808" s="285">
        <v>0</v>
      </c>
      <c r="F808" s="285" t="s">
        <v>1512</v>
      </c>
      <c r="G808" s="286">
        <v>218</v>
      </c>
      <c r="H808" s="286" t="s">
        <v>2038</v>
      </c>
      <c r="I808" s="286" t="s">
        <v>2049</v>
      </c>
      <c r="J808" s="286" t="s">
        <v>33</v>
      </c>
      <c r="K808" s="286">
        <f>INDEX('2月'!F:F,MATCH(G808,'2月'!A:A,0))</f>
        <v>0</v>
      </c>
      <c r="L808" s="287" t="s">
        <v>33</v>
      </c>
      <c r="M808" s="287"/>
      <c r="N808" s="287" t="s">
        <v>33</v>
      </c>
      <c r="O808" s="286" t="str">
        <f>VLOOKUP(Q808,重复!A:A,1,FALSE)</f>
        <v>设置说明-厂端</v>
      </c>
      <c r="P808" s="279" t="s">
        <v>543</v>
      </c>
      <c r="Q808" s="279" t="str">
        <f>INDEX(本体!C:C,MATCH(R808,本体!E:E,0))</f>
        <v>设置说明-厂端</v>
      </c>
      <c r="R808" s="180" t="s">
        <v>2046</v>
      </c>
    </row>
    <row r="809" ht="16.5" spans="1:18">
      <c r="A809" s="278" t="s">
        <v>2050</v>
      </c>
      <c r="B809" s="278" t="s">
        <v>1763</v>
      </c>
      <c r="C809" s="279" t="s">
        <v>2051</v>
      </c>
      <c r="D809" s="280" t="s">
        <v>2051</v>
      </c>
      <c r="E809" s="285">
        <v>0</v>
      </c>
      <c r="F809" s="285" t="s">
        <v>1512</v>
      </c>
      <c r="G809" s="286"/>
      <c r="H809" s="286"/>
      <c r="I809" s="286"/>
      <c r="J809" s="286"/>
      <c r="K809" s="286" t="e">
        <f>INDEX('2月'!F:F,MATCH(G809,'2月'!A:A,0))</f>
        <v>#N/A</v>
      </c>
      <c r="L809" s="287" t="s">
        <v>33</v>
      </c>
      <c r="M809" s="287"/>
      <c r="N809" s="287" t="s">
        <v>45</v>
      </c>
      <c r="O809" s="286" t="str">
        <f>VLOOKUP(Q809,重复!A:A,1,FALSE)</f>
        <v>设置说明-厂端</v>
      </c>
      <c r="P809" s="279" t="s">
        <v>543</v>
      </c>
      <c r="Q809" s="279" t="str">
        <f>INDEX(本体!C:C,MATCH(R809,本体!E:E,0))</f>
        <v>设置说明-厂端</v>
      </c>
      <c r="R809" s="180" t="s">
        <v>2046</v>
      </c>
    </row>
    <row r="810" ht="16.5" spans="1:18">
      <c r="A810" s="278" t="s">
        <v>2052</v>
      </c>
      <c r="B810" s="278" t="s">
        <v>1763</v>
      </c>
      <c r="C810" s="279" t="s">
        <v>2053</v>
      </c>
      <c r="D810" s="280" t="s">
        <v>2053</v>
      </c>
      <c r="E810" s="285">
        <v>0</v>
      </c>
      <c r="F810" s="285" t="s">
        <v>1512</v>
      </c>
      <c r="G810" s="286">
        <v>285</v>
      </c>
      <c r="H810" s="286" t="s">
        <v>1874</v>
      </c>
      <c r="I810" s="286" t="s">
        <v>1875</v>
      </c>
      <c r="J810" s="286" t="s">
        <v>33</v>
      </c>
      <c r="K810" s="286">
        <f>INDEX('2月'!F:F,MATCH(G810,'2月'!A:A,0))</f>
        <v>0</v>
      </c>
      <c r="L810" s="287" t="s">
        <v>33</v>
      </c>
      <c r="M810" s="287"/>
      <c r="N810" s="287" t="s">
        <v>33</v>
      </c>
      <c r="O810" s="286" t="str">
        <f>VLOOKUP(Q810,重复!A:A,1,FALSE)</f>
        <v>设置说明-厂端</v>
      </c>
      <c r="P810" s="279" t="s">
        <v>543</v>
      </c>
      <c r="Q810" s="279" t="str">
        <f>INDEX(本体!C:C,MATCH(R810,本体!E:E,0))</f>
        <v>设置说明-厂端</v>
      </c>
      <c r="R810" s="180" t="s">
        <v>2054</v>
      </c>
    </row>
    <row r="811" ht="16.5" spans="1:18">
      <c r="A811" s="278" t="s">
        <v>2055</v>
      </c>
      <c r="B811" s="278" t="s">
        <v>1763</v>
      </c>
      <c r="C811" s="279" t="s">
        <v>2056</v>
      </c>
      <c r="D811" s="280" t="s">
        <v>2056</v>
      </c>
      <c r="E811" s="285">
        <v>0</v>
      </c>
      <c r="F811" s="285" t="s">
        <v>1512</v>
      </c>
      <c r="G811" s="286">
        <v>286</v>
      </c>
      <c r="H811" s="286" t="s">
        <v>1874</v>
      </c>
      <c r="I811" s="286" t="s">
        <v>1879</v>
      </c>
      <c r="J811" s="286" t="s">
        <v>33</v>
      </c>
      <c r="K811" s="286">
        <f>INDEX('2月'!F:F,MATCH(G811,'2月'!A:A,0))</f>
        <v>0</v>
      </c>
      <c r="L811" s="287" t="s">
        <v>33</v>
      </c>
      <c r="M811" s="287"/>
      <c r="N811" s="287" t="s">
        <v>33</v>
      </c>
      <c r="O811" s="286" t="str">
        <f>VLOOKUP(Q811,重复!A:A,1,FALSE)</f>
        <v>设置说明-厂端</v>
      </c>
      <c r="P811" s="279" t="s">
        <v>543</v>
      </c>
      <c r="Q811" s="279" t="str">
        <f>INDEX(本体!C:C,MATCH(R811,本体!E:E,0))</f>
        <v>设置说明-厂端</v>
      </c>
      <c r="R811" s="180" t="s">
        <v>2054</v>
      </c>
    </row>
    <row r="812" ht="16.5" spans="1:18">
      <c r="A812" s="278" t="s">
        <v>2057</v>
      </c>
      <c r="B812" s="278" t="s">
        <v>1763</v>
      </c>
      <c r="C812" s="279" t="s">
        <v>1834</v>
      </c>
      <c r="D812" s="279" t="s">
        <v>1834</v>
      </c>
      <c r="E812" s="285">
        <v>0</v>
      </c>
      <c r="F812" s="285" t="s">
        <v>1512</v>
      </c>
      <c r="G812" s="286"/>
      <c r="H812" s="286"/>
      <c r="I812" s="286"/>
      <c r="J812" s="286"/>
      <c r="K812" s="286" t="e">
        <f>INDEX('2月'!F:F,MATCH(G812,'2月'!A:A,0))</f>
        <v>#N/A</v>
      </c>
      <c r="L812" s="287" t="s">
        <v>33</v>
      </c>
      <c r="M812" s="287"/>
      <c r="N812" s="287" t="s">
        <v>45</v>
      </c>
      <c r="O812" s="286" t="str">
        <f>VLOOKUP(Q812,重复!A:A,1,FALSE)</f>
        <v>设置说明-厂端</v>
      </c>
      <c r="P812" s="279" t="s">
        <v>543</v>
      </c>
      <c r="Q812" s="279" t="str">
        <f>INDEX(本体!C:C,MATCH(R812,本体!E:E,0))</f>
        <v>设置说明-厂端</v>
      </c>
      <c r="R812" s="180" t="s">
        <v>2058</v>
      </c>
    </row>
    <row r="813" ht="16.5" spans="1:18">
      <c r="A813" s="278" t="s">
        <v>2059</v>
      </c>
      <c r="B813" s="278" t="s">
        <v>1763</v>
      </c>
      <c r="C813" s="279" t="s">
        <v>2060</v>
      </c>
      <c r="D813" s="280" t="s">
        <v>2060</v>
      </c>
      <c r="E813" s="285">
        <v>0</v>
      </c>
      <c r="F813" s="285" t="s">
        <v>1512</v>
      </c>
      <c r="G813" s="286"/>
      <c r="H813" s="286"/>
      <c r="I813" s="286"/>
      <c r="J813" s="286"/>
      <c r="K813" s="286" t="e">
        <f>INDEX('2月'!F:F,MATCH(G813,'2月'!A:A,0))</f>
        <v>#N/A</v>
      </c>
      <c r="L813" s="287" t="s">
        <v>33</v>
      </c>
      <c r="M813" s="287"/>
      <c r="N813" s="287" t="s">
        <v>45</v>
      </c>
      <c r="O813" s="286" t="str">
        <f>VLOOKUP(Q813,重复!A:A,1,FALSE)</f>
        <v>设置说明-厂端</v>
      </c>
      <c r="P813" s="279" t="s">
        <v>543</v>
      </c>
      <c r="Q813" s="279" t="str">
        <f>INDEX(本体!C:C,MATCH(R813,本体!E:E,0))</f>
        <v>设置说明-厂端</v>
      </c>
      <c r="R813" s="180" t="s">
        <v>2058</v>
      </c>
    </row>
    <row r="814" ht="16.5" spans="1:18">
      <c r="A814" s="278" t="s">
        <v>2061</v>
      </c>
      <c r="B814" s="278" t="s">
        <v>1763</v>
      </c>
      <c r="C814" s="279" t="s">
        <v>1321</v>
      </c>
      <c r="D814" s="279" t="s">
        <v>1321</v>
      </c>
      <c r="E814" s="285">
        <v>0</v>
      </c>
      <c r="F814" s="285" t="s">
        <v>1512</v>
      </c>
      <c r="G814" s="286"/>
      <c r="H814" s="286"/>
      <c r="I814" s="286"/>
      <c r="J814" s="286"/>
      <c r="K814" s="286" t="e">
        <f>INDEX('2月'!F:F,MATCH(G814,'2月'!A:A,0))</f>
        <v>#N/A</v>
      </c>
      <c r="L814" s="287" t="s">
        <v>33</v>
      </c>
      <c r="M814" s="287"/>
      <c r="N814" s="287" t="s">
        <v>45</v>
      </c>
      <c r="O814" s="286" t="str">
        <f>VLOOKUP(Q814,重复!A:A,1,FALSE)</f>
        <v>设置说明-厂端</v>
      </c>
      <c r="P814" s="279" t="s">
        <v>543</v>
      </c>
      <c r="Q814" s="279" t="str">
        <f>INDEX(本体!C:C,MATCH(R814,本体!E:E,0))</f>
        <v>设置说明-厂端</v>
      </c>
      <c r="R814" s="180" t="s">
        <v>2058</v>
      </c>
    </row>
    <row r="815" ht="16.5" spans="1:18">
      <c r="A815" s="278" t="s">
        <v>2062</v>
      </c>
      <c r="B815" s="278" t="s">
        <v>1763</v>
      </c>
      <c r="C815" s="279" t="s">
        <v>2063</v>
      </c>
      <c r="D815" s="280" t="s">
        <v>2063</v>
      </c>
      <c r="E815" s="285">
        <v>0</v>
      </c>
      <c r="F815" s="285" t="s">
        <v>1512</v>
      </c>
      <c r="G815" s="286"/>
      <c r="H815" s="286"/>
      <c r="I815" s="286"/>
      <c r="J815" s="286"/>
      <c r="K815" s="286" t="e">
        <f>INDEX('2月'!F:F,MATCH(G815,'2月'!A:A,0))</f>
        <v>#N/A</v>
      </c>
      <c r="L815" s="287" t="s">
        <v>33</v>
      </c>
      <c r="M815" s="287"/>
      <c r="N815" s="287" t="s">
        <v>45</v>
      </c>
      <c r="O815" s="286" t="str">
        <f>VLOOKUP(Q815,重复!A:A,1,FALSE)</f>
        <v>设置说明-厂端</v>
      </c>
      <c r="P815" s="279" t="s">
        <v>543</v>
      </c>
      <c r="Q815" s="279" t="str">
        <f>INDEX(本体!C:C,MATCH(R815,本体!E:E,0))</f>
        <v>设置说明-厂端</v>
      </c>
      <c r="R815" s="180" t="s">
        <v>2058</v>
      </c>
    </row>
    <row r="816" ht="16.5" spans="1:18">
      <c r="A816" s="278" t="s">
        <v>2064</v>
      </c>
      <c r="B816" s="278" t="s">
        <v>1763</v>
      </c>
      <c r="C816" s="279" t="s">
        <v>2065</v>
      </c>
      <c r="D816" s="279" t="s">
        <v>2066</v>
      </c>
      <c r="E816" s="285">
        <v>10986.3364655172</v>
      </c>
      <c r="F816" s="285" t="s">
        <v>1512</v>
      </c>
      <c r="G816" s="286">
        <v>269</v>
      </c>
      <c r="H816" s="286" t="s">
        <v>2067</v>
      </c>
      <c r="I816" s="286" t="s">
        <v>2068</v>
      </c>
      <c r="J816" s="286" t="s">
        <v>24</v>
      </c>
      <c r="K816" s="286">
        <f>INDEX('2月'!F:F,MATCH(G816,'2月'!A:A,0))</f>
        <v>0</v>
      </c>
      <c r="L816" s="287"/>
      <c r="M816" s="287"/>
      <c r="N816" s="287" t="s">
        <v>24</v>
      </c>
      <c r="O816" s="286" t="str">
        <f>VLOOKUP(Q816,重复!A:A,1,FALSE)</f>
        <v>下载管理-厂端</v>
      </c>
      <c r="P816" s="279" t="s">
        <v>543</v>
      </c>
      <c r="Q816" s="279" t="str">
        <f>INDEX(本体!C:C,MATCH(R816,本体!E:E,0))</f>
        <v>下载管理-厂端</v>
      </c>
      <c r="R816" s="180" t="s">
        <v>2069</v>
      </c>
    </row>
    <row r="817" ht="16.5" spans="1:18">
      <c r="A817" s="278" t="s">
        <v>2070</v>
      </c>
      <c r="B817" s="278" t="s">
        <v>1763</v>
      </c>
      <c r="C817" s="279" t="s">
        <v>2071</v>
      </c>
      <c r="D817" s="280" t="s">
        <v>2072</v>
      </c>
      <c r="E817" s="285">
        <v>7847.38318965515</v>
      </c>
      <c r="F817" s="285" t="s">
        <v>1512</v>
      </c>
      <c r="G817" s="286"/>
      <c r="H817" s="286"/>
      <c r="I817" s="286"/>
      <c r="J817" s="286"/>
      <c r="K817" s="286" t="e">
        <f>INDEX('2月'!F:F,MATCH(G817,'2月'!A:A,0))</f>
        <v>#N/A</v>
      </c>
      <c r="L817" s="287" t="s">
        <v>33</v>
      </c>
      <c r="M817" s="287"/>
      <c r="N817" s="287" t="s">
        <v>45</v>
      </c>
      <c r="O817" s="286" t="str">
        <f>VLOOKUP(Q817,重复!A:A,1,FALSE)</f>
        <v>下载管理-厂端</v>
      </c>
      <c r="P817" s="279" t="s">
        <v>543</v>
      </c>
      <c r="Q817" s="279" t="str">
        <f>INDEX(本体!C:C,MATCH(R817,本体!E:E,0))</f>
        <v>下载管理-厂端</v>
      </c>
      <c r="R817" s="180" t="s">
        <v>2069</v>
      </c>
    </row>
    <row r="818" ht="16.5" spans="1:18">
      <c r="A818" s="278" t="s">
        <v>2073</v>
      </c>
      <c r="B818" s="278" t="s">
        <v>1763</v>
      </c>
      <c r="C818" s="279"/>
      <c r="D818" s="280" t="s">
        <v>2074</v>
      </c>
      <c r="E818" s="285">
        <v>6277.90655172412</v>
      </c>
      <c r="F818" s="285" t="s">
        <v>1512</v>
      </c>
      <c r="G818" s="286"/>
      <c r="H818" s="286"/>
      <c r="I818" s="286"/>
      <c r="J818" s="286"/>
      <c r="K818" s="286" t="e">
        <f>INDEX('2月'!F:F,MATCH(G818,'2月'!A:A,0))</f>
        <v>#N/A</v>
      </c>
      <c r="L818" s="287" t="s">
        <v>33</v>
      </c>
      <c r="M818" s="287"/>
      <c r="N818" s="287" t="s">
        <v>45</v>
      </c>
      <c r="O818" s="286" t="str">
        <f>VLOOKUP(Q818,重复!A:A,1,FALSE)</f>
        <v>下载管理-厂端</v>
      </c>
      <c r="P818" s="279" t="s">
        <v>543</v>
      </c>
      <c r="Q818" s="279" t="str">
        <f>INDEX(本体!C:C,MATCH(R818,本体!E:E,0))</f>
        <v>下载管理-厂端</v>
      </c>
      <c r="R818" s="180" t="s">
        <v>2075</v>
      </c>
    </row>
    <row r="819" s="263" customFormat="1" ht="16.5" spans="1:18">
      <c r="A819" s="278" t="s">
        <v>2076</v>
      </c>
      <c r="B819" s="278" t="s">
        <v>1763</v>
      </c>
      <c r="C819" s="279" t="s">
        <v>2077</v>
      </c>
      <c r="D819" s="279" t="s">
        <v>2077</v>
      </c>
      <c r="E819" s="285">
        <v>7847.38318965515</v>
      </c>
      <c r="F819" s="285" t="s">
        <v>1512</v>
      </c>
      <c r="G819" s="286"/>
      <c r="H819" s="286"/>
      <c r="I819" s="286"/>
      <c r="J819" s="286"/>
      <c r="K819" s="286" t="e">
        <f>INDEX('2月'!F:F,MATCH(G819,'2月'!A:A,0))</f>
        <v>#N/A</v>
      </c>
      <c r="L819" s="287" t="s">
        <v>33</v>
      </c>
      <c r="M819" s="287"/>
      <c r="N819" s="287" t="s">
        <v>45</v>
      </c>
      <c r="O819" s="286" t="str">
        <f>VLOOKUP(Q819,重复!A:A,1,FALSE)</f>
        <v>下载管理-厂端</v>
      </c>
      <c r="P819" s="279" t="s">
        <v>543</v>
      </c>
      <c r="Q819" s="279" t="str">
        <f>INDEX(本体!C:C,MATCH(R819,本体!E:E,0))</f>
        <v>下载管理-厂端</v>
      </c>
      <c r="R819" s="176" t="s">
        <v>2078</v>
      </c>
    </row>
    <row r="820" ht="16.5" spans="1:18">
      <c r="A820" s="278" t="s">
        <v>2079</v>
      </c>
      <c r="B820" s="278" t="s">
        <v>1763</v>
      </c>
      <c r="C820" s="279" t="s">
        <v>2080</v>
      </c>
      <c r="D820" s="280" t="s">
        <v>2080</v>
      </c>
      <c r="E820" s="285">
        <v>0</v>
      </c>
      <c r="F820" s="285" t="s">
        <v>1512</v>
      </c>
      <c r="G820" s="286"/>
      <c r="H820" s="286"/>
      <c r="I820" s="286"/>
      <c r="J820" s="286"/>
      <c r="K820" s="286" t="e">
        <f>INDEX('2月'!F:F,MATCH(G820,'2月'!A:A,0))</f>
        <v>#N/A</v>
      </c>
      <c r="L820" s="287" t="s">
        <v>33</v>
      </c>
      <c r="M820" s="287"/>
      <c r="N820" s="287" t="s">
        <v>45</v>
      </c>
      <c r="O820" s="286" t="str">
        <f>VLOOKUP(Q820,重复!A:A,1,FALSE)</f>
        <v>下载管理-厂端</v>
      </c>
      <c r="P820" s="279" t="s">
        <v>543</v>
      </c>
      <c r="Q820" s="279" t="str">
        <f>INDEX(本体!C:C,MATCH(R820,本体!E:E,0))</f>
        <v>下载管理-厂端</v>
      </c>
      <c r="R820" s="180" t="s">
        <v>2069</v>
      </c>
    </row>
    <row r="821" ht="16.5" spans="1:18">
      <c r="A821" s="278" t="s">
        <v>2081</v>
      </c>
      <c r="B821" s="278" t="s">
        <v>1763</v>
      </c>
      <c r="C821" s="279" t="s">
        <v>2082</v>
      </c>
      <c r="D821" s="280" t="s">
        <v>2082</v>
      </c>
      <c r="E821" s="285">
        <v>0</v>
      </c>
      <c r="F821" s="285" t="s">
        <v>1512</v>
      </c>
      <c r="G821" s="286"/>
      <c r="H821" s="286"/>
      <c r="I821" s="286"/>
      <c r="J821" s="286"/>
      <c r="K821" s="286" t="e">
        <f>INDEX('2月'!F:F,MATCH(G821,'2月'!A:A,0))</f>
        <v>#N/A</v>
      </c>
      <c r="L821" s="287" t="s">
        <v>33</v>
      </c>
      <c r="M821" s="287"/>
      <c r="N821" s="287" t="s">
        <v>45</v>
      </c>
      <c r="O821" s="286" t="str">
        <f>VLOOKUP(Q821,重复!A:A,1,FALSE)</f>
        <v>下载管理-厂端</v>
      </c>
      <c r="P821" s="279" t="s">
        <v>543</v>
      </c>
      <c r="Q821" s="279" t="str">
        <f>INDEX(本体!C:C,MATCH(R821,本体!E:E,0))</f>
        <v>下载管理-厂端</v>
      </c>
      <c r="R821" s="180" t="s">
        <v>2069</v>
      </c>
    </row>
    <row r="822" ht="16.5" spans="1:18">
      <c r="A822" s="278" t="s">
        <v>2083</v>
      </c>
      <c r="B822" s="278" t="s">
        <v>1763</v>
      </c>
      <c r="C822" s="279" t="s">
        <v>2084</v>
      </c>
      <c r="D822" s="280" t="s">
        <v>2084</v>
      </c>
      <c r="E822" s="285">
        <v>0</v>
      </c>
      <c r="F822" s="285" t="s">
        <v>1512</v>
      </c>
      <c r="G822" s="286"/>
      <c r="H822" s="286"/>
      <c r="I822" s="286"/>
      <c r="J822" s="286"/>
      <c r="K822" s="286" t="e">
        <f>INDEX('2月'!F:F,MATCH(G822,'2月'!A:A,0))</f>
        <v>#N/A</v>
      </c>
      <c r="L822" s="287" t="s">
        <v>33</v>
      </c>
      <c r="M822" s="287"/>
      <c r="N822" s="287" t="s">
        <v>45</v>
      </c>
      <c r="O822" s="286" t="str">
        <f>VLOOKUP(Q822,重复!A:A,1,FALSE)</f>
        <v>下载管理-厂端</v>
      </c>
      <c r="P822" s="279" t="s">
        <v>543</v>
      </c>
      <c r="Q822" s="279" t="str">
        <f>INDEX(本体!C:C,MATCH(R822,本体!E:E,0))</f>
        <v>下载管理-厂端</v>
      </c>
      <c r="R822" s="180" t="s">
        <v>2069</v>
      </c>
    </row>
    <row r="823" ht="16.5" spans="1:18">
      <c r="A823" s="278" t="s">
        <v>2085</v>
      </c>
      <c r="B823" s="278" t="s">
        <v>1763</v>
      </c>
      <c r="C823" s="279" t="s">
        <v>2086</v>
      </c>
      <c r="D823" s="280" t="s">
        <v>2086</v>
      </c>
      <c r="E823" s="285">
        <v>0</v>
      </c>
      <c r="F823" s="285" t="s">
        <v>1512</v>
      </c>
      <c r="G823" s="286"/>
      <c r="H823" s="286"/>
      <c r="I823" s="286"/>
      <c r="J823" s="286"/>
      <c r="K823" s="286" t="e">
        <f>INDEX('2月'!F:F,MATCH(G823,'2月'!A:A,0))</f>
        <v>#N/A</v>
      </c>
      <c r="L823" s="287" t="s">
        <v>33</v>
      </c>
      <c r="M823" s="287"/>
      <c r="N823" s="287" t="s">
        <v>45</v>
      </c>
      <c r="O823" s="286" t="str">
        <f>VLOOKUP(Q823,重复!A:A,1,FALSE)</f>
        <v>下载管理-厂端</v>
      </c>
      <c r="P823" s="279" t="s">
        <v>543</v>
      </c>
      <c r="Q823" s="279" t="str">
        <f>INDEX(本体!C:C,MATCH(R823,本体!E:E,0))</f>
        <v>下载管理-厂端</v>
      </c>
      <c r="R823" s="180" t="s">
        <v>2075</v>
      </c>
    </row>
    <row r="824" ht="16.5" spans="1:18">
      <c r="A824" s="278" t="s">
        <v>2087</v>
      </c>
      <c r="B824" s="278" t="s">
        <v>1763</v>
      </c>
      <c r="C824" s="279" t="s">
        <v>2088</v>
      </c>
      <c r="D824" s="280" t="s">
        <v>2088</v>
      </c>
      <c r="E824" s="285">
        <v>6277.90655172412</v>
      </c>
      <c r="F824" s="285" t="s">
        <v>1512</v>
      </c>
      <c r="G824" s="286"/>
      <c r="H824" s="286"/>
      <c r="I824" s="286"/>
      <c r="J824" s="286"/>
      <c r="K824" s="286" t="e">
        <f>INDEX('2月'!F:F,MATCH(G824,'2月'!A:A,0))</f>
        <v>#N/A</v>
      </c>
      <c r="L824" s="287" t="s">
        <v>33</v>
      </c>
      <c r="M824" s="287"/>
      <c r="N824" s="287" t="s">
        <v>45</v>
      </c>
      <c r="O824" s="286" t="str">
        <f>VLOOKUP(Q824,重复!A:A,1,FALSE)</f>
        <v>下载管理-厂端</v>
      </c>
      <c r="P824" s="279" t="s">
        <v>543</v>
      </c>
      <c r="Q824" s="279" t="str">
        <f>INDEX(本体!C:C,MATCH(R824,本体!E:E,0))</f>
        <v>下载管理-厂端</v>
      </c>
      <c r="R824" s="180" t="s">
        <v>2075</v>
      </c>
    </row>
    <row r="825" ht="16.5" spans="1:18">
      <c r="A825" s="278" t="s">
        <v>2089</v>
      </c>
      <c r="B825" s="278" t="s">
        <v>1763</v>
      </c>
      <c r="C825" s="279" t="s">
        <v>2090</v>
      </c>
      <c r="D825" s="280" t="s">
        <v>2090</v>
      </c>
      <c r="E825" s="285">
        <v>6277.90655172412</v>
      </c>
      <c r="F825" s="285" t="s">
        <v>1512</v>
      </c>
      <c r="G825" s="286"/>
      <c r="H825" s="286"/>
      <c r="I825" s="286"/>
      <c r="J825" s="286"/>
      <c r="K825" s="286" t="e">
        <f>INDEX('2月'!F:F,MATCH(G825,'2月'!A:A,0))</f>
        <v>#N/A</v>
      </c>
      <c r="L825" s="287" t="s">
        <v>33</v>
      </c>
      <c r="M825" s="287"/>
      <c r="N825" s="287" t="s">
        <v>45</v>
      </c>
      <c r="O825" s="286" t="str">
        <f>VLOOKUP(Q825,重复!A:A,1,FALSE)</f>
        <v>下载管理-厂端</v>
      </c>
      <c r="P825" s="279" t="s">
        <v>543</v>
      </c>
      <c r="Q825" s="279" t="str">
        <f>INDEX(本体!C:C,MATCH(R825,本体!E:E,0))</f>
        <v>下载管理-厂端</v>
      </c>
      <c r="R825" s="180" t="s">
        <v>2091</v>
      </c>
    </row>
    <row r="826" s="263" customFormat="1" ht="16.5" spans="1:18">
      <c r="A826" s="278" t="s">
        <v>2092</v>
      </c>
      <c r="B826" s="278" t="s">
        <v>1763</v>
      </c>
      <c r="C826" s="279" t="s">
        <v>2093</v>
      </c>
      <c r="D826" s="279" t="s">
        <v>2093</v>
      </c>
      <c r="E826" s="285">
        <v>10986.3364655172</v>
      </c>
      <c r="F826" s="285" t="s">
        <v>1512</v>
      </c>
      <c r="G826" s="286"/>
      <c r="H826" s="286"/>
      <c r="I826" s="286"/>
      <c r="J826" s="286"/>
      <c r="K826" s="286" t="e">
        <f>INDEX('2月'!F:F,MATCH(G826,'2月'!A:A,0))</f>
        <v>#N/A</v>
      </c>
      <c r="L826" s="287" t="s">
        <v>33</v>
      </c>
      <c r="M826" s="287"/>
      <c r="N826" s="287" t="s">
        <v>45</v>
      </c>
      <c r="O826" s="286" t="str">
        <f>VLOOKUP(Q826,重复!A:A,1,FALSE)</f>
        <v>下载管理-厂端</v>
      </c>
      <c r="P826" s="279" t="s">
        <v>543</v>
      </c>
      <c r="Q826" s="279" t="str">
        <f>INDEX(本体!C:C,MATCH(R826,本体!E:E,0))</f>
        <v>下载管理-厂端</v>
      </c>
      <c r="R826" s="180" t="s">
        <v>2075</v>
      </c>
    </row>
    <row r="827" s="263" customFormat="1" ht="16.5" spans="1:18">
      <c r="A827" s="278" t="s">
        <v>2094</v>
      </c>
      <c r="B827" s="278" t="s">
        <v>1763</v>
      </c>
      <c r="C827" s="279" t="s">
        <v>2095</v>
      </c>
      <c r="D827" s="279" t="s">
        <v>2095</v>
      </c>
      <c r="E827" s="285">
        <v>7847.38318965515</v>
      </c>
      <c r="F827" s="285" t="s">
        <v>1512</v>
      </c>
      <c r="G827" s="286"/>
      <c r="H827" s="286"/>
      <c r="I827" s="286"/>
      <c r="J827" s="286"/>
      <c r="K827" s="286" t="e">
        <f>INDEX('2月'!F:F,MATCH(G827,'2月'!A:A,0))</f>
        <v>#N/A</v>
      </c>
      <c r="L827" s="287" t="s">
        <v>33</v>
      </c>
      <c r="M827" s="287"/>
      <c r="N827" s="287" t="s">
        <v>45</v>
      </c>
      <c r="O827" s="286" t="str">
        <f>VLOOKUP(Q827,重复!A:A,1,FALSE)</f>
        <v>下载管理-厂端</v>
      </c>
      <c r="P827" s="279" t="s">
        <v>543</v>
      </c>
      <c r="Q827" s="279" t="str">
        <f>INDEX(本体!C:C,MATCH(R827,本体!E:E,0))</f>
        <v>下载管理-厂端</v>
      </c>
      <c r="R827" s="180" t="s">
        <v>2069</v>
      </c>
    </row>
    <row r="828" ht="16.5" spans="1:18">
      <c r="A828" s="278" t="s">
        <v>2096</v>
      </c>
      <c r="B828" s="278" t="s">
        <v>1763</v>
      </c>
      <c r="C828" s="279" t="s">
        <v>2097</v>
      </c>
      <c r="D828" s="280" t="s">
        <v>2098</v>
      </c>
      <c r="E828" s="285">
        <v>10986.3364655172</v>
      </c>
      <c r="F828" s="285" t="s">
        <v>1512</v>
      </c>
      <c r="G828" s="286">
        <v>423</v>
      </c>
      <c r="H828" s="286" t="s">
        <v>1253</v>
      </c>
      <c r="I828" s="286" t="s">
        <v>2097</v>
      </c>
      <c r="J828" s="286" t="s">
        <v>34</v>
      </c>
      <c r="K828" s="286">
        <f>INDEX('2月'!F:F,MATCH(G828,'2月'!A:A,0))</f>
        <v>0</v>
      </c>
      <c r="L828" s="287"/>
      <c r="M828" s="287"/>
      <c r="N828" s="287" t="s">
        <v>34</v>
      </c>
      <c r="O828" s="286" t="str">
        <f>VLOOKUP(Q828,重复!A:A,1,FALSE)</f>
        <v>环车检查与维修代码对照关系维护-厂端</v>
      </c>
      <c r="P828" s="279" t="s">
        <v>543</v>
      </c>
      <c r="Q828" s="279" t="str">
        <f>INDEX(本体!C:C,MATCH(R828,本体!E:E,0))</f>
        <v>环车检查与维修代码对照关系维护-厂端</v>
      </c>
      <c r="R828" s="180" t="s">
        <v>2099</v>
      </c>
    </row>
    <row r="829" ht="16.5" spans="1:18">
      <c r="A829" s="278" t="s">
        <v>2100</v>
      </c>
      <c r="B829" s="278" t="s">
        <v>1763</v>
      </c>
      <c r="C829" s="279"/>
      <c r="D829" s="280" t="s">
        <v>2101</v>
      </c>
      <c r="E829" s="285">
        <v>7847.38318965515</v>
      </c>
      <c r="F829" s="285" t="s">
        <v>1512</v>
      </c>
      <c r="G829" s="286"/>
      <c r="H829" s="286"/>
      <c r="I829" s="286"/>
      <c r="J829" s="286"/>
      <c r="K829" s="286" t="e">
        <f>INDEX('2月'!F:F,MATCH(G829,'2月'!A:A,0))</f>
        <v>#N/A</v>
      </c>
      <c r="L829" s="287" t="s">
        <v>33</v>
      </c>
      <c r="M829" s="287"/>
      <c r="N829" s="287" t="s">
        <v>45</v>
      </c>
      <c r="O829" s="286" t="str">
        <f>VLOOKUP(Q829,重复!A:A,1,FALSE)</f>
        <v>环车检查与维修代码对照关系维护-厂端</v>
      </c>
      <c r="P829" s="279" t="s">
        <v>543</v>
      </c>
      <c r="Q829" s="279" t="str">
        <f>INDEX(本体!C:C,MATCH(R829,本体!E:E,0))</f>
        <v>环车检查与维修代码对照关系维护-厂端</v>
      </c>
      <c r="R829" s="180" t="s">
        <v>2102</v>
      </c>
    </row>
    <row r="830" ht="16.5" spans="1:18">
      <c r="A830" s="278" t="s">
        <v>2103</v>
      </c>
      <c r="B830" s="278" t="s">
        <v>1763</v>
      </c>
      <c r="C830" s="279"/>
      <c r="D830" s="280" t="s">
        <v>2104</v>
      </c>
      <c r="E830" s="285">
        <v>6277.90655172412</v>
      </c>
      <c r="F830" s="285" t="s">
        <v>1512</v>
      </c>
      <c r="G830" s="286">
        <v>191</v>
      </c>
      <c r="H830" s="286" t="s">
        <v>1914</v>
      </c>
      <c r="I830" s="286" t="s">
        <v>1924</v>
      </c>
      <c r="J830" s="286" t="s">
        <v>24</v>
      </c>
      <c r="K830" s="286">
        <f>INDEX('2月'!F:F,MATCH(G830,'2月'!A:A,0))</f>
        <v>0</v>
      </c>
      <c r="L830" s="287"/>
      <c r="M830" s="287"/>
      <c r="N830" s="287" t="s">
        <v>24</v>
      </c>
      <c r="O830" s="286" t="str">
        <f>VLOOKUP(Q830,重复!A:A,1,FALSE)</f>
        <v>环车检查与维修代码对照关系维护-厂端</v>
      </c>
      <c r="P830" s="279" t="s">
        <v>543</v>
      </c>
      <c r="Q830" s="279" t="str">
        <f>INDEX(本体!C:C,MATCH(R830,本体!E:E,0))</f>
        <v>环车检查与维修代码对照关系维护-厂端</v>
      </c>
      <c r="R830" s="180" t="s">
        <v>2105</v>
      </c>
    </row>
    <row r="831" ht="16.5" spans="1:18">
      <c r="A831" s="278" t="s">
        <v>2106</v>
      </c>
      <c r="B831" s="278" t="s">
        <v>1763</v>
      </c>
      <c r="C831" s="279"/>
      <c r="D831" s="280" t="s">
        <v>2107</v>
      </c>
      <c r="E831" s="285">
        <v>6277.90655172412</v>
      </c>
      <c r="F831" s="285" t="s">
        <v>1512</v>
      </c>
      <c r="G831" s="286">
        <v>191</v>
      </c>
      <c r="H831" s="286" t="s">
        <v>1914</v>
      </c>
      <c r="I831" s="286" t="s">
        <v>1924</v>
      </c>
      <c r="J831" s="286" t="s">
        <v>24</v>
      </c>
      <c r="K831" s="286">
        <f>INDEX('2月'!F:F,MATCH(G831,'2月'!A:A,0))</f>
        <v>0</v>
      </c>
      <c r="L831" s="287"/>
      <c r="M831" s="287"/>
      <c r="N831" s="287" t="s">
        <v>24</v>
      </c>
      <c r="O831" s="286" t="str">
        <f>VLOOKUP(Q831,重复!A:A,1,FALSE)</f>
        <v>环车检查与维修代码对照关系维护-厂端</v>
      </c>
      <c r="P831" s="279" t="s">
        <v>543</v>
      </c>
      <c r="Q831" s="279" t="str">
        <f>INDEX(本体!C:C,MATCH(R831,本体!E:E,0))</f>
        <v>环车检查与维修代码对照关系维护-厂端</v>
      </c>
      <c r="R831" s="180" t="s">
        <v>2105</v>
      </c>
    </row>
    <row r="832" s="263" customFormat="1" ht="16.5" spans="1:18">
      <c r="A832" s="278" t="s">
        <v>2108</v>
      </c>
      <c r="B832" s="278" t="s">
        <v>1763</v>
      </c>
      <c r="C832" s="279"/>
      <c r="D832" s="279" t="s">
        <v>2109</v>
      </c>
      <c r="E832" s="285">
        <v>6277.90655172412</v>
      </c>
      <c r="F832" s="285" t="s">
        <v>1512</v>
      </c>
      <c r="G832" s="286"/>
      <c r="H832" s="286"/>
      <c r="I832" s="286"/>
      <c r="J832" s="286"/>
      <c r="K832" s="286" t="e">
        <f>INDEX('2月'!F:F,MATCH(G832,'2月'!A:A,0))</f>
        <v>#N/A</v>
      </c>
      <c r="L832" s="287" t="s">
        <v>33</v>
      </c>
      <c r="M832" s="287"/>
      <c r="N832" s="287" t="s">
        <v>45</v>
      </c>
      <c r="O832" s="286" t="str">
        <f>VLOOKUP(Q832,重复!A:A,1,FALSE)</f>
        <v>环车检查与维修代码对照关系维护-厂端</v>
      </c>
      <c r="P832" s="279" t="s">
        <v>543</v>
      </c>
      <c r="Q832" s="279" t="str">
        <f>INDEX(本体!C:C,MATCH(R832,本体!E:E,0))</f>
        <v>环车检查与维修代码对照关系维护-厂端</v>
      </c>
      <c r="R832" s="180" t="s">
        <v>2105</v>
      </c>
    </row>
    <row r="833" ht="16.5" spans="1:18">
      <c r="A833" s="278" t="s">
        <v>2110</v>
      </c>
      <c r="B833" s="278" t="s">
        <v>1763</v>
      </c>
      <c r="C833" s="279"/>
      <c r="D833" s="279" t="s">
        <v>2111</v>
      </c>
      <c r="E833" s="285">
        <v>6277.90655172412</v>
      </c>
      <c r="F833" s="285" t="s">
        <v>1512</v>
      </c>
      <c r="G833" s="286"/>
      <c r="H833" s="286"/>
      <c r="I833" s="286"/>
      <c r="J833" s="286"/>
      <c r="K833" s="286" t="e">
        <f>INDEX('2月'!F:F,MATCH(G833,'2月'!A:A,0))</f>
        <v>#N/A</v>
      </c>
      <c r="L833" s="287" t="s">
        <v>33</v>
      </c>
      <c r="M833" s="287"/>
      <c r="N833" s="287" t="s">
        <v>45</v>
      </c>
      <c r="O833" s="286" t="str">
        <f>VLOOKUP(Q833,重复!A:A,1,FALSE)</f>
        <v>环车检查与维修代码对照关系维护-厂端</v>
      </c>
      <c r="P833" s="279" t="s">
        <v>543</v>
      </c>
      <c r="Q833" s="279" t="str">
        <f>INDEX(本体!C:C,MATCH(R833,本体!E:E,0))</f>
        <v>环车检查与维修代码对照关系维护-厂端</v>
      </c>
      <c r="R833" s="180" t="s">
        <v>2105</v>
      </c>
    </row>
    <row r="834" ht="16.5" spans="1:18">
      <c r="A834" s="278" t="s">
        <v>2112</v>
      </c>
      <c r="B834" s="278" t="s">
        <v>1763</v>
      </c>
      <c r="C834" s="279"/>
      <c r="D834" s="280" t="s">
        <v>2113</v>
      </c>
      <c r="E834" s="285">
        <v>0</v>
      </c>
      <c r="F834" s="285" t="s">
        <v>1512</v>
      </c>
      <c r="G834" s="286"/>
      <c r="H834" s="286"/>
      <c r="I834" s="286"/>
      <c r="J834" s="286"/>
      <c r="K834" s="286" t="e">
        <f>INDEX('2月'!F:F,MATCH(G834,'2月'!A:A,0))</f>
        <v>#N/A</v>
      </c>
      <c r="L834" s="287" t="s">
        <v>33</v>
      </c>
      <c r="M834" s="287"/>
      <c r="N834" s="287" t="s">
        <v>45</v>
      </c>
      <c r="O834" s="286" t="str">
        <f>VLOOKUP(Q834,重复!A:A,1,FALSE)</f>
        <v>环车检查与维修代码对照关系维护-厂端</v>
      </c>
      <c r="P834" s="279" t="s">
        <v>543</v>
      </c>
      <c r="Q834" s="279" t="str">
        <f>INDEX(本体!C:C,MATCH(R834,本体!E:E,0))</f>
        <v>环车检查与维修代码对照关系维护-厂端</v>
      </c>
      <c r="R834" s="176" t="s">
        <v>2114</v>
      </c>
    </row>
    <row r="835" ht="16.5" spans="1:18">
      <c r="A835" s="278" t="s">
        <v>2115</v>
      </c>
      <c r="B835" s="278" t="s">
        <v>1763</v>
      </c>
      <c r="C835" s="279"/>
      <c r="D835" s="280" t="s">
        <v>2116</v>
      </c>
      <c r="E835" s="285">
        <v>6277.90655172412</v>
      </c>
      <c r="F835" s="285" t="s">
        <v>1512</v>
      </c>
      <c r="G835" s="286"/>
      <c r="H835" s="286"/>
      <c r="I835" s="286"/>
      <c r="J835" s="286"/>
      <c r="K835" s="286" t="e">
        <f>INDEX('2月'!F:F,MATCH(G835,'2月'!A:A,0))</f>
        <v>#N/A</v>
      </c>
      <c r="L835" s="287" t="s">
        <v>33</v>
      </c>
      <c r="M835" s="287"/>
      <c r="N835" s="287" t="s">
        <v>45</v>
      </c>
      <c r="O835" s="286" t="str">
        <f>VLOOKUP(Q835,重复!A:A,1,FALSE)</f>
        <v>环车检查与维修代码对照关系维护-厂端</v>
      </c>
      <c r="P835" s="279" t="s">
        <v>543</v>
      </c>
      <c r="Q835" s="279" t="str">
        <f>INDEX(本体!C:C,MATCH(R835,本体!E:E,0))</f>
        <v>环车检查与维修代码对照关系维护-厂端</v>
      </c>
      <c r="R835" s="176" t="s">
        <v>2117</v>
      </c>
    </row>
    <row r="836" ht="16.5" spans="1:18">
      <c r="A836" s="278" t="s">
        <v>2118</v>
      </c>
      <c r="B836" s="278" t="s">
        <v>1763</v>
      </c>
      <c r="C836" s="279"/>
      <c r="D836" s="280" t="s">
        <v>2119</v>
      </c>
      <c r="E836" s="285">
        <v>0</v>
      </c>
      <c r="F836" s="285" t="s">
        <v>1512</v>
      </c>
      <c r="G836" s="286"/>
      <c r="H836" s="286"/>
      <c r="I836" s="286"/>
      <c r="J836" s="286"/>
      <c r="K836" s="286" t="e">
        <f>INDEX('2月'!F:F,MATCH(G836,'2月'!A:A,0))</f>
        <v>#N/A</v>
      </c>
      <c r="L836" s="287" t="s">
        <v>33</v>
      </c>
      <c r="M836" s="287"/>
      <c r="N836" s="287" t="s">
        <v>45</v>
      </c>
      <c r="O836" s="286" t="str">
        <f>VLOOKUP(Q836,重复!A:A,1,FALSE)</f>
        <v>环车检查与维修代码对照关系维护-厂端</v>
      </c>
      <c r="P836" s="279" t="s">
        <v>543</v>
      </c>
      <c r="Q836" s="279" t="str">
        <f>INDEX(本体!C:C,MATCH(R836,本体!E:E,0))</f>
        <v>环车检查与维修代码对照关系维护-厂端</v>
      </c>
      <c r="R836" s="180" t="s">
        <v>2120</v>
      </c>
    </row>
    <row r="837" ht="16.5" spans="1:18">
      <c r="A837" s="278" t="s">
        <v>2121</v>
      </c>
      <c r="B837" s="278" t="s">
        <v>1763</v>
      </c>
      <c r="C837" s="279"/>
      <c r="D837" s="280" t="s">
        <v>2122</v>
      </c>
      <c r="E837" s="285">
        <v>0</v>
      </c>
      <c r="F837" s="285" t="s">
        <v>1512</v>
      </c>
      <c r="G837" s="286"/>
      <c r="H837" s="286"/>
      <c r="I837" s="286"/>
      <c r="J837" s="286"/>
      <c r="K837" s="286" t="e">
        <f>INDEX('2月'!F:F,MATCH(G837,'2月'!A:A,0))</f>
        <v>#N/A</v>
      </c>
      <c r="L837" s="287" t="s">
        <v>33</v>
      </c>
      <c r="M837" s="287"/>
      <c r="N837" s="287" t="s">
        <v>45</v>
      </c>
      <c r="O837" s="286" t="str">
        <f>VLOOKUP(Q837,重复!A:A,1,FALSE)</f>
        <v>环车检查与维修代码对照关系维护-厂端</v>
      </c>
      <c r="P837" s="279" t="s">
        <v>543</v>
      </c>
      <c r="Q837" s="279" t="str">
        <f>INDEX(本体!C:C,MATCH(R837,本体!E:E,0))</f>
        <v>环车检查与维修代码对照关系维护-厂端</v>
      </c>
      <c r="R837" s="180" t="s">
        <v>2123</v>
      </c>
    </row>
    <row r="838" ht="16.5" spans="1:18">
      <c r="A838" s="278" t="s">
        <v>2124</v>
      </c>
      <c r="B838" s="278" t="s">
        <v>1763</v>
      </c>
      <c r="C838" s="279"/>
      <c r="D838" s="280" t="s">
        <v>2125</v>
      </c>
      <c r="E838" s="285">
        <v>0</v>
      </c>
      <c r="F838" s="285" t="s">
        <v>1512</v>
      </c>
      <c r="G838" s="286"/>
      <c r="H838" s="286"/>
      <c r="I838" s="286"/>
      <c r="J838" s="286"/>
      <c r="K838" s="286" t="e">
        <f>INDEX('2月'!F:F,MATCH(G838,'2月'!A:A,0))</f>
        <v>#N/A</v>
      </c>
      <c r="L838" s="287" t="s">
        <v>33</v>
      </c>
      <c r="M838" s="287"/>
      <c r="N838" s="287" t="s">
        <v>45</v>
      </c>
      <c r="O838" s="286" t="str">
        <f>VLOOKUP(Q838,重复!A:A,1,FALSE)</f>
        <v>环车检查与维修代码对照关系维护-厂端</v>
      </c>
      <c r="P838" s="279" t="s">
        <v>543</v>
      </c>
      <c r="Q838" s="279" t="str">
        <f>INDEX(本体!C:C,MATCH(R838,本体!E:E,0))</f>
        <v>环车检查与维修代码对照关系维护-厂端</v>
      </c>
      <c r="R838" s="180" t="s">
        <v>2126</v>
      </c>
    </row>
    <row r="839" ht="16.5" spans="1:18">
      <c r="A839" s="278" t="s">
        <v>2127</v>
      </c>
      <c r="B839" s="278" t="s">
        <v>1763</v>
      </c>
      <c r="C839" s="279"/>
      <c r="D839" s="280" t="s">
        <v>2128</v>
      </c>
      <c r="E839" s="285">
        <v>0</v>
      </c>
      <c r="F839" s="285" t="s">
        <v>1512</v>
      </c>
      <c r="G839" s="286"/>
      <c r="H839" s="286"/>
      <c r="I839" s="286"/>
      <c r="J839" s="286"/>
      <c r="K839" s="286" t="e">
        <f>INDEX('2月'!F:F,MATCH(G839,'2月'!A:A,0))</f>
        <v>#N/A</v>
      </c>
      <c r="L839" s="287" t="s">
        <v>33</v>
      </c>
      <c r="M839" s="287"/>
      <c r="N839" s="287" t="s">
        <v>45</v>
      </c>
      <c r="O839" s="286" t="str">
        <f>VLOOKUP(Q839,重复!A:A,1,FALSE)</f>
        <v>环车检查与维修代码对照关系维护-厂端</v>
      </c>
      <c r="P839" s="279" t="s">
        <v>543</v>
      </c>
      <c r="Q839" s="279" t="str">
        <f>INDEX(本体!C:C,MATCH(R839,本体!E:E,0))</f>
        <v>环车检查与维修代码对照关系维护-厂端</v>
      </c>
      <c r="R839" s="180" t="s">
        <v>2129</v>
      </c>
    </row>
    <row r="840" ht="16.5" spans="1:18">
      <c r="A840" s="278" t="s">
        <v>2130</v>
      </c>
      <c r="B840" s="278" t="s">
        <v>1763</v>
      </c>
      <c r="C840" s="279"/>
      <c r="D840" s="279" t="s">
        <v>558</v>
      </c>
      <c r="E840" s="285">
        <v>7847.38318965515</v>
      </c>
      <c r="F840" s="285" t="s">
        <v>1512</v>
      </c>
      <c r="G840" s="286"/>
      <c r="H840" s="286"/>
      <c r="I840" s="286"/>
      <c r="J840" s="286"/>
      <c r="K840" s="286" t="e">
        <f>INDEX('2月'!F:F,MATCH(G840,'2月'!A:A,0))</f>
        <v>#N/A</v>
      </c>
      <c r="L840" s="287" t="s">
        <v>33</v>
      </c>
      <c r="M840" s="287"/>
      <c r="N840" s="287" t="s">
        <v>45</v>
      </c>
      <c r="O840" s="286" t="str">
        <f>VLOOKUP(Q840,重复!A:A,1,FALSE)</f>
        <v>环车检查与维修代码对照关系维护-厂端</v>
      </c>
      <c r="P840" s="279" t="s">
        <v>543</v>
      </c>
      <c r="Q840" s="279" t="str">
        <f>INDEX(本体!C:C,MATCH(R840,本体!E:E,0))</f>
        <v>环车检查与维修代码对照关系维护-厂端</v>
      </c>
      <c r="R840" s="180" t="s">
        <v>2102</v>
      </c>
    </row>
    <row r="841" s="263" customFormat="1" ht="16.5" spans="1:18">
      <c r="A841" s="278" t="s">
        <v>2131</v>
      </c>
      <c r="B841" s="278" t="s">
        <v>1763</v>
      </c>
      <c r="C841" s="279" t="s">
        <v>2132</v>
      </c>
      <c r="D841" s="279" t="s">
        <v>2133</v>
      </c>
      <c r="E841" s="285">
        <v>10986.3364655172</v>
      </c>
      <c r="F841" s="285" t="s">
        <v>1512</v>
      </c>
      <c r="G841" s="286">
        <v>413</v>
      </c>
      <c r="H841" s="286" t="s">
        <v>1253</v>
      </c>
      <c r="I841" s="286" t="s">
        <v>2132</v>
      </c>
      <c r="J841" s="286" t="s">
        <v>34</v>
      </c>
      <c r="K841" s="286">
        <f>INDEX('2月'!F:F,MATCH(G841,'2月'!A:A,0))</f>
        <v>0</v>
      </c>
      <c r="L841" s="287"/>
      <c r="M841" s="287"/>
      <c r="N841" s="287" t="s">
        <v>34</v>
      </c>
      <c r="O841" s="286" t="str">
        <f>VLOOKUP(Q841,重复!A:A,1,FALSE)</f>
        <v>结算单模板主表-厂端</v>
      </c>
      <c r="P841" s="279" t="s">
        <v>543</v>
      </c>
      <c r="Q841" s="279" t="str">
        <f>INDEX(本体!C:C,MATCH(R841,本体!E:E,0))</f>
        <v>结算单模板主表-厂端</v>
      </c>
      <c r="R841" s="180" t="s">
        <v>2134</v>
      </c>
    </row>
    <row r="842" s="263" customFormat="1" ht="16.5" spans="1:18">
      <c r="A842" s="278" t="s">
        <v>2135</v>
      </c>
      <c r="B842" s="278" t="s">
        <v>1763</v>
      </c>
      <c r="C842" s="279"/>
      <c r="D842" s="280" t="s">
        <v>2136</v>
      </c>
      <c r="E842" s="285">
        <v>7847.38318965515</v>
      </c>
      <c r="F842" s="285" t="s">
        <v>1512</v>
      </c>
      <c r="G842" s="286"/>
      <c r="H842" s="286"/>
      <c r="I842" s="286"/>
      <c r="J842" s="286"/>
      <c r="K842" s="286" t="e">
        <f>INDEX('2月'!F:F,MATCH(G842,'2月'!A:A,0))</f>
        <v>#N/A</v>
      </c>
      <c r="L842" s="287" t="s">
        <v>45</v>
      </c>
      <c r="M842" s="287"/>
      <c r="N842" s="287" t="s">
        <v>45</v>
      </c>
      <c r="O842" s="286" t="str">
        <f>VLOOKUP(Q842,重复!A:A,1,FALSE)</f>
        <v>结算单模板主表-厂端</v>
      </c>
      <c r="P842" s="279" t="s">
        <v>543</v>
      </c>
      <c r="Q842" s="279" t="str">
        <f>INDEX(本体!C:C,MATCH(R842,本体!E:E,0))</f>
        <v>结算单模板主表-厂端</v>
      </c>
      <c r="R842" s="180" t="s">
        <v>2134</v>
      </c>
    </row>
    <row r="843" s="263" customFormat="1" ht="16.5" spans="1:18">
      <c r="A843" s="278" t="s">
        <v>2137</v>
      </c>
      <c r="B843" s="278" t="s">
        <v>1763</v>
      </c>
      <c r="C843" s="279"/>
      <c r="D843" s="280" t="s">
        <v>2138</v>
      </c>
      <c r="E843" s="285">
        <v>6277.90655172412</v>
      </c>
      <c r="F843" s="285" t="s">
        <v>1512</v>
      </c>
      <c r="G843" s="286"/>
      <c r="H843" s="286"/>
      <c r="I843" s="286"/>
      <c r="J843" s="286"/>
      <c r="K843" s="286" t="e">
        <f>INDEX('2月'!F:F,MATCH(G843,'2月'!A:A,0))</f>
        <v>#N/A</v>
      </c>
      <c r="L843" s="287" t="s">
        <v>45</v>
      </c>
      <c r="M843" s="287"/>
      <c r="N843" s="287" t="s">
        <v>45</v>
      </c>
      <c r="O843" s="286" t="str">
        <f>VLOOKUP(Q843,重复!A:A,1,FALSE)</f>
        <v>结算单模板主表-厂端</v>
      </c>
      <c r="P843" s="279" t="s">
        <v>543</v>
      </c>
      <c r="Q843" s="279" t="str">
        <f>INDEX(本体!C:C,MATCH(R843,本体!E:E,0))</f>
        <v>结算单模板主表-厂端</v>
      </c>
      <c r="R843" s="180" t="s">
        <v>2139</v>
      </c>
    </row>
    <row r="844" s="263" customFormat="1" ht="16.5" spans="1:18">
      <c r="A844" s="278" t="s">
        <v>2140</v>
      </c>
      <c r="B844" s="278" t="s">
        <v>1763</v>
      </c>
      <c r="C844" s="279"/>
      <c r="D844" s="279" t="s">
        <v>2141</v>
      </c>
      <c r="E844" s="285">
        <v>6277.90655172412</v>
      </c>
      <c r="F844" s="285" t="s">
        <v>1512</v>
      </c>
      <c r="G844" s="286"/>
      <c r="H844" s="286"/>
      <c r="I844" s="286"/>
      <c r="J844" s="286"/>
      <c r="K844" s="286" t="e">
        <f>INDEX('2月'!F:F,MATCH(G844,'2月'!A:A,0))</f>
        <v>#N/A</v>
      </c>
      <c r="L844" s="287" t="s">
        <v>45</v>
      </c>
      <c r="M844" s="287"/>
      <c r="N844" s="287" t="s">
        <v>45</v>
      </c>
      <c r="O844" s="286" t="str">
        <f>VLOOKUP(Q844,重复!A:A,1,FALSE)</f>
        <v>结算单模板主表-厂端</v>
      </c>
      <c r="P844" s="279" t="s">
        <v>543</v>
      </c>
      <c r="Q844" s="279" t="str">
        <f>INDEX(本体!C:C,MATCH(R844,本体!E:E,0))</f>
        <v>结算单模板主表-厂端</v>
      </c>
      <c r="R844" s="180" t="s">
        <v>2142</v>
      </c>
    </row>
    <row r="845" s="263" customFormat="1" ht="16.5" spans="1:18">
      <c r="A845" s="278" t="s">
        <v>2143</v>
      </c>
      <c r="B845" s="278" t="s">
        <v>1763</v>
      </c>
      <c r="C845" s="279"/>
      <c r="D845" s="280" t="s">
        <v>2144</v>
      </c>
      <c r="E845" s="285">
        <v>6277.90655172412</v>
      </c>
      <c r="F845" s="285" t="s">
        <v>1512</v>
      </c>
      <c r="G845" s="286"/>
      <c r="H845" s="286"/>
      <c r="I845" s="286"/>
      <c r="J845" s="286"/>
      <c r="K845" s="286" t="e">
        <f>INDEX('2月'!F:F,MATCH(G845,'2月'!A:A,0))</f>
        <v>#N/A</v>
      </c>
      <c r="L845" s="287" t="s">
        <v>45</v>
      </c>
      <c r="M845" s="287"/>
      <c r="N845" s="287" t="s">
        <v>45</v>
      </c>
      <c r="O845" s="286" t="str">
        <f>VLOOKUP(Q845,重复!A:A,1,FALSE)</f>
        <v>结算单模板主表-厂端</v>
      </c>
      <c r="P845" s="279" t="s">
        <v>543</v>
      </c>
      <c r="Q845" s="279" t="str">
        <f>INDEX(本体!C:C,MATCH(R845,本体!E:E,0))</f>
        <v>结算单模板主表-厂端</v>
      </c>
      <c r="R845" s="180" t="s">
        <v>2142</v>
      </c>
    </row>
    <row r="846" s="263" customFormat="1" ht="16.5" spans="1:18">
      <c r="A846" s="278" t="s">
        <v>2145</v>
      </c>
      <c r="B846" s="278" t="s">
        <v>1763</v>
      </c>
      <c r="C846" s="279"/>
      <c r="D846" s="280" t="s">
        <v>2146</v>
      </c>
      <c r="E846" s="285">
        <v>6277.90655172412</v>
      </c>
      <c r="F846" s="285" t="s">
        <v>1512</v>
      </c>
      <c r="G846" s="286"/>
      <c r="H846" s="286"/>
      <c r="I846" s="286"/>
      <c r="J846" s="286"/>
      <c r="K846" s="286" t="e">
        <f>INDEX('2月'!F:F,MATCH(G846,'2月'!A:A,0))</f>
        <v>#N/A</v>
      </c>
      <c r="L846" s="287" t="s">
        <v>45</v>
      </c>
      <c r="M846" s="287"/>
      <c r="N846" s="287" t="s">
        <v>45</v>
      </c>
      <c r="O846" s="286" t="str">
        <f>VLOOKUP(Q846,重复!A:A,1,FALSE)</f>
        <v>结算单模板主表-厂端</v>
      </c>
      <c r="P846" s="279" t="s">
        <v>543</v>
      </c>
      <c r="Q846" s="279" t="str">
        <f>INDEX(本体!C:C,MATCH(R846,本体!E:E,0))</f>
        <v>结算单模板主表-厂端</v>
      </c>
      <c r="R846" s="176" t="s">
        <v>2147</v>
      </c>
    </row>
    <row r="847" s="263" customFormat="1" ht="16.5" spans="1:18">
      <c r="A847" s="278" t="s">
        <v>2148</v>
      </c>
      <c r="B847" s="278" t="s">
        <v>1763</v>
      </c>
      <c r="C847" s="279"/>
      <c r="D847" s="280" t="s">
        <v>2149</v>
      </c>
      <c r="E847" s="285">
        <v>6277.90655172412</v>
      </c>
      <c r="F847" s="285" t="s">
        <v>1512</v>
      </c>
      <c r="G847" s="286"/>
      <c r="H847" s="286"/>
      <c r="I847" s="286"/>
      <c r="J847" s="286"/>
      <c r="K847" s="286" t="e">
        <f>INDEX('2月'!F:F,MATCH(G847,'2月'!A:A,0))</f>
        <v>#N/A</v>
      </c>
      <c r="L847" s="287" t="s">
        <v>45</v>
      </c>
      <c r="M847" s="287"/>
      <c r="N847" s="287" t="s">
        <v>45</v>
      </c>
      <c r="O847" s="286" t="str">
        <f>VLOOKUP(Q847,重复!A:A,1,FALSE)</f>
        <v>结算单模板主表-厂端</v>
      </c>
      <c r="P847" s="279" t="s">
        <v>543</v>
      </c>
      <c r="Q847" s="279" t="str">
        <f>INDEX(本体!C:C,MATCH(R847,本体!E:E,0))</f>
        <v>结算单模板主表-厂端</v>
      </c>
      <c r="R847" s="180" t="s">
        <v>2150</v>
      </c>
    </row>
    <row r="848" s="263" customFormat="1" ht="16.5" spans="1:18">
      <c r="A848" s="278" t="s">
        <v>2151</v>
      </c>
      <c r="B848" s="278" t="s">
        <v>1763</v>
      </c>
      <c r="C848" s="279"/>
      <c r="D848" s="280" t="s">
        <v>2152</v>
      </c>
      <c r="E848" s="285">
        <v>6277.90655172412</v>
      </c>
      <c r="F848" s="285" t="s">
        <v>1512</v>
      </c>
      <c r="G848" s="286"/>
      <c r="H848" s="286"/>
      <c r="I848" s="286"/>
      <c r="J848" s="286"/>
      <c r="K848" s="286" t="e">
        <f>INDEX('2月'!F:F,MATCH(G848,'2月'!A:A,0))</f>
        <v>#N/A</v>
      </c>
      <c r="L848" s="287" t="s">
        <v>45</v>
      </c>
      <c r="M848" s="287"/>
      <c r="N848" s="287" t="s">
        <v>45</v>
      </c>
      <c r="O848" s="286" t="str">
        <f>VLOOKUP(Q848,重复!A:A,1,FALSE)</f>
        <v>结算单模板主表-厂端</v>
      </c>
      <c r="P848" s="279" t="s">
        <v>543</v>
      </c>
      <c r="Q848" s="279" t="str">
        <f>INDEX(本体!C:C,MATCH(R848,本体!E:E,0))</f>
        <v>结算单模板主表-厂端</v>
      </c>
      <c r="R848" s="180" t="s">
        <v>2153</v>
      </c>
    </row>
    <row r="849" s="263" customFormat="1" ht="16.5" spans="1:18">
      <c r="A849" s="278" t="s">
        <v>2154</v>
      </c>
      <c r="B849" s="278" t="s">
        <v>1763</v>
      </c>
      <c r="C849" s="279" t="s">
        <v>2155</v>
      </c>
      <c r="D849" s="280" t="s">
        <v>2156</v>
      </c>
      <c r="E849" s="285">
        <v>10986.3364655172</v>
      </c>
      <c r="F849" s="285" t="s">
        <v>1512</v>
      </c>
      <c r="G849" s="286">
        <v>424</v>
      </c>
      <c r="H849" s="286" t="s">
        <v>1253</v>
      </c>
      <c r="I849" s="286" t="s">
        <v>2155</v>
      </c>
      <c r="J849" s="286" t="s">
        <v>34</v>
      </c>
      <c r="K849" s="286">
        <f>INDEX('2月'!F:F,MATCH(G849,'2月'!A:A,0))</f>
        <v>0</v>
      </c>
      <c r="L849" s="287"/>
      <c r="M849" s="287"/>
      <c r="N849" s="287" t="s">
        <v>34</v>
      </c>
      <c r="O849" s="286" t="str">
        <f>VLOOKUP(Q849,重复!A:A,1,FALSE)</f>
        <v>汽车维修电子健康档案信息维护-厂端</v>
      </c>
      <c r="P849" s="279" t="s">
        <v>543</v>
      </c>
      <c r="Q849" s="279" t="str">
        <f>INDEX(本体!C:C,MATCH(R849,本体!E:E,0))</f>
        <v>汽车维修电子健康档案信息维护-厂端</v>
      </c>
      <c r="R849" s="180" t="s">
        <v>2157</v>
      </c>
    </row>
    <row r="850" s="263" customFormat="1" ht="16.5" spans="1:18">
      <c r="A850" s="278" t="s">
        <v>2158</v>
      </c>
      <c r="B850" s="278" t="s">
        <v>1763</v>
      </c>
      <c r="C850" s="279"/>
      <c r="D850" s="280" t="s">
        <v>2159</v>
      </c>
      <c r="E850" s="285">
        <v>7847.38318965515</v>
      </c>
      <c r="F850" s="285" t="s">
        <v>1512</v>
      </c>
      <c r="G850" s="286"/>
      <c r="H850" s="286"/>
      <c r="I850" s="286"/>
      <c r="J850" s="286"/>
      <c r="K850" s="286" t="e">
        <f>INDEX('2月'!F:F,MATCH(G850,'2月'!A:A,0))</f>
        <v>#N/A</v>
      </c>
      <c r="L850" s="287" t="s">
        <v>45</v>
      </c>
      <c r="M850" s="287"/>
      <c r="N850" s="287" t="s">
        <v>45</v>
      </c>
      <c r="O850" s="286" t="str">
        <f>VLOOKUP(Q850,重复!A:A,1,FALSE)</f>
        <v>汽车维修电子健康档案信息维护-厂端</v>
      </c>
      <c r="P850" s="279" t="s">
        <v>543</v>
      </c>
      <c r="Q850" s="279" t="str">
        <f>INDEX(本体!C:C,MATCH(R850,本体!E:E,0))</f>
        <v>汽车维修电子健康档案信息维护-厂端</v>
      </c>
      <c r="R850" s="180" t="s">
        <v>2157</v>
      </c>
    </row>
    <row r="851" s="263" customFormat="1" ht="16.5" spans="1:18">
      <c r="A851" s="278" t="s">
        <v>2160</v>
      </c>
      <c r="B851" s="278" t="s">
        <v>1763</v>
      </c>
      <c r="C851" s="279"/>
      <c r="D851" s="280" t="s">
        <v>2161</v>
      </c>
      <c r="E851" s="285">
        <v>6277.90655172412</v>
      </c>
      <c r="F851" s="285" t="s">
        <v>1512</v>
      </c>
      <c r="G851" s="286"/>
      <c r="H851" s="286"/>
      <c r="I851" s="286"/>
      <c r="J851" s="286"/>
      <c r="K851" s="286" t="e">
        <f>INDEX('2月'!F:F,MATCH(G851,'2月'!A:A,0))</f>
        <v>#N/A</v>
      </c>
      <c r="L851" s="287" t="s">
        <v>45</v>
      </c>
      <c r="M851" s="287"/>
      <c r="N851" s="287" t="s">
        <v>45</v>
      </c>
      <c r="O851" s="286" t="str">
        <f>VLOOKUP(Q851,重复!A:A,1,FALSE)</f>
        <v>汽车维修电子健康档案信息维护-厂端</v>
      </c>
      <c r="P851" s="279" t="s">
        <v>543</v>
      </c>
      <c r="Q851" s="279" t="str">
        <f>INDEX(本体!C:C,MATCH(R851,本体!E:E,0))</f>
        <v>汽车维修电子健康档案信息维护-厂端</v>
      </c>
      <c r="R851" s="180" t="s">
        <v>2162</v>
      </c>
    </row>
    <row r="852" s="263" customFormat="1" ht="16.5" spans="1:18">
      <c r="A852" s="278" t="s">
        <v>2163</v>
      </c>
      <c r="B852" s="278" t="s">
        <v>1763</v>
      </c>
      <c r="C852" s="279"/>
      <c r="D852" s="279" t="s">
        <v>2164</v>
      </c>
      <c r="E852" s="285">
        <v>0</v>
      </c>
      <c r="F852" s="285" t="s">
        <v>1512</v>
      </c>
      <c r="G852" s="286"/>
      <c r="H852" s="286"/>
      <c r="I852" s="286"/>
      <c r="J852" s="286"/>
      <c r="K852" s="286" t="e">
        <f>INDEX('2月'!F:F,MATCH(G852,'2月'!A:A,0))</f>
        <v>#N/A</v>
      </c>
      <c r="L852" s="287" t="s">
        <v>45</v>
      </c>
      <c r="M852" s="287"/>
      <c r="N852" s="287" t="s">
        <v>45</v>
      </c>
      <c r="O852" s="286" t="str">
        <f>VLOOKUP(Q852,重复!A:A,1,FALSE)</f>
        <v>汽车维修电子健康档案信息维护-厂端</v>
      </c>
      <c r="P852" s="279" t="s">
        <v>543</v>
      </c>
      <c r="Q852" s="279" t="str">
        <f>INDEX(本体!C:C,MATCH(R852,本体!E:E,0))</f>
        <v>汽车维修电子健康档案信息维护-厂端</v>
      </c>
      <c r="R852" s="180" t="s">
        <v>2165</v>
      </c>
    </row>
    <row r="853" s="263" customFormat="1" ht="16.5" spans="1:18">
      <c r="A853" s="278" t="s">
        <v>2166</v>
      </c>
      <c r="B853" s="278" t="s">
        <v>1763</v>
      </c>
      <c r="C853" s="279"/>
      <c r="D853" s="279" t="s">
        <v>2167</v>
      </c>
      <c r="E853" s="285">
        <v>6277.90655172412</v>
      </c>
      <c r="F853" s="285" t="s">
        <v>1512</v>
      </c>
      <c r="G853" s="286"/>
      <c r="H853" s="286"/>
      <c r="I853" s="286"/>
      <c r="J853" s="286"/>
      <c r="K853" s="286" t="e">
        <f>INDEX('2月'!F:F,MATCH(G853,'2月'!A:A,0))</f>
        <v>#N/A</v>
      </c>
      <c r="L853" s="287" t="s">
        <v>45</v>
      </c>
      <c r="M853" s="287"/>
      <c r="N853" s="287" t="s">
        <v>45</v>
      </c>
      <c r="O853" s="286" t="str">
        <f>VLOOKUP(Q853,重复!A:A,1,FALSE)</f>
        <v>汽车维修电子健康档案信息维护-厂端</v>
      </c>
      <c r="P853" s="279" t="s">
        <v>543</v>
      </c>
      <c r="Q853" s="279" t="str">
        <f>INDEX(本体!C:C,MATCH(R853,本体!E:E,0))</f>
        <v>汽车维修电子健康档案信息维护-厂端</v>
      </c>
      <c r="R853" s="180" t="s">
        <v>2165</v>
      </c>
    </row>
    <row r="854" s="263" customFormat="1" ht="16.5" spans="1:18">
      <c r="A854" s="278" t="s">
        <v>2168</v>
      </c>
      <c r="B854" s="278" t="s">
        <v>1763</v>
      </c>
      <c r="C854" s="279"/>
      <c r="D854" s="280" t="s">
        <v>2169</v>
      </c>
      <c r="E854" s="285">
        <v>6277.90655172412</v>
      </c>
      <c r="F854" s="285" t="s">
        <v>1512</v>
      </c>
      <c r="G854" s="286"/>
      <c r="H854" s="286"/>
      <c r="I854" s="286"/>
      <c r="J854" s="286"/>
      <c r="K854" s="286" t="e">
        <f>INDEX('2月'!F:F,MATCH(G854,'2月'!A:A,0))</f>
        <v>#N/A</v>
      </c>
      <c r="L854" s="287" t="s">
        <v>45</v>
      </c>
      <c r="M854" s="287"/>
      <c r="N854" s="287" t="s">
        <v>45</v>
      </c>
      <c r="O854" s="286" t="str">
        <f>VLOOKUP(Q854,重复!A:A,1,FALSE)</f>
        <v>汽车维修电子健康档案信息维护-厂端</v>
      </c>
      <c r="P854" s="279" t="s">
        <v>543</v>
      </c>
      <c r="Q854" s="279" t="str">
        <f>INDEX(本体!C:C,MATCH(R854,本体!E:E,0))</f>
        <v>汽车维修电子健康档案信息维护-厂端</v>
      </c>
      <c r="R854" s="180" t="s">
        <v>2165</v>
      </c>
    </row>
    <row r="855" s="263" customFormat="1" ht="16.5" spans="1:18">
      <c r="A855" s="278" t="s">
        <v>2170</v>
      </c>
      <c r="B855" s="278" t="s">
        <v>1763</v>
      </c>
      <c r="C855" s="279"/>
      <c r="D855" s="279" t="s">
        <v>2171</v>
      </c>
      <c r="E855" s="285">
        <v>6277.90655172412</v>
      </c>
      <c r="F855" s="285" t="s">
        <v>1512</v>
      </c>
      <c r="G855" s="286"/>
      <c r="H855" s="286"/>
      <c r="I855" s="286"/>
      <c r="J855" s="286"/>
      <c r="K855" s="286" t="e">
        <f>INDEX('2月'!F:F,MATCH(G855,'2月'!A:A,0))</f>
        <v>#N/A</v>
      </c>
      <c r="L855" s="287" t="s">
        <v>45</v>
      </c>
      <c r="M855" s="287"/>
      <c r="N855" s="287" t="s">
        <v>45</v>
      </c>
      <c r="O855" s="286" t="str">
        <f>VLOOKUP(Q855,重复!A:A,1,FALSE)</f>
        <v>汽车维修电子健康档案信息维护-厂端</v>
      </c>
      <c r="P855" s="279" t="s">
        <v>543</v>
      </c>
      <c r="Q855" s="279" t="str">
        <f>INDEX(本体!C:C,MATCH(R855,本体!E:E,0))</f>
        <v>汽车维修电子健康档案信息维护-厂端</v>
      </c>
      <c r="R855" s="176" t="s">
        <v>2172</v>
      </c>
    </row>
    <row r="856" s="263" customFormat="1" ht="16.5" spans="1:18">
      <c r="A856" s="278" t="s">
        <v>2173</v>
      </c>
      <c r="B856" s="278" t="s">
        <v>1763</v>
      </c>
      <c r="C856" s="279"/>
      <c r="D856" s="280" t="s">
        <v>2174</v>
      </c>
      <c r="E856" s="285">
        <v>7847.38318965515</v>
      </c>
      <c r="F856" s="285" t="s">
        <v>1512</v>
      </c>
      <c r="G856" s="286"/>
      <c r="H856" s="286"/>
      <c r="I856" s="286"/>
      <c r="J856" s="286"/>
      <c r="K856" s="286" t="e">
        <f>INDEX('2月'!F:F,MATCH(G856,'2月'!A:A,0))</f>
        <v>#N/A</v>
      </c>
      <c r="L856" s="287" t="s">
        <v>45</v>
      </c>
      <c r="M856" s="287"/>
      <c r="N856" s="287" t="s">
        <v>45</v>
      </c>
      <c r="O856" s="286" t="str">
        <f>VLOOKUP(Q856,重复!A:A,1,FALSE)</f>
        <v>汽车维修电子健康档案信息维护-厂端</v>
      </c>
      <c r="P856" s="279" t="s">
        <v>543</v>
      </c>
      <c r="Q856" s="279" t="str">
        <f>INDEX(本体!C:C,MATCH(R856,本体!E:E,0))</f>
        <v>汽车维修电子健康档案信息维护-厂端</v>
      </c>
      <c r="R856" s="176" t="s">
        <v>2175</v>
      </c>
    </row>
    <row r="857" s="263" customFormat="1" ht="16.5" spans="1:18">
      <c r="A857" s="278" t="s">
        <v>2176</v>
      </c>
      <c r="B857" s="278" t="s">
        <v>1763</v>
      </c>
      <c r="C857" s="279"/>
      <c r="D857" s="280" t="s">
        <v>2177</v>
      </c>
      <c r="E857" s="285">
        <v>6277.90655172412</v>
      </c>
      <c r="F857" s="285" t="s">
        <v>1512</v>
      </c>
      <c r="G857" s="286"/>
      <c r="H857" s="286"/>
      <c r="I857" s="286"/>
      <c r="J857" s="286"/>
      <c r="K857" s="286" t="e">
        <f>INDEX('2月'!F:F,MATCH(G857,'2月'!A:A,0))</f>
        <v>#N/A</v>
      </c>
      <c r="L857" s="287" t="s">
        <v>45</v>
      </c>
      <c r="M857" s="287"/>
      <c r="N857" s="287" t="s">
        <v>45</v>
      </c>
      <c r="O857" s="286" t="str">
        <f>VLOOKUP(Q857,重复!A:A,1,FALSE)</f>
        <v>汽车维修电子健康档案信息维护-厂端</v>
      </c>
      <c r="P857" s="279" t="s">
        <v>543</v>
      </c>
      <c r="Q857" s="279" t="str">
        <f>INDEX(本体!C:C,MATCH(R857,本体!E:E,0))</f>
        <v>汽车维修电子健康档案信息维护-厂端</v>
      </c>
      <c r="R857" s="176" t="s">
        <v>2178</v>
      </c>
    </row>
    <row r="858" s="263" customFormat="1" ht="16.5" spans="1:18">
      <c r="A858" s="278" t="s">
        <v>2179</v>
      </c>
      <c r="B858" s="278" t="s">
        <v>1763</v>
      </c>
      <c r="C858" s="279"/>
      <c r="D858" s="280" t="s">
        <v>2180</v>
      </c>
      <c r="E858" s="285">
        <v>0</v>
      </c>
      <c r="F858" s="285" t="s">
        <v>1512</v>
      </c>
      <c r="G858" s="286"/>
      <c r="H858" s="286"/>
      <c r="I858" s="286"/>
      <c r="J858" s="286"/>
      <c r="K858" s="286" t="e">
        <f>INDEX('2月'!F:F,MATCH(G858,'2月'!A:A,0))</f>
        <v>#N/A</v>
      </c>
      <c r="L858" s="287" t="s">
        <v>45</v>
      </c>
      <c r="M858" s="287"/>
      <c r="N858" s="287" t="s">
        <v>45</v>
      </c>
      <c r="O858" s="286" t="str">
        <f>VLOOKUP(Q858,重复!A:A,1,FALSE)</f>
        <v>汽车维修电子健康档案信息维护-厂端</v>
      </c>
      <c r="P858" s="279" t="s">
        <v>543</v>
      </c>
      <c r="Q858" s="279" t="str">
        <f>INDEX(本体!C:C,MATCH(R858,本体!E:E,0))</f>
        <v>汽车维修电子健康档案信息维护-厂端</v>
      </c>
      <c r="R858" s="180" t="s">
        <v>2181</v>
      </c>
    </row>
    <row r="859" s="263" customFormat="1" ht="16.5" spans="1:18">
      <c r="A859" s="278" t="s">
        <v>2182</v>
      </c>
      <c r="B859" s="278" t="s">
        <v>1763</v>
      </c>
      <c r="C859" s="279"/>
      <c r="D859" s="280" t="s">
        <v>2183</v>
      </c>
      <c r="E859" s="285">
        <v>0</v>
      </c>
      <c r="F859" s="285" t="s">
        <v>1512</v>
      </c>
      <c r="G859" s="286"/>
      <c r="H859" s="286"/>
      <c r="I859" s="286"/>
      <c r="J859" s="286"/>
      <c r="K859" s="286" t="e">
        <f>INDEX('2月'!F:F,MATCH(G859,'2月'!A:A,0))</f>
        <v>#N/A</v>
      </c>
      <c r="L859" s="287" t="s">
        <v>45</v>
      </c>
      <c r="M859" s="287"/>
      <c r="N859" s="287" t="s">
        <v>45</v>
      </c>
      <c r="O859" s="286" t="str">
        <f>VLOOKUP(Q859,重复!A:A,1,FALSE)</f>
        <v>汽车维修电子健康档案信息维护-厂端</v>
      </c>
      <c r="P859" s="279" t="s">
        <v>543</v>
      </c>
      <c r="Q859" s="279" t="str">
        <f>INDEX(本体!C:C,MATCH(R859,本体!E:E,0))</f>
        <v>汽车维修电子健康档案信息维护-厂端</v>
      </c>
      <c r="R859" s="180" t="s">
        <v>2184</v>
      </c>
    </row>
    <row r="860" s="263" customFormat="1" ht="16.5" spans="1:18">
      <c r="A860" s="278" t="s">
        <v>2185</v>
      </c>
      <c r="B860" s="278" t="s">
        <v>1763</v>
      </c>
      <c r="C860" s="279"/>
      <c r="D860" s="280" t="s">
        <v>2186</v>
      </c>
      <c r="E860" s="285">
        <v>0</v>
      </c>
      <c r="F860" s="285" t="s">
        <v>1512</v>
      </c>
      <c r="G860" s="286"/>
      <c r="H860" s="286"/>
      <c r="I860" s="286"/>
      <c r="J860" s="286"/>
      <c r="K860" s="286" t="e">
        <f>INDEX('2月'!F:F,MATCH(G860,'2月'!A:A,0))</f>
        <v>#N/A</v>
      </c>
      <c r="L860" s="287" t="s">
        <v>45</v>
      </c>
      <c r="M860" s="287"/>
      <c r="N860" s="287" t="s">
        <v>45</v>
      </c>
      <c r="O860" s="286" t="str">
        <f>VLOOKUP(Q860,重复!A:A,1,FALSE)</f>
        <v>汽车维修电子健康档案信息维护-厂端</v>
      </c>
      <c r="P860" s="279" t="s">
        <v>543</v>
      </c>
      <c r="Q860" s="279" t="str">
        <f>INDEX(本体!C:C,MATCH(R860,本体!E:E,0))</f>
        <v>汽车维修电子健康档案信息维护-厂端</v>
      </c>
      <c r="R860" s="180" t="s">
        <v>2187</v>
      </c>
    </row>
    <row r="861" s="263" customFormat="1" ht="16.5" spans="1:18">
      <c r="A861" s="278" t="s">
        <v>2188</v>
      </c>
      <c r="B861" s="278" t="s">
        <v>1763</v>
      </c>
      <c r="C861" s="279"/>
      <c r="D861" s="280" t="s">
        <v>2189</v>
      </c>
      <c r="E861" s="285">
        <v>0</v>
      </c>
      <c r="F861" s="285" t="s">
        <v>1512</v>
      </c>
      <c r="G861" s="286"/>
      <c r="H861" s="286"/>
      <c r="I861" s="286"/>
      <c r="J861" s="286"/>
      <c r="K861" s="286" t="e">
        <f>INDEX('2月'!F:F,MATCH(G861,'2月'!A:A,0))</f>
        <v>#N/A</v>
      </c>
      <c r="L861" s="287" t="s">
        <v>45</v>
      </c>
      <c r="M861" s="287"/>
      <c r="N861" s="287" t="s">
        <v>45</v>
      </c>
      <c r="O861" s="286" t="str">
        <f>VLOOKUP(Q861,重复!A:A,1,FALSE)</f>
        <v>汽车维修电子健康档案信息维护-厂端</v>
      </c>
      <c r="P861" s="279" t="s">
        <v>543</v>
      </c>
      <c r="Q861" s="279" t="str">
        <f>INDEX(本体!C:C,MATCH(R861,本体!E:E,0))</f>
        <v>汽车维修电子健康档案信息维护-厂端</v>
      </c>
      <c r="R861" s="180" t="s">
        <v>2190</v>
      </c>
    </row>
    <row r="862" s="263" customFormat="1" ht="16.5" spans="1:18">
      <c r="A862" s="278" t="s">
        <v>2191</v>
      </c>
      <c r="B862" s="278" t="s">
        <v>1763</v>
      </c>
      <c r="C862" s="279"/>
      <c r="D862" s="280" t="s">
        <v>2192</v>
      </c>
      <c r="E862" s="285">
        <v>7847.38318965515</v>
      </c>
      <c r="F862" s="285" t="s">
        <v>1512</v>
      </c>
      <c r="G862" s="286"/>
      <c r="H862" s="286"/>
      <c r="I862" s="286"/>
      <c r="J862" s="286"/>
      <c r="K862" s="286" t="e">
        <f>INDEX('2月'!F:F,MATCH(G862,'2月'!A:A,0))</f>
        <v>#N/A</v>
      </c>
      <c r="L862" s="287" t="s">
        <v>45</v>
      </c>
      <c r="M862" s="287"/>
      <c r="N862" s="287" t="s">
        <v>45</v>
      </c>
      <c r="O862" s="286" t="str">
        <f>VLOOKUP(Q862,重复!A:A,1,FALSE)</f>
        <v>汽车维修电子健康档案信息维护-厂端</v>
      </c>
      <c r="P862" s="279" t="s">
        <v>543</v>
      </c>
      <c r="Q862" s="279" t="str">
        <f>INDEX(本体!C:C,MATCH(R862,本体!E:E,0))</f>
        <v>汽车维修电子健康档案信息维护-厂端</v>
      </c>
      <c r="R862" s="180" t="s">
        <v>2193</v>
      </c>
    </row>
    <row r="863" s="263" customFormat="1" ht="16.5" spans="1:18">
      <c r="A863" s="278" t="s">
        <v>2194</v>
      </c>
      <c r="B863" s="278" t="s">
        <v>1763</v>
      </c>
      <c r="C863" s="279" t="s">
        <v>2195</v>
      </c>
      <c r="D863" s="280" t="s">
        <v>2196</v>
      </c>
      <c r="E863" s="285">
        <v>10986.3364655172</v>
      </c>
      <c r="F863" s="285" t="s">
        <v>1512</v>
      </c>
      <c r="G863" s="286">
        <v>415</v>
      </c>
      <c r="H863" s="286" t="s">
        <v>1253</v>
      </c>
      <c r="I863" s="286" t="s">
        <v>2195</v>
      </c>
      <c r="J863" s="286" t="s">
        <v>34</v>
      </c>
      <c r="K863" s="286">
        <f>INDEX('2月'!F:F,MATCH(G863,'2月'!A:A,0))</f>
        <v>0</v>
      </c>
      <c r="L863" s="287"/>
      <c r="M863" s="287"/>
      <c r="N863" s="287" t="s">
        <v>34</v>
      </c>
      <c r="O863" s="286" t="str">
        <f>VLOOKUP(Q863,重复!A:A,1,FALSE)</f>
        <v>零件更换优惠政策零件主表维护</v>
      </c>
      <c r="P863" s="279" t="s">
        <v>543</v>
      </c>
      <c r="Q863" s="279" t="str">
        <f>INDEX(本体!C:C,MATCH(R863,本体!E:E,0))</f>
        <v>零件更换优惠政策零件主表维护</v>
      </c>
      <c r="R863" s="180" t="s">
        <v>2197</v>
      </c>
    </row>
    <row r="864" s="263" customFormat="1" ht="16.5" spans="1:18">
      <c r="A864" s="278" t="s">
        <v>2198</v>
      </c>
      <c r="B864" s="278" t="s">
        <v>1763</v>
      </c>
      <c r="C864" s="279"/>
      <c r="D864" s="280" t="s">
        <v>2199</v>
      </c>
      <c r="E864" s="285">
        <v>7847.38318965515</v>
      </c>
      <c r="F864" s="285" t="s">
        <v>1512</v>
      </c>
      <c r="G864" s="286"/>
      <c r="H864" s="286"/>
      <c r="I864" s="286"/>
      <c r="J864" s="286"/>
      <c r="K864" s="286" t="e">
        <f>INDEX('2月'!F:F,MATCH(G864,'2月'!A:A,0))</f>
        <v>#N/A</v>
      </c>
      <c r="L864" s="287" t="s">
        <v>45</v>
      </c>
      <c r="M864" s="287"/>
      <c r="N864" s="287" t="s">
        <v>45</v>
      </c>
      <c r="O864" s="286" t="str">
        <f>VLOOKUP(Q864,重复!A:A,1,FALSE)</f>
        <v>零件更换优惠政策零件主表维护</v>
      </c>
      <c r="P864" s="279" t="s">
        <v>543</v>
      </c>
      <c r="Q864" s="279" t="str">
        <f>INDEX(本体!C:C,MATCH(R864,本体!E:E,0))</f>
        <v>零件更换优惠政策零件主表维护</v>
      </c>
      <c r="R864" s="180" t="s">
        <v>2197</v>
      </c>
    </row>
    <row r="865" s="263" customFormat="1" ht="16.5" spans="1:18">
      <c r="A865" s="278" t="s">
        <v>2200</v>
      </c>
      <c r="B865" s="278" t="s">
        <v>1763</v>
      </c>
      <c r="C865" s="279"/>
      <c r="D865" s="280" t="s">
        <v>2201</v>
      </c>
      <c r="E865" s="285">
        <v>0</v>
      </c>
      <c r="F865" s="285" t="s">
        <v>1512</v>
      </c>
      <c r="G865" s="286"/>
      <c r="H865" s="286"/>
      <c r="I865" s="286"/>
      <c r="J865" s="286"/>
      <c r="K865" s="286" t="e">
        <f>INDEX('2月'!F:F,MATCH(G865,'2月'!A:A,0))</f>
        <v>#N/A</v>
      </c>
      <c r="L865" s="287" t="s">
        <v>45</v>
      </c>
      <c r="M865" s="287"/>
      <c r="N865" s="287" t="s">
        <v>45</v>
      </c>
      <c r="O865" s="286" t="str">
        <f>VLOOKUP(Q865,重复!A:A,1,FALSE)</f>
        <v>零件更换优惠政策零件主表维护</v>
      </c>
      <c r="P865" s="279" t="s">
        <v>543</v>
      </c>
      <c r="Q865" s="279" t="str">
        <f>INDEX(本体!C:C,MATCH(R865,本体!E:E,0))</f>
        <v>零件更换优惠政策零件主表维护</v>
      </c>
      <c r="R865" s="176" t="s">
        <v>2202</v>
      </c>
    </row>
    <row r="866" s="263" customFormat="1" ht="16.5" spans="1:18">
      <c r="A866" s="278" t="s">
        <v>2203</v>
      </c>
      <c r="B866" s="278" t="s">
        <v>1763</v>
      </c>
      <c r="C866" s="279"/>
      <c r="D866" s="280" t="s">
        <v>2204</v>
      </c>
      <c r="E866" s="285">
        <v>6277.90655172412</v>
      </c>
      <c r="F866" s="285" t="s">
        <v>1512</v>
      </c>
      <c r="G866" s="286"/>
      <c r="H866" s="286"/>
      <c r="I866" s="286"/>
      <c r="J866" s="286"/>
      <c r="K866" s="286" t="e">
        <f>INDEX('2月'!F:F,MATCH(G866,'2月'!A:A,0))</f>
        <v>#N/A</v>
      </c>
      <c r="L866" s="287" t="s">
        <v>45</v>
      </c>
      <c r="M866" s="287"/>
      <c r="N866" s="287" t="s">
        <v>45</v>
      </c>
      <c r="O866" s="286" t="str">
        <f>VLOOKUP(Q866,重复!A:A,1,FALSE)</f>
        <v>零件更换优惠政策零件主表维护</v>
      </c>
      <c r="P866" s="279" t="s">
        <v>543</v>
      </c>
      <c r="Q866" s="279" t="str">
        <f>INDEX(本体!C:C,MATCH(R866,本体!E:E,0))</f>
        <v>零件更换优惠政策零件主表维护</v>
      </c>
      <c r="R866" s="176" t="s">
        <v>2205</v>
      </c>
    </row>
    <row r="867" s="263" customFormat="1" ht="16.5" spans="1:18">
      <c r="A867" s="278" t="s">
        <v>2206</v>
      </c>
      <c r="B867" s="278" t="s">
        <v>1763</v>
      </c>
      <c r="C867" s="279"/>
      <c r="D867" s="280" t="s">
        <v>2207</v>
      </c>
      <c r="E867" s="285">
        <v>0</v>
      </c>
      <c r="F867" s="285" t="s">
        <v>1512</v>
      </c>
      <c r="G867" s="286"/>
      <c r="H867" s="286"/>
      <c r="I867" s="286"/>
      <c r="J867" s="286"/>
      <c r="K867" s="286" t="e">
        <f>INDEX('2月'!F:F,MATCH(G867,'2月'!A:A,0))</f>
        <v>#N/A</v>
      </c>
      <c r="L867" s="287" t="s">
        <v>45</v>
      </c>
      <c r="M867" s="287"/>
      <c r="N867" s="287" t="s">
        <v>45</v>
      </c>
      <c r="O867" s="286" t="str">
        <f>VLOOKUP(Q867,重复!A:A,1,FALSE)</f>
        <v>零件更换优惠政策零件主表维护</v>
      </c>
      <c r="P867" s="279" t="s">
        <v>543</v>
      </c>
      <c r="Q867" s="279" t="str">
        <f>INDEX(本体!C:C,MATCH(R867,本体!E:E,0))</f>
        <v>零件更换优惠政策零件主表维护</v>
      </c>
      <c r="R867" s="180" t="s">
        <v>2208</v>
      </c>
    </row>
    <row r="868" s="263" customFormat="1" ht="16.5" spans="1:18">
      <c r="A868" s="278" t="s">
        <v>2209</v>
      </c>
      <c r="B868" s="278" t="s">
        <v>1763</v>
      </c>
      <c r="C868" s="279"/>
      <c r="D868" s="280" t="s">
        <v>2210</v>
      </c>
      <c r="E868" s="285">
        <v>0</v>
      </c>
      <c r="F868" s="285" t="s">
        <v>1512</v>
      </c>
      <c r="G868" s="286"/>
      <c r="H868" s="286"/>
      <c r="I868" s="286"/>
      <c r="J868" s="286"/>
      <c r="K868" s="286" t="e">
        <f>INDEX('2月'!F:F,MATCH(G868,'2月'!A:A,0))</f>
        <v>#N/A</v>
      </c>
      <c r="L868" s="287" t="s">
        <v>45</v>
      </c>
      <c r="M868" s="287"/>
      <c r="N868" s="287" t="s">
        <v>45</v>
      </c>
      <c r="O868" s="286" t="str">
        <f>VLOOKUP(Q868,重复!A:A,1,FALSE)</f>
        <v>零件更换优惠政策零件主表维护</v>
      </c>
      <c r="P868" s="279" t="s">
        <v>543</v>
      </c>
      <c r="Q868" s="279" t="str">
        <f>INDEX(本体!C:C,MATCH(R868,本体!E:E,0))</f>
        <v>零件更换优惠政策零件主表维护</v>
      </c>
      <c r="R868" s="180" t="s">
        <v>2211</v>
      </c>
    </row>
    <row r="869" s="263" customFormat="1" ht="16.5" spans="1:18">
      <c r="A869" s="278" t="s">
        <v>2212</v>
      </c>
      <c r="B869" s="278" t="s">
        <v>1763</v>
      </c>
      <c r="C869" s="279"/>
      <c r="D869" s="280" t="s">
        <v>2213</v>
      </c>
      <c r="E869" s="285">
        <v>6277.90655172412</v>
      </c>
      <c r="F869" s="285" t="s">
        <v>1512</v>
      </c>
      <c r="G869" s="286"/>
      <c r="H869" s="286"/>
      <c r="I869" s="286"/>
      <c r="J869" s="286"/>
      <c r="K869" s="286" t="e">
        <f>INDEX('2月'!F:F,MATCH(G869,'2月'!A:A,0))</f>
        <v>#N/A</v>
      </c>
      <c r="L869" s="287" t="s">
        <v>45</v>
      </c>
      <c r="M869" s="287"/>
      <c r="N869" s="287" t="s">
        <v>45</v>
      </c>
      <c r="O869" s="286" t="str">
        <f>VLOOKUP(Q869,重复!A:A,1,FALSE)</f>
        <v>零件更换优惠政策零件主表维护</v>
      </c>
      <c r="P869" s="279" t="s">
        <v>543</v>
      </c>
      <c r="Q869" s="279" t="str">
        <f>INDEX(本体!C:C,MATCH(R869,本体!E:E,0))</f>
        <v>零件更换优惠政策零件主表维护</v>
      </c>
      <c r="R869" s="180" t="s">
        <v>2214</v>
      </c>
    </row>
    <row r="870" s="263" customFormat="1" ht="16.5" spans="1:18">
      <c r="A870" s="278" t="s">
        <v>2215</v>
      </c>
      <c r="B870" s="278" t="s">
        <v>1763</v>
      </c>
      <c r="C870" s="279"/>
      <c r="D870" s="280" t="s">
        <v>2216</v>
      </c>
      <c r="E870" s="285">
        <v>0</v>
      </c>
      <c r="F870" s="285" t="s">
        <v>1512</v>
      </c>
      <c r="G870" s="286"/>
      <c r="H870" s="286"/>
      <c r="I870" s="286"/>
      <c r="J870" s="286"/>
      <c r="K870" s="286" t="e">
        <f>INDEX('2月'!F:F,MATCH(G870,'2月'!A:A,0))</f>
        <v>#N/A</v>
      </c>
      <c r="L870" s="287" t="s">
        <v>45</v>
      </c>
      <c r="M870" s="287"/>
      <c r="N870" s="287" t="s">
        <v>45</v>
      </c>
      <c r="O870" s="286" t="str">
        <f>VLOOKUP(Q870,重复!A:A,1,FALSE)</f>
        <v>零件更换优惠政策零件主表维护</v>
      </c>
      <c r="P870" s="279" t="s">
        <v>543</v>
      </c>
      <c r="Q870" s="279" t="str">
        <f>INDEX(本体!C:C,MATCH(R870,本体!E:E,0))</f>
        <v>零件更换优惠政策零件主表维护</v>
      </c>
      <c r="R870" s="180" t="s">
        <v>2217</v>
      </c>
    </row>
    <row r="871" s="263" customFormat="1" ht="16.5" spans="1:18">
      <c r="A871" s="278" t="s">
        <v>2218</v>
      </c>
      <c r="B871" s="278" t="s">
        <v>1763</v>
      </c>
      <c r="C871" s="279"/>
      <c r="D871" s="280" t="s">
        <v>2219</v>
      </c>
      <c r="E871" s="285">
        <v>7847.38318965515</v>
      </c>
      <c r="F871" s="285" t="s">
        <v>1512</v>
      </c>
      <c r="G871" s="286"/>
      <c r="H871" s="286"/>
      <c r="I871" s="286"/>
      <c r="J871" s="286"/>
      <c r="K871" s="286" t="e">
        <f>INDEX('2月'!F:F,MATCH(G871,'2月'!A:A,0))</f>
        <v>#N/A</v>
      </c>
      <c r="L871" s="287" t="s">
        <v>45</v>
      </c>
      <c r="M871" s="287"/>
      <c r="N871" s="287" t="s">
        <v>45</v>
      </c>
      <c r="O871" s="286" t="str">
        <f>VLOOKUP(Q871,重复!A:A,1,FALSE)</f>
        <v>零件更换优惠政策零件主表维护</v>
      </c>
      <c r="P871" s="279" t="s">
        <v>543</v>
      </c>
      <c r="Q871" s="279" t="str">
        <f>INDEX(本体!C:C,MATCH(R871,本体!E:E,0))</f>
        <v>零件更换优惠政策零件主表维护</v>
      </c>
      <c r="R871" s="180" t="s">
        <v>2220</v>
      </c>
    </row>
    <row r="872" s="263" customFormat="1" ht="16.5" spans="1:18">
      <c r="A872" s="278" t="s">
        <v>2221</v>
      </c>
      <c r="B872" s="278" t="s">
        <v>1763</v>
      </c>
      <c r="C872" s="279" t="s">
        <v>2222</v>
      </c>
      <c r="D872" s="279" t="s">
        <v>2223</v>
      </c>
      <c r="E872" s="285">
        <v>10986.3364655172</v>
      </c>
      <c r="F872" s="285" t="s">
        <v>1512</v>
      </c>
      <c r="G872" s="286"/>
      <c r="H872" s="286"/>
      <c r="I872" s="286"/>
      <c r="J872" s="286"/>
      <c r="K872" s="286" t="e">
        <f>INDEX('2月'!F:F,MATCH(G872,'2月'!A:A,0))</f>
        <v>#N/A</v>
      </c>
      <c r="L872" s="287" t="s">
        <v>45</v>
      </c>
      <c r="M872" s="287"/>
      <c r="N872" s="287" t="s">
        <v>45</v>
      </c>
      <c r="O872" s="286" t="e">
        <f>VLOOKUP(Q872,重复!A:A,1,FALSE)</f>
        <v>#N/A</v>
      </c>
      <c r="P872" s="279" t="s">
        <v>543</v>
      </c>
      <c r="Q872" s="279" t="str">
        <f>INDEX(本体!C:C,MATCH(R872,本体!E:E,0))</f>
        <v>服务节活动维护-厂端</v>
      </c>
      <c r="R872" s="180" t="s">
        <v>2224</v>
      </c>
    </row>
    <row r="873" s="263" customFormat="1" ht="16.5" spans="1:18">
      <c r="A873" s="278" t="s">
        <v>2225</v>
      </c>
      <c r="B873" s="278" t="s">
        <v>1763</v>
      </c>
      <c r="C873" s="279"/>
      <c r="D873" s="279" t="s">
        <v>2226</v>
      </c>
      <c r="E873" s="285">
        <v>7847.38318965515</v>
      </c>
      <c r="F873" s="285" t="s">
        <v>1512</v>
      </c>
      <c r="G873" s="286"/>
      <c r="H873" s="286"/>
      <c r="I873" s="286"/>
      <c r="J873" s="286"/>
      <c r="K873" s="286" t="e">
        <f>INDEX('2月'!F:F,MATCH(G873,'2月'!A:A,0))</f>
        <v>#N/A</v>
      </c>
      <c r="L873" s="287" t="s">
        <v>45</v>
      </c>
      <c r="M873" s="287"/>
      <c r="N873" s="287" t="s">
        <v>45</v>
      </c>
      <c r="O873" s="286" t="e">
        <f>VLOOKUP(Q873,重复!A:A,1,FALSE)</f>
        <v>#N/A</v>
      </c>
      <c r="P873" s="279" t="s">
        <v>543</v>
      </c>
      <c r="Q873" s="279" t="str">
        <f>INDEX(本体!C:C,MATCH(R873,本体!E:E,0))</f>
        <v>服务节活动维护-厂端</v>
      </c>
      <c r="R873" s="180" t="s">
        <v>2224</v>
      </c>
    </row>
    <row r="874" s="263" customFormat="1" ht="16.5" spans="1:18">
      <c r="A874" s="278" t="s">
        <v>2227</v>
      </c>
      <c r="B874" s="278" t="s">
        <v>1763</v>
      </c>
      <c r="C874" s="279"/>
      <c r="D874" s="279" t="s">
        <v>2228</v>
      </c>
      <c r="E874" s="285">
        <v>6277.90655172412</v>
      </c>
      <c r="F874" s="285" t="s">
        <v>1512</v>
      </c>
      <c r="G874" s="286"/>
      <c r="H874" s="286"/>
      <c r="I874" s="286"/>
      <c r="J874" s="286"/>
      <c r="K874" s="286" t="e">
        <f>INDEX('2月'!F:F,MATCH(G874,'2月'!A:A,0))</f>
        <v>#N/A</v>
      </c>
      <c r="L874" s="287" t="s">
        <v>45</v>
      </c>
      <c r="M874" s="287"/>
      <c r="N874" s="287" t="s">
        <v>45</v>
      </c>
      <c r="O874" s="286" t="e">
        <f>VLOOKUP(Q874,重复!A:A,1,FALSE)</f>
        <v>#N/A</v>
      </c>
      <c r="P874" s="279" t="s">
        <v>543</v>
      </c>
      <c r="Q874" s="279" t="str">
        <f>INDEX(本体!C:C,MATCH(R874,本体!E:E,0))</f>
        <v>服务节活动维护-厂端</v>
      </c>
      <c r="R874" s="180" t="s">
        <v>2229</v>
      </c>
    </row>
    <row r="875" s="263" customFormat="1" ht="16.5" spans="1:18">
      <c r="A875" s="278" t="s">
        <v>2230</v>
      </c>
      <c r="B875" s="278" t="s">
        <v>1763</v>
      </c>
      <c r="C875" s="279"/>
      <c r="D875" s="279" t="s">
        <v>2231</v>
      </c>
      <c r="E875" s="285">
        <v>6277.90655172412</v>
      </c>
      <c r="F875" s="285" t="s">
        <v>1512</v>
      </c>
      <c r="G875" s="286"/>
      <c r="H875" s="286"/>
      <c r="I875" s="286"/>
      <c r="J875" s="286"/>
      <c r="K875" s="286" t="e">
        <f>INDEX('2月'!F:F,MATCH(G875,'2月'!A:A,0))</f>
        <v>#N/A</v>
      </c>
      <c r="L875" s="287" t="s">
        <v>45</v>
      </c>
      <c r="M875" s="287"/>
      <c r="N875" s="287" t="s">
        <v>45</v>
      </c>
      <c r="O875" s="286" t="e">
        <f>VLOOKUP(Q875,重复!A:A,1,FALSE)</f>
        <v>#N/A</v>
      </c>
      <c r="P875" s="279" t="s">
        <v>543</v>
      </c>
      <c r="Q875" s="279" t="str">
        <f>INDEX(本体!C:C,MATCH(R875,本体!E:E,0))</f>
        <v>服务节活动维护-厂端</v>
      </c>
      <c r="R875" s="180" t="s">
        <v>2232</v>
      </c>
    </row>
    <row r="876" s="263" customFormat="1" ht="16.5" spans="1:18">
      <c r="A876" s="278" t="s">
        <v>2233</v>
      </c>
      <c r="B876" s="278" t="s">
        <v>1763</v>
      </c>
      <c r="C876" s="279"/>
      <c r="D876" s="279" t="s">
        <v>2234</v>
      </c>
      <c r="E876" s="285">
        <v>6277.90655172412</v>
      </c>
      <c r="F876" s="285" t="s">
        <v>1512</v>
      </c>
      <c r="G876" s="286"/>
      <c r="H876" s="286"/>
      <c r="I876" s="286"/>
      <c r="J876" s="286"/>
      <c r="K876" s="286" t="e">
        <f>INDEX('2月'!F:F,MATCH(G876,'2月'!A:A,0))</f>
        <v>#N/A</v>
      </c>
      <c r="L876" s="287" t="s">
        <v>45</v>
      </c>
      <c r="M876" s="287"/>
      <c r="N876" s="287" t="s">
        <v>45</v>
      </c>
      <c r="O876" s="286" t="e">
        <f>VLOOKUP(Q876,重复!A:A,1,FALSE)</f>
        <v>#N/A</v>
      </c>
      <c r="P876" s="279" t="s">
        <v>543</v>
      </c>
      <c r="Q876" s="279" t="str">
        <f>INDEX(本体!C:C,MATCH(R876,本体!E:E,0))</f>
        <v>服务节活动维护-厂端</v>
      </c>
      <c r="R876" s="290" t="s">
        <v>2232</v>
      </c>
    </row>
    <row r="877" s="263" customFormat="1" ht="16.5" spans="1:18">
      <c r="A877" s="278" t="s">
        <v>2235</v>
      </c>
      <c r="B877" s="278" t="s">
        <v>1763</v>
      </c>
      <c r="C877" s="279"/>
      <c r="D877" s="279" t="s">
        <v>2236</v>
      </c>
      <c r="E877" s="285">
        <v>6277.90655172412</v>
      </c>
      <c r="F877" s="285" t="s">
        <v>1512</v>
      </c>
      <c r="G877" s="286"/>
      <c r="H877" s="286"/>
      <c r="I877" s="286"/>
      <c r="J877" s="286"/>
      <c r="K877" s="286" t="e">
        <f>INDEX('2月'!F:F,MATCH(G877,'2月'!A:A,0))</f>
        <v>#N/A</v>
      </c>
      <c r="L877" s="287" t="s">
        <v>45</v>
      </c>
      <c r="M877" s="287"/>
      <c r="N877" s="287" t="s">
        <v>45</v>
      </c>
      <c r="O877" s="286" t="e">
        <f>VLOOKUP(Q877,重复!A:A,1,FALSE)</f>
        <v>#N/A</v>
      </c>
      <c r="P877" s="279" t="s">
        <v>543</v>
      </c>
      <c r="Q877" s="279" t="str">
        <f>INDEX(本体!C:C,MATCH(R877,本体!E:E,0))</f>
        <v>服务节活动维护-厂端</v>
      </c>
      <c r="R877" s="180" t="s">
        <v>2237</v>
      </c>
    </row>
    <row r="878" s="263" customFormat="1" ht="16.5" spans="1:18">
      <c r="A878" s="278" t="s">
        <v>2238</v>
      </c>
      <c r="B878" s="278" t="s">
        <v>1763</v>
      </c>
      <c r="C878" s="279"/>
      <c r="D878" s="279" t="s">
        <v>2239</v>
      </c>
      <c r="E878" s="285">
        <v>0</v>
      </c>
      <c r="F878" s="285" t="s">
        <v>1512</v>
      </c>
      <c r="G878" s="286"/>
      <c r="H878" s="286"/>
      <c r="I878" s="286"/>
      <c r="J878" s="286"/>
      <c r="K878" s="286" t="e">
        <f>INDEX('2月'!F:F,MATCH(G878,'2月'!A:A,0))</f>
        <v>#N/A</v>
      </c>
      <c r="L878" s="287" t="s">
        <v>45</v>
      </c>
      <c r="M878" s="287"/>
      <c r="N878" s="287" t="s">
        <v>45</v>
      </c>
      <c r="O878" s="286" t="e">
        <f>VLOOKUP(Q878,重复!A:A,1,FALSE)</f>
        <v>#N/A</v>
      </c>
      <c r="P878" s="279" t="s">
        <v>543</v>
      </c>
      <c r="Q878" s="279" t="str">
        <f>INDEX(本体!C:C,MATCH(R878,本体!E:E,0))</f>
        <v>服务节活动维护-厂端</v>
      </c>
      <c r="R878" s="180" t="s">
        <v>2240</v>
      </c>
    </row>
    <row r="879" s="263" customFormat="1" ht="16.5" spans="1:18">
      <c r="A879" s="278" t="s">
        <v>2241</v>
      </c>
      <c r="B879" s="278" t="s">
        <v>1763</v>
      </c>
      <c r="C879" s="279"/>
      <c r="D879" s="279" t="s">
        <v>2242</v>
      </c>
      <c r="E879" s="285">
        <v>6277.90655172412</v>
      </c>
      <c r="F879" s="285" t="s">
        <v>1512</v>
      </c>
      <c r="G879" s="286"/>
      <c r="H879" s="286"/>
      <c r="I879" s="286"/>
      <c r="J879" s="286"/>
      <c r="K879" s="286" t="e">
        <f>INDEX('2月'!F:F,MATCH(G879,'2月'!A:A,0))</f>
        <v>#N/A</v>
      </c>
      <c r="L879" s="287" t="s">
        <v>45</v>
      </c>
      <c r="M879" s="287"/>
      <c r="N879" s="287" t="s">
        <v>45</v>
      </c>
      <c r="O879" s="286" t="e">
        <f>VLOOKUP(Q879,重复!A:A,1,FALSE)</f>
        <v>#N/A</v>
      </c>
      <c r="P879" s="279" t="s">
        <v>543</v>
      </c>
      <c r="Q879" s="279" t="str">
        <f>INDEX(本体!C:C,MATCH(R879,本体!E:E,0))</f>
        <v>服务节活动维护-厂端</v>
      </c>
      <c r="R879" s="180" t="s">
        <v>2240</v>
      </c>
    </row>
    <row r="880" s="263" customFormat="1" ht="16.5" spans="1:18">
      <c r="A880" s="278" t="s">
        <v>2243</v>
      </c>
      <c r="B880" s="278" t="s">
        <v>1763</v>
      </c>
      <c r="C880" s="279"/>
      <c r="D880" s="279" t="s">
        <v>2244</v>
      </c>
      <c r="E880" s="285">
        <v>6277.90655172412</v>
      </c>
      <c r="F880" s="285" t="s">
        <v>1512</v>
      </c>
      <c r="G880" s="286"/>
      <c r="H880" s="286"/>
      <c r="I880" s="286"/>
      <c r="J880" s="286"/>
      <c r="K880" s="286" t="e">
        <f>INDEX('2月'!F:F,MATCH(G880,'2月'!A:A,0))</f>
        <v>#N/A</v>
      </c>
      <c r="L880" s="287" t="s">
        <v>45</v>
      </c>
      <c r="M880" s="287"/>
      <c r="N880" s="287" t="s">
        <v>45</v>
      </c>
      <c r="O880" s="286" t="e">
        <f>VLOOKUP(Q880,重复!A:A,1,FALSE)</f>
        <v>#N/A</v>
      </c>
      <c r="P880" s="279" t="s">
        <v>543</v>
      </c>
      <c r="Q880" s="279" t="str">
        <f>INDEX(本体!C:C,MATCH(R880,本体!E:E,0))</f>
        <v>服务节活动维护-厂端</v>
      </c>
      <c r="R880" s="180" t="s">
        <v>2240</v>
      </c>
    </row>
    <row r="881" s="263" customFormat="1" ht="16.5" spans="1:18">
      <c r="A881" s="278" t="s">
        <v>2245</v>
      </c>
      <c r="B881" s="278" t="s">
        <v>1763</v>
      </c>
      <c r="C881" s="279"/>
      <c r="D881" s="279" t="s">
        <v>2246</v>
      </c>
      <c r="E881" s="285">
        <v>6277.90655172412</v>
      </c>
      <c r="F881" s="285" t="s">
        <v>1512</v>
      </c>
      <c r="G881" s="286"/>
      <c r="H881" s="286"/>
      <c r="I881" s="286"/>
      <c r="J881" s="286"/>
      <c r="K881" s="286" t="e">
        <f>INDEX('2月'!F:F,MATCH(G881,'2月'!A:A,0))</f>
        <v>#N/A</v>
      </c>
      <c r="L881" s="287" t="s">
        <v>45</v>
      </c>
      <c r="M881" s="287"/>
      <c r="N881" s="287" t="s">
        <v>45</v>
      </c>
      <c r="O881" s="286" t="e">
        <f>VLOOKUP(Q881,重复!A:A,1,FALSE)</f>
        <v>#N/A</v>
      </c>
      <c r="P881" s="279" t="s">
        <v>543</v>
      </c>
      <c r="Q881" s="279" t="str">
        <f>INDEX(本体!C:C,MATCH(R881,本体!E:E,0))</f>
        <v>服务节活动维护-厂端</v>
      </c>
      <c r="R881" s="180" t="s">
        <v>2247</v>
      </c>
    </row>
    <row r="882" s="263" customFormat="1" ht="16.5" spans="1:18">
      <c r="A882" s="278" t="s">
        <v>2248</v>
      </c>
      <c r="B882" s="278" t="s">
        <v>1763</v>
      </c>
      <c r="C882" s="279"/>
      <c r="D882" s="279" t="s">
        <v>2249</v>
      </c>
      <c r="E882" s="285">
        <v>6277.90655172412</v>
      </c>
      <c r="F882" s="285" t="s">
        <v>1512</v>
      </c>
      <c r="G882" s="286"/>
      <c r="H882" s="286"/>
      <c r="I882" s="286"/>
      <c r="J882" s="286"/>
      <c r="K882" s="286" t="e">
        <f>INDEX('2月'!F:F,MATCH(G882,'2月'!A:A,0))</f>
        <v>#N/A</v>
      </c>
      <c r="L882" s="287" t="s">
        <v>45</v>
      </c>
      <c r="M882" s="287"/>
      <c r="N882" s="287" t="s">
        <v>45</v>
      </c>
      <c r="O882" s="286" t="e">
        <f>VLOOKUP(Q882,重复!A:A,1,FALSE)</f>
        <v>#N/A</v>
      </c>
      <c r="P882" s="279" t="s">
        <v>543</v>
      </c>
      <c r="Q882" s="279" t="str">
        <f>INDEX(本体!C:C,MATCH(R882,本体!E:E,0))</f>
        <v>服务节活动维护-厂端</v>
      </c>
      <c r="R882" s="180" t="s">
        <v>2247</v>
      </c>
    </row>
    <row r="883" s="263" customFormat="1" ht="16.5" spans="1:18">
      <c r="A883" s="278" t="s">
        <v>2250</v>
      </c>
      <c r="B883" s="278" t="s">
        <v>1763</v>
      </c>
      <c r="C883" s="279"/>
      <c r="D883" s="279" t="s">
        <v>2251</v>
      </c>
      <c r="E883" s="285">
        <v>0</v>
      </c>
      <c r="F883" s="285" t="s">
        <v>1512</v>
      </c>
      <c r="G883" s="286"/>
      <c r="H883" s="286"/>
      <c r="I883" s="286"/>
      <c r="J883" s="286"/>
      <c r="K883" s="286" t="e">
        <f>INDEX('2月'!F:F,MATCH(G883,'2月'!A:A,0))</f>
        <v>#N/A</v>
      </c>
      <c r="L883" s="287" t="s">
        <v>45</v>
      </c>
      <c r="M883" s="287"/>
      <c r="N883" s="287" t="s">
        <v>45</v>
      </c>
      <c r="O883" s="286" t="e">
        <f>VLOOKUP(Q883,重复!A:A,1,FALSE)</f>
        <v>#N/A</v>
      </c>
      <c r="P883" s="279" t="s">
        <v>543</v>
      </c>
      <c r="Q883" s="279" t="str">
        <f>INDEX(本体!C:C,MATCH(R883,本体!E:E,0))</f>
        <v>服务节活动维护-厂端</v>
      </c>
      <c r="R883" s="180" t="s">
        <v>2252</v>
      </c>
    </row>
    <row r="884" s="263" customFormat="1" ht="16.5" spans="1:18">
      <c r="A884" s="278" t="s">
        <v>2253</v>
      </c>
      <c r="B884" s="278" t="s">
        <v>1763</v>
      </c>
      <c r="C884" s="279"/>
      <c r="D884" s="279" t="s">
        <v>2254</v>
      </c>
      <c r="E884" s="285">
        <v>6277.90655172412</v>
      </c>
      <c r="F884" s="285" t="s">
        <v>1512</v>
      </c>
      <c r="G884" s="286"/>
      <c r="H884" s="286"/>
      <c r="I884" s="286"/>
      <c r="J884" s="286"/>
      <c r="K884" s="286" t="e">
        <f>INDEX('2月'!F:F,MATCH(G884,'2月'!A:A,0))</f>
        <v>#N/A</v>
      </c>
      <c r="L884" s="287" t="s">
        <v>45</v>
      </c>
      <c r="M884" s="287"/>
      <c r="N884" s="287" t="s">
        <v>45</v>
      </c>
      <c r="O884" s="286" t="e">
        <f>VLOOKUP(Q884,重复!A:A,1,FALSE)</f>
        <v>#N/A</v>
      </c>
      <c r="P884" s="279" t="s">
        <v>543</v>
      </c>
      <c r="Q884" s="279" t="str">
        <f>INDEX(本体!C:C,MATCH(R884,本体!E:E,0))</f>
        <v>服务节活动维护-厂端</v>
      </c>
      <c r="R884" s="180" t="s">
        <v>2252</v>
      </c>
    </row>
    <row r="885" s="263" customFormat="1" ht="16.5" spans="1:18">
      <c r="A885" s="278" t="s">
        <v>2255</v>
      </c>
      <c r="B885" s="278" t="s">
        <v>1763</v>
      </c>
      <c r="C885" s="279"/>
      <c r="D885" s="279" t="s">
        <v>2256</v>
      </c>
      <c r="E885" s="285">
        <v>6277.90655172412</v>
      </c>
      <c r="F885" s="285" t="s">
        <v>1512</v>
      </c>
      <c r="G885" s="286"/>
      <c r="H885" s="286"/>
      <c r="I885" s="286"/>
      <c r="J885" s="286"/>
      <c r="K885" s="286" t="e">
        <f>INDEX('2月'!F:F,MATCH(G885,'2月'!A:A,0))</f>
        <v>#N/A</v>
      </c>
      <c r="L885" s="287" t="s">
        <v>45</v>
      </c>
      <c r="M885" s="287"/>
      <c r="N885" s="287" t="s">
        <v>45</v>
      </c>
      <c r="O885" s="286" t="e">
        <f>VLOOKUP(Q885,重复!A:A,1,FALSE)</f>
        <v>#N/A</v>
      </c>
      <c r="P885" s="279" t="s">
        <v>543</v>
      </c>
      <c r="Q885" s="279" t="str">
        <f>INDEX(本体!C:C,MATCH(R885,本体!E:E,0))</f>
        <v>服务节活动维护-厂端</v>
      </c>
      <c r="R885" s="180" t="s">
        <v>2252</v>
      </c>
    </row>
    <row r="886" s="263" customFormat="1" ht="16.5" spans="1:18">
      <c r="A886" s="278" t="s">
        <v>2257</v>
      </c>
      <c r="B886" s="278" t="s">
        <v>1763</v>
      </c>
      <c r="C886" s="279"/>
      <c r="D886" s="279" t="s">
        <v>2258</v>
      </c>
      <c r="E886" s="285">
        <v>6277.90655172412</v>
      </c>
      <c r="F886" s="285" t="s">
        <v>1512</v>
      </c>
      <c r="G886" s="286"/>
      <c r="H886" s="286"/>
      <c r="I886" s="286"/>
      <c r="J886" s="286"/>
      <c r="K886" s="286" t="e">
        <f>INDEX('2月'!F:F,MATCH(G886,'2月'!A:A,0))</f>
        <v>#N/A</v>
      </c>
      <c r="L886" s="287" t="s">
        <v>45</v>
      </c>
      <c r="M886" s="287"/>
      <c r="N886" s="287" t="s">
        <v>45</v>
      </c>
      <c r="O886" s="286" t="e">
        <f>VLOOKUP(Q886,重复!A:A,1,FALSE)</f>
        <v>#N/A</v>
      </c>
      <c r="P886" s="279" t="s">
        <v>543</v>
      </c>
      <c r="Q886" s="279" t="str">
        <f>INDEX(本体!C:C,MATCH(R886,本体!E:E,0))</f>
        <v>服务节活动维护-厂端</v>
      </c>
      <c r="R886" s="180" t="s">
        <v>2259</v>
      </c>
    </row>
    <row r="887" s="263" customFormat="1" ht="16.5" spans="1:18">
      <c r="A887" s="278" t="s">
        <v>2260</v>
      </c>
      <c r="B887" s="278" t="s">
        <v>1763</v>
      </c>
      <c r="C887" s="279"/>
      <c r="D887" s="279" t="s">
        <v>2261</v>
      </c>
      <c r="E887" s="285">
        <v>6277.90655172412</v>
      </c>
      <c r="F887" s="285" t="s">
        <v>1512</v>
      </c>
      <c r="G887" s="286"/>
      <c r="H887" s="286"/>
      <c r="I887" s="286"/>
      <c r="J887" s="286"/>
      <c r="K887" s="286" t="e">
        <f>INDEX('2月'!F:F,MATCH(G887,'2月'!A:A,0))</f>
        <v>#N/A</v>
      </c>
      <c r="L887" s="287" t="s">
        <v>45</v>
      </c>
      <c r="M887" s="287"/>
      <c r="N887" s="287" t="s">
        <v>45</v>
      </c>
      <c r="O887" s="286" t="e">
        <f>VLOOKUP(Q887,重复!A:A,1,FALSE)</f>
        <v>#N/A</v>
      </c>
      <c r="P887" s="279" t="s">
        <v>543</v>
      </c>
      <c r="Q887" s="279" t="str">
        <f>INDEX(本体!C:C,MATCH(R887,本体!E:E,0))</f>
        <v>服务节活动维护-厂端</v>
      </c>
      <c r="R887" s="180" t="s">
        <v>2259</v>
      </c>
    </row>
    <row r="888" s="263" customFormat="1" ht="16.5" spans="1:18">
      <c r="A888" s="278" t="s">
        <v>2262</v>
      </c>
      <c r="B888" s="278" t="s">
        <v>1763</v>
      </c>
      <c r="C888" s="279"/>
      <c r="D888" s="279" t="s">
        <v>2263</v>
      </c>
      <c r="E888" s="285">
        <v>0</v>
      </c>
      <c r="F888" s="285" t="s">
        <v>1512</v>
      </c>
      <c r="G888" s="286"/>
      <c r="H888" s="286"/>
      <c r="I888" s="286"/>
      <c r="J888" s="286"/>
      <c r="K888" s="286" t="e">
        <f>INDEX('2月'!F:F,MATCH(G888,'2月'!A:A,0))</f>
        <v>#N/A</v>
      </c>
      <c r="L888" s="287" t="s">
        <v>45</v>
      </c>
      <c r="M888" s="287"/>
      <c r="N888" s="287" t="s">
        <v>45</v>
      </c>
      <c r="O888" s="286" t="e">
        <f>VLOOKUP(Q888,重复!A:A,1,FALSE)</f>
        <v>#N/A</v>
      </c>
      <c r="P888" s="279" t="s">
        <v>543</v>
      </c>
      <c r="Q888" s="279" t="str">
        <f>INDEX(本体!C:C,MATCH(R888,本体!E:E,0))</f>
        <v>服务节活动维护-厂端</v>
      </c>
      <c r="R888" s="180" t="s">
        <v>2229</v>
      </c>
    </row>
    <row r="889" s="263" customFormat="1" ht="16.5" spans="1:18">
      <c r="A889" s="278" t="s">
        <v>2264</v>
      </c>
      <c r="B889" s="278" t="s">
        <v>1763</v>
      </c>
      <c r="C889" s="279"/>
      <c r="D889" s="279" t="s">
        <v>2265</v>
      </c>
      <c r="E889" s="285">
        <v>6277.90655172412</v>
      </c>
      <c r="F889" s="285" t="s">
        <v>1512</v>
      </c>
      <c r="G889" s="286"/>
      <c r="H889" s="286"/>
      <c r="I889" s="286"/>
      <c r="J889" s="286"/>
      <c r="K889" s="286" t="e">
        <f>INDEX('2月'!F:F,MATCH(G889,'2月'!A:A,0))</f>
        <v>#N/A</v>
      </c>
      <c r="L889" s="287" t="s">
        <v>45</v>
      </c>
      <c r="M889" s="287"/>
      <c r="N889" s="287" t="s">
        <v>45</v>
      </c>
      <c r="O889" s="286" t="e">
        <f>VLOOKUP(Q889,重复!A:A,1,FALSE)</f>
        <v>#N/A</v>
      </c>
      <c r="P889" s="279" t="s">
        <v>543</v>
      </c>
      <c r="Q889" s="279" t="str">
        <f>INDEX(本体!C:C,MATCH(R889,本体!E:E,0))</f>
        <v>服务节活动维护-厂端</v>
      </c>
      <c r="R889" s="180" t="s">
        <v>2229</v>
      </c>
    </row>
    <row r="890" s="263" customFormat="1" ht="16.5" spans="1:18">
      <c r="A890" s="278" t="s">
        <v>2266</v>
      </c>
      <c r="B890" s="278" t="s">
        <v>1763</v>
      </c>
      <c r="C890" s="279"/>
      <c r="D890" s="279" t="s">
        <v>2267</v>
      </c>
      <c r="E890" s="285">
        <v>6277.90655172412</v>
      </c>
      <c r="F890" s="285" t="s">
        <v>1512</v>
      </c>
      <c r="G890" s="286"/>
      <c r="H890" s="286"/>
      <c r="I890" s="286"/>
      <c r="J890" s="286"/>
      <c r="K890" s="286" t="e">
        <f>INDEX('2月'!F:F,MATCH(G890,'2月'!A:A,0))</f>
        <v>#N/A</v>
      </c>
      <c r="L890" s="287" t="s">
        <v>45</v>
      </c>
      <c r="M890" s="287"/>
      <c r="N890" s="287" t="s">
        <v>45</v>
      </c>
      <c r="O890" s="286" t="e">
        <f>VLOOKUP(Q890,重复!A:A,1,FALSE)</f>
        <v>#N/A</v>
      </c>
      <c r="P890" s="279" t="s">
        <v>543</v>
      </c>
      <c r="Q890" s="279" t="str">
        <f>INDEX(本体!C:C,MATCH(R890,本体!E:E,0))</f>
        <v>服务节活动维护-厂端</v>
      </c>
      <c r="R890" s="180" t="s">
        <v>2229</v>
      </c>
    </row>
    <row r="891" s="263" customFormat="1" ht="16.5" spans="1:18">
      <c r="A891" s="278" t="s">
        <v>2268</v>
      </c>
      <c r="B891" s="278" t="s">
        <v>1763</v>
      </c>
      <c r="C891" s="279"/>
      <c r="D891" s="279" t="s">
        <v>2269</v>
      </c>
      <c r="E891" s="285">
        <v>6277.90655172412</v>
      </c>
      <c r="F891" s="285" t="s">
        <v>1512</v>
      </c>
      <c r="G891" s="286"/>
      <c r="H891" s="286"/>
      <c r="I891" s="286"/>
      <c r="J891" s="286"/>
      <c r="K891" s="286" t="e">
        <f>INDEX('2月'!F:F,MATCH(G891,'2月'!A:A,0))</f>
        <v>#N/A</v>
      </c>
      <c r="L891" s="287" t="s">
        <v>45</v>
      </c>
      <c r="M891" s="287"/>
      <c r="N891" s="287" t="s">
        <v>45</v>
      </c>
      <c r="O891" s="286" t="e">
        <f>VLOOKUP(Q891,重复!A:A,1,FALSE)</f>
        <v>#N/A</v>
      </c>
      <c r="P891" s="279" t="s">
        <v>543</v>
      </c>
      <c r="Q891" s="279" t="str">
        <f>INDEX(本体!C:C,MATCH(R891,本体!E:E,0))</f>
        <v>服务节活动维护-厂端</v>
      </c>
      <c r="R891" s="180" t="s">
        <v>2232</v>
      </c>
    </row>
    <row r="892" s="263" customFormat="1" ht="16.5" spans="1:18">
      <c r="A892" s="278" t="s">
        <v>2270</v>
      </c>
      <c r="B892" s="278" t="s">
        <v>1763</v>
      </c>
      <c r="C892" s="279"/>
      <c r="D892" s="279" t="s">
        <v>2271</v>
      </c>
      <c r="E892" s="285">
        <v>6277.90655172412</v>
      </c>
      <c r="F892" s="285" t="s">
        <v>1512</v>
      </c>
      <c r="G892" s="286"/>
      <c r="H892" s="286"/>
      <c r="I892" s="286"/>
      <c r="J892" s="286"/>
      <c r="K892" s="286" t="e">
        <f>INDEX('2月'!F:F,MATCH(G892,'2月'!A:A,0))</f>
        <v>#N/A</v>
      </c>
      <c r="L892" s="287" t="s">
        <v>45</v>
      </c>
      <c r="M892" s="287"/>
      <c r="N892" s="287" t="s">
        <v>45</v>
      </c>
      <c r="O892" s="286" t="e">
        <f>VLOOKUP(Q892,重复!A:A,1,FALSE)</f>
        <v>#N/A</v>
      </c>
      <c r="P892" s="279" t="s">
        <v>543</v>
      </c>
      <c r="Q892" s="279" t="str">
        <f>INDEX(本体!C:C,MATCH(R892,本体!E:E,0))</f>
        <v>服务节活动维护-厂端</v>
      </c>
      <c r="R892" s="180" t="s">
        <v>2232</v>
      </c>
    </row>
    <row r="893" s="263" customFormat="1" ht="16.5" spans="1:18">
      <c r="A893" s="278" t="s">
        <v>2272</v>
      </c>
      <c r="B893" s="278" t="s">
        <v>1763</v>
      </c>
      <c r="C893" s="279"/>
      <c r="D893" s="279" t="s">
        <v>2273</v>
      </c>
      <c r="E893" s="285">
        <v>0</v>
      </c>
      <c r="F893" s="285" t="s">
        <v>1512</v>
      </c>
      <c r="G893" s="286"/>
      <c r="H893" s="286"/>
      <c r="I893" s="286"/>
      <c r="J893" s="286"/>
      <c r="K893" s="286" t="e">
        <f>INDEX('2月'!F:F,MATCH(G893,'2月'!A:A,0))</f>
        <v>#N/A</v>
      </c>
      <c r="L893" s="287" t="s">
        <v>45</v>
      </c>
      <c r="M893" s="287"/>
      <c r="N893" s="287" t="s">
        <v>45</v>
      </c>
      <c r="O893" s="286" t="e">
        <f>VLOOKUP(Q893,重复!A:A,1,FALSE)</f>
        <v>#N/A</v>
      </c>
      <c r="P893" s="279" t="s">
        <v>543</v>
      </c>
      <c r="Q893" s="279" t="str">
        <f>INDEX(本体!C:C,MATCH(R893,本体!E:E,0))</f>
        <v>服务节活动维护-厂端</v>
      </c>
      <c r="R893" s="180" t="s">
        <v>2229</v>
      </c>
    </row>
    <row r="894" s="263" customFormat="1" ht="16.5" spans="1:18">
      <c r="A894" s="278" t="s">
        <v>2274</v>
      </c>
      <c r="B894" s="278" t="s">
        <v>1763</v>
      </c>
      <c r="C894" s="279"/>
      <c r="D894" s="279" t="s">
        <v>2275</v>
      </c>
      <c r="E894" s="285">
        <v>6277.90655172412</v>
      </c>
      <c r="F894" s="285" t="s">
        <v>1512</v>
      </c>
      <c r="G894" s="286"/>
      <c r="H894" s="286"/>
      <c r="I894" s="286"/>
      <c r="J894" s="286"/>
      <c r="K894" s="286" t="e">
        <f>INDEX('2月'!F:F,MATCH(G894,'2月'!A:A,0))</f>
        <v>#N/A</v>
      </c>
      <c r="L894" s="287" t="s">
        <v>45</v>
      </c>
      <c r="M894" s="287"/>
      <c r="N894" s="287" t="s">
        <v>45</v>
      </c>
      <c r="O894" s="286" t="e">
        <f>VLOOKUP(Q894,重复!A:A,1,FALSE)</f>
        <v>#N/A</v>
      </c>
      <c r="P894" s="279" t="s">
        <v>543</v>
      </c>
      <c r="Q894" s="279" t="str">
        <f>INDEX(本体!C:C,MATCH(R894,本体!E:E,0))</f>
        <v>服务节活动维护-厂端</v>
      </c>
      <c r="R894" s="180" t="s">
        <v>2232</v>
      </c>
    </row>
    <row r="895" s="263" customFormat="1" ht="16.5" spans="1:18">
      <c r="A895" s="278" t="s">
        <v>2276</v>
      </c>
      <c r="B895" s="278" t="s">
        <v>1763</v>
      </c>
      <c r="C895" s="279"/>
      <c r="D895" s="279" t="s">
        <v>2277</v>
      </c>
      <c r="E895" s="285">
        <v>6277.90655172412</v>
      </c>
      <c r="F895" s="285" t="s">
        <v>1512</v>
      </c>
      <c r="G895" s="286"/>
      <c r="H895" s="286"/>
      <c r="I895" s="286"/>
      <c r="J895" s="286"/>
      <c r="K895" s="286" t="e">
        <f>INDEX('2月'!F:F,MATCH(G895,'2月'!A:A,0))</f>
        <v>#N/A</v>
      </c>
      <c r="L895" s="287" t="s">
        <v>45</v>
      </c>
      <c r="M895" s="287"/>
      <c r="N895" s="287" t="s">
        <v>45</v>
      </c>
      <c r="O895" s="286" t="e">
        <f>VLOOKUP(Q895,重复!A:A,1,FALSE)</f>
        <v>#N/A</v>
      </c>
      <c r="P895" s="279" t="s">
        <v>543</v>
      </c>
      <c r="Q895" s="279" t="str">
        <f>INDEX(本体!C:C,MATCH(R895,本体!E:E,0))</f>
        <v>服务节活动维护-厂端</v>
      </c>
      <c r="R895" s="180" t="s">
        <v>2229</v>
      </c>
    </row>
    <row r="896" s="263" customFormat="1" ht="16.5" spans="1:18">
      <c r="A896" s="278" t="s">
        <v>2278</v>
      </c>
      <c r="B896" s="278" t="s">
        <v>1763</v>
      </c>
      <c r="C896" s="279"/>
      <c r="D896" s="279" t="s">
        <v>2279</v>
      </c>
      <c r="E896" s="285">
        <v>6277.90655172412</v>
      </c>
      <c r="F896" s="285" t="s">
        <v>1512</v>
      </c>
      <c r="G896" s="286"/>
      <c r="H896" s="286"/>
      <c r="I896" s="286"/>
      <c r="J896" s="286"/>
      <c r="K896" s="286" t="e">
        <f>INDEX('2月'!F:F,MATCH(G896,'2月'!A:A,0))</f>
        <v>#N/A</v>
      </c>
      <c r="L896" s="287" t="s">
        <v>45</v>
      </c>
      <c r="M896" s="287"/>
      <c r="N896" s="287" t="s">
        <v>45</v>
      </c>
      <c r="O896" s="286" t="e">
        <f>VLOOKUP(Q896,重复!A:A,1,FALSE)</f>
        <v>#N/A</v>
      </c>
      <c r="P896" s="279" t="s">
        <v>543</v>
      </c>
      <c r="Q896" s="279" t="str">
        <f>INDEX(本体!C:C,MATCH(R896,本体!E:E,0))</f>
        <v>服务节活动维护-厂端</v>
      </c>
      <c r="R896" s="180" t="s">
        <v>2232</v>
      </c>
    </row>
    <row r="897" s="263" customFormat="1" ht="16.5" spans="1:18">
      <c r="A897" s="278" t="s">
        <v>2280</v>
      </c>
      <c r="B897" s="278" t="s">
        <v>1763</v>
      </c>
      <c r="C897" s="279"/>
      <c r="D897" s="279" t="s">
        <v>2281</v>
      </c>
      <c r="E897" s="285">
        <v>0</v>
      </c>
      <c r="F897" s="285" t="s">
        <v>1512</v>
      </c>
      <c r="G897" s="286"/>
      <c r="H897" s="286"/>
      <c r="I897" s="286"/>
      <c r="J897" s="286"/>
      <c r="K897" s="286" t="e">
        <f>INDEX('2月'!F:F,MATCH(G897,'2月'!A:A,0))</f>
        <v>#N/A</v>
      </c>
      <c r="L897" s="287" t="s">
        <v>45</v>
      </c>
      <c r="M897" s="287"/>
      <c r="N897" s="287" t="s">
        <v>45</v>
      </c>
      <c r="O897" s="286" t="e">
        <f>VLOOKUP(Q897,重复!A:A,1,FALSE)</f>
        <v>#N/A</v>
      </c>
      <c r="P897" s="279" t="s">
        <v>543</v>
      </c>
      <c r="Q897" s="279" t="str">
        <f>INDEX(本体!C:C,MATCH(R897,本体!E:E,0))</f>
        <v>服务节活动维护-厂端</v>
      </c>
      <c r="R897" s="180" t="s">
        <v>2229</v>
      </c>
    </row>
    <row r="898" s="263" customFormat="1" ht="16.5" spans="1:18">
      <c r="A898" s="278" t="s">
        <v>2282</v>
      </c>
      <c r="B898" s="278" t="s">
        <v>1763</v>
      </c>
      <c r="C898" s="279"/>
      <c r="D898" s="279" t="s">
        <v>2283</v>
      </c>
      <c r="E898" s="285">
        <v>6277.90655172412</v>
      </c>
      <c r="F898" s="285" t="s">
        <v>1512</v>
      </c>
      <c r="G898" s="286"/>
      <c r="H898" s="286"/>
      <c r="I898" s="286"/>
      <c r="J898" s="286"/>
      <c r="K898" s="286" t="e">
        <f>INDEX('2月'!F:F,MATCH(G898,'2月'!A:A,0))</f>
        <v>#N/A</v>
      </c>
      <c r="L898" s="287" t="s">
        <v>45</v>
      </c>
      <c r="M898" s="287"/>
      <c r="N898" s="287" t="s">
        <v>45</v>
      </c>
      <c r="O898" s="286" t="e">
        <f>VLOOKUP(Q898,重复!A:A,1,FALSE)</f>
        <v>#N/A</v>
      </c>
      <c r="P898" s="279" t="s">
        <v>543</v>
      </c>
      <c r="Q898" s="279" t="str">
        <f>INDEX(本体!C:C,MATCH(R898,本体!E:E,0))</f>
        <v>服务节活动维护-厂端</v>
      </c>
      <c r="R898" s="180" t="s">
        <v>2232</v>
      </c>
    </row>
    <row r="899" s="263" customFormat="1" ht="16.5" spans="1:18">
      <c r="A899" s="278" t="s">
        <v>2284</v>
      </c>
      <c r="B899" s="278" t="s">
        <v>1763</v>
      </c>
      <c r="C899" s="279"/>
      <c r="D899" s="279" t="s">
        <v>2285</v>
      </c>
      <c r="E899" s="285">
        <v>6277.90655172412</v>
      </c>
      <c r="F899" s="285" t="s">
        <v>1512</v>
      </c>
      <c r="G899" s="286"/>
      <c r="H899" s="286"/>
      <c r="I899" s="286"/>
      <c r="J899" s="286"/>
      <c r="K899" s="286" t="e">
        <f>INDEX('2月'!F:F,MATCH(G899,'2月'!A:A,0))</f>
        <v>#N/A</v>
      </c>
      <c r="L899" s="287" t="s">
        <v>45</v>
      </c>
      <c r="M899" s="287"/>
      <c r="N899" s="287" t="s">
        <v>45</v>
      </c>
      <c r="O899" s="286" t="e">
        <f>VLOOKUP(Q899,重复!A:A,1,FALSE)</f>
        <v>#N/A</v>
      </c>
      <c r="P899" s="279" t="s">
        <v>543</v>
      </c>
      <c r="Q899" s="279" t="str">
        <f>INDEX(本体!C:C,MATCH(R899,本体!E:E,0))</f>
        <v>服务节活动维护-厂端</v>
      </c>
      <c r="R899" s="180" t="s">
        <v>2229</v>
      </c>
    </row>
    <row r="900" s="263" customFormat="1" ht="16.5" spans="1:18">
      <c r="A900" s="278" t="s">
        <v>2286</v>
      </c>
      <c r="B900" s="278" t="s">
        <v>1763</v>
      </c>
      <c r="C900" s="279"/>
      <c r="D900" s="279" t="s">
        <v>2287</v>
      </c>
      <c r="E900" s="285">
        <v>6277.90655172412</v>
      </c>
      <c r="F900" s="285" t="s">
        <v>1512</v>
      </c>
      <c r="G900" s="286"/>
      <c r="H900" s="286"/>
      <c r="I900" s="286"/>
      <c r="J900" s="286"/>
      <c r="K900" s="286" t="e">
        <f>INDEX('2月'!F:F,MATCH(G900,'2月'!A:A,0))</f>
        <v>#N/A</v>
      </c>
      <c r="L900" s="287" t="s">
        <v>45</v>
      </c>
      <c r="M900" s="287"/>
      <c r="N900" s="287" t="s">
        <v>45</v>
      </c>
      <c r="O900" s="286" t="e">
        <f>VLOOKUP(Q900,重复!A:A,1,FALSE)</f>
        <v>#N/A</v>
      </c>
      <c r="P900" s="279" t="s">
        <v>543</v>
      </c>
      <c r="Q900" s="279" t="str">
        <f>INDEX(本体!C:C,MATCH(R900,本体!E:E,0))</f>
        <v>服务节活动维护-厂端</v>
      </c>
      <c r="R900" s="180" t="s">
        <v>2232</v>
      </c>
    </row>
    <row r="901" s="263" customFormat="1" ht="16.5" spans="1:18">
      <c r="A901" s="278" t="s">
        <v>2288</v>
      </c>
      <c r="B901" s="278" t="s">
        <v>1763</v>
      </c>
      <c r="C901" s="279" t="s">
        <v>2289</v>
      </c>
      <c r="D901" s="280" t="s">
        <v>2290</v>
      </c>
      <c r="E901" s="285">
        <v>10986.3364655172</v>
      </c>
      <c r="F901" s="285" t="s">
        <v>1512</v>
      </c>
      <c r="G901" s="286"/>
      <c r="H901" s="286"/>
      <c r="I901" s="286"/>
      <c r="J901" s="286"/>
      <c r="K901" s="286" t="e">
        <f>INDEX('2月'!F:F,MATCH(G901,'2月'!A:A,0))</f>
        <v>#N/A</v>
      </c>
      <c r="L901" s="287" t="s">
        <v>45</v>
      </c>
      <c r="M901" s="287"/>
      <c r="N901" s="287" t="s">
        <v>45</v>
      </c>
      <c r="O901" s="286" t="str">
        <f>VLOOKUP(Q901,重复!A:A,1,FALSE)</f>
        <v>厂家政策费用项目及政策维护-厂端</v>
      </c>
      <c r="P901" s="279" t="s">
        <v>543</v>
      </c>
      <c r="Q901" s="279" t="str">
        <f>INDEX(本体!C:C,MATCH(R901,本体!E:E,0))</f>
        <v>厂家政策费用项目及政策维护-厂端</v>
      </c>
      <c r="R901" s="180" t="s">
        <v>2291</v>
      </c>
    </row>
    <row r="902" s="263" customFormat="1" ht="16.5" spans="1:18">
      <c r="A902" s="278" t="s">
        <v>2292</v>
      </c>
      <c r="B902" s="278" t="s">
        <v>1763</v>
      </c>
      <c r="C902" s="279"/>
      <c r="D902" s="280" t="s">
        <v>2293</v>
      </c>
      <c r="E902" s="285">
        <v>7847.38318965515</v>
      </c>
      <c r="F902" s="285" t="s">
        <v>1512</v>
      </c>
      <c r="G902" s="286"/>
      <c r="H902" s="286"/>
      <c r="I902" s="286"/>
      <c r="J902" s="286"/>
      <c r="K902" s="286" t="e">
        <f>INDEX('2月'!F:F,MATCH(G902,'2月'!A:A,0))</f>
        <v>#N/A</v>
      </c>
      <c r="L902" s="287" t="s">
        <v>45</v>
      </c>
      <c r="M902" s="287"/>
      <c r="N902" s="287" t="s">
        <v>45</v>
      </c>
      <c r="O902" s="286" t="str">
        <f>VLOOKUP(Q902,重复!A:A,1,FALSE)</f>
        <v>厂家政策费用项目及政策维护-厂端</v>
      </c>
      <c r="P902" s="279" t="s">
        <v>543</v>
      </c>
      <c r="Q902" s="279" t="str">
        <f>INDEX(本体!C:C,MATCH(R902,本体!E:E,0))</f>
        <v>厂家政策费用项目及政策维护-厂端</v>
      </c>
      <c r="R902" s="180" t="s">
        <v>2291</v>
      </c>
    </row>
    <row r="903" s="263" customFormat="1" ht="16.5" spans="1:18">
      <c r="A903" s="278" t="s">
        <v>2294</v>
      </c>
      <c r="B903" s="278" t="s">
        <v>1763</v>
      </c>
      <c r="C903" s="279"/>
      <c r="D903" s="280" t="s">
        <v>2295</v>
      </c>
      <c r="E903" s="285">
        <v>6277.90655172412</v>
      </c>
      <c r="F903" s="285" t="s">
        <v>1512</v>
      </c>
      <c r="G903" s="286"/>
      <c r="H903" s="286"/>
      <c r="I903" s="286"/>
      <c r="J903" s="286"/>
      <c r="K903" s="286" t="e">
        <f>INDEX('2月'!F:F,MATCH(G903,'2月'!A:A,0))</f>
        <v>#N/A</v>
      </c>
      <c r="L903" s="287" t="s">
        <v>45</v>
      </c>
      <c r="M903" s="287"/>
      <c r="N903" s="287" t="s">
        <v>45</v>
      </c>
      <c r="O903" s="286" t="str">
        <f>VLOOKUP(Q903,重复!A:A,1,FALSE)</f>
        <v>厂家政策费用项目及政策维护-厂端</v>
      </c>
      <c r="P903" s="279" t="s">
        <v>543</v>
      </c>
      <c r="Q903" s="279" t="str">
        <f>INDEX(本体!C:C,MATCH(R903,本体!E:E,0))</f>
        <v>厂家政策费用项目及政策维护-厂端</v>
      </c>
      <c r="R903" s="180" t="s">
        <v>2296</v>
      </c>
    </row>
    <row r="904" s="263" customFormat="1" ht="16.5" spans="1:18">
      <c r="A904" s="278" t="s">
        <v>2297</v>
      </c>
      <c r="B904" s="278" t="s">
        <v>1763</v>
      </c>
      <c r="C904" s="279"/>
      <c r="D904" s="279" t="s">
        <v>2298</v>
      </c>
      <c r="E904" s="285">
        <v>6277.90655172412</v>
      </c>
      <c r="F904" s="285" t="s">
        <v>1512</v>
      </c>
      <c r="G904" s="286"/>
      <c r="H904" s="286"/>
      <c r="I904" s="286"/>
      <c r="J904" s="286"/>
      <c r="K904" s="286" t="e">
        <f>INDEX('2月'!F:F,MATCH(G904,'2月'!A:A,0))</f>
        <v>#N/A</v>
      </c>
      <c r="L904" s="287" t="s">
        <v>45</v>
      </c>
      <c r="M904" s="287"/>
      <c r="N904" s="287" t="s">
        <v>45</v>
      </c>
      <c r="O904" s="286" t="str">
        <f>VLOOKUP(Q904,重复!A:A,1,FALSE)</f>
        <v>厂家政策费用项目及政策维护-厂端</v>
      </c>
      <c r="P904" s="279" t="s">
        <v>543</v>
      </c>
      <c r="Q904" s="279" t="str">
        <f>INDEX(本体!C:C,MATCH(R904,本体!E:E,0))</f>
        <v>厂家政策费用项目及政策维护-厂端</v>
      </c>
      <c r="R904" s="180" t="s">
        <v>2299</v>
      </c>
    </row>
    <row r="905" s="263" customFormat="1" ht="16.5" spans="1:18">
      <c r="A905" s="278" t="s">
        <v>2300</v>
      </c>
      <c r="B905" s="278" t="s">
        <v>1763</v>
      </c>
      <c r="C905" s="279"/>
      <c r="D905" s="280" t="s">
        <v>2301</v>
      </c>
      <c r="E905" s="285">
        <v>6277.90655172412</v>
      </c>
      <c r="F905" s="285" t="s">
        <v>1512</v>
      </c>
      <c r="G905" s="286"/>
      <c r="H905" s="286"/>
      <c r="I905" s="286"/>
      <c r="J905" s="286"/>
      <c r="K905" s="286" t="e">
        <f>INDEX('2月'!F:F,MATCH(G905,'2月'!A:A,0))</f>
        <v>#N/A</v>
      </c>
      <c r="L905" s="287" t="s">
        <v>45</v>
      </c>
      <c r="M905" s="287"/>
      <c r="N905" s="287" t="s">
        <v>45</v>
      </c>
      <c r="O905" s="286" t="str">
        <f>VLOOKUP(Q905,重复!A:A,1,FALSE)</f>
        <v>厂家政策费用项目及政策维护-厂端</v>
      </c>
      <c r="P905" s="279" t="s">
        <v>543</v>
      </c>
      <c r="Q905" s="279" t="str">
        <f>INDEX(本体!C:C,MATCH(R905,本体!E:E,0))</f>
        <v>厂家政策费用项目及政策维护-厂端</v>
      </c>
      <c r="R905" s="180" t="s">
        <v>2299</v>
      </c>
    </row>
    <row r="906" s="263" customFormat="1" ht="16.5" spans="1:18">
      <c r="A906" s="278" t="s">
        <v>2302</v>
      </c>
      <c r="B906" s="278" t="s">
        <v>1763</v>
      </c>
      <c r="C906" s="279"/>
      <c r="D906" s="280" t="s">
        <v>2303</v>
      </c>
      <c r="E906" s="285">
        <v>6277.90655172412</v>
      </c>
      <c r="F906" s="285" t="s">
        <v>1512</v>
      </c>
      <c r="G906" s="286"/>
      <c r="H906" s="286"/>
      <c r="I906" s="286"/>
      <c r="J906" s="286"/>
      <c r="K906" s="286" t="e">
        <f>INDEX('2月'!F:F,MATCH(G906,'2月'!A:A,0))</f>
        <v>#N/A</v>
      </c>
      <c r="L906" s="287" t="s">
        <v>45</v>
      </c>
      <c r="M906" s="287"/>
      <c r="N906" s="287" t="s">
        <v>45</v>
      </c>
      <c r="O906" s="286" t="str">
        <f>VLOOKUP(Q906,重复!A:A,1,FALSE)</f>
        <v>厂家政策费用项目及政策维护-厂端</v>
      </c>
      <c r="P906" s="279" t="s">
        <v>543</v>
      </c>
      <c r="Q906" s="279" t="str">
        <f>INDEX(本体!C:C,MATCH(R906,本体!E:E,0))</f>
        <v>厂家政策费用项目及政策维护-厂端</v>
      </c>
      <c r="R906" s="176" t="s">
        <v>2304</v>
      </c>
    </row>
    <row r="907" s="263" customFormat="1" ht="16.5" spans="1:18">
      <c r="A907" s="278" t="s">
        <v>2305</v>
      </c>
      <c r="B907" s="278" t="s">
        <v>1763</v>
      </c>
      <c r="C907" s="279" t="s">
        <v>2306</v>
      </c>
      <c r="D907" s="280" t="s">
        <v>2307</v>
      </c>
      <c r="E907" s="285">
        <v>10986.3364655172</v>
      </c>
      <c r="F907" s="285" t="s">
        <v>1512</v>
      </c>
      <c r="G907" s="286">
        <v>417</v>
      </c>
      <c r="H907" s="286" t="s">
        <v>1253</v>
      </c>
      <c r="I907" s="286" t="s">
        <v>2308</v>
      </c>
      <c r="J907" s="286" t="s">
        <v>34</v>
      </c>
      <c r="K907" s="286">
        <f>INDEX('2月'!F:F,MATCH(G907,'2月'!A:A,0))</f>
        <v>0</v>
      </c>
      <c r="L907" s="287"/>
      <c r="M907" s="287"/>
      <c r="N907" s="287" t="s">
        <v>34</v>
      </c>
      <c r="O907" s="286" t="str">
        <f>VLOOKUP(Q907,重复!A:A,1,FALSE)</f>
        <v>厂家政策费用项目及政策维护-厂端</v>
      </c>
      <c r="P907" s="279" t="s">
        <v>543</v>
      </c>
      <c r="Q907" s="279" t="str">
        <f>INDEX(本体!C:C,MATCH(R907,本体!E:E,0))</f>
        <v>厂家政策费用项目及政策维护-厂端</v>
      </c>
      <c r="R907" s="180" t="s">
        <v>2309</v>
      </c>
    </row>
    <row r="908" s="263" customFormat="1" ht="16.5" spans="1:18">
      <c r="A908" s="278" t="s">
        <v>2310</v>
      </c>
      <c r="B908" s="278" t="s">
        <v>1763</v>
      </c>
      <c r="C908" s="279"/>
      <c r="D908" s="279" t="s">
        <v>2311</v>
      </c>
      <c r="E908" s="285">
        <v>7847.38318965515</v>
      </c>
      <c r="F908" s="285" t="s">
        <v>1512</v>
      </c>
      <c r="G908" s="286"/>
      <c r="H908" s="286"/>
      <c r="I908" s="286"/>
      <c r="J908" s="286"/>
      <c r="K908" s="286" t="e">
        <f>INDEX('2月'!F:F,MATCH(G908,'2月'!A:A,0))</f>
        <v>#N/A</v>
      </c>
      <c r="L908" s="287" t="s">
        <v>45</v>
      </c>
      <c r="M908" s="287"/>
      <c r="N908" s="287" t="s">
        <v>45</v>
      </c>
      <c r="O908" s="286" t="str">
        <f>VLOOKUP(Q908,重复!A:A,1,FALSE)</f>
        <v>厂家政策费用项目及政策维护-厂端</v>
      </c>
      <c r="P908" s="279" t="s">
        <v>543</v>
      </c>
      <c r="Q908" s="279" t="str">
        <f>INDEX(本体!C:C,MATCH(R908,本体!E:E,0))</f>
        <v>厂家政策费用项目及政策维护-厂端</v>
      </c>
      <c r="R908" s="180" t="s">
        <v>2309</v>
      </c>
    </row>
    <row r="909" s="263" customFormat="1" ht="16.5" spans="1:18">
      <c r="A909" s="278" t="s">
        <v>2312</v>
      </c>
      <c r="B909" s="278" t="s">
        <v>1763</v>
      </c>
      <c r="C909" s="279"/>
      <c r="D909" s="279" t="s">
        <v>2313</v>
      </c>
      <c r="E909" s="285">
        <v>6277.90655172412</v>
      </c>
      <c r="F909" s="285" t="s">
        <v>1512</v>
      </c>
      <c r="G909" s="286"/>
      <c r="H909" s="286"/>
      <c r="I909" s="286"/>
      <c r="J909" s="286"/>
      <c r="K909" s="286" t="e">
        <f>INDEX('2月'!F:F,MATCH(G909,'2月'!A:A,0))</f>
        <v>#N/A</v>
      </c>
      <c r="L909" s="287" t="s">
        <v>45</v>
      </c>
      <c r="M909" s="287"/>
      <c r="N909" s="287" t="s">
        <v>45</v>
      </c>
      <c r="O909" s="286" t="str">
        <f>VLOOKUP(Q909,重复!A:A,1,FALSE)</f>
        <v>厂家政策费用项目及政策维护-厂端</v>
      </c>
      <c r="P909" s="279" t="s">
        <v>543</v>
      </c>
      <c r="Q909" s="279" t="str">
        <f>INDEX(本体!C:C,MATCH(R909,本体!E:E,0))</f>
        <v>厂家政策费用项目及政策维护-厂端</v>
      </c>
      <c r="R909" s="180" t="s">
        <v>2314</v>
      </c>
    </row>
    <row r="910" s="263" customFormat="1" ht="16.5" spans="1:18">
      <c r="A910" s="278" t="s">
        <v>2315</v>
      </c>
      <c r="B910" s="278" t="s">
        <v>1763</v>
      </c>
      <c r="C910" s="279"/>
      <c r="D910" s="279" t="s">
        <v>2316</v>
      </c>
      <c r="E910" s="285">
        <v>6277.90655172412</v>
      </c>
      <c r="F910" s="285" t="s">
        <v>1512</v>
      </c>
      <c r="G910" s="286"/>
      <c r="H910" s="286"/>
      <c r="I910" s="286"/>
      <c r="J910" s="286"/>
      <c r="K910" s="286" t="e">
        <f>INDEX('2月'!F:F,MATCH(G910,'2月'!A:A,0))</f>
        <v>#N/A</v>
      </c>
      <c r="L910" s="287" t="s">
        <v>45</v>
      </c>
      <c r="M910" s="287"/>
      <c r="N910" s="287" t="s">
        <v>45</v>
      </c>
      <c r="O910" s="286" t="str">
        <f>VLOOKUP(Q910,重复!A:A,1,FALSE)</f>
        <v>厂家政策费用项目及政策维护-厂端</v>
      </c>
      <c r="P910" s="279" t="s">
        <v>543</v>
      </c>
      <c r="Q910" s="279" t="str">
        <f>INDEX(本体!C:C,MATCH(R910,本体!E:E,0))</f>
        <v>厂家政策费用项目及政策维护-厂端</v>
      </c>
      <c r="R910" s="180" t="s">
        <v>2317</v>
      </c>
    </row>
    <row r="911" s="263" customFormat="1" ht="16.5" spans="1:18">
      <c r="A911" s="278" t="s">
        <v>2318</v>
      </c>
      <c r="B911" s="278" t="s">
        <v>1763</v>
      </c>
      <c r="C911" s="279"/>
      <c r="D911" s="279" t="s">
        <v>2319</v>
      </c>
      <c r="E911" s="285">
        <v>6277.90655172412</v>
      </c>
      <c r="F911" s="285" t="s">
        <v>1512</v>
      </c>
      <c r="G911" s="286"/>
      <c r="H911" s="286"/>
      <c r="I911" s="286"/>
      <c r="J911" s="286"/>
      <c r="K911" s="286" t="e">
        <f>INDEX('2月'!F:F,MATCH(G911,'2月'!A:A,0))</f>
        <v>#N/A</v>
      </c>
      <c r="L911" s="287" t="s">
        <v>45</v>
      </c>
      <c r="M911" s="287"/>
      <c r="N911" s="287" t="s">
        <v>45</v>
      </c>
      <c r="O911" s="286" t="str">
        <f>VLOOKUP(Q911,重复!A:A,1,FALSE)</f>
        <v>厂家政策费用项目及政策维护-厂端</v>
      </c>
      <c r="P911" s="279" t="s">
        <v>543</v>
      </c>
      <c r="Q911" s="279" t="str">
        <f>INDEX(本体!C:C,MATCH(R911,本体!E:E,0))</f>
        <v>厂家政策费用项目及政策维护-厂端</v>
      </c>
      <c r="R911" s="180" t="s">
        <v>2320</v>
      </c>
    </row>
    <row r="912" s="263" customFormat="1" ht="16.5" spans="1:18">
      <c r="A912" s="278" t="s">
        <v>2321</v>
      </c>
      <c r="B912" s="278" t="s">
        <v>1763</v>
      </c>
      <c r="C912" s="279"/>
      <c r="D912" s="279" t="s">
        <v>2322</v>
      </c>
      <c r="E912" s="285">
        <v>6277.90655172412</v>
      </c>
      <c r="F912" s="285" t="s">
        <v>1512</v>
      </c>
      <c r="G912" s="286"/>
      <c r="H912" s="286"/>
      <c r="I912" s="286"/>
      <c r="J912" s="286"/>
      <c r="K912" s="286" t="e">
        <f>INDEX('2月'!F:F,MATCH(G912,'2月'!A:A,0))</f>
        <v>#N/A</v>
      </c>
      <c r="L912" s="287" t="s">
        <v>45</v>
      </c>
      <c r="M912" s="287"/>
      <c r="N912" s="287" t="s">
        <v>45</v>
      </c>
      <c r="O912" s="286" t="str">
        <f>VLOOKUP(Q912,重复!A:A,1,FALSE)</f>
        <v>厂家政策费用项目及政策维护-厂端</v>
      </c>
      <c r="P912" s="279" t="s">
        <v>543</v>
      </c>
      <c r="Q912" s="279" t="str">
        <f>INDEX(本体!C:C,MATCH(R912,本体!E:E,0))</f>
        <v>厂家政策费用项目及政策维护-厂端</v>
      </c>
      <c r="R912" s="180" t="s">
        <v>2323</v>
      </c>
    </row>
    <row r="913" s="263" customFormat="1" ht="16.5" spans="1:18">
      <c r="A913" s="278" t="s">
        <v>2324</v>
      </c>
      <c r="B913" s="278" t="s">
        <v>1763</v>
      </c>
      <c r="C913" s="279"/>
      <c r="D913" s="279" t="s">
        <v>2325</v>
      </c>
      <c r="E913" s="285">
        <v>6277.90655172412</v>
      </c>
      <c r="F913" s="285" t="s">
        <v>1512</v>
      </c>
      <c r="G913" s="286"/>
      <c r="H913" s="286"/>
      <c r="I913" s="286"/>
      <c r="J913" s="286"/>
      <c r="K913" s="286" t="e">
        <f>INDEX('2月'!F:F,MATCH(G913,'2月'!A:A,0))</f>
        <v>#N/A</v>
      </c>
      <c r="L913" s="287" t="s">
        <v>45</v>
      </c>
      <c r="M913" s="287"/>
      <c r="N913" s="287" t="s">
        <v>45</v>
      </c>
      <c r="O913" s="286" t="str">
        <f>VLOOKUP(Q913,重复!A:A,1,FALSE)</f>
        <v>厂家政策费用项目及政策维护-厂端</v>
      </c>
      <c r="P913" s="279" t="s">
        <v>543</v>
      </c>
      <c r="Q913" s="279" t="str">
        <f>INDEX(本体!C:C,MATCH(R913,本体!E:E,0))</f>
        <v>厂家政策费用项目及政策维护-厂端</v>
      </c>
      <c r="R913" s="180" t="s">
        <v>2326</v>
      </c>
    </row>
    <row r="914" s="263" customFormat="1" ht="16.5" spans="1:18">
      <c r="A914" s="278" t="s">
        <v>2327</v>
      </c>
      <c r="B914" s="278" t="s">
        <v>1763</v>
      </c>
      <c r="C914" s="279"/>
      <c r="D914" s="279" t="s">
        <v>2328</v>
      </c>
      <c r="E914" s="285">
        <v>0</v>
      </c>
      <c r="F914" s="285" t="s">
        <v>1512</v>
      </c>
      <c r="G914" s="286"/>
      <c r="H914" s="286"/>
      <c r="I914" s="286"/>
      <c r="J914" s="286"/>
      <c r="K914" s="286" t="e">
        <f>INDEX('2月'!F:F,MATCH(G914,'2月'!A:A,0))</f>
        <v>#N/A</v>
      </c>
      <c r="L914" s="287" t="s">
        <v>45</v>
      </c>
      <c r="M914" s="287"/>
      <c r="N914" s="287" t="s">
        <v>45</v>
      </c>
      <c r="O914" s="286" t="str">
        <f>VLOOKUP(Q914,重复!A:A,1,FALSE)</f>
        <v>厂家政策费用项目及政策维护-厂端</v>
      </c>
      <c r="P914" s="279" t="s">
        <v>543</v>
      </c>
      <c r="Q914" s="279" t="str">
        <f>INDEX(本体!C:C,MATCH(R914,本体!E:E,0))</f>
        <v>厂家政策费用项目及政策维护-厂端</v>
      </c>
      <c r="R914" s="180" t="s">
        <v>2314</v>
      </c>
    </row>
    <row r="915" s="263" customFormat="1" ht="16.5" spans="1:18">
      <c r="A915" s="278" t="s">
        <v>2329</v>
      </c>
      <c r="B915" s="278" t="s">
        <v>1763</v>
      </c>
      <c r="C915" s="279"/>
      <c r="D915" s="279" t="s">
        <v>2330</v>
      </c>
      <c r="E915" s="285">
        <v>6277.90655172412</v>
      </c>
      <c r="F915" s="285" t="s">
        <v>1512</v>
      </c>
      <c r="G915" s="286"/>
      <c r="H915" s="286"/>
      <c r="I915" s="286"/>
      <c r="J915" s="286"/>
      <c r="K915" s="286" t="e">
        <f>INDEX('2月'!F:F,MATCH(G915,'2月'!A:A,0))</f>
        <v>#N/A</v>
      </c>
      <c r="L915" s="287" t="s">
        <v>45</v>
      </c>
      <c r="M915" s="287"/>
      <c r="N915" s="287" t="s">
        <v>45</v>
      </c>
      <c r="O915" s="286" t="str">
        <f>VLOOKUP(Q915,重复!A:A,1,FALSE)</f>
        <v>厂家政策费用项目及政策维护-厂端</v>
      </c>
      <c r="P915" s="279" t="s">
        <v>543</v>
      </c>
      <c r="Q915" s="279" t="str">
        <f>INDEX(本体!C:C,MATCH(R915,本体!E:E,0))</f>
        <v>厂家政策费用项目及政策维护-厂端</v>
      </c>
      <c r="R915" s="180" t="s">
        <v>2314</v>
      </c>
    </row>
    <row r="916" s="263" customFormat="1" ht="16.5" spans="1:18">
      <c r="A916" s="278" t="s">
        <v>2331</v>
      </c>
      <c r="B916" s="278" t="s">
        <v>1763</v>
      </c>
      <c r="C916" s="279"/>
      <c r="D916" s="279" t="s">
        <v>2332</v>
      </c>
      <c r="E916" s="285">
        <v>6277.90655172412</v>
      </c>
      <c r="F916" s="285" t="s">
        <v>1512</v>
      </c>
      <c r="G916" s="286"/>
      <c r="H916" s="286"/>
      <c r="I916" s="286"/>
      <c r="J916" s="286"/>
      <c r="K916" s="286" t="e">
        <f>INDEX('2月'!F:F,MATCH(G916,'2月'!A:A,0))</f>
        <v>#N/A</v>
      </c>
      <c r="L916" s="287" t="s">
        <v>45</v>
      </c>
      <c r="M916" s="287"/>
      <c r="N916" s="287" t="s">
        <v>45</v>
      </c>
      <c r="O916" s="286" t="str">
        <f>VLOOKUP(Q916,重复!A:A,1,FALSE)</f>
        <v>厂家政策费用项目及政策维护-厂端</v>
      </c>
      <c r="P916" s="279" t="s">
        <v>543</v>
      </c>
      <c r="Q916" s="279" t="str">
        <f>INDEX(本体!C:C,MATCH(R916,本体!E:E,0))</f>
        <v>厂家政策费用项目及政策维护-厂端</v>
      </c>
      <c r="R916" s="180" t="s">
        <v>2314</v>
      </c>
    </row>
    <row r="917" s="263" customFormat="1" ht="16.5" spans="1:18">
      <c r="A917" s="278" t="s">
        <v>2333</v>
      </c>
      <c r="B917" s="278" t="s">
        <v>1763</v>
      </c>
      <c r="C917" s="279"/>
      <c r="D917" s="279" t="s">
        <v>2334</v>
      </c>
      <c r="E917" s="285">
        <v>6277.90655172412</v>
      </c>
      <c r="F917" s="285" t="s">
        <v>1512</v>
      </c>
      <c r="G917" s="286"/>
      <c r="H917" s="286"/>
      <c r="I917" s="286"/>
      <c r="J917" s="286"/>
      <c r="K917" s="286" t="e">
        <f>INDEX('2月'!F:F,MATCH(G917,'2月'!A:A,0))</f>
        <v>#N/A</v>
      </c>
      <c r="L917" s="287" t="s">
        <v>45</v>
      </c>
      <c r="M917" s="287"/>
      <c r="N917" s="287" t="s">
        <v>45</v>
      </c>
      <c r="O917" s="286" t="str">
        <f>VLOOKUP(Q917,重复!A:A,1,FALSE)</f>
        <v>厂家政策费用项目及政策维护-厂端</v>
      </c>
      <c r="P917" s="279" t="s">
        <v>543</v>
      </c>
      <c r="Q917" s="279" t="str">
        <f>INDEX(本体!C:C,MATCH(R917,本体!E:E,0))</f>
        <v>厂家政策费用项目及政策维护-厂端</v>
      </c>
      <c r="R917" s="180" t="s">
        <v>2314</v>
      </c>
    </row>
    <row r="918" s="263" customFormat="1" ht="16.5" spans="1:18">
      <c r="A918" s="278" t="s">
        <v>2335</v>
      </c>
      <c r="B918" s="278" t="s">
        <v>1763</v>
      </c>
      <c r="C918" s="279"/>
      <c r="D918" s="279" t="s">
        <v>2336</v>
      </c>
      <c r="E918" s="285">
        <v>6277.90655172412</v>
      </c>
      <c r="F918" s="285" t="s">
        <v>1512</v>
      </c>
      <c r="G918" s="286"/>
      <c r="H918" s="286"/>
      <c r="I918" s="286"/>
      <c r="J918" s="286"/>
      <c r="K918" s="286" t="e">
        <f>INDEX('2月'!F:F,MATCH(G918,'2月'!A:A,0))</f>
        <v>#N/A</v>
      </c>
      <c r="L918" s="287" t="s">
        <v>45</v>
      </c>
      <c r="M918" s="287"/>
      <c r="N918" s="287" t="s">
        <v>45</v>
      </c>
      <c r="O918" s="286" t="str">
        <f>VLOOKUP(Q918,重复!A:A,1,FALSE)</f>
        <v>厂家政策费用项目及政策维护-厂端</v>
      </c>
      <c r="P918" s="279" t="s">
        <v>543</v>
      </c>
      <c r="Q918" s="279" t="str">
        <f>INDEX(本体!C:C,MATCH(R918,本体!E:E,0))</f>
        <v>厂家政策费用项目及政策维护-厂端</v>
      </c>
      <c r="R918" s="180" t="s">
        <v>2314</v>
      </c>
    </row>
    <row r="919" s="263" customFormat="1" ht="16.5" spans="1:18">
      <c r="A919" s="278" t="s">
        <v>2337</v>
      </c>
      <c r="B919" s="278" t="s">
        <v>1763</v>
      </c>
      <c r="C919" s="279"/>
      <c r="D919" s="279" t="s">
        <v>2338</v>
      </c>
      <c r="E919" s="285">
        <v>0</v>
      </c>
      <c r="F919" s="285" t="s">
        <v>1512</v>
      </c>
      <c r="G919" s="286"/>
      <c r="H919" s="286"/>
      <c r="I919" s="286"/>
      <c r="J919" s="286"/>
      <c r="K919" s="286" t="e">
        <f>INDEX('2月'!F:F,MATCH(G919,'2月'!A:A,0))</f>
        <v>#N/A</v>
      </c>
      <c r="L919" s="287" t="s">
        <v>45</v>
      </c>
      <c r="M919" s="287"/>
      <c r="N919" s="287" t="s">
        <v>45</v>
      </c>
      <c r="O919" s="286" t="str">
        <f>VLOOKUP(Q919,重复!A:A,1,FALSE)</f>
        <v>厂家政策费用项目及政策维护-厂端</v>
      </c>
      <c r="P919" s="279" t="s">
        <v>543</v>
      </c>
      <c r="Q919" s="279" t="str">
        <f>INDEX(本体!C:C,MATCH(R919,本体!E:E,0))</f>
        <v>厂家政策费用项目及政策维护-厂端</v>
      </c>
      <c r="R919" s="180" t="s">
        <v>2314</v>
      </c>
    </row>
    <row r="920" s="263" customFormat="1" ht="16.5" spans="1:18">
      <c r="A920" s="278" t="s">
        <v>2339</v>
      </c>
      <c r="B920" s="278" t="s">
        <v>1763</v>
      </c>
      <c r="C920" s="279"/>
      <c r="D920" s="279" t="s">
        <v>2340</v>
      </c>
      <c r="E920" s="285">
        <v>0</v>
      </c>
      <c r="F920" s="285" t="s">
        <v>1512</v>
      </c>
      <c r="G920" s="286"/>
      <c r="H920" s="286"/>
      <c r="I920" s="286"/>
      <c r="J920" s="286"/>
      <c r="K920" s="286" t="e">
        <f>INDEX('2月'!F:F,MATCH(G920,'2月'!A:A,0))</f>
        <v>#N/A</v>
      </c>
      <c r="L920" s="287" t="s">
        <v>45</v>
      </c>
      <c r="M920" s="287"/>
      <c r="N920" s="287" t="s">
        <v>45</v>
      </c>
      <c r="O920" s="286" t="str">
        <f>VLOOKUP(Q920,重复!A:A,1,FALSE)</f>
        <v>厂家政策费用项目及政策维护-厂端</v>
      </c>
      <c r="P920" s="279" t="s">
        <v>543</v>
      </c>
      <c r="Q920" s="279" t="str">
        <f>INDEX(本体!C:C,MATCH(R920,本体!E:E,0))</f>
        <v>厂家政策费用项目及政策维护-厂端</v>
      </c>
      <c r="R920" s="180" t="s">
        <v>2341</v>
      </c>
    </row>
    <row r="921" s="263" customFormat="1" ht="16.5" spans="1:18">
      <c r="A921" s="278" t="s">
        <v>2342</v>
      </c>
      <c r="B921" s="278" t="s">
        <v>1763</v>
      </c>
      <c r="C921" s="279"/>
      <c r="D921" s="279" t="s">
        <v>2343</v>
      </c>
      <c r="E921" s="285">
        <v>6277.90655172412</v>
      </c>
      <c r="F921" s="285" t="s">
        <v>1512</v>
      </c>
      <c r="G921" s="286"/>
      <c r="H921" s="286"/>
      <c r="I921" s="286"/>
      <c r="J921" s="286"/>
      <c r="K921" s="286" t="e">
        <f>INDEX('2月'!F:F,MATCH(G921,'2月'!A:A,0))</f>
        <v>#N/A</v>
      </c>
      <c r="L921" s="287" t="s">
        <v>45</v>
      </c>
      <c r="M921" s="287"/>
      <c r="N921" s="287" t="s">
        <v>45</v>
      </c>
      <c r="O921" s="286" t="str">
        <f>VLOOKUP(Q921,重复!A:A,1,FALSE)</f>
        <v>厂家政策费用项目及政策维护-厂端</v>
      </c>
      <c r="P921" s="279" t="s">
        <v>543</v>
      </c>
      <c r="Q921" s="279" t="str">
        <f>INDEX(本体!C:C,MATCH(R921,本体!E:E,0))</f>
        <v>厂家政策费用项目及政策维护-厂端</v>
      </c>
      <c r="R921" s="180" t="s">
        <v>2341</v>
      </c>
    </row>
    <row r="922" s="263" customFormat="1" ht="16.5" spans="1:18">
      <c r="A922" s="278" t="s">
        <v>2344</v>
      </c>
      <c r="B922" s="278" t="s">
        <v>1763</v>
      </c>
      <c r="C922" s="279"/>
      <c r="D922" s="279" t="s">
        <v>2345</v>
      </c>
      <c r="E922" s="285">
        <v>6277.90655172412</v>
      </c>
      <c r="F922" s="285" t="s">
        <v>1512</v>
      </c>
      <c r="G922" s="286"/>
      <c r="H922" s="286"/>
      <c r="I922" s="286"/>
      <c r="J922" s="286"/>
      <c r="K922" s="286" t="e">
        <f>INDEX('2月'!F:F,MATCH(G922,'2月'!A:A,0))</f>
        <v>#N/A</v>
      </c>
      <c r="L922" s="287" t="s">
        <v>45</v>
      </c>
      <c r="M922" s="287"/>
      <c r="N922" s="287" t="s">
        <v>45</v>
      </c>
      <c r="O922" s="286" t="str">
        <f>VLOOKUP(Q922,重复!A:A,1,FALSE)</f>
        <v>厂家政策费用项目及政策维护-厂端</v>
      </c>
      <c r="P922" s="279" t="s">
        <v>543</v>
      </c>
      <c r="Q922" s="279" t="str">
        <f>INDEX(本体!C:C,MATCH(R922,本体!E:E,0))</f>
        <v>厂家政策费用项目及政策维护-厂端</v>
      </c>
      <c r="R922" s="180" t="s">
        <v>2341</v>
      </c>
    </row>
    <row r="923" s="263" customFormat="1" ht="16.5" spans="1:18">
      <c r="A923" s="278" t="s">
        <v>2346</v>
      </c>
      <c r="B923" s="278" t="s">
        <v>1763</v>
      </c>
      <c r="C923" s="279"/>
      <c r="D923" s="279" t="s">
        <v>2347</v>
      </c>
      <c r="E923" s="285">
        <v>6277.90655172412</v>
      </c>
      <c r="F923" s="285" t="s">
        <v>1512</v>
      </c>
      <c r="G923" s="286"/>
      <c r="H923" s="286"/>
      <c r="I923" s="286"/>
      <c r="J923" s="286"/>
      <c r="K923" s="286" t="e">
        <f>INDEX('2月'!F:F,MATCH(G923,'2月'!A:A,0))</f>
        <v>#N/A</v>
      </c>
      <c r="L923" s="287" t="s">
        <v>45</v>
      </c>
      <c r="M923" s="287"/>
      <c r="N923" s="287" t="s">
        <v>45</v>
      </c>
      <c r="O923" s="286" t="str">
        <f>VLOOKUP(Q923,重复!A:A,1,FALSE)</f>
        <v>厂家政策费用项目及政策维护-厂端</v>
      </c>
      <c r="P923" s="279" t="s">
        <v>543</v>
      </c>
      <c r="Q923" s="279" t="str">
        <f>INDEX(本体!C:C,MATCH(R923,本体!E:E,0))</f>
        <v>厂家政策费用项目及政策维护-厂端</v>
      </c>
      <c r="R923" s="180" t="s">
        <v>2348</v>
      </c>
    </row>
    <row r="924" s="263" customFormat="1" ht="16.5" spans="1:18">
      <c r="A924" s="278" t="s">
        <v>2349</v>
      </c>
      <c r="B924" s="278" t="s">
        <v>1763</v>
      </c>
      <c r="C924" s="279"/>
      <c r="D924" s="279" t="s">
        <v>2350</v>
      </c>
      <c r="E924" s="285">
        <v>0</v>
      </c>
      <c r="F924" s="285" t="s">
        <v>1512</v>
      </c>
      <c r="G924" s="286"/>
      <c r="H924" s="286"/>
      <c r="I924" s="286"/>
      <c r="J924" s="286"/>
      <c r="K924" s="286" t="e">
        <f>INDEX('2月'!F:F,MATCH(G924,'2月'!A:A,0))</f>
        <v>#N/A</v>
      </c>
      <c r="L924" s="287" t="s">
        <v>45</v>
      </c>
      <c r="M924" s="287"/>
      <c r="N924" s="287" t="s">
        <v>45</v>
      </c>
      <c r="O924" s="286" t="str">
        <f>VLOOKUP(Q924,重复!A:A,1,FALSE)</f>
        <v>厂家政策费用项目及政策维护-厂端</v>
      </c>
      <c r="P924" s="279" t="s">
        <v>543</v>
      </c>
      <c r="Q924" s="279" t="str">
        <f>INDEX(本体!C:C,MATCH(R924,本体!E:E,0))</f>
        <v>厂家政策费用项目及政策维护-厂端</v>
      </c>
      <c r="R924" s="180" t="s">
        <v>2348</v>
      </c>
    </row>
    <row r="925" s="263" customFormat="1" ht="16.5" spans="1:18">
      <c r="A925" s="278" t="s">
        <v>2351</v>
      </c>
      <c r="B925" s="278" t="s">
        <v>1763</v>
      </c>
      <c r="C925" s="279"/>
      <c r="D925" s="279" t="s">
        <v>2352</v>
      </c>
      <c r="E925" s="285">
        <v>0</v>
      </c>
      <c r="F925" s="285" t="s">
        <v>1512</v>
      </c>
      <c r="G925" s="286"/>
      <c r="H925" s="286"/>
      <c r="I925" s="286"/>
      <c r="J925" s="286"/>
      <c r="K925" s="286" t="e">
        <f>INDEX('2月'!F:F,MATCH(G925,'2月'!A:A,0))</f>
        <v>#N/A</v>
      </c>
      <c r="L925" s="287" t="s">
        <v>45</v>
      </c>
      <c r="M925" s="287"/>
      <c r="N925" s="287" t="s">
        <v>45</v>
      </c>
      <c r="O925" s="286" t="str">
        <f>VLOOKUP(Q925,重复!A:A,1,FALSE)</f>
        <v>厂家政策费用项目及政策维护-厂端</v>
      </c>
      <c r="P925" s="279" t="s">
        <v>543</v>
      </c>
      <c r="Q925" s="279" t="str">
        <f>INDEX(本体!C:C,MATCH(R925,本体!E:E,0))</f>
        <v>厂家政策费用项目及政策维护-厂端</v>
      </c>
      <c r="R925" s="180" t="s">
        <v>2353</v>
      </c>
    </row>
    <row r="926" s="263" customFormat="1" ht="16.5" spans="1:18">
      <c r="A926" s="278" t="s">
        <v>2354</v>
      </c>
      <c r="B926" s="278" t="s">
        <v>1763</v>
      </c>
      <c r="C926" s="279"/>
      <c r="D926" s="279" t="s">
        <v>2355</v>
      </c>
      <c r="E926" s="285">
        <v>6277.90655172412</v>
      </c>
      <c r="F926" s="285" t="s">
        <v>1512</v>
      </c>
      <c r="G926" s="286"/>
      <c r="H926" s="286"/>
      <c r="I926" s="286"/>
      <c r="J926" s="286"/>
      <c r="K926" s="286" t="e">
        <f>INDEX('2月'!F:F,MATCH(G926,'2月'!A:A,0))</f>
        <v>#N/A</v>
      </c>
      <c r="L926" s="287" t="s">
        <v>45</v>
      </c>
      <c r="M926" s="287"/>
      <c r="N926" s="287" t="s">
        <v>45</v>
      </c>
      <c r="O926" s="286" t="str">
        <f>VLOOKUP(Q926,重复!A:A,1,FALSE)</f>
        <v>厂家政策费用项目及政策维护-厂端</v>
      </c>
      <c r="P926" s="279" t="s">
        <v>543</v>
      </c>
      <c r="Q926" s="279" t="str">
        <f>INDEX(本体!C:C,MATCH(R926,本体!E:E,0))</f>
        <v>厂家政策费用项目及政策维护-厂端</v>
      </c>
      <c r="R926" s="180" t="s">
        <v>2353</v>
      </c>
    </row>
    <row r="927" s="263" customFormat="1" ht="16.5" spans="1:18">
      <c r="A927" s="278" t="s">
        <v>2356</v>
      </c>
      <c r="B927" s="278" t="s">
        <v>1763</v>
      </c>
      <c r="C927" s="279"/>
      <c r="D927" s="279" t="s">
        <v>2357</v>
      </c>
      <c r="E927" s="285">
        <v>6277.90655172412</v>
      </c>
      <c r="F927" s="285" t="s">
        <v>1512</v>
      </c>
      <c r="G927" s="286"/>
      <c r="H927" s="286"/>
      <c r="I927" s="286"/>
      <c r="J927" s="286"/>
      <c r="K927" s="286" t="e">
        <f>INDEX('2月'!F:F,MATCH(G927,'2月'!A:A,0))</f>
        <v>#N/A</v>
      </c>
      <c r="L927" s="287" t="s">
        <v>45</v>
      </c>
      <c r="M927" s="287"/>
      <c r="N927" s="287" t="s">
        <v>45</v>
      </c>
      <c r="O927" s="286" t="str">
        <f>VLOOKUP(Q927,重复!A:A,1,FALSE)</f>
        <v>厂家政策费用项目及政策维护-厂端</v>
      </c>
      <c r="P927" s="279" t="s">
        <v>543</v>
      </c>
      <c r="Q927" s="279" t="str">
        <f>INDEX(本体!C:C,MATCH(R927,本体!E:E,0))</f>
        <v>厂家政策费用项目及政策维护-厂端</v>
      </c>
      <c r="R927" s="180" t="s">
        <v>2353</v>
      </c>
    </row>
    <row r="928" s="263" customFormat="1" ht="16.5" spans="1:18">
      <c r="A928" s="278" t="s">
        <v>2358</v>
      </c>
      <c r="B928" s="278" t="s">
        <v>1763</v>
      </c>
      <c r="C928" s="279"/>
      <c r="D928" s="279" t="s">
        <v>2359</v>
      </c>
      <c r="E928" s="285">
        <v>6277.90655172412</v>
      </c>
      <c r="F928" s="285" t="s">
        <v>1512</v>
      </c>
      <c r="G928" s="286"/>
      <c r="H928" s="286"/>
      <c r="I928" s="286"/>
      <c r="J928" s="286"/>
      <c r="K928" s="286" t="e">
        <f>INDEX('2月'!F:F,MATCH(G928,'2月'!A:A,0))</f>
        <v>#N/A</v>
      </c>
      <c r="L928" s="287" t="s">
        <v>45</v>
      </c>
      <c r="M928" s="287"/>
      <c r="N928" s="287" t="s">
        <v>45</v>
      </c>
      <c r="O928" s="286" t="str">
        <f>VLOOKUP(Q928,重复!A:A,1,FALSE)</f>
        <v>厂家政策费用项目及政策维护-厂端</v>
      </c>
      <c r="P928" s="279" t="s">
        <v>543</v>
      </c>
      <c r="Q928" s="279" t="str">
        <f>INDEX(本体!C:C,MATCH(R928,本体!E:E,0))</f>
        <v>厂家政策费用项目及政策维护-厂端</v>
      </c>
      <c r="R928" s="180" t="s">
        <v>2360</v>
      </c>
    </row>
    <row r="929" s="263" customFormat="1" ht="16.5" spans="1:18">
      <c r="A929" s="278" t="s">
        <v>2361</v>
      </c>
      <c r="B929" s="278" t="s">
        <v>1763</v>
      </c>
      <c r="C929" s="279"/>
      <c r="D929" s="279" t="s">
        <v>2362</v>
      </c>
      <c r="E929" s="285">
        <v>0</v>
      </c>
      <c r="F929" s="285" t="s">
        <v>1512</v>
      </c>
      <c r="G929" s="286"/>
      <c r="H929" s="286"/>
      <c r="I929" s="286"/>
      <c r="J929" s="286"/>
      <c r="K929" s="286" t="e">
        <f>INDEX('2月'!F:F,MATCH(G929,'2月'!A:A,0))</f>
        <v>#N/A</v>
      </c>
      <c r="L929" s="287" t="s">
        <v>45</v>
      </c>
      <c r="M929" s="287"/>
      <c r="N929" s="287" t="s">
        <v>45</v>
      </c>
      <c r="O929" s="286" t="str">
        <f>VLOOKUP(Q929,重复!A:A,1,FALSE)</f>
        <v>厂家政策费用项目及政策维护-厂端</v>
      </c>
      <c r="P929" s="279" t="s">
        <v>543</v>
      </c>
      <c r="Q929" s="279" t="str">
        <f>INDEX(本体!C:C,MATCH(R929,本体!E:E,0))</f>
        <v>厂家政策费用项目及政策维护-厂端</v>
      </c>
      <c r="R929" s="180" t="s">
        <v>2360</v>
      </c>
    </row>
    <row r="930" s="263" customFormat="1" ht="16.5" spans="1:18">
      <c r="A930" s="278" t="s">
        <v>2363</v>
      </c>
      <c r="B930" s="278" t="s">
        <v>1763</v>
      </c>
      <c r="C930" s="279"/>
      <c r="D930" s="279" t="s">
        <v>2364</v>
      </c>
      <c r="E930" s="285">
        <v>0</v>
      </c>
      <c r="F930" s="285" t="s">
        <v>1512</v>
      </c>
      <c r="G930" s="286"/>
      <c r="H930" s="286"/>
      <c r="I930" s="286"/>
      <c r="J930" s="286"/>
      <c r="K930" s="286" t="e">
        <f>INDEX('2月'!F:F,MATCH(G930,'2月'!A:A,0))</f>
        <v>#N/A</v>
      </c>
      <c r="L930" s="287" t="s">
        <v>45</v>
      </c>
      <c r="M930" s="287"/>
      <c r="N930" s="287" t="s">
        <v>45</v>
      </c>
      <c r="O930" s="286" t="str">
        <f>VLOOKUP(Q930,重复!A:A,1,FALSE)</f>
        <v>厂家政策费用项目及政策维护-厂端</v>
      </c>
      <c r="P930" s="279" t="s">
        <v>543</v>
      </c>
      <c r="Q930" s="279" t="str">
        <f>INDEX(本体!C:C,MATCH(R930,本体!E:E,0))</f>
        <v>厂家政策费用项目及政策维护-厂端</v>
      </c>
      <c r="R930" s="180" t="s">
        <v>2314</v>
      </c>
    </row>
    <row r="931" s="263" customFormat="1" ht="16.5" spans="1:18">
      <c r="A931" s="278" t="s">
        <v>2365</v>
      </c>
      <c r="B931" s="278" t="s">
        <v>1763</v>
      </c>
      <c r="C931" s="279"/>
      <c r="D931" s="279" t="s">
        <v>2366</v>
      </c>
      <c r="E931" s="285">
        <v>6277.90655172412</v>
      </c>
      <c r="F931" s="285" t="s">
        <v>1512</v>
      </c>
      <c r="G931" s="286"/>
      <c r="H931" s="286"/>
      <c r="I931" s="286"/>
      <c r="J931" s="286"/>
      <c r="K931" s="286" t="e">
        <f>INDEX('2月'!F:F,MATCH(G931,'2月'!A:A,0))</f>
        <v>#N/A</v>
      </c>
      <c r="L931" s="287" t="s">
        <v>45</v>
      </c>
      <c r="M931" s="287"/>
      <c r="N931" s="287" t="s">
        <v>45</v>
      </c>
      <c r="O931" s="286" t="str">
        <f>VLOOKUP(Q931,重复!A:A,1,FALSE)</f>
        <v>厂家政策费用项目及政策维护-厂端</v>
      </c>
      <c r="P931" s="279" t="s">
        <v>543</v>
      </c>
      <c r="Q931" s="279" t="str">
        <f>INDEX(本体!C:C,MATCH(R931,本体!E:E,0))</f>
        <v>厂家政策费用项目及政策维护-厂端</v>
      </c>
      <c r="R931" s="180" t="s">
        <v>2314</v>
      </c>
    </row>
    <row r="932" s="263" customFormat="1" ht="16.5" spans="1:18">
      <c r="A932" s="278" t="s">
        <v>2367</v>
      </c>
      <c r="B932" s="278" t="s">
        <v>1763</v>
      </c>
      <c r="C932" s="279"/>
      <c r="D932" s="279" t="s">
        <v>2368</v>
      </c>
      <c r="E932" s="285">
        <v>6277.90655172412</v>
      </c>
      <c r="F932" s="285" t="s">
        <v>1512</v>
      </c>
      <c r="G932" s="286"/>
      <c r="H932" s="286"/>
      <c r="I932" s="286"/>
      <c r="J932" s="286"/>
      <c r="K932" s="286" t="e">
        <f>INDEX('2月'!F:F,MATCH(G932,'2月'!A:A,0))</f>
        <v>#N/A</v>
      </c>
      <c r="L932" s="287" t="s">
        <v>45</v>
      </c>
      <c r="M932" s="287"/>
      <c r="N932" s="287" t="s">
        <v>45</v>
      </c>
      <c r="O932" s="286" t="str">
        <f>VLOOKUP(Q932,重复!A:A,1,FALSE)</f>
        <v>厂家政策费用项目及政策维护-厂端</v>
      </c>
      <c r="P932" s="279" t="s">
        <v>543</v>
      </c>
      <c r="Q932" s="279" t="str">
        <f>INDEX(本体!C:C,MATCH(R932,本体!E:E,0))</f>
        <v>厂家政策费用项目及政策维护-厂端</v>
      </c>
      <c r="R932" s="180" t="s">
        <v>2320</v>
      </c>
    </row>
    <row r="933" s="263" customFormat="1" ht="16.5" spans="1:18">
      <c r="A933" s="278" t="s">
        <v>2369</v>
      </c>
      <c r="B933" s="278" t="s">
        <v>1763</v>
      </c>
      <c r="C933" s="279"/>
      <c r="D933" s="279" t="s">
        <v>2370</v>
      </c>
      <c r="E933" s="285">
        <v>6277.90655172412</v>
      </c>
      <c r="F933" s="285" t="s">
        <v>1512</v>
      </c>
      <c r="G933" s="286"/>
      <c r="H933" s="286"/>
      <c r="I933" s="286"/>
      <c r="J933" s="286"/>
      <c r="K933" s="286" t="e">
        <f>INDEX('2月'!F:F,MATCH(G933,'2月'!A:A,0))</f>
        <v>#N/A</v>
      </c>
      <c r="L933" s="287" t="s">
        <v>45</v>
      </c>
      <c r="M933" s="287"/>
      <c r="N933" s="287" t="s">
        <v>45</v>
      </c>
      <c r="O933" s="286" t="str">
        <f>VLOOKUP(Q933,重复!A:A,1,FALSE)</f>
        <v>厂家政策费用项目及政策维护-厂端</v>
      </c>
      <c r="P933" s="279" t="s">
        <v>543</v>
      </c>
      <c r="Q933" s="279" t="str">
        <f>INDEX(本体!C:C,MATCH(R933,本体!E:E,0))</f>
        <v>厂家政策费用项目及政策维护-厂端</v>
      </c>
      <c r="R933" s="180" t="s">
        <v>2320</v>
      </c>
    </row>
    <row r="934" s="263" customFormat="1" ht="16.5" spans="1:18">
      <c r="A934" s="278" t="s">
        <v>2371</v>
      </c>
      <c r="B934" s="278" t="s">
        <v>1763</v>
      </c>
      <c r="C934" s="279"/>
      <c r="D934" s="279" t="s">
        <v>2372</v>
      </c>
      <c r="E934" s="285">
        <v>0</v>
      </c>
      <c r="F934" s="285" t="s">
        <v>1512</v>
      </c>
      <c r="G934" s="286"/>
      <c r="H934" s="286"/>
      <c r="I934" s="286"/>
      <c r="J934" s="286"/>
      <c r="K934" s="286" t="e">
        <f>INDEX('2月'!F:F,MATCH(G934,'2月'!A:A,0))</f>
        <v>#N/A</v>
      </c>
      <c r="L934" s="287" t="s">
        <v>45</v>
      </c>
      <c r="M934" s="287"/>
      <c r="N934" s="287" t="s">
        <v>45</v>
      </c>
      <c r="O934" s="286" t="str">
        <f>VLOOKUP(Q934,重复!A:A,1,FALSE)</f>
        <v>厂家政策费用项目及政策维护-厂端</v>
      </c>
      <c r="P934" s="279" t="s">
        <v>543</v>
      </c>
      <c r="Q934" s="279" t="str">
        <f>INDEX(本体!C:C,MATCH(R934,本体!E:E,0))</f>
        <v>厂家政策费用项目及政策维护-厂端</v>
      </c>
      <c r="R934" s="180" t="s">
        <v>2314</v>
      </c>
    </row>
    <row r="935" s="263" customFormat="1" ht="16.5" spans="1:18">
      <c r="A935" s="278" t="s">
        <v>2373</v>
      </c>
      <c r="B935" s="278" t="s">
        <v>1763</v>
      </c>
      <c r="C935" s="279"/>
      <c r="D935" s="279" t="s">
        <v>2374</v>
      </c>
      <c r="E935" s="285">
        <v>6277.90655172412</v>
      </c>
      <c r="F935" s="285" t="s">
        <v>1512</v>
      </c>
      <c r="G935" s="286"/>
      <c r="H935" s="286"/>
      <c r="I935" s="286"/>
      <c r="J935" s="286"/>
      <c r="K935" s="286" t="e">
        <f>INDEX('2月'!F:F,MATCH(G935,'2月'!A:A,0))</f>
        <v>#N/A</v>
      </c>
      <c r="L935" s="287" t="s">
        <v>45</v>
      </c>
      <c r="M935" s="287"/>
      <c r="N935" s="287" t="s">
        <v>45</v>
      </c>
      <c r="O935" s="286" t="str">
        <f>VLOOKUP(Q935,重复!A:A,1,FALSE)</f>
        <v>厂家政策费用项目及政策维护-厂端</v>
      </c>
      <c r="P935" s="279" t="s">
        <v>543</v>
      </c>
      <c r="Q935" s="279" t="str">
        <f>INDEX(本体!C:C,MATCH(R935,本体!E:E,0))</f>
        <v>厂家政策费用项目及政策维护-厂端</v>
      </c>
      <c r="R935" s="180" t="s">
        <v>2314</v>
      </c>
    </row>
    <row r="936" s="263" customFormat="1" ht="16.5" spans="1:18">
      <c r="A936" s="278" t="s">
        <v>2375</v>
      </c>
      <c r="B936" s="278" t="s">
        <v>1763</v>
      </c>
      <c r="C936" s="279"/>
      <c r="D936" s="279" t="s">
        <v>2376</v>
      </c>
      <c r="E936" s="285">
        <v>6277.90655172412</v>
      </c>
      <c r="F936" s="285" t="s">
        <v>1512</v>
      </c>
      <c r="G936" s="286"/>
      <c r="H936" s="286"/>
      <c r="I936" s="286"/>
      <c r="J936" s="286"/>
      <c r="K936" s="286" t="e">
        <f>INDEX('2月'!F:F,MATCH(G936,'2月'!A:A,0))</f>
        <v>#N/A</v>
      </c>
      <c r="L936" s="287" t="s">
        <v>45</v>
      </c>
      <c r="M936" s="287"/>
      <c r="N936" s="287" t="s">
        <v>45</v>
      </c>
      <c r="O936" s="286" t="str">
        <f>VLOOKUP(Q936,重复!A:A,1,FALSE)</f>
        <v>厂家政策费用项目及政策维护-厂端</v>
      </c>
      <c r="P936" s="279" t="s">
        <v>543</v>
      </c>
      <c r="Q936" s="279" t="str">
        <f>INDEX(本体!C:C,MATCH(R936,本体!E:E,0))</f>
        <v>厂家政策费用项目及政策维护-厂端</v>
      </c>
      <c r="R936" s="180" t="s">
        <v>2320</v>
      </c>
    </row>
    <row r="937" s="263" customFormat="1" ht="16.5" spans="1:18">
      <c r="A937" s="278" t="s">
        <v>2377</v>
      </c>
      <c r="B937" s="278" t="s">
        <v>1763</v>
      </c>
      <c r="C937" s="279"/>
      <c r="D937" s="279" t="s">
        <v>2378</v>
      </c>
      <c r="E937" s="285">
        <v>6277.90655172412</v>
      </c>
      <c r="F937" s="285" t="s">
        <v>1512</v>
      </c>
      <c r="G937" s="286"/>
      <c r="H937" s="286"/>
      <c r="I937" s="286"/>
      <c r="J937" s="286"/>
      <c r="K937" s="286" t="e">
        <f>INDEX('2月'!F:F,MATCH(G937,'2月'!A:A,0))</f>
        <v>#N/A</v>
      </c>
      <c r="L937" s="287" t="s">
        <v>45</v>
      </c>
      <c r="M937" s="287"/>
      <c r="N937" s="287" t="s">
        <v>45</v>
      </c>
      <c r="O937" s="286" t="str">
        <f>VLOOKUP(Q937,重复!A:A,1,FALSE)</f>
        <v>厂家政策费用项目及政策维护-厂端</v>
      </c>
      <c r="P937" s="279" t="s">
        <v>543</v>
      </c>
      <c r="Q937" s="279" t="str">
        <f>INDEX(本体!C:C,MATCH(R937,本体!E:E,0))</f>
        <v>厂家政策费用项目及政策维护-厂端</v>
      </c>
      <c r="R937" s="180" t="s">
        <v>2320</v>
      </c>
    </row>
    <row r="938" s="263" customFormat="1" ht="16.5" spans="1:18">
      <c r="A938" s="278" t="s">
        <v>2379</v>
      </c>
      <c r="B938" s="278" t="s">
        <v>1763</v>
      </c>
      <c r="C938" s="279"/>
      <c r="D938" s="279" t="s">
        <v>2380</v>
      </c>
      <c r="E938" s="285">
        <v>0</v>
      </c>
      <c r="F938" s="285" t="s">
        <v>1512</v>
      </c>
      <c r="G938" s="286"/>
      <c r="H938" s="286"/>
      <c r="I938" s="286"/>
      <c r="J938" s="286"/>
      <c r="K938" s="286" t="e">
        <f>INDEX('2月'!F:F,MATCH(G938,'2月'!A:A,0))</f>
        <v>#N/A</v>
      </c>
      <c r="L938" s="287" t="s">
        <v>45</v>
      </c>
      <c r="M938" s="287"/>
      <c r="N938" s="287" t="s">
        <v>45</v>
      </c>
      <c r="O938" s="286" t="str">
        <f>VLOOKUP(Q938,重复!A:A,1,FALSE)</f>
        <v>厂家政策费用项目及政策维护-厂端</v>
      </c>
      <c r="P938" s="279" t="s">
        <v>543</v>
      </c>
      <c r="Q938" s="279" t="str">
        <f>INDEX(本体!C:C,MATCH(R938,本体!E:E,0))</f>
        <v>厂家政策费用项目及政策维护-厂端</v>
      </c>
      <c r="R938" s="180" t="s">
        <v>2314</v>
      </c>
    </row>
    <row r="939" s="263" customFormat="1" ht="16.5" spans="1:18">
      <c r="A939" s="278" t="s">
        <v>2381</v>
      </c>
      <c r="B939" s="278" t="s">
        <v>1763</v>
      </c>
      <c r="C939" s="279"/>
      <c r="D939" s="279" t="s">
        <v>2382</v>
      </c>
      <c r="E939" s="285">
        <v>6277.90655172412</v>
      </c>
      <c r="F939" s="285" t="s">
        <v>1512</v>
      </c>
      <c r="G939" s="286"/>
      <c r="H939" s="286"/>
      <c r="I939" s="286"/>
      <c r="J939" s="286"/>
      <c r="K939" s="286" t="e">
        <f>INDEX('2月'!F:F,MATCH(G939,'2月'!A:A,0))</f>
        <v>#N/A</v>
      </c>
      <c r="L939" s="287" t="s">
        <v>45</v>
      </c>
      <c r="M939" s="287"/>
      <c r="N939" s="287" t="s">
        <v>45</v>
      </c>
      <c r="O939" s="286" t="str">
        <f>VLOOKUP(Q939,重复!A:A,1,FALSE)</f>
        <v>厂家政策费用项目及政策维护-厂端</v>
      </c>
      <c r="P939" s="279" t="s">
        <v>543</v>
      </c>
      <c r="Q939" s="279" t="str">
        <f>INDEX(本体!C:C,MATCH(R939,本体!E:E,0))</f>
        <v>厂家政策费用项目及政策维护-厂端</v>
      </c>
      <c r="R939" s="180" t="s">
        <v>2314</v>
      </c>
    </row>
    <row r="940" s="263" customFormat="1" ht="16.5" spans="1:18">
      <c r="A940" s="278" t="s">
        <v>2383</v>
      </c>
      <c r="B940" s="278" t="s">
        <v>1763</v>
      </c>
      <c r="C940" s="279"/>
      <c r="D940" s="279" t="s">
        <v>2384</v>
      </c>
      <c r="E940" s="285">
        <v>6277.90655172412</v>
      </c>
      <c r="F940" s="285" t="s">
        <v>1512</v>
      </c>
      <c r="G940" s="286"/>
      <c r="H940" s="286"/>
      <c r="I940" s="286"/>
      <c r="J940" s="286"/>
      <c r="K940" s="286" t="e">
        <f>INDEX('2月'!F:F,MATCH(G940,'2月'!A:A,0))</f>
        <v>#N/A</v>
      </c>
      <c r="L940" s="287" t="s">
        <v>45</v>
      </c>
      <c r="M940" s="287"/>
      <c r="N940" s="287" t="s">
        <v>45</v>
      </c>
      <c r="O940" s="286" t="str">
        <f>VLOOKUP(Q940,重复!A:A,1,FALSE)</f>
        <v>厂家政策费用项目及政策维护-厂端</v>
      </c>
      <c r="P940" s="279" t="s">
        <v>543</v>
      </c>
      <c r="Q940" s="279" t="str">
        <f>INDEX(本体!C:C,MATCH(R940,本体!E:E,0))</f>
        <v>厂家政策费用项目及政策维护-厂端</v>
      </c>
      <c r="R940" s="180" t="s">
        <v>2320</v>
      </c>
    </row>
    <row r="941" s="263" customFormat="1" ht="16.5" spans="1:18">
      <c r="A941" s="278" t="s">
        <v>2385</v>
      </c>
      <c r="B941" s="278" t="s">
        <v>1763</v>
      </c>
      <c r="C941" s="279"/>
      <c r="D941" s="279" t="s">
        <v>2386</v>
      </c>
      <c r="E941" s="285">
        <v>6277.90655172412</v>
      </c>
      <c r="F941" s="285" t="s">
        <v>1512</v>
      </c>
      <c r="G941" s="286"/>
      <c r="H941" s="286"/>
      <c r="I941" s="286"/>
      <c r="J941" s="286"/>
      <c r="K941" s="286" t="e">
        <f>INDEX('2月'!F:F,MATCH(G941,'2月'!A:A,0))</f>
        <v>#N/A</v>
      </c>
      <c r="L941" s="287" t="s">
        <v>45</v>
      </c>
      <c r="M941" s="287"/>
      <c r="N941" s="287" t="s">
        <v>45</v>
      </c>
      <c r="O941" s="286" t="str">
        <f>VLOOKUP(Q941,重复!A:A,1,FALSE)</f>
        <v>厂家政策费用项目及政策维护-厂端</v>
      </c>
      <c r="P941" s="279" t="s">
        <v>543</v>
      </c>
      <c r="Q941" s="279" t="str">
        <f>INDEX(本体!C:C,MATCH(R941,本体!E:E,0))</f>
        <v>厂家政策费用项目及政策维护-厂端</v>
      </c>
      <c r="R941" s="180" t="s">
        <v>2320</v>
      </c>
    </row>
    <row r="942" s="263" customFormat="1" ht="16.5" spans="1:18">
      <c r="A942" s="278" t="s">
        <v>2387</v>
      </c>
      <c r="B942" s="278" t="s">
        <v>1763</v>
      </c>
      <c r="C942" s="279"/>
      <c r="D942" s="279" t="s">
        <v>2388</v>
      </c>
      <c r="E942" s="285">
        <v>0</v>
      </c>
      <c r="F942" s="285" t="s">
        <v>1512</v>
      </c>
      <c r="G942" s="286"/>
      <c r="H942" s="286"/>
      <c r="I942" s="286"/>
      <c r="J942" s="286"/>
      <c r="K942" s="286" t="e">
        <f>INDEX('2月'!F:F,MATCH(G942,'2月'!A:A,0))</f>
        <v>#N/A</v>
      </c>
      <c r="L942" s="287" t="s">
        <v>45</v>
      </c>
      <c r="M942" s="287"/>
      <c r="N942" s="287" t="s">
        <v>45</v>
      </c>
      <c r="O942" s="286" t="str">
        <f>VLOOKUP(Q942,重复!A:A,1,FALSE)</f>
        <v>厂家政策费用项目及政策维护-厂端</v>
      </c>
      <c r="P942" s="279" t="s">
        <v>543</v>
      </c>
      <c r="Q942" s="279" t="str">
        <f>INDEX(本体!C:C,MATCH(R942,本体!E:E,0))</f>
        <v>厂家政策费用项目及政策维护-厂端</v>
      </c>
      <c r="R942" s="180" t="s">
        <v>2341</v>
      </c>
    </row>
    <row r="943" s="263" customFormat="1" ht="16.5" spans="1:18">
      <c r="A943" s="278" t="s">
        <v>2389</v>
      </c>
      <c r="B943" s="278" t="s">
        <v>1763</v>
      </c>
      <c r="C943" s="279"/>
      <c r="D943" s="279" t="s">
        <v>2390</v>
      </c>
      <c r="E943" s="285">
        <v>0</v>
      </c>
      <c r="F943" s="285" t="s">
        <v>1512</v>
      </c>
      <c r="G943" s="286"/>
      <c r="H943" s="286"/>
      <c r="I943" s="286"/>
      <c r="J943" s="286"/>
      <c r="K943" s="286" t="e">
        <f>INDEX('2月'!F:F,MATCH(G943,'2月'!A:A,0))</f>
        <v>#N/A</v>
      </c>
      <c r="L943" s="287" t="s">
        <v>45</v>
      </c>
      <c r="M943" s="287"/>
      <c r="N943" s="287" t="s">
        <v>45</v>
      </c>
      <c r="O943" s="286" t="str">
        <f>VLOOKUP(Q943,重复!A:A,1,FALSE)</f>
        <v>厂家政策费用项目及政策维护-厂端</v>
      </c>
      <c r="P943" s="279" t="s">
        <v>543</v>
      </c>
      <c r="Q943" s="279" t="str">
        <f>INDEX(本体!C:C,MATCH(R943,本体!E:E,0))</f>
        <v>厂家政策费用项目及政策维护-厂端</v>
      </c>
      <c r="R943" s="180" t="s">
        <v>2353</v>
      </c>
    </row>
    <row r="944" s="263" customFormat="1" ht="16.5" spans="1:18">
      <c r="A944" s="278" t="s">
        <v>2391</v>
      </c>
      <c r="B944" s="278" t="s">
        <v>1763</v>
      </c>
      <c r="C944" s="279"/>
      <c r="D944" s="279" t="s">
        <v>2388</v>
      </c>
      <c r="E944" s="285">
        <v>0</v>
      </c>
      <c r="F944" s="285" t="s">
        <v>1512</v>
      </c>
      <c r="G944" s="286"/>
      <c r="H944" s="286"/>
      <c r="I944" s="286"/>
      <c r="J944" s="286"/>
      <c r="K944" s="286" t="e">
        <f>INDEX('2月'!F:F,MATCH(G944,'2月'!A:A,0))</f>
        <v>#N/A</v>
      </c>
      <c r="L944" s="287" t="s">
        <v>45</v>
      </c>
      <c r="M944" s="287"/>
      <c r="N944" s="287" t="s">
        <v>45</v>
      </c>
      <c r="O944" s="286" t="str">
        <f>VLOOKUP(Q944,重复!A:A,1,FALSE)</f>
        <v>厂家政策费用项目及政策维护-厂端</v>
      </c>
      <c r="P944" s="279" t="s">
        <v>543</v>
      </c>
      <c r="Q944" s="279" t="str">
        <f>INDEX(本体!C:C,MATCH(R944,本体!E:E,0))</f>
        <v>厂家政策费用项目及政策维护-厂端</v>
      </c>
      <c r="R944" s="180" t="s">
        <v>2348</v>
      </c>
    </row>
    <row r="945" s="263" customFormat="1" ht="16.5" spans="1:18">
      <c r="A945" s="278" t="s">
        <v>2392</v>
      </c>
      <c r="B945" s="278" t="s">
        <v>1763</v>
      </c>
      <c r="C945" s="279"/>
      <c r="D945" s="279" t="s">
        <v>2390</v>
      </c>
      <c r="E945" s="285">
        <v>0</v>
      </c>
      <c r="F945" s="285" t="s">
        <v>1512</v>
      </c>
      <c r="G945" s="286"/>
      <c r="H945" s="286"/>
      <c r="I945" s="286"/>
      <c r="J945" s="286"/>
      <c r="K945" s="286" t="e">
        <f>INDEX('2月'!F:F,MATCH(G945,'2月'!A:A,0))</f>
        <v>#N/A</v>
      </c>
      <c r="L945" s="287" t="s">
        <v>45</v>
      </c>
      <c r="M945" s="287"/>
      <c r="N945" s="287" t="s">
        <v>45</v>
      </c>
      <c r="O945" s="286" t="str">
        <f>VLOOKUP(Q945,重复!A:A,1,FALSE)</f>
        <v>厂家政策费用项目及政策维护-厂端</v>
      </c>
      <c r="P945" s="279" t="s">
        <v>543</v>
      </c>
      <c r="Q945" s="279" t="str">
        <f>INDEX(本体!C:C,MATCH(R945,本体!E:E,0))</f>
        <v>厂家政策费用项目及政策维护-厂端</v>
      </c>
      <c r="R945" s="180" t="s">
        <v>2360</v>
      </c>
    </row>
    <row r="946" s="263" customFormat="1" ht="16.5" spans="1:18">
      <c r="A946" s="278" t="s">
        <v>2393</v>
      </c>
      <c r="B946" s="278" t="s">
        <v>1763</v>
      </c>
      <c r="C946" s="279"/>
      <c r="D946" s="279" t="s">
        <v>2388</v>
      </c>
      <c r="E946" s="285">
        <v>0</v>
      </c>
      <c r="F946" s="285" t="s">
        <v>1512</v>
      </c>
      <c r="G946" s="286"/>
      <c r="H946" s="286"/>
      <c r="I946" s="286"/>
      <c r="J946" s="286"/>
      <c r="K946" s="286" t="e">
        <f>INDEX('2月'!F:F,MATCH(G946,'2月'!A:A,0))</f>
        <v>#N/A</v>
      </c>
      <c r="L946" s="287" t="s">
        <v>45</v>
      </c>
      <c r="M946" s="287"/>
      <c r="N946" s="287" t="s">
        <v>45</v>
      </c>
      <c r="O946" s="286" t="str">
        <f>VLOOKUP(Q946,重复!A:A,1,FALSE)</f>
        <v>厂家政策费用项目及政策维护-厂端</v>
      </c>
      <c r="P946" s="279" t="s">
        <v>543</v>
      </c>
      <c r="Q946" s="279" t="str">
        <f>INDEX(本体!C:C,MATCH(R946,本体!E:E,0))</f>
        <v>厂家政策费用项目及政策维护-厂端</v>
      </c>
      <c r="R946" s="180" t="s">
        <v>2394</v>
      </c>
    </row>
    <row r="947" s="263" customFormat="1" ht="16.5" spans="1:18">
      <c r="A947" s="278" t="s">
        <v>2395</v>
      </c>
      <c r="B947" s="278" t="s">
        <v>1763</v>
      </c>
      <c r="C947" s="279"/>
      <c r="D947" s="279" t="s">
        <v>2390</v>
      </c>
      <c r="E947" s="285">
        <v>0</v>
      </c>
      <c r="F947" s="285" t="s">
        <v>1512</v>
      </c>
      <c r="G947" s="286"/>
      <c r="H947" s="286"/>
      <c r="I947" s="286"/>
      <c r="J947" s="286"/>
      <c r="K947" s="286" t="e">
        <f>INDEX('2月'!F:F,MATCH(G947,'2月'!A:A,0))</f>
        <v>#N/A</v>
      </c>
      <c r="L947" s="287" t="s">
        <v>45</v>
      </c>
      <c r="M947" s="287"/>
      <c r="N947" s="287" t="s">
        <v>45</v>
      </c>
      <c r="O947" s="286" t="str">
        <f>VLOOKUP(Q947,重复!A:A,1,FALSE)</f>
        <v>厂家政策费用项目及政策维护-厂端</v>
      </c>
      <c r="P947" s="279" t="s">
        <v>543</v>
      </c>
      <c r="Q947" s="279" t="str">
        <f>INDEX(本体!C:C,MATCH(R947,本体!E:E,0))</f>
        <v>厂家政策费用项目及政策维护-厂端</v>
      </c>
      <c r="R947" s="180" t="s">
        <v>2396</v>
      </c>
    </row>
    <row r="948" s="263" customFormat="1" ht="16.5" spans="1:18">
      <c r="A948" s="278" t="s">
        <v>2397</v>
      </c>
      <c r="B948" s="278" t="s">
        <v>1763</v>
      </c>
      <c r="C948" s="279"/>
      <c r="D948" s="279" t="s">
        <v>2398</v>
      </c>
      <c r="E948" s="285">
        <v>0</v>
      </c>
      <c r="F948" s="285" t="s">
        <v>1512</v>
      </c>
      <c r="G948" s="286"/>
      <c r="H948" s="286"/>
      <c r="I948" s="286"/>
      <c r="J948" s="286"/>
      <c r="K948" s="286" t="e">
        <f>INDEX('2月'!F:F,MATCH(G948,'2月'!A:A,0))</f>
        <v>#N/A</v>
      </c>
      <c r="L948" s="287" t="s">
        <v>45</v>
      </c>
      <c r="M948" s="287"/>
      <c r="N948" s="287" t="s">
        <v>45</v>
      </c>
      <c r="O948" s="286" t="str">
        <f>VLOOKUP(Q948,重复!A:A,1,FALSE)</f>
        <v>厂家政策费用项目及政策维护-厂端</v>
      </c>
      <c r="P948" s="279" t="s">
        <v>543</v>
      </c>
      <c r="Q948" s="279" t="str">
        <f>INDEX(本体!C:C,MATCH(R948,本体!E:E,0))</f>
        <v>厂家政策费用项目及政策维护-厂端</v>
      </c>
      <c r="R948" s="180" t="s">
        <v>2317</v>
      </c>
    </row>
    <row r="949" s="263" customFormat="1" ht="16.5" spans="1:18">
      <c r="A949" s="278" t="s">
        <v>2399</v>
      </c>
      <c r="B949" s="278" t="s">
        <v>1763</v>
      </c>
      <c r="C949" s="279"/>
      <c r="D949" s="279" t="s">
        <v>2400</v>
      </c>
      <c r="E949" s="285">
        <v>0</v>
      </c>
      <c r="F949" s="285" t="s">
        <v>1512</v>
      </c>
      <c r="G949" s="286"/>
      <c r="H949" s="286"/>
      <c r="I949" s="286"/>
      <c r="J949" s="286"/>
      <c r="K949" s="286" t="e">
        <f>INDEX('2月'!F:F,MATCH(G949,'2月'!A:A,0))</f>
        <v>#N/A</v>
      </c>
      <c r="L949" s="287" t="s">
        <v>45</v>
      </c>
      <c r="M949" s="287"/>
      <c r="N949" s="287" t="s">
        <v>45</v>
      </c>
      <c r="O949" s="286" t="str">
        <f>VLOOKUP(Q949,重复!A:A,1,FALSE)</f>
        <v>厂家政策费用项目及政策维护-厂端</v>
      </c>
      <c r="P949" s="279" t="s">
        <v>543</v>
      </c>
      <c r="Q949" s="279" t="str">
        <f>INDEX(本体!C:C,MATCH(R949,本体!E:E,0))</f>
        <v>厂家政策费用项目及政策维护-厂端</v>
      </c>
      <c r="R949" s="180" t="s">
        <v>2401</v>
      </c>
    </row>
    <row r="950" s="263" customFormat="1" ht="16.5" spans="1:18">
      <c r="A950" s="278" t="s">
        <v>2402</v>
      </c>
      <c r="B950" s="278" t="s">
        <v>1763</v>
      </c>
      <c r="C950" s="279"/>
      <c r="D950" s="279" t="s">
        <v>2403</v>
      </c>
      <c r="E950" s="285">
        <v>0</v>
      </c>
      <c r="F950" s="285" t="s">
        <v>1512</v>
      </c>
      <c r="G950" s="286"/>
      <c r="H950" s="286"/>
      <c r="I950" s="286"/>
      <c r="J950" s="286"/>
      <c r="K950" s="286" t="e">
        <f>INDEX('2月'!F:F,MATCH(G950,'2月'!A:A,0))</f>
        <v>#N/A</v>
      </c>
      <c r="L950" s="287" t="s">
        <v>45</v>
      </c>
      <c r="M950" s="287"/>
      <c r="N950" s="287" t="s">
        <v>45</v>
      </c>
      <c r="O950" s="286" t="str">
        <f>VLOOKUP(Q950,重复!A:A,1,FALSE)</f>
        <v>厂家政策费用项目及政策维护-厂端</v>
      </c>
      <c r="P950" s="279" t="s">
        <v>543</v>
      </c>
      <c r="Q950" s="279" t="str">
        <f>INDEX(本体!C:C,MATCH(R950,本体!E:E,0))</f>
        <v>厂家政策费用项目及政策维护-厂端</v>
      </c>
      <c r="R950" s="180" t="s">
        <v>2404</v>
      </c>
    </row>
    <row r="951" s="263" customFormat="1" ht="16.5" spans="1:18">
      <c r="A951" s="278" t="s">
        <v>2405</v>
      </c>
      <c r="B951" s="278" t="s">
        <v>1763</v>
      </c>
      <c r="C951" s="279" t="s">
        <v>2406</v>
      </c>
      <c r="D951" s="280" t="s">
        <v>2407</v>
      </c>
      <c r="E951" s="285">
        <v>10986.3364655172</v>
      </c>
      <c r="F951" s="285" t="s">
        <v>1512</v>
      </c>
      <c r="G951" s="286"/>
      <c r="H951" s="286"/>
      <c r="I951" s="286"/>
      <c r="J951" s="286"/>
      <c r="K951" s="286" t="e">
        <f>INDEX('2月'!F:F,MATCH(G951,'2月'!A:A,0))</f>
        <v>#N/A</v>
      </c>
      <c r="L951" s="287" t="s">
        <v>45</v>
      </c>
      <c r="M951" s="287"/>
      <c r="N951" s="287" t="s">
        <v>45</v>
      </c>
      <c r="O951" s="286" t="e">
        <f>VLOOKUP(Q951,重复!A:A,1,FALSE)</f>
        <v>#N/A</v>
      </c>
      <c r="P951" s="279" t="s">
        <v>543</v>
      </c>
      <c r="Q951" s="279" t="str">
        <f>INDEX(本体!C:C,MATCH(R951,本体!E:E,0))</f>
        <v>定保通零件描述主表维护-厂端</v>
      </c>
      <c r="R951" s="180" t="s">
        <v>2408</v>
      </c>
    </row>
    <row r="952" s="263" customFormat="1" ht="16.5" spans="1:18">
      <c r="A952" s="278" t="s">
        <v>2409</v>
      </c>
      <c r="B952" s="278" t="s">
        <v>1763</v>
      </c>
      <c r="C952" s="279"/>
      <c r="D952" s="280" t="s">
        <v>2410</v>
      </c>
      <c r="E952" s="285">
        <v>7847.38318965515</v>
      </c>
      <c r="F952" s="285" t="s">
        <v>1512</v>
      </c>
      <c r="G952" s="286"/>
      <c r="H952" s="286"/>
      <c r="I952" s="286"/>
      <c r="J952" s="286"/>
      <c r="K952" s="286" t="e">
        <f>INDEX('2月'!F:F,MATCH(G952,'2月'!A:A,0))</f>
        <v>#N/A</v>
      </c>
      <c r="L952" s="287" t="s">
        <v>45</v>
      </c>
      <c r="M952" s="287"/>
      <c r="N952" s="287" t="s">
        <v>45</v>
      </c>
      <c r="O952" s="286" t="e">
        <f>VLOOKUP(Q952,重复!A:A,1,FALSE)</f>
        <v>#N/A</v>
      </c>
      <c r="P952" s="279" t="s">
        <v>543</v>
      </c>
      <c r="Q952" s="279" t="str">
        <f>INDEX(本体!C:C,MATCH(R952,本体!E:E,0))</f>
        <v>定保通零件描述主表维护-厂端</v>
      </c>
      <c r="R952" s="180" t="s">
        <v>2408</v>
      </c>
    </row>
    <row r="953" s="263" customFormat="1" ht="16.5" spans="1:18">
      <c r="A953" s="278" t="s">
        <v>2411</v>
      </c>
      <c r="B953" s="278" t="s">
        <v>1763</v>
      </c>
      <c r="C953" s="279"/>
      <c r="D953" s="280" t="s">
        <v>2412</v>
      </c>
      <c r="E953" s="285">
        <v>6277.90655172412</v>
      </c>
      <c r="F953" s="285" t="s">
        <v>1512</v>
      </c>
      <c r="G953" s="286"/>
      <c r="H953" s="286"/>
      <c r="I953" s="286"/>
      <c r="J953" s="286"/>
      <c r="K953" s="286" t="e">
        <f>INDEX('2月'!F:F,MATCH(G953,'2月'!A:A,0))</f>
        <v>#N/A</v>
      </c>
      <c r="L953" s="287" t="s">
        <v>45</v>
      </c>
      <c r="M953" s="287"/>
      <c r="N953" s="287" t="s">
        <v>45</v>
      </c>
      <c r="O953" s="286" t="e">
        <f>VLOOKUP(Q953,重复!A:A,1,FALSE)</f>
        <v>#N/A</v>
      </c>
      <c r="P953" s="279" t="s">
        <v>543</v>
      </c>
      <c r="Q953" s="279" t="str">
        <f>INDEX(本体!C:C,MATCH(R953,本体!E:E,0))</f>
        <v>定保通零件描述主表维护-厂端</v>
      </c>
      <c r="R953" s="180" t="s">
        <v>2413</v>
      </c>
    </row>
    <row r="954" s="263" customFormat="1" ht="16.5" spans="1:18">
      <c r="A954" s="278" t="s">
        <v>2414</v>
      </c>
      <c r="B954" s="278" t="s">
        <v>1763</v>
      </c>
      <c r="C954" s="279"/>
      <c r="D954" s="279" t="s">
        <v>2415</v>
      </c>
      <c r="E954" s="285">
        <v>6277.90655172412</v>
      </c>
      <c r="F954" s="285" t="s">
        <v>1512</v>
      </c>
      <c r="G954" s="286"/>
      <c r="H954" s="286"/>
      <c r="I954" s="286"/>
      <c r="J954" s="286"/>
      <c r="K954" s="286" t="e">
        <f>INDEX('2月'!F:F,MATCH(G954,'2月'!A:A,0))</f>
        <v>#N/A</v>
      </c>
      <c r="L954" s="287" t="s">
        <v>45</v>
      </c>
      <c r="M954" s="287"/>
      <c r="N954" s="287" t="s">
        <v>45</v>
      </c>
      <c r="O954" s="286" t="e">
        <f>VLOOKUP(Q954,重复!A:A,1,FALSE)</f>
        <v>#N/A</v>
      </c>
      <c r="P954" s="279" t="s">
        <v>543</v>
      </c>
      <c r="Q954" s="279" t="str">
        <f>INDEX(本体!C:C,MATCH(R954,本体!E:E,0))</f>
        <v>定保通零件描述主表维护-厂端</v>
      </c>
      <c r="R954" s="180" t="s">
        <v>2416</v>
      </c>
    </row>
    <row r="955" s="263" customFormat="1" ht="16.5" spans="1:18">
      <c r="A955" s="278" t="s">
        <v>2417</v>
      </c>
      <c r="B955" s="278" t="s">
        <v>1763</v>
      </c>
      <c r="C955" s="279"/>
      <c r="D955" s="280" t="s">
        <v>2418</v>
      </c>
      <c r="E955" s="285">
        <v>6277.90655172412</v>
      </c>
      <c r="F955" s="285" t="s">
        <v>1512</v>
      </c>
      <c r="G955" s="286"/>
      <c r="H955" s="286"/>
      <c r="I955" s="286"/>
      <c r="J955" s="286"/>
      <c r="K955" s="286" t="e">
        <f>INDEX('2月'!F:F,MATCH(G955,'2月'!A:A,0))</f>
        <v>#N/A</v>
      </c>
      <c r="L955" s="287" t="s">
        <v>45</v>
      </c>
      <c r="M955" s="287"/>
      <c r="N955" s="287" t="s">
        <v>45</v>
      </c>
      <c r="O955" s="286" t="e">
        <f>VLOOKUP(Q955,重复!A:A,1,FALSE)</f>
        <v>#N/A</v>
      </c>
      <c r="P955" s="279" t="s">
        <v>543</v>
      </c>
      <c r="Q955" s="279" t="str">
        <f>INDEX(本体!C:C,MATCH(R955,本体!E:E,0))</f>
        <v>定保通零件描述主表维护-厂端</v>
      </c>
      <c r="R955" s="180" t="s">
        <v>2416</v>
      </c>
    </row>
    <row r="956" s="263" customFormat="1" ht="16.5" spans="1:18">
      <c r="A956" s="278" t="s">
        <v>2419</v>
      </c>
      <c r="B956" s="278" t="s">
        <v>1763</v>
      </c>
      <c r="C956" s="279"/>
      <c r="D956" s="280" t="s">
        <v>2420</v>
      </c>
      <c r="E956" s="285">
        <v>7847.38318965515</v>
      </c>
      <c r="F956" s="285" t="s">
        <v>1512</v>
      </c>
      <c r="G956" s="286"/>
      <c r="H956" s="286"/>
      <c r="I956" s="286"/>
      <c r="J956" s="286"/>
      <c r="K956" s="286" t="e">
        <f>INDEX('2月'!F:F,MATCH(G956,'2月'!A:A,0))</f>
        <v>#N/A</v>
      </c>
      <c r="L956" s="287" t="s">
        <v>45</v>
      </c>
      <c r="M956" s="287"/>
      <c r="N956" s="287" t="s">
        <v>45</v>
      </c>
      <c r="O956" s="286" t="e">
        <f>VLOOKUP(Q956,重复!A:A,1,FALSE)</f>
        <v>#N/A</v>
      </c>
      <c r="P956" s="279" t="s">
        <v>543</v>
      </c>
      <c r="Q956" s="279" t="str">
        <f>INDEX(本体!C:C,MATCH(R956,本体!E:E,0))</f>
        <v>定保通零件描述主表维护-厂端</v>
      </c>
      <c r="R956" s="176" t="s">
        <v>2421</v>
      </c>
    </row>
    <row r="957" s="263" customFormat="1" ht="16.5" spans="1:18">
      <c r="A957" s="278" t="s">
        <v>2422</v>
      </c>
      <c r="B957" s="278" t="s">
        <v>1763</v>
      </c>
      <c r="C957" s="279"/>
      <c r="D957" s="280" t="s">
        <v>2423</v>
      </c>
      <c r="E957" s="285">
        <v>6277.90655172412</v>
      </c>
      <c r="F957" s="285" t="s">
        <v>1512</v>
      </c>
      <c r="G957" s="286"/>
      <c r="H957" s="286"/>
      <c r="I957" s="286"/>
      <c r="J957" s="286"/>
      <c r="K957" s="286" t="e">
        <f>INDEX('2月'!F:F,MATCH(G957,'2月'!A:A,0))</f>
        <v>#N/A</v>
      </c>
      <c r="L957" s="287" t="s">
        <v>45</v>
      </c>
      <c r="M957" s="287"/>
      <c r="N957" s="287" t="s">
        <v>45</v>
      </c>
      <c r="O957" s="286" t="e">
        <f>VLOOKUP(Q957,重复!A:A,1,FALSE)</f>
        <v>#N/A</v>
      </c>
      <c r="P957" s="279" t="s">
        <v>543</v>
      </c>
      <c r="Q957" s="279" t="str">
        <f>INDEX(本体!C:C,MATCH(R957,本体!E:E,0))</f>
        <v>定保通零件描述主表维护-厂端</v>
      </c>
      <c r="R957" s="176" t="s">
        <v>2424</v>
      </c>
    </row>
    <row r="958" s="263" customFormat="1" ht="16.5" spans="1:18">
      <c r="A958" s="278" t="s">
        <v>2425</v>
      </c>
      <c r="B958" s="278" t="s">
        <v>1763</v>
      </c>
      <c r="C958" s="279"/>
      <c r="D958" s="280" t="s">
        <v>2426</v>
      </c>
      <c r="E958" s="285">
        <v>0</v>
      </c>
      <c r="F958" s="285" t="s">
        <v>1512</v>
      </c>
      <c r="G958" s="286"/>
      <c r="H958" s="286"/>
      <c r="I958" s="286"/>
      <c r="J958" s="286"/>
      <c r="K958" s="286" t="e">
        <f>INDEX('2月'!F:F,MATCH(G958,'2月'!A:A,0))</f>
        <v>#N/A</v>
      </c>
      <c r="L958" s="287" t="s">
        <v>45</v>
      </c>
      <c r="M958" s="287"/>
      <c r="N958" s="287" t="s">
        <v>45</v>
      </c>
      <c r="O958" s="286" t="e">
        <f>VLOOKUP(Q958,重复!A:A,1,FALSE)</f>
        <v>#N/A</v>
      </c>
      <c r="P958" s="279" t="s">
        <v>543</v>
      </c>
      <c r="Q958" s="279" t="str">
        <f>INDEX(本体!C:C,MATCH(R958,本体!E:E,0))</f>
        <v>定保通零件描述主表维护-厂端</v>
      </c>
      <c r="R958" s="180" t="s">
        <v>2427</v>
      </c>
    </row>
    <row r="959" s="263" customFormat="1" ht="16.5" spans="1:18">
      <c r="A959" s="278" t="s">
        <v>2428</v>
      </c>
      <c r="B959" s="278" t="s">
        <v>1763</v>
      </c>
      <c r="C959" s="279"/>
      <c r="D959" s="280" t="s">
        <v>2429</v>
      </c>
      <c r="E959" s="285">
        <v>0</v>
      </c>
      <c r="F959" s="285" t="s">
        <v>1512</v>
      </c>
      <c r="G959" s="286"/>
      <c r="H959" s="286"/>
      <c r="I959" s="286"/>
      <c r="J959" s="286"/>
      <c r="K959" s="286" t="e">
        <f>INDEX('2月'!F:F,MATCH(G959,'2月'!A:A,0))</f>
        <v>#N/A</v>
      </c>
      <c r="L959" s="287" t="s">
        <v>45</v>
      </c>
      <c r="M959" s="287"/>
      <c r="N959" s="287" t="s">
        <v>45</v>
      </c>
      <c r="O959" s="286" t="e">
        <f>VLOOKUP(Q959,重复!A:A,1,FALSE)</f>
        <v>#N/A</v>
      </c>
      <c r="P959" s="279" t="s">
        <v>543</v>
      </c>
      <c r="Q959" s="279" t="str">
        <f>INDEX(本体!C:C,MATCH(R959,本体!E:E,0))</f>
        <v>定保通零件描述主表维护-厂端</v>
      </c>
      <c r="R959" s="180" t="s">
        <v>2430</v>
      </c>
    </row>
    <row r="960" s="263" customFormat="1" ht="16.5" spans="1:18">
      <c r="A960" s="278" t="s">
        <v>2431</v>
      </c>
      <c r="B960" s="278" t="s">
        <v>1763</v>
      </c>
      <c r="C960" s="279"/>
      <c r="D960" s="280" t="s">
        <v>2432</v>
      </c>
      <c r="E960" s="285">
        <v>0</v>
      </c>
      <c r="F960" s="285" t="s">
        <v>1512</v>
      </c>
      <c r="G960" s="286"/>
      <c r="H960" s="286"/>
      <c r="I960" s="286"/>
      <c r="J960" s="286"/>
      <c r="K960" s="286" t="e">
        <f>INDEX('2月'!F:F,MATCH(G960,'2月'!A:A,0))</f>
        <v>#N/A</v>
      </c>
      <c r="L960" s="287" t="s">
        <v>45</v>
      </c>
      <c r="M960" s="287"/>
      <c r="N960" s="287" t="s">
        <v>45</v>
      </c>
      <c r="O960" s="286" t="e">
        <f>VLOOKUP(Q960,重复!A:A,1,FALSE)</f>
        <v>#N/A</v>
      </c>
      <c r="P960" s="279" t="s">
        <v>543</v>
      </c>
      <c r="Q960" s="279" t="str">
        <f>INDEX(本体!C:C,MATCH(R960,本体!E:E,0))</f>
        <v>定保通零件描述主表维护-厂端</v>
      </c>
      <c r="R960" s="180" t="s">
        <v>2433</v>
      </c>
    </row>
    <row r="961" s="263" customFormat="1" ht="16.5" spans="1:18">
      <c r="A961" s="278" t="s">
        <v>2434</v>
      </c>
      <c r="B961" s="278" t="s">
        <v>1763</v>
      </c>
      <c r="C961" s="279"/>
      <c r="D961" s="280" t="s">
        <v>2435</v>
      </c>
      <c r="E961" s="285">
        <v>0</v>
      </c>
      <c r="F961" s="285" t="s">
        <v>1512</v>
      </c>
      <c r="G961" s="286"/>
      <c r="H961" s="286"/>
      <c r="I961" s="286"/>
      <c r="J961" s="286"/>
      <c r="K961" s="286" t="e">
        <f>INDEX('2月'!F:F,MATCH(G961,'2月'!A:A,0))</f>
        <v>#N/A</v>
      </c>
      <c r="L961" s="287" t="s">
        <v>45</v>
      </c>
      <c r="M961" s="287"/>
      <c r="N961" s="287" t="s">
        <v>45</v>
      </c>
      <c r="O961" s="286" t="e">
        <f>VLOOKUP(Q961,重复!A:A,1,FALSE)</f>
        <v>#N/A</v>
      </c>
      <c r="P961" s="279" t="s">
        <v>543</v>
      </c>
      <c r="Q961" s="279" t="str">
        <f>INDEX(本体!C:C,MATCH(R961,本体!E:E,0))</f>
        <v>定保通零件描述主表维护-厂端</v>
      </c>
      <c r="R961" s="180" t="s">
        <v>2436</v>
      </c>
    </row>
    <row r="962" s="263" customFormat="1" ht="16.5" spans="1:18">
      <c r="A962" s="278" t="s">
        <v>2437</v>
      </c>
      <c r="B962" s="278" t="s">
        <v>1763</v>
      </c>
      <c r="C962" s="279"/>
      <c r="D962" s="280" t="s">
        <v>2438</v>
      </c>
      <c r="E962" s="285">
        <v>7847.38318965515</v>
      </c>
      <c r="F962" s="285" t="s">
        <v>1512</v>
      </c>
      <c r="G962" s="286"/>
      <c r="H962" s="286"/>
      <c r="I962" s="286"/>
      <c r="J962" s="286"/>
      <c r="K962" s="286" t="e">
        <f>INDEX('2月'!F:F,MATCH(G962,'2月'!A:A,0))</f>
        <v>#N/A</v>
      </c>
      <c r="L962" s="287" t="s">
        <v>45</v>
      </c>
      <c r="M962" s="287"/>
      <c r="N962" s="287" t="s">
        <v>45</v>
      </c>
      <c r="O962" s="286" t="e">
        <f>VLOOKUP(Q962,重复!A:A,1,FALSE)</f>
        <v>#N/A</v>
      </c>
      <c r="P962" s="279" t="s">
        <v>543</v>
      </c>
      <c r="Q962" s="279" t="str">
        <f>INDEX(本体!C:C,MATCH(R962,本体!E:E,0))</f>
        <v>定保通零件描述主表维护-厂端</v>
      </c>
      <c r="R962" s="176" t="s">
        <v>2439</v>
      </c>
    </row>
    <row r="963" s="263" customFormat="1" ht="16.5" spans="1:18">
      <c r="A963" s="278" t="s">
        <v>2440</v>
      </c>
      <c r="B963" s="278" t="s">
        <v>1763</v>
      </c>
      <c r="C963" s="279"/>
      <c r="D963" s="280" t="s">
        <v>2441</v>
      </c>
      <c r="E963" s="285">
        <v>6277.90655172412</v>
      </c>
      <c r="F963" s="285" t="s">
        <v>1512</v>
      </c>
      <c r="G963" s="286"/>
      <c r="H963" s="286"/>
      <c r="I963" s="286"/>
      <c r="J963" s="286"/>
      <c r="K963" s="286" t="e">
        <f>INDEX('2月'!F:F,MATCH(G963,'2月'!A:A,0))</f>
        <v>#N/A</v>
      </c>
      <c r="L963" s="287" t="s">
        <v>45</v>
      </c>
      <c r="M963" s="287"/>
      <c r="N963" s="287" t="s">
        <v>45</v>
      </c>
      <c r="O963" s="286" t="e">
        <f>VLOOKUP(Q963,重复!A:A,1,FALSE)</f>
        <v>#N/A</v>
      </c>
      <c r="P963" s="279" t="s">
        <v>543</v>
      </c>
      <c r="Q963" s="279" t="str">
        <f>INDEX(本体!C:C,MATCH(R963,本体!E:E,0))</f>
        <v>定保通零件描述主表维护-厂端</v>
      </c>
      <c r="R963" s="176" t="s">
        <v>2442</v>
      </c>
    </row>
    <row r="964" s="263" customFormat="1" ht="16.5" spans="1:18">
      <c r="A964" s="278" t="s">
        <v>2443</v>
      </c>
      <c r="B964" s="278" t="s">
        <v>1763</v>
      </c>
      <c r="C964" s="279" t="s">
        <v>2444</v>
      </c>
      <c r="D964" s="280" t="s">
        <v>2445</v>
      </c>
      <c r="E964" s="285">
        <v>10986.3364655172</v>
      </c>
      <c r="F964" s="285" t="s">
        <v>1512</v>
      </c>
      <c r="G964" s="286"/>
      <c r="H964" s="286"/>
      <c r="I964" s="286"/>
      <c r="J964" s="286"/>
      <c r="K964" s="286" t="e">
        <f>INDEX('2月'!F:F,MATCH(G964,'2月'!A:A,0))</f>
        <v>#N/A</v>
      </c>
      <c r="L964" s="287" t="s">
        <v>45</v>
      </c>
      <c r="M964" s="287"/>
      <c r="N964" s="287" t="s">
        <v>45</v>
      </c>
      <c r="O964" s="286" t="e">
        <f>VLOOKUP(Q964,重复!A:A,1,FALSE)</f>
        <v>#N/A</v>
      </c>
      <c r="P964" s="279" t="s">
        <v>543</v>
      </c>
      <c r="Q964" s="279" t="str">
        <f>INDEX(本体!C:C,MATCH(R964,本体!E:E,0))</f>
        <v>定保通零件标签主表维护-厂端</v>
      </c>
      <c r="R964" s="180" t="s">
        <v>2446</v>
      </c>
    </row>
    <row r="965" s="263" customFormat="1" ht="16.5" spans="1:18">
      <c r="A965" s="278" t="s">
        <v>2447</v>
      </c>
      <c r="B965" s="278" t="s">
        <v>1763</v>
      </c>
      <c r="C965" s="279"/>
      <c r="D965" s="280" t="s">
        <v>2448</v>
      </c>
      <c r="E965" s="285">
        <v>7847.38318965515</v>
      </c>
      <c r="F965" s="285" t="s">
        <v>1512</v>
      </c>
      <c r="G965" s="286"/>
      <c r="H965" s="286"/>
      <c r="I965" s="286"/>
      <c r="J965" s="286"/>
      <c r="K965" s="286" t="e">
        <f>INDEX('2月'!F:F,MATCH(G965,'2月'!A:A,0))</f>
        <v>#N/A</v>
      </c>
      <c r="L965" s="287" t="s">
        <v>45</v>
      </c>
      <c r="M965" s="287"/>
      <c r="N965" s="287" t="s">
        <v>45</v>
      </c>
      <c r="O965" s="286" t="e">
        <f>VLOOKUP(Q965,重复!A:A,1,FALSE)</f>
        <v>#N/A</v>
      </c>
      <c r="P965" s="279" t="s">
        <v>543</v>
      </c>
      <c r="Q965" s="279" t="str">
        <f>INDEX(本体!C:C,MATCH(R965,本体!E:E,0))</f>
        <v>定保通零件标签主表维护-厂端</v>
      </c>
      <c r="R965" s="180" t="s">
        <v>2446</v>
      </c>
    </row>
    <row r="966" s="263" customFormat="1" ht="16.5" spans="1:18">
      <c r="A966" s="278" t="s">
        <v>2449</v>
      </c>
      <c r="B966" s="278" t="s">
        <v>1763</v>
      </c>
      <c r="C966" s="279"/>
      <c r="D966" s="280" t="s">
        <v>2450</v>
      </c>
      <c r="E966" s="285">
        <v>6277.90655172412</v>
      </c>
      <c r="F966" s="285" t="s">
        <v>1512</v>
      </c>
      <c r="G966" s="286"/>
      <c r="H966" s="286"/>
      <c r="I966" s="286"/>
      <c r="J966" s="286"/>
      <c r="K966" s="286" t="e">
        <f>INDEX('2月'!F:F,MATCH(G966,'2月'!A:A,0))</f>
        <v>#N/A</v>
      </c>
      <c r="L966" s="287" t="s">
        <v>45</v>
      </c>
      <c r="M966" s="287"/>
      <c r="N966" s="287" t="s">
        <v>45</v>
      </c>
      <c r="O966" s="286" t="e">
        <f>VLOOKUP(Q966,重复!A:A,1,FALSE)</f>
        <v>#N/A</v>
      </c>
      <c r="P966" s="279" t="s">
        <v>543</v>
      </c>
      <c r="Q966" s="279" t="str">
        <f>INDEX(本体!C:C,MATCH(R966,本体!E:E,0))</f>
        <v>定保通零件标签主表维护-厂端</v>
      </c>
      <c r="R966" s="180" t="s">
        <v>2451</v>
      </c>
    </row>
    <row r="967" s="263" customFormat="1" ht="16.5" spans="1:18">
      <c r="A967" s="278" t="s">
        <v>2452</v>
      </c>
      <c r="B967" s="278" t="s">
        <v>1763</v>
      </c>
      <c r="C967" s="279"/>
      <c r="D967" s="279" t="s">
        <v>2453</v>
      </c>
      <c r="E967" s="285">
        <v>6277.90655172412</v>
      </c>
      <c r="F967" s="285" t="s">
        <v>1512</v>
      </c>
      <c r="G967" s="286"/>
      <c r="H967" s="286"/>
      <c r="I967" s="286"/>
      <c r="J967" s="286"/>
      <c r="K967" s="286" t="e">
        <f>INDEX('2月'!F:F,MATCH(G967,'2月'!A:A,0))</f>
        <v>#N/A</v>
      </c>
      <c r="L967" s="287" t="s">
        <v>45</v>
      </c>
      <c r="M967" s="287"/>
      <c r="N967" s="287" t="s">
        <v>45</v>
      </c>
      <c r="O967" s="286" t="e">
        <f>VLOOKUP(Q967,重复!A:A,1,FALSE)</f>
        <v>#N/A</v>
      </c>
      <c r="P967" s="279" t="s">
        <v>543</v>
      </c>
      <c r="Q967" s="279" t="str">
        <f>INDEX(本体!C:C,MATCH(R967,本体!E:E,0))</f>
        <v>定保通零件标签主表维护-厂端</v>
      </c>
      <c r="R967" s="176" t="s">
        <v>2454</v>
      </c>
    </row>
    <row r="968" s="263" customFormat="1" ht="16.5" spans="1:18">
      <c r="A968" s="278" t="s">
        <v>2455</v>
      </c>
      <c r="B968" s="278" t="s">
        <v>1763</v>
      </c>
      <c r="C968" s="279"/>
      <c r="D968" s="280" t="s">
        <v>2456</v>
      </c>
      <c r="E968" s="285">
        <v>6277.90655172412</v>
      </c>
      <c r="F968" s="285" t="s">
        <v>1512</v>
      </c>
      <c r="G968" s="286"/>
      <c r="H968" s="286"/>
      <c r="I968" s="286"/>
      <c r="J968" s="286"/>
      <c r="K968" s="286" t="e">
        <f>INDEX('2月'!F:F,MATCH(G968,'2月'!A:A,0))</f>
        <v>#N/A</v>
      </c>
      <c r="L968" s="287" t="s">
        <v>45</v>
      </c>
      <c r="M968" s="287"/>
      <c r="N968" s="287" t="s">
        <v>45</v>
      </c>
      <c r="O968" s="286" t="e">
        <f>VLOOKUP(Q968,重复!A:A,1,FALSE)</f>
        <v>#N/A</v>
      </c>
      <c r="P968" s="279" t="s">
        <v>543</v>
      </c>
      <c r="Q968" s="279" t="str">
        <f>INDEX(本体!C:C,MATCH(R968,本体!E:E,0))</f>
        <v>定保通零件标签主表维护-厂端</v>
      </c>
      <c r="R968" s="176" t="s">
        <v>2454</v>
      </c>
    </row>
    <row r="969" s="263" customFormat="1" ht="16.5" spans="1:18">
      <c r="A969" s="278" t="s">
        <v>2457</v>
      </c>
      <c r="B969" s="278" t="s">
        <v>1763</v>
      </c>
      <c r="C969" s="279"/>
      <c r="D969" s="280" t="s">
        <v>2420</v>
      </c>
      <c r="E969" s="285">
        <v>0</v>
      </c>
      <c r="F969" s="285" t="s">
        <v>1512</v>
      </c>
      <c r="G969" s="286"/>
      <c r="H969" s="286"/>
      <c r="I969" s="286"/>
      <c r="J969" s="286"/>
      <c r="K969" s="286" t="e">
        <f>INDEX('2月'!F:F,MATCH(G969,'2月'!A:A,0))</f>
        <v>#N/A</v>
      </c>
      <c r="L969" s="287" t="s">
        <v>45</v>
      </c>
      <c r="M969" s="287"/>
      <c r="N969" s="287" t="s">
        <v>45</v>
      </c>
      <c r="O969" s="286" t="e">
        <f>VLOOKUP(Q969,重复!A:A,1,FALSE)</f>
        <v>#N/A</v>
      </c>
      <c r="P969" s="279" t="s">
        <v>543</v>
      </c>
      <c r="Q969" s="279" t="str">
        <f>INDEX(本体!C:C,MATCH(R969,本体!E:E,0))</f>
        <v>定保通零件标签主表维护-厂端</v>
      </c>
      <c r="R969" s="176" t="s">
        <v>2458</v>
      </c>
    </row>
    <row r="970" s="263" customFormat="1" ht="16.5" spans="1:18">
      <c r="A970" s="278" t="s">
        <v>2459</v>
      </c>
      <c r="B970" s="278" t="s">
        <v>1763</v>
      </c>
      <c r="C970" s="279"/>
      <c r="D970" s="280" t="s">
        <v>2423</v>
      </c>
      <c r="E970" s="285">
        <v>6277.90655172412</v>
      </c>
      <c r="F970" s="285" t="s">
        <v>1512</v>
      </c>
      <c r="G970" s="286"/>
      <c r="H970" s="286"/>
      <c r="I970" s="286"/>
      <c r="J970" s="286"/>
      <c r="K970" s="286" t="e">
        <f>INDEX('2月'!F:F,MATCH(G970,'2月'!A:A,0))</f>
        <v>#N/A</v>
      </c>
      <c r="L970" s="287" t="s">
        <v>45</v>
      </c>
      <c r="M970" s="287"/>
      <c r="N970" s="287" t="s">
        <v>45</v>
      </c>
      <c r="O970" s="286" t="e">
        <f>VLOOKUP(Q970,重复!A:A,1,FALSE)</f>
        <v>#N/A</v>
      </c>
      <c r="P970" s="279" t="s">
        <v>543</v>
      </c>
      <c r="Q970" s="279" t="str">
        <f>INDEX(本体!C:C,MATCH(R970,本体!E:E,0))</f>
        <v>定保通零件标签主表维护-厂端</v>
      </c>
      <c r="R970" s="176" t="s">
        <v>2460</v>
      </c>
    </row>
    <row r="971" s="263" customFormat="1" ht="16.5" spans="1:18">
      <c r="A971" s="278" t="s">
        <v>2461</v>
      </c>
      <c r="B971" s="278" t="s">
        <v>1763</v>
      </c>
      <c r="C971" s="279"/>
      <c r="D971" s="280" t="s">
        <v>2426</v>
      </c>
      <c r="E971" s="285">
        <v>0</v>
      </c>
      <c r="F971" s="285" t="s">
        <v>1512</v>
      </c>
      <c r="G971" s="286"/>
      <c r="H971" s="286"/>
      <c r="I971" s="286"/>
      <c r="J971" s="286"/>
      <c r="K971" s="286" t="e">
        <f>INDEX('2月'!F:F,MATCH(G971,'2月'!A:A,0))</f>
        <v>#N/A</v>
      </c>
      <c r="L971" s="287" t="s">
        <v>45</v>
      </c>
      <c r="M971" s="287"/>
      <c r="N971" s="287" t="s">
        <v>45</v>
      </c>
      <c r="O971" s="286" t="e">
        <f>VLOOKUP(Q971,重复!A:A,1,FALSE)</f>
        <v>#N/A</v>
      </c>
      <c r="P971" s="279" t="s">
        <v>543</v>
      </c>
      <c r="Q971" s="279" t="str">
        <f>INDEX(本体!C:C,MATCH(R971,本体!E:E,0))</f>
        <v>定保通零件标签主表维护-厂端</v>
      </c>
      <c r="R971" s="180" t="s">
        <v>2462</v>
      </c>
    </row>
    <row r="972" s="263" customFormat="1" ht="16.5" spans="1:18">
      <c r="A972" s="278" t="s">
        <v>2463</v>
      </c>
      <c r="B972" s="278" t="s">
        <v>1763</v>
      </c>
      <c r="C972" s="279"/>
      <c r="D972" s="280" t="s">
        <v>2429</v>
      </c>
      <c r="E972" s="285">
        <v>0</v>
      </c>
      <c r="F972" s="285" t="s">
        <v>1512</v>
      </c>
      <c r="G972" s="286"/>
      <c r="H972" s="286"/>
      <c r="I972" s="286"/>
      <c r="J972" s="286"/>
      <c r="K972" s="286" t="e">
        <f>INDEX('2月'!F:F,MATCH(G972,'2月'!A:A,0))</f>
        <v>#N/A</v>
      </c>
      <c r="L972" s="287" t="s">
        <v>45</v>
      </c>
      <c r="M972" s="287"/>
      <c r="N972" s="287" t="s">
        <v>45</v>
      </c>
      <c r="O972" s="286" t="e">
        <f>VLOOKUP(Q972,重复!A:A,1,FALSE)</f>
        <v>#N/A</v>
      </c>
      <c r="P972" s="279" t="s">
        <v>543</v>
      </c>
      <c r="Q972" s="279" t="str">
        <f>INDEX(本体!C:C,MATCH(R972,本体!E:E,0))</f>
        <v>定保通零件标签主表维护-厂端</v>
      </c>
      <c r="R972" s="180" t="s">
        <v>2464</v>
      </c>
    </row>
    <row r="973" s="263" customFormat="1" ht="16.5" spans="1:18">
      <c r="A973" s="278" t="s">
        <v>2465</v>
      </c>
      <c r="B973" s="278" t="s">
        <v>1763</v>
      </c>
      <c r="C973" s="279"/>
      <c r="D973" s="280" t="s">
        <v>2432</v>
      </c>
      <c r="E973" s="285">
        <v>0</v>
      </c>
      <c r="F973" s="285" t="s">
        <v>1512</v>
      </c>
      <c r="G973" s="286"/>
      <c r="H973" s="286"/>
      <c r="I973" s="286"/>
      <c r="J973" s="286"/>
      <c r="K973" s="286" t="e">
        <f>INDEX('2月'!F:F,MATCH(G973,'2月'!A:A,0))</f>
        <v>#N/A</v>
      </c>
      <c r="L973" s="287" t="s">
        <v>45</v>
      </c>
      <c r="M973" s="287"/>
      <c r="N973" s="287" t="s">
        <v>45</v>
      </c>
      <c r="O973" s="286" t="e">
        <f>VLOOKUP(Q973,重复!A:A,1,FALSE)</f>
        <v>#N/A</v>
      </c>
      <c r="P973" s="279" t="s">
        <v>543</v>
      </c>
      <c r="Q973" s="279" t="str">
        <f>INDEX(本体!C:C,MATCH(R973,本体!E:E,0))</f>
        <v>定保通零件标签主表维护-厂端</v>
      </c>
      <c r="R973" s="180" t="s">
        <v>2466</v>
      </c>
    </row>
    <row r="974" s="263" customFormat="1" ht="16.5" spans="1:18">
      <c r="A974" s="278" t="s">
        <v>2467</v>
      </c>
      <c r="B974" s="278" t="s">
        <v>1763</v>
      </c>
      <c r="C974" s="279"/>
      <c r="D974" s="280" t="s">
        <v>2435</v>
      </c>
      <c r="E974" s="285">
        <v>0</v>
      </c>
      <c r="F974" s="285" t="s">
        <v>1512</v>
      </c>
      <c r="G974" s="286"/>
      <c r="H974" s="286"/>
      <c r="I974" s="286"/>
      <c r="J974" s="286"/>
      <c r="K974" s="286" t="e">
        <f>INDEX('2月'!F:F,MATCH(G974,'2月'!A:A,0))</f>
        <v>#N/A</v>
      </c>
      <c r="L974" s="287" t="s">
        <v>45</v>
      </c>
      <c r="M974" s="287"/>
      <c r="N974" s="287" t="s">
        <v>45</v>
      </c>
      <c r="O974" s="286" t="e">
        <f>VLOOKUP(Q974,重复!A:A,1,FALSE)</f>
        <v>#N/A</v>
      </c>
      <c r="P974" s="279" t="s">
        <v>543</v>
      </c>
      <c r="Q974" s="279" t="str">
        <f>INDEX(本体!C:C,MATCH(R974,本体!E:E,0))</f>
        <v>定保通零件标签主表维护-厂端</v>
      </c>
      <c r="R974" s="180" t="s">
        <v>2468</v>
      </c>
    </row>
    <row r="975" s="263" customFormat="1" ht="16.5" spans="1:18">
      <c r="A975" s="278" t="s">
        <v>2469</v>
      </c>
      <c r="B975" s="278" t="s">
        <v>1763</v>
      </c>
      <c r="C975" s="279"/>
      <c r="D975" s="280" t="s">
        <v>2470</v>
      </c>
      <c r="E975" s="285">
        <v>7847.38318965515</v>
      </c>
      <c r="F975" s="285" t="s">
        <v>1512</v>
      </c>
      <c r="G975" s="286"/>
      <c r="H975" s="286"/>
      <c r="I975" s="286"/>
      <c r="J975" s="286"/>
      <c r="K975" s="286" t="e">
        <f>INDEX('2月'!F:F,MATCH(G975,'2月'!A:A,0))</f>
        <v>#N/A</v>
      </c>
      <c r="L975" s="287" t="s">
        <v>45</v>
      </c>
      <c r="M975" s="287"/>
      <c r="N975" s="287" t="s">
        <v>45</v>
      </c>
      <c r="O975" s="286" t="e">
        <f>VLOOKUP(Q975,重复!A:A,1,FALSE)</f>
        <v>#N/A</v>
      </c>
      <c r="P975" s="279" t="s">
        <v>543</v>
      </c>
      <c r="Q975" s="279" t="str">
        <f>INDEX(本体!C:C,MATCH(R975,本体!E:E,0))</f>
        <v>定保通零件标签主表维护-厂端</v>
      </c>
      <c r="R975" s="176" t="s">
        <v>2471</v>
      </c>
    </row>
    <row r="976" s="263" customFormat="1" ht="16.5" spans="1:18">
      <c r="A976" s="278" t="s">
        <v>2472</v>
      </c>
      <c r="B976" s="278" t="s">
        <v>1763</v>
      </c>
      <c r="C976" s="279"/>
      <c r="D976" s="280" t="s">
        <v>2473</v>
      </c>
      <c r="E976" s="285">
        <v>6277.90655172412</v>
      </c>
      <c r="F976" s="285" t="s">
        <v>1512</v>
      </c>
      <c r="G976" s="286"/>
      <c r="H976" s="286"/>
      <c r="I976" s="286"/>
      <c r="J976" s="286"/>
      <c r="K976" s="286" t="e">
        <f>INDEX('2月'!F:F,MATCH(G976,'2月'!A:A,0))</f>
        <v>#N/A</v>
      </c>
      <c r="L976" s="287" t="s">
        <v>45</v>
      </c>
      <c r="M976" s="287"/>
      <c r="N976" s="287" t="s">
        <v>45</v>
      </c>
      <c r="O976" s="286" t="e">
        <f>VLOOKUP(Q976,重复!A:A,1,FALSE)</f>
        <v>#N/A</v>
      </c>
      <c r="P976" s="279" t="s">
        <v>543</v>
      </c>
      <c r="Q976" s="279" t="str">
        <f>INDEX(本体!C:C,MATCH(R976,本体!E:E,0))</f>
        <v>定保通零件标签主表维护-厂端</v>
      </c>
      <c r="R976" s="176" t="s">
        <v>2474</v>
      </c>
    </row>
    <row r="977" s="263" customFormat="1" ht="16.5" spans="1:18">
      <c r="A977" s="278" t="s">
        <v>2475</v>
      </c>
      <c r="B977" s="278" t="s">
        <v>1763</v>
      </c>
      <c r="C977" s="279" t="s">
        <v>2476</v>
      </c>
      <c r="D977" s="279" t="s">
        <v>2477</v>
      </c>
      <c r="E977" s="285">
        <v>10986.3364655172</v>
      </c>
      <c r="F977" s="285" t="s">
        <v>1512</v>
      </c>
      <c r="G977" s="286">
        <v>223</v>
      </c>
      <c r="H977" s="286" t="s">
        <v>1163</v>
      </c>
      <c r="I977" s="286" t="s">
        <v>2478</v>
      </c>
      <c r="J977" s="286" t="s">
        <v>24</v>
      </c>
      <c r="K977" s="286">
        <f>INDEX('2月'!F:F,MATCH(G977,'2月'!A:A,0))</f>
        <v>0</v>
      </c>
      <c r="L977" s="287"/>
      <c r="M977" s="287"/>
      <c r="N977" s="287" t="s">
        <v>24</v>
      </c>
      <c r="O977" s="286" t="str">
        <f>VLOOKUP(Q977,重复!A:A,1,FALSE)</f>
        <v>定期保养主表维护-厂端</v>
      </c>
      <c r="P977" s="279" t="s">
        <v>543</v>
      </c>
      <c r="Q977" s="279" t="str">
        <f>INDEX(本体!C:C,MATCH(R977,本体!E:E,0))</f>
        <v>定期保养主表维护-厂端</v>
      </c>
      <c r="R977" s="180" t="s">
        <v>2479</v>
      </c>
    </row>
    <row r="978" s="263" customFormat="1" ht="16.5" spans="1:18">
      <c r="A978" s="278" t="s">
        <v>2480</v>
      </c>
      <c r="B978" s="278" t="s">
        <v>1763</v>
      </c>
      <c r="C978" s="279"/>
      <c r="D978" s="279" t="s">
        <v>2481</v>
      </c>
      <c r="E978" s="285">
        <v>7847.38318965515</v>
      </c>
      <c r="F978" s="285" t="s">
        <v>1512</v>
      </c>
      <c r="G978" s="286">
        <v>291</v>
      </c>
      <c r="H978" s="286" t="s">
        <v>2482</v>
      </c>
      <c r="I978" s="286" t="s">
        <v>1919</v>
      </c>
      <c r="J978" s="286" t="s">
        <v>33</v>
      </c>
      <c r="K978" s="286">
        <f>INDEX('2月'!F:F,MATCH(G978,'2月'!A:A,0))</f>
        <v>0</v>
      </c>
      <c r="L978" s="287" t="s">
        <v>45</v>
      </c>
      <c r="M978" s="287"/>
      <c r="N978" s="287" t="s">
        <v>33</v>
      </c>
      <c r="O978" s="286" t="str">
        <f>VLOOKUP(Q978,重复!A:A,1,FALSE)</f>
        <v>定期保养主表维护-厂端</v>
      </c>
      <c r="P978" s="279" t="s">
        <v>543</v>
      </c>
      <c r="Q978" s="279" t="str">
        <f>INDEX(本体!C:C,MATCH(R978,本体!E:E,0))</f>
        <v>定期保养主表维护-厂端</v>
      </c>
      <c r="R978" s="180" t="s">
        <v>2479</v>
      </c>
    </row>
    <row r="979" s="263" customFormat="1" ht="16.5" spans="1:18">
      <c r="A979" s="278" t="s">
        <v>2483</v>
      </c>
      <c r="B979" s="278" t="s">
        <v>1763</v>
      </c>
      <c r="C979" s="279"/>
      <c r="D979" s="279" t="s">
        <v>2484</v>
      </c>
      <c r="E979" s="285">
        <v>6277.90655172412</v>
      </c>
      <c r="F979" s="285" t="s">
        <v>1512</v>
      </c>
      <c r="G979" s="286">
        <v>292</v>
      </c>
      <c r="H979" s="286" t="s">
        <v>2482</v>
      </c>
      <c r="I979" s="286" t="s">
        <v>2485</v>
      </c>
      <c r="J979" s="286" t="s">
        <v>33</v>
      </c>
      <c r="K979" s="286">
        <f>INDEX('2月'!F:F,MATCH(G979,'2月'!A:A,0))</f>
        <v>0</v>
      </c>
      <c r="L979" s="287" t="s">
        <v>45</v>
      </c>
      <c r="M979" s="287"/>
      <c r="N979" s="287" t="s">
        <v>33</v>
      </c>
      <c r="O979" s="286" t="str">
        <f>VLOOKUP(Q979,重复!A:A,1,FALSE)</f>
        <v>定期保养主表维护-厂端</v>
      </c>
      <c r="P979" s="279" t="s">
        <v>543</v>
      </c>
      <c r="Q979" s="279" t="str">
        <f>INDEX(本体!C:C,MATCH(R979,本体!E:E,0))</f>
        <v>定期保养主表维护-厂端</v>
      </c>
      <c r="R979" s="180" t="s">
        <v>2486</v>
      </c>
    </row>
    <row r="980" s="263" customFormat="1" ht="16.5" spans="1:18">
      <c r="A980" s="278" t="s">
        <v>2487</v>
      </c>
      <c r="B980" s="278" t="s">
        <v>1763</v>
      </c>
      <c r="C980" s="279"/>
      <c r="D980" s="279" t="s">
        <v>2488</v>
      </c>
      <c r="E980" s="285">
        <v>6277.90655172412</v>
      </c>
      <c r="F980" s="285" t="s">
        <v>1512</v>
      </c>
      <c r="G980" s="286">
        <v>293</v>
      </c>
      <c r="H980" s="286" t="s">
        <v>2482</v>
      </c>
      <c r="I980" s="286" t="s">
        <v>2489</v>
      </c>
      <c r="J980" s="286" t="s">
        <v>33</v>
      </c>
      <c r="K980" s="286">
        <f>INDEX('2月'!F:F,MATCH(G980,'2月'!A:A,0))</f>
        <v>0</v>
      </c>
      <c r="L980" s="287" t="s">
        <v>45</v>
      </c>
      <c r="M980" s="287"/>
      <c r="N980" s="287" t="s">
        <v>33</v>
      </c>
      <c r="O980" s="286" t="str">
        <f>VLOOKUP(Q980,重复!A:A,1,FALSE)</f>
        <v>定期保养主表维护-厂端</v>
      </c>
      <c r="P980" s="279" t="s">
        <v>543</v>
      </c>
      <c r="Q980" s="279" t="str">
        <f>INDEX(本体!C:C,MATCH(R980,本体!E:E,0))</f>
        <v>定期保养主表维护-厂端</v>
      </c>
      <c r="R980" s="180" t="s">
        <v>2490</v>
      </c>
    </row>
    <row r="981" s="263" customFormat="1" ht="16.5" spans="1:18">
      <c r="A981" s="278" t="s">
        <v>2491</v>
      </c>
      <c r="B981" s="278" t="s">
        <v>1763</v>
      </c>
      <c r="C981" s="279"/>
      <c r="D981" s="280" t="s">
        <v>2492</v>
      </c>
      <c r="E981" s="285">
        <v>6277.90655172412</v>
      </c>
      <c r="F981" s="285" t="s">
        <v>1512</v>
      </c>
      <c r="G981" s="286"/>
      <c r="H981" s="286"/>
      <c r="I981" s="286"/>
      <c r="J981" s="286"/>
      <c r="K981" s="286" t="e">
        <f>INDEX('2月'!F:F,MATCH(G981,'2月'!A:A,0))</f>
        <v>#N/A</v>
      </c>
      <c r="L981" s="287" t="s">
        <v>45</v>
      </c>
      <c r="M981" s="287"/>
      <c r="N981" s="287" t="s">
        <v>45</v>
      </c>
      <c r="O981" s="286" t="str">
        <f>VLOOKUP(Q981,重复!A:A,1,FALSE)</f>
        <v>定期保养主表维护-厂端</v>
      </c>
      <c r="P981" s="279" t="s">
        <v>543</v>
      </c>
      <c r="Q981" s="279" t="str">
        <f>INDEX(本体!C:C,MATCH(R981,本体!E:E,0))</f>
        <v>定期保养主表维护-厂端</v>
      </c>
      <c r="R981" s="180" t="s">
        <v>2490</v>
      </c>
    </row>
    <row r="982" s="263" customFormat="1" ht="16.5" spans="1:18">
      <c r="A982" s="278" t="s">
        <v>2493</v>
      </c>
      <c r="B982" s="278" t="s">
        <v>1763</v>
      </c>
      <c r="C982" s="279"/>
      <c r="D982" s="279" t="s">
        <v>2494</v>
      </c>
      <c r="E982" s="285">
        <v>0</v>
      </c>
      <c r="F982" s="285" t="s">
        <v>1512</v>
      </c>
      <c r="G982" s="286"/>
      <c r="H982" s="286"/>
      <c r="I982" s="286"/>
      <c r="J982" s="286"/>
      <c r="K982" s="286" t="e">
        <f>INDEX('2月'!F:F,MATCH(G982,'2月'!A:A,0))</f>
        <v>#N/A</v>
      </c>
      <c r="L982" s="287" t="s">
        <v>45</v>
      </c>
      <c r="M982" s="287"/>
      <c r="N982" s="287" t="s">
        <v>45</v>
      </c>
      <c r="O982" s="286" t="str">
        <f>VLOOKUP(Q982,重复!A:A,1,FALSE)</f>
        <v>定期保养主表维护-厂端</v>
      </c>
      <c r="P982" s="279" t="s">
        <v>543</v>
      </c>
      <c r="Q982" s="279" t="str">
        <f>INDEX(本体!C:C,MATCH(R982,本体!E:E,0))</f>
        <v>定期保养主表维护-厂端</v>
      </c>
      <c r="R982" s="180" t="s">
        <v>2490</v>
      </c>
    </row>
    <row r="983" s="263" customFormat="1" ht="16.5" spans="1:18">
      <c r="A983" s="278" t="s">
        <v>2495</v>
      </c>
      <c r="B983" s="278" t="s">
        <v>1763</v>
      </c>
      <c r="C983" s="279"/>
      <c r="D983" s="279" t="s">
        <v>2496</v>
      </c>
      <c r="E983" s="285">
        <v>0</v>
      </c>
      <c r="F983" s="285" t="s">
        <v>1512</v>
      </c>
      <c r="G983" s="286"/>
      <c r="H983" s="286"/>
      <c r="I983" s="286"/>
      <c r="J983" s="286"/>
      <c r="K983" s="286" t="e">
        <f>INDEX('2月'!F:F,MATCH(G983,'2月'!A:A,0))</f>
        <v>#N/A</v>
      </c>
      <c r="L983" s="287" t="s">
        <v>45</v>
      </c>
      <c r="M983" s="287"/>
      <c r="N983" s="287" t="s">
        <v>45</v>
      </c>
      <c r="O983" s="286" t="str">
        <f>VLOOKUP(Q983,重复!A:A,1,FALSE)</f>
        <v>定期保养主表维护-厂端</v>
      </c>
      <c r="P983" s="279" t="s">
        <v>543</v>
      </c>
      <c r="Q983" s="279" t="str">
        <f>INDEX(本体!C:C,MATCH(R983,本体!E:E,0))</f>
        <v>定期保养主表维护-厂端</v>
      </c>
      <c r="R983" s="180" t="s">
        <v>2490</v>
      </c>
    </row>
    <row r="984" s="263" customFormat="1" ht="16.5" spans="1:18">
      <c r="A984" s="278" t="s">
        <v>2497</v>
      </c>
      <c r="B984" s="278" t="s">
        <v>1763</v>
      </c>
      <c r="C984" s="279"/>
      <c r="D984" s="279" t="s">
        <v>2498</v>
      </c>
      <c r="E984" s="285">
        <v>0</v>
      </c>
      <c r="F984" s="285" t="s">
        <v>1512</v>
      </c>
      <c r="G984" s="286"/>
      <c r="H984" s="286"/>
      <c r="I984" s="286"/>
      <c r="J984" s="286"/>
      <c r="K984" s="286" t="e">
        <f>INDEX('2月'!F:F,MATCH(G984,'2月'!A:A,0))</f>
        <v>#N/A</v>
      </c>
      <c r="L984" s="287" t="s">
        <v>45</v>
      </c>
      <c r="M984" s="287"/>
      <c r="N984" s="287" t="s">
        <v>45</v>
      </c>
      <c r="O984" s="286" t="str">
        <f>VLOOKUP(Q984,重复!A:A,1,FALSE)</f>
        <v>定期保养主表维护-厂端</v>
      </c>
      <c r="P984" s="279" t="s">
        <v>543</v>
      </c>
      <c r="Q984" s="279" t="str">
        <f>INDEX(本体!C:C,MATCH(R984,本体!E:E,0))</f>
        <v>定期保养主表维护-厂端</v>
      </c>
      <c r="R984" s="180" t="s">
        <v>2490</v>
      </c>
    </row>
    <row r="985" s="263" customFormat="1" ht="16.5" spans="1:18">
      <c r="A985" s="278" t="s">
        <v>2499</v>
      </c>
      <c r="B985" s="278" t="s">
        <v>1763</v>
      </c>
      <c r="C985" s="279"/>
      <c r="D985" s="279" t="s">
        <v>2500</v>
      </c>
      <c r="E985" s="285">
        <v>0</v>
      </c>
      <c r="F985" s="285" t="s">
        <v>1512</v>
      </c>
      <c r="G985" s="286"/>
      <c r="H985" s="286"/>
      <c r="I985" s="286"/>
      <c r="J985" s="286"/>
      <c r="K985" s="286" t="e">
        <f>INDEX('2月'!F:F,MATCH(G985,'2月'!A:A,0))</f>
        <v>#N/A</v>
      </c>
      <c r="L985" s="287" t="s">
        <v>45</v>
      </c>
      <c r="M985" s="287"/>
      <c r="N985" s="287" t="s">
        <v>45</v>
      </c>
      <c r="O985" s="286" t="str">
        <f>VLOOKUP(Q985,重复!A:A,1,FALSE)</f>
        <v>定期保养主表维护-厂端</v>
      </c>
      <c r="P985" s="279" t="s">
        <v>543</v>
      </c>
      <c r="Q985" s="279" t="str">
        <f>INDEX(本体!C:C,MATCH(R985,本体!E:E,0))</f>
        <v>定期保养主表维护-厂端</v>
      </c>
      <c r="R985" s="180" t="s">
        <v>2490</v>
      </c>
    </row>
    <row r="986" s="263" customFormat="1" ht="16.5" spans="1:18">
      <c r="A986" s="278" t="s">
        <v>2501</v>
      </c>
      <c r="B986" s="278" t="s">
        <v>1763</v>
      </c>
      <c r="C986" s="279"/>
      <c r="D986" s="279" t="s">
        <v>2502</v>
      </c>
      <c r="E986" s="285">
        <v>0</v>
      </c>
      <c r="F986" s="285" t="s">
        <v>1512</v>
      </c>
      <c r="G986" s="286"/>
      <c r="H986" s="286"/>
      <c r="I986" s="286"/>
      <c r="J986" s="286"/>
      <c r="K986" s="286" t="e">
        <f>INDEX('2月'!F:F,MATCH(G986,'2月'!A:A,0))</f>
        <v>#N/A</v>
      </c>
      <c r="L986" s="287" t="s">
        <v>45</v>
      </c>
      <c r="M986" s="287"/>
      <c r="N986" s="287" t="s">
        <v>45</v>
      </c>
      <c r="O986" s="286" t="str">
        <f>VLOOKUP(Q986,重复!A:A,1,FALSE)</f>
        <v>定期保养主表维护-厂端</v>
      </c>
      <c r="P986" s="279" t="s">
        <v>543</v>
      </c>
      <c r="Q986" s="279" t="str">
        <f>INDEX(本体!C:C,MATCH(R986,本体!E:E,0))</f>
        <v>定期保养主表维护-厂端</v>
      </c>
      <c r="R986" s="180" t="s">
        <v>2490</v>
      </c>
    </row>
    <row r="987" s="263" customFormat="1" ht="16.5" spans="1:18">
      <c r="A987" s="278" t="s">
        <v>2503</v>
      </c>
      <c r="B987" s="278" t="s">
        <v>1763</v>
      </c>
      <c r="C987" s="279"/>
      <c r="D987" s="279" t="s">
        <v>2504</v>
      </c>
      <c r="E987" s="285">
        <v>0</v>
      </c>
      <c r="F987" s="285" t="s">
        <v>1512</v>
      </c>
      <c r="G987" s="286"/>
      <c r="H987" s="286"/>
      <c r="I987" s="286"/>
      <c r="J987" s="286"/>
      <c r="K987" s="286" t="e">
        <f>INDEX('2月'!F:F,MATCH(G987,'2月'!A:A,0))</f>
        <v>#N/A</v>
      </c>
      <c r="L987" s="287" t="s">
        <v>45</v>
      </c>
      <c r="M987" s="287"/>
      <c r="N987" s="287" t="s">
        <v>45</v>
      </c>
      <c r="O987" s="286" t="str">
        <f>VLOOKUP(Q987,重复!A:A,1,FALSE)</f>
        <v>定期保养主表维护-厂端</v>
      </c>
      <c r="P987" s="279" t="s">
        <v>543</v>
      </c>
      <c r="Q987" s="279" t="str">
        <f>INDEX(本体!C:C,MATCH(R987,本体!E:E,0))</f>
        <v>定期保养主表维护-厂端</v>
      </c>
      <c r="R987" s="180" t="s">
        <v>2490</v>
      </c>
    </row>
    <row r="988" s="263" customFormat="1" ht="16.5" spans="1:18">
      <c r="A988" s="278" t="s">
        <v>2505</v>
      </c>
      <c r="B988" s="278" t="s">
        <v>1763</v>
      </c>
      <c r="C988" s="279"/>
      <c r="D988" s="279" t="s">
        <v>2506</v>
      </c>
      <c r="E988" s="285">
        <v>0</v>
      </c>
      <c r="F988" s="285" t="s">
        <v>1512</v>
      </c>
      <c r="G988" s="286"/>
      <c r="H988" s="286"/>
      <c r="I988" s="286"/>
      <c r="J988" s="286"/>
      <c r="K988" s="286" t="e">
        <f>INDEX('2月'!F:F,MATCH(G988,'2月'!A:A,0))</f>
        <v>#N/A</v>
      </c>
      <c r="L988" s="287" t="s">
        <v>45</v>
      </c>
      <c r="M988" s="287"/>
      <c r="N988" s="287" t="s">
        <v>45</v>
      </c>
      <c r="O988" s="286" t="str">
        <f>VLOOKUP(Q988,重复!A:A,1,FALSE)</f>
        <v>定期保养主表维护-厂端</v>
      </c>
      <c r="P988" s="279" t="s">
        <v>543</v>
      </c>
      <c r="Q988" s="279" t="str">
        <f>INDEX(本体!C:C,MATCH(R988,本体!E:E,0))</f>
        <v>定期保养主表维护-厂端</v>
      </c>
      <c r="R988" s="180" t="s">
        <v>2490</v>
      </c>
    </row>
    <row r="989" s="263" customFormat="1" ht="16.5" spans="1:18">
      <c r="A989" s="278" t="s">
        <v>2507</v>
      </c>
      <c r="B989" s="278" t="s">
        <v>1763</v>
      </c>
      <c r="C989" s="279"/>
      <c r="D989" s="279" t="s">
        <v>2508</v>
      </c>
      <c r="E989" s="285">
        <v>0</v>
      </c>
      <c r="F989" s="285" t="s">
        <v>1512</v>
      </c>
      <c r="G989" s="286"/>
      <c r="H989" s="286"/>
      <c r="I989" s="286"/>
      <c r="J989" s="286"/>
      <c r="K989" s="286" t="e">
        <f>INDEX('2月'!F:F,MATCH(G989,'2月'!A:A,0))</f>
        <v>#N/A</v>
      </c>
      <c r="L989" s="287" t="s">
        <v>45</v>
      </c>
      <c r="M989" s="287"/>
      <c r="N989" s="287" t="s">
        <v>45</v>
      </c>
      <c r="O989" s="286" t="str">
        <f>VLOOKUP(Q989,重复!A:A,1,FALSE)</f>
        <v>定期保养主表维护-厂端</v>
      </c>
      <c r="P989" s="279" t="s">
        <v>543</v>
      </c>
      <c r="Q989" s="279" t="str">
        <f>INDEX(本体!C:C,MATCH(R989,本体!E:E,0))</f>
        <v>定期保养主表维护-厂端</v>
      </c>
      <c r="R989" s="180" t="s">
        <v>2490</v>
      </c>
    </row>
    <row r="990" s="263" customFormat="1" ht="16.5" spans="1:18">
      <c r="A990" s="278" t="s">
        <v>2509</v>
      </c>
      <c r="B990" s="278" t="s">
        <v>1763</v>
      </c>
      <c r="C990" s="279"/>
      <c r="D990" s="279" t="s">
        <v>2510</v>
      </c>
      <c r="E990" s="285">
        <v>0</v>
      </c>
      <c r="F990" s="285" t="s">
        <v>1512</v>
      </c>
      <c r="G990" s="286"/>
      <c r="H990" s="286"/>
      <c r="I990" s="286"/>
      <c r="J990" s="286"/>
      <c r="K990" s="286" t="e">
        <f>INDEX('2月'!F:F,MATCH(G990,'2月'!A:A,0))</f>
        <v>#N/A</v>
      </c>
      <c r="L990" s="287" t="s">
        <v>45</v>
      </c>
      <c r="M990" s="287"/>
      <c r="N990" s="287" t="s">
        <v>45</v>
      </c>
      <c r="O990" s="286" t="str">
        <f>VLOOKUP(Q990,重复!A:A,1,FALSE)</f>
        <v>定期保养主表维护-厂端</v>
      </c>
      <c r="P990" s="279" t="s">
        <v>543</v>
      </c>
      <c r="Q990" s="279" t="str">
        <f>INDEX(本体!C:C,MATCH(R990,本体!E:E,0))</f>
        <v>定期保养主表维护-厂端</v>
      </c>
      <c r="R990" s="180" t="s">
        <v>2490</v>
      </c>
    </row>
    <row r="991" s="263" customFormat="1" ht="16.5" spans="1:18">
      <c r="A991" s="278" t="s">
        <v>2511</v>
      </c>
      <c r="B991" s="278" t="s">
        <v>1763</v>
      </c>
      <c r="C991" s="279"/>
      <c r="D991" s="279" t="s">
        <v>2512</v>
      </c>
      <c r="E991" s="285">
        <v>0</v>
      </c>
      <c r="F991" s="285" t="s">
        <v>1512</v>
      </c>
      <c r="G991" s="286"/>
      <c r="H991" s="286"/>
      <c r="I991" s="286"/>
      <c r="J991" s="286"/>
      <c r="K991" s="286" t="e">
        <f>INDEX('2月'!F:F,MATCH(G991,'2月'!A:A,0))</f>
        <v>#N/A</v>
      </c>
      <c r="L991" s="287" t="s">
        <v>45</v>
      </c>
      <c r="M991" s="287"/>
      <c r="N991" s="287" t="s">
        <v>45</v>
      </c>
      <c r="O991" s="286" t="str">
        <f>VLOOKUP(Q991,重复!A:A,1,FALSE)</f>
        <v>定期保养主表维护-厂端</v>
      </c>
      <c r="P991" s="279" t="s">
        <v>543</v>
      </c>
      <c r="Q991" s="279" t="str">
        <f>INDEX(本体!C:C,MATCH(R991,本体!E:E,0))</f>
        <v>定期保养主表维护-厂端</v>
      </c>
      <c r="R991" s="180" t="s">
        <v>2490</v>
      </c>
    </row>
    <row r="992" s="263" customFormat="1" ht="16.5" spans="1:18">
      <c r="A992" s="278" t="s">
        <v>2513</v>
      </c>
      <c r="B992" s="278" t="s">
        <v>1763</v>
      </c>
      <c r="C992" s="279"/>
      <c r="D992" s="279" t="s">
        <v>2514</v>
      </c>
      <c r="E992" s="285">
        <v>0</v>
      </c>
      <c r="F992" s="285" t="s">
        <v>1512</v>
      </c>
      <c r="G992" s="286"/>
      <c r="H992" s="286"/>
      <c r="I992" s="286"/>
      <c r="J992" s="286"/>
      <c r="K992" s="286" t="e">
        <f>INDEX('2月'!F:F,MATCH(G992,'2月'!A:A,0))</f>
        <v>#N/A</v>
      </c>
      <c r="L992" s="287" t="s">
        <v>45</v>
      </c>
      <c r="M992" s="287"/>
      <c r="N992" s="287" t="s">
        <v>45</v>
      </c>
      <c r="O992" s="286" t="str">
        <f>VLOOKUP(Q992,重复!A:A,1,FALSE)</f>
        <v>定期保养主表维护-厂端</v>
      </c>
      <c r="P992" s="279" t="s">
        <v>543</v>
      </c>
      <c r="Q992" s="279" t="str">
        <f>INDEX(本体!C:C,MATCH(R992,本体!E:E,0))</f>
        <v>定期保养主表维护-厂端</v>
      </c>
      <c r="R992" s="180" t="s">
        <v>2490</v>
      </c>
    </row>
    <row r="993" s="263" customFormat="1" ht="16.5" spans="1:18">
      <c r="A993" s="278" t="s">
        <v>2515</v>
      </c>
      <c r="B993" s="278" t="s">
        <v>1763</v>
      </c>
      <c r="C993" s="279"/>
      <c r="D993" s="279" t="s">
        <v>2516</v>
      </c>
      <c r="E993" s="285">
        <v>0</v>
      </c>
      <c r="F993" s="285" t="s">
        <v>1512</v>
      </c>
      <c r="G993" s="286"/>
      <c r="H993" s="286"/>
      <c r="I993" s="286"/>
      <c r="J993" s="286"/>
      <c r="K993" s="286" t="e">
        <f>INDEX('2月'!F:F,MATCH(G993,'2月'!A:A,0))</f>
        <v>#N/A</v>
      </c>
      <c r="L993" s="287" t="s">
        <v>45</v>
      </c>
      <c r="M993" s="287"/>
      <c r="N993" s="287" t="s">
        <v>45</v>
      </c>
      <c r="O993" s="286" t="str">
        <f>VLOOKUP(Q993,重复!A:A,1,FALSE)</f>
        <v>定期保养主表维护-厂端</v>
      </c>
      <c r="P993" s="279" t="s">
        <v>543</v>
      </c>
      <c r="Q993" s="279" t="str">
        <f>INDEX(本体!C:C,MATCH(R993,本体!E:E,0))</f>
        <v>定期保养主表维护-厂端</v>
      </c>
      <c r="R993" s="180" t="s">
        <v>2490</v>
      </c>
    </row>
    <row r="994" s="263" customFormat="1" ht="16.5" spans="1:18">
      <c r="A994" s="278" t="s">
        <v>2517</v>
      </c>
      <c r="B994" s="278" t="s">
        <v>1763</v>
      </c>
      <c r="C994" s="279"/>
      <c r="D994" s="280" t="s">
        <v>2420</v>
      </c>
      <c r="E994" s="285">
        <v>0</v>
      </c>
      <c r="F994" s="285" t="s">
        <v>1512</v>
      </c>
      <c r="G994" s="286"/>
      <c r="H994" s="286"/>
      <c r="I994" s="286"/>
      <c r="J994" s="286"/>
      <c r="K994" s="286" t="e">
        <f>INDEX('2月'!F:F,MATCH(G994,'2月'!A:A,0))</f>
        <v>#N/A</v>
      </c>
      <c r="L994" s="287" t="s">
        <v>45</v>
      </c>
      <c r="M994" s="287"/>
      <c r="N994" s="287" t="s">
        <v>45</v>
      </c>
      <c r="O994" s="286" t="str">
        <f>VLOOKUP(Q994,重复!A:A,1,FALSE)</f>
        <v>定期保养主表维护-厂端</v>
      </c>
      <c r="P994" s="279" t="s">
        <v>543</v>
      </c>
      <c r="Q994" s="279" t="str">
        <f>INDEX(本体!C:C,MATCH(R994,本体!E:E,0))</f>
        <v>定期保养主表维护-厂端</v>
      </c>
      <c r="R994" s="180" t="s">
        <v>2518</v>
      </c>
    </row>
    <row r="995" s="263" customFormat="1" ht="16.5" spans="1:18">
      <c r="A995" s="278" t="s">
        <v>2519</v>
      </c>
      <c r="B995" s="278" t="s">
        <v>1763</v>
      </c>
      <c r="C995" s="279"/>
      <c r="D995" s="280" t="s">
        <v>2423</v>
      </c>
      <c r="E995" s="285">
        <v>6277.90655172412</v>
      </c>
      <c r="F995" s="285" t="s">
        <v>1512</v>
      </c>
      <c r="G995" s="286"/>
      <c r="H995" s="286"/>
      <c r="I995" s="286"/>
      <c r="J995" s="286"/>
      <c r="K995" s="286" t="e">
        <f>INDEX('2月'!F:F,MATCH(G995,'2月'!A:A,0))</f>
        <v>#N/A</v>
      </c>
      <c r="L995" s="287" t="s">
        <v>45</v>
      </c>
      <c r="M995" s="287"/>
      <c r="N995" s="287" t="s">
        <v>45</v>
      </c>
      <c r="O995" s="286" t="str">
        <f>VLOOKUP(Q995,重复!A:A,1,FALSE)</f>
        <v>定期保养主表维护-厂端</v>
      </c>
      <c r="P995" s="279" t="s">
        <v>543</v>
      </c>
      <c r="Q995" s="279" t="str">
        <f>INDEX(本体!C:C,MATCH(R995,本体!E:E,0))</f>
        <v>定期保养主表维护-厂端</v>
      </c>
      <c r="R995" s="180" t="s">
        <v>2520</v>
      </c>
    </row>
    <row r="996" s="263" customFormat="1" ht="16.5" spans="1:18">
      <c r="A996" s="278" t="s">
        <v>2521</v>
      </c>
      <c r="B996" s="278" t="s">
        <v>1763</v>
      </c>
      <c r="C996" s="279"/>
      <c r="D996" s="280" t="s">
        <v>2426</v>
      </c>
      <c r="E996" s="285">
        <v>0</v>
      </c>
      <c r="F996" s="285" t="s">
        <v>1512</v>
      </c>
      <c r="G996" s="286"/>
      <c r="H996" s="286"/>
      <c r="I996" s="286"/>
      <c r="J996" s="286"/>
      <c r="K996" s="286" t="e">
        <f>INDEX('2月'!F:F,MATCH(G996,'2月'!A:A,0))</f>
        <v>#N/A</v>
      </c>
      <c r="L996" s="287" t="s">
        <v>45</v>
      </c>
      <c r="M996" s="287"/>
      <c r="N996" s="287" t="s">
        <v>45</v>
      </c>
      <c r="O996" s="286" t="str">
        <f>VLOOKUP(Q996,重复!A:A,1,FALSE)</f>
        <v>定期保养主表维护-厂端</v>
      </c>
      <c r="P996" s="279" t="s">
        <v>543</v>
      </c>
      <c r="Q996" s="279" t="str">
        <f>INDEX(本体!C:C,MATCH(R996,本体!E:E,0))</f>
        <v>定期保养主表维护-厂端</v>
      </c>
      <c r="R996" s="180" t="s">
        <v>2522</v>
      </c>
    </row>
    <row r="997" s="263" customFormat="1" ht="16.5" spans="1:18">
      <c r="A997" s="278" t="s">
        <v>2523</v>
      </c>
      <c r="B997" s="278" t="s">
        <v>1763</v>
      </c>
      <c r="C997" s="279"/>
      <c r="D997" s="280" t="s">
        <v>2429</v>
      </c>
      <c r="E997" s="285">
        <v>0</v>
      </c>
      <c r="F997" s="285" t="s">
        <v>1512</v>
      </c>
      <c r="G997" s="286"/>
      <c r="H997" s="286"/>
      <c r="I997" s="286"/>
      <c r="J997" s="286"/>
      <c r="K997" s="286" t="e">
        <f>INDEX('2月'!F:F,MATCH(G997,'2月'!A:A,0))</f>
        <v>#N/A</v>
      </c>
      <c r="L997" s="287" t="s">
        <v>45</v>
      </c>
      <c r="M997" s="287"/>
      <c r="N997" s="287" t="s">
        <v>45</v>
      </c>
      <c r="O997" s="286" t="str">
        <f>VLOOKUP(Q997,重复!A:A,1,FALSE)</f>
        <v>定期保养主表维护-厂端</v>
      </c>
      <c r="P997" s="279" t="s">
        <v>543</v>
      </c>
      <c r="Q997" s="279" t="str">
        <f>INDEX(本体!C:C,MATCH(R997,本体!E:E,0))</f>
        <v>定期保养主表维护-厂端</v>
      </c>
      <c r="R997" s="180" t="s">
        <v>2524</v>
      </c>
    </row>
    <row r="998" s="263" customFormat="1" ht="16.5" spans="1:18">
      <c r="A998" s="278" t="s">
        <v>2525</v>
      </c>
      <c r="B998" s="278" t="s">
        <v>1763</v>
      </c>
      <c r="C998" s="279"/>
      <c r="D998" s="280" t="s">
        <v>2432</v>
      </c>
      <c r="E998" s="285">
        <v>0</v>
      </c>
      <c r="F998" s="285" t="s">
        <v>1512</v>
      </c>
      <c r="G998" s="286"/>
      <c r="H998" s="286"/>
      <c r="I998" s="286"/>
      <c r="J998" s="286"/>
      <c r="K998" s="286" t="e">
        <f>INDEX('2月'!F:F,MATCH(G998,'2月'!A:A,0))</f>
        <v>#N/A</v>
      </c>
      <c r="L998" s="287" t="s">
        <v>45</v>
      </c>
      <c r="M998" s="287"/>
      <c r="N998" s="287" t="s">
        <v>45</v>
      </c>
      <c r="O998" s="286" t="str">
        <f>VLOOKUP(Q998,重复!A:A,1,FALSE)</f>
        <v>定期保养主表维护-厂端</v>
      </c>
      <c r="P998" s="279" t="s">
        <v>543</v>
      </c>
      <c r="Q998" s="279" t="str">
        <f>INDEX(本体!C:C,MATCH(R998,本体!E:E,0))</f>
        <v>定期保养主表维护-厂端</v>
      </c>
      <c r="R998" s="180" t="s">
        <v>2526</v>
      </c>
    </row>
    <row r="999" s="263" customFormat="1" ht="16.5" spans="1:18">
      <c r="A999" s="278" t="s">
        <v>2527</v>
      </c>
      <c r="B999" s="278" t="s">
        <v>1763</v>
      </c>
      <c r="C999" s="279"/>
      <c r="D999" s="280" t="s">
        <v>2435</v>
      </c>
      <c r="E999" s="285">
        <v>0</v>
      </c>
      <c r="F999" s="285" t="s">
        <v>1512</v>
      </c>
      <c r="G999" s="286"/>
      <c r="H999" s="286"/>
      <c r="I999" s="286"/>
      <c r="J999" s="286"/>
      <c r="K999" s="286" t="e">
        <f>INDEX('2月'!F:F,MATCH(G999,'2月'!A:A,0))</f>
        <v>#N/A</v>
      </c>
      <c r="L999" s="287" t="s">
        <v>45</v>
      </c>
      <c r="M999" s="287"/>
      <c r="N999" s="287" t="s">
        <v>45</v>
      </c>
      <c r="O999" s="286" t="str">
        <f>VLOOKUP(Q999,重复!A:A,1,FALSE)</f>
        <v>定期保养主表维护-厂端</v>
      </c>
      <c r="P999" s="279" t="s">
        <v>543</v>
      </c>
      <c r="Q999" s="279" t="str">
        <f>INDEX(本体!C:C,MATCH(R999,本体!E:E,0))</f>
        <v>定期保养主表维护-厂端</v>
      </c>
      <c r="R999" s="180" t="s">
        <v>2526</v>
      </c>
    </row>
    <row r="1000" s="263" customFormat="1" ht="16.5" spans="1:18">
      <c r="A1000" s="278" t="s">
        <v>2528</v>
      </c>
      <c r="B1000" s="278" t="s">
        <v>1763</v>
      </c>
      <c r="C1000" s="279" t="s">
        <v>2529</v>
      </c>
      <c r="D1000" s="280" t="s">
        <v>2530</v>
      </c>
      <c r="E1000" s="285">
        <v>10986.3364655172</v>
      </c>
      <c r="F1000" s="285" t="s">
        <v>1512</v>
      </c>
      <c r="G1000" s="286">
        <v>298</v>
      </c>
      <c r="H1000" s="286" t="s">
        <v>2482</v>
      </c>
      <c r="I1000" s="286" t="s">
        <v>2531</v>
      </c>
      <c r="J1000" s="286" t="s">
        <v>34</v>
      </c>
      <c r="K1000" s="286">
        <f>INDEX('2月'!F:F,MATCH(G1000,'2月'!A:A,0))</f>
        <v>0</v>
      </c>
      <c r="L1000" s="287"/>
      <c r="M1000" s="287"/>
      <c r="N1000" s="287" t="s">
        <v>34</v>
      </c>
      <c r="O1000" s="286" t="str">
        <f>VLOOKUP(Q1000,重复!A:A,1,FALSE)</f>
        <v>定保通替代零件维护-厂端</v>
      </c>
      <c r="P1000" s="279" t="s">
        <v>543</v>
      </c>
      <c r="Q1000" s="279" t="str">
        <f>INDEX(本体!C:C,MATCH(R1000,本体!E:E,0))</f>
        <v>定保通替代零件维护-厂端</v>
      </c>
      <c r="R1000" s="180" t="s">
        <v>2532</v>
      </c>
    </row>
    <row r="1001" s="263" customFormat="1" ht="16.5" spans="1:18">
      <c r="A1001" s="278" t="s">
        <v>2533</v>
      </c>
      <c r="B1001" s="278" t="s">
        <v>1763</v>
      </c>
      <c r="C1001" s="279"/>
      <c r="D1001" s="280" t="s">
        <v>2534</v>
      </c>
      <c r="E1001" s="285">
        <v>7847.38318965515</v>
      </c>
      <c r="F1001" s="285" t="s">
        <v>1512</v>
      </c>
      <c r="G1001" s="286"/>
      <c r="H1001" s="286"/>
      <c r="I1001" s="286"/>
      <c r="J1001" s="286"/>
      <c r="K1001" s="286" t="e">
        <f>INDEX('2月'!F:F,MATCH(G1001,'2月'!A:A,0))</f>
        <v>#N/A</v>
      </c>
      <c r="L1001" s="287" t="s">
        <v>45</v>
      </c>
      <c r="M1001" s="287"/>
      <c r="N1001" s="287" t="s">
        <v>45</v>
      </c>
      <c r="O1001" s="286" t="str">
        <f>VLOOKUP(Q1001,重复!A:A,1,FALSE)</f>
        <v>定保通替代零件维护-厂端</v>
      </c>
      <c r="P1001" s="279" t="s">
        <v>543</v>
      </c>
      <c r="Q1001" s="279" t="str">
        <f>INDEX(本体!C:C,MATCH(R1001,本体!E:E,0))</f>
        <v>定保通替代零件维护-厂端</v>
      </c>
      <c r="R1001" s="180" t="s">
        <v>2532</v>
      </c>
    </row>
    <row r="1002" s="263" customFormat="1" ht="16.5" spans="1:18">
      <c r="A1002" s="278" t="s">
        <v>2535</v>
      </c>
      <c r="B1002" s="278" t="s">
        <v>1763</v>
      </c>
      <c r="C1002" s="279"/>
      <c r="D1002" s="280" t="s">
        <v>2536</v>
      </c>
      <c r="E1002" s="285">
        <v>6277.90655172412</v>
      </c>
      <c r="F1002" s="285" t="s">
        <v>1512</v>
      </c>
      <c r="G1002" s="286"/>
      <c r="H1002" s="286"/>
      <c r="I1002" s="286"/>
      <c r="J1002" s="286"/>
      <c r="K1002" s="286" t="e">
        <f>INDEX('2月'!F:F,MATCH(G1002,'2月'!A:A,0))</f>
        <v>#N/A</v>
      </c>
      <c r="L1002" s="287" t="s">
        <v>45</v>
      </c>
      <c r="M1002" s="287"/>
      <c r="N1002" s="287" t="s">
        <v>45</v>
      </c>
      <c r="O1002" s="286" t="str">
        <f>VLOOKUP(Q1002,重复!A:A,1,FALSE)</f>
        <v>定保通替代零件维护-厂端</v>
      </c>
      <c r="P1002" s="279" t="s">
        <v>543</v>
      </c>
      <c r="Q1002" s="279" t="str">
        <f>INDEX(本体!C:C,MATCH(R1002,本体!E:E,0))</f>
        <v>定保通替代零件维护-厂端</v>
      </c>
      <c r="R1002" s="180" t="s">
        <v>2537</v>
      </c>
    </row>
    <row r="1003" s="263" customFormat="1" ht="16.5" spans="1:18">
      <c r="A1003" s="278" t="s">
        <v>2538</v>
      </c>
      <c r="B1003" s="278" t="s">
        <v>1763</v>
      </c>
      <c r="C1003" s="279"/>
      <c r="D1003" s="279" t="s">
        <v>2539</v>
      </c>
      <c r="E1003" s="285">
        <v>6277.90655172412</v>
      </c>
      <c r="F1003" s="285" t="s">
        <v>1512</v>
      </c>
      <c r="G1003" s="286"/>
      <c r="H1003" s="286"/>
      <c r="I1003" s="286"/>
      <c r="J1003" s="286"/>
      <c r="K1003" s="286" t="e">
        <f>INDEX('2月'!F:F,MATCH(G1003,'2月'!A:A,0))</f>
        <v>#N/A</v>
      </c>
      <c r="L1003" s="287" t="s">
        <v>45</v>
      </c>
      <c r="M1003" s="287"/>
      <c r="N1003" s="287" t="s">
        <v>45</v>
      </c>
      <c r="O1003" s="286" t="str">
        <f>VLOOKUP(Q1003,重复!A:A,1,FALSE)</f>
        <v>定保通替代零件维护-厂端</v>
      </c>
      <c r="P1003" s="279" t="s">
        <v>543</v>
      </c>
      <c r="Q1003" s="279" t="str">
        <f>INDEX(本体!C:C,MATCH(R1003,本体!E:E,0))</f>
        <v>定保通替代零件维护-厂端</v>
      </c>
      <c r="R1003" s="180" t="s">
        <v>2540</v>
      </c>
    </row>
    <row r="1004" s="263" customFormat="1" ht="16.5" spans="1:18">
      <c r="A1004" s="278" t="s">
        <v>2541</v>
      </c>
      <c r="B1004" s="278" t="s">
        <v>1763</v>
      </c>
      <c r="C1004" s="279"/>
      <c r="D1004" s="280" t="s">
        <v>2542</v>
      </c>
      <c r="E1004" s="285">
        <v>6277.90655172412</v>
      </c>
      <c r="F1004" s="285" t="s">
        <v>1512</v>
      </c>
      <c r="G1004" s="286"/>
      <c r="H1004" s="286"/>
      <c r="I1004" s="286"/>
      <c r="J1004" s="286"/>
      <c r="K1004" s="286" t="e">
        <f>INDEX('2月'!F:F,MATCH(G1004,'2月'!A:A,0))</f>
        <v>#N/A</v>
      </c>
      <c r="L1004" s="287" t="s">
        <v>45</v>
      </c>
      <c r="M1004" s="287"/>
      <c r="N1004" s="287" t="s">
        <v>45</v>
      </c>
      <c r="O1004" s="286" t="str">
        <f>VLOOKUP(Q1004,重复!A:A,1,FALSE)</f>
        <v>定保通替代零件维护-厂端</v>
      </c>
      <c r="P1004" s="279" t="s">
        <v>543</v>
      </c>
      <c r="Q1004" s="279" t="str">
        <f>INDEX(本体!C:C,MATCH(R1004,本体!E:E,0))</f>
        <v>定保通替代零件维护-厂端</v>
      </c>
      <c r="R1004" s="180" t="s">
        <v>2540</v>
      </c>
    </row>
    <row r="1005" s="263" customFormat="1" ht="16.5" spans="1:18">
      <c r="A1005" s="278" t="s">
        <v>2543</v>
      </c>
      <c r="B1005" s="278" t="s">
        <v>1763</v>
      </c>
      <c r="C1005" s="279"/>
      <c r="D1005" s="280" t="s">
        <v>2420</v>
      </c>
      <c r="E1005" s="285">
        <v>0</v>
      </c>
      <c r="F1005" s="285" t="s">
        <v>1512</v>
      </c>
      <c r="G1005" s="286"/>
      <c r="H1005" s="286"/>
      <c r="I1005" s="286"/>
      <c r="J1005" s="286"/>
      <c r="K1005" s="286" t="e">
        <f>INDEX('2月'!F:F,MATCH(G1005,'2月'!A:A,0))</f>
        <v>#N/A</v>
      </c>
      <c r="L1005" s="287" t="s">
        <v>45</v>
      </c>
      <c r="M1005" s="287"/>
      <c r="N1005" s="287" t="s">
        <v>45</v>
      </c>
      <c r="O1005" s="286" t="str">
        <f>VLOOKUP(Q1005,重复!A:A,1,FALSE)</f>
        <v>定保通替代零件维护-厂端</v>
      </c>
      <c r="P1005" s="279" t="s">
        <v>543</v>
      </c>
      <c r="Q1005" s="279" t="str">
        <f>INDEX(本体!C:C,MATCH(R1005,本体!E:E,0))</f>
        <v>定保通替代零件维护-厂端</v>
      </c>
      <c r="R1005" s="180" t="s">
        <v>2544</v>
      </c>
    </row>
    <row r="1006" s="263" customFormat="1" ht="16.5" spans="1:18">
      <c r="A1006" s="278" t="s">
        <v>2545</v>
      </c>
      <c r="B1006" s="278" t="s">
        <v>1763</v>
      </c>
      <c r="C1006" s="279"/>
      <c r="D1006" s="280" t="s">
        <v>2423</v>
      </c>
      <c r="E1006" s="285">
        <v>6277.90655172412</v>
      </c>
      <c r="F1006" s="285" t="s">
        <v>1512</v>
      </c>
      <c r="G1006" s="286"/>
      <c r="H1006" s="286"/>
      <c r="I1006" s="286"/>
      <c r="J1006" s="286"/>
      <c r="K1006" s="286" t="e">
        <f>INDEX('2月'!F:F,MATCH(G1006,'2月'!A:A,0))</f>
        <v>#N/A</v>
      </c>
      <c r="L1006" s="287" t="s">
        <v>45</v>
      </c>
      <c r="M1006" s="287"/>
      <c r="N1006" s="287" t="s">
        <v>45</v>
      </c>
      <c r="O1006" s="286" t="str">
        <f>VLOOKUP(Q1006,重复!A:A,1,FALSE)</f>
        <v>定保通替代零件维护-厂端</v>
      </c>
      <c r="P1006" s="279" t="s">
        <v>543</v>
      </c>
      <c r="Q1006" s="279" t="str">
        <f>INDEX(本体!C:C,MATCH(R1006,本体!E:E,0))</f>
        <v>定保通替代零件维护-厂端</v>
      </c>
      <c r="R1006" s="180" t="s">
        <v>2546</v>
      </c>
    </row>
    <row r="1007" s="263" customFormat="1" ht="16.5" spans="1:18">
      <c r="A1007" s="278" t="s">
        <v>2547</v>
      </c>
      <c r="B1007" s="278" t="s">
        <v>1763</v>
      </c>
      <c r="C1007" s="279"/>
      <c r="D1007" s="280" t="s">
        <v>2426</v>
      </c>
      <c r="E1007" s="285">
        <v>0</v>
      </c>
      <c r="F1007" s="285" t="s">
        <v>1512</v>
      </c>
      <c r="G1007" s="286"/>
      <c r="H1007" s="286"/>
      <c r="I1007" s="286"/>
      <c r="J1007" s="286"/>
      <c r="K1007" s="286" t="e">
        <f>INDEX('2月'!F:F,MATCH(G1007,'2月'!A:A,0))</f>
        <v>#N/A</v>
      </c>
      <c r="L1007" s="287" t="s">
        <v>45</v>
      </c>
      <c r="M1007" s="287"/>
      <c r="N1007" s="287" t="s">
        <v>45</v>
      </c>
      <c r="O1007" s="286" t="str">
        <f>VLOOKUP(Q1007,重复!A:A,1,FALSE)</f>
        <v>定保通替代零件维护-厂端</v>
      </c>
      <c r="P1007" s="279" t="s">
        <v>543</v>
      </c>
      <c r="Q1007" s="279" t="str">
        <f>INDEX(本体!C:C,MATCH(R1007,本体!E:E,0))</f>
        <v>定保通替代零件维护-厂端</v>
      </c>
      <c r="R1007" s="180" t="s">
        <v>2548</v>
      </c>
    </row>
    <row r="1008" s="263" customFormat="1" ht="16.5" spans="1:18">
      <c r="A1008" s="278" t="s">
        <v>2549</v>
      </c>
      <c r="B1008" s="278" t="s">
        <v>1763</v>
      </c>
      <c r="C1008" s="279"/>
      <c r="D1008" s="280" t="s">
        <v>2429</v>
      </c>
      <c r="E1008" s="285">
        <v>0</v>
      </c>
      <c r="F1008" s="285" t="s">
        <v>1512</v>
      </c>
      <c r="G1008" s="286"/>
      <c r="H1008" s="286"/>
      <c r="I1008" s="286"/>
      <c r="J1008" s="286"/>
      <c r="K1008" s="286" t="e">
        <f>INDEX('2月'!F:F,MATCH(G1008,'2月'!A:A,0))</f>
        <v>#N/A</v>
      </c>
      <c r="L1008" s="287" t="s">
        <v>45</v>
      </c>
      <c r="M1008" s="287"/>
      <c r="N1008" s="287" t="s">
        <v>45</v>
      </c>
      <c r="O1008" s="286" t="str">
        <f>VLOOKUP(Q1008,重复!A:A,1,FALSE)</f>
        <v>定保通替代零件维护-厂端</v>
      </c>
      <c r="P1008" s="279" t="s">
        <v>543</v>
      </c>
      <c r="Q1008" s="279" t="str">
        <f>INDEX(本体!C:C,MATCH(R1008,本体!E:E,0))</f>
        <v>定保通替代零件维护-厂端</v>
      </c>
      <c r="R1008" s="180" t="s">
        <v>2550</v>
      </c>
    </row>
    <row r="1009" s="263" customFormat="1" ht="16.5" spans="1:18">
      <c r="A1009" s="278" t="s">
        <v>2551</v>
      </c>
      <c r="B1009" s="278" t="s">
        <v>1763</v>
      </c>
      <c r="C1009" s="279"/>
      <c r="D1009" s="280" t="s">
        <v>2432</v>
      </c>
      <c r="E1009" s="285">
        <v>0</v>
      </c>
      <c r="F1009" s="285" t="s">
        <v>2552</v>
      </c>
      <c r="G1009" s="286"/>
      <c r="H1009" s="286"/>
      <c r="I1009" s="286"/>
      <c r="J1009" s="286"/>
      <c r="K1009" s="286" t="e">
        <f>INDEX('2月'!F:F,MATCH(G1009,'2月'!A:A,0))</f>
        <v>#N/A</v>
      </c>
      <c r="L1009" s="287" t="s">
        <v>45</v>
      </c>
      <c r="M1009" s="287"/>
      <c r="N1009" s="287" t="s">
        <v>45</v>
      </c>
      <c r="O1009" s="286" t="str">
        <f>VLOOKUP(Q1009,重复!A:A,1,FALSE)</f>
        <v>定保通替代零件维护-厂端</v>
      </c>
      <c r="P1009" s="279" t="s">
        <v>543</v>
      </c>
      <c r="Q1009" s="279" t="str">
        <f>INDEX(本体!C:C,MATCH(R1009,本体!E:E,0))</f>
        <v>定保通替代零件维护-厂端</v>
      </c>
      <c r="R1009" s="180" t="s">
        <v>2553</v>
      </c>
    </row>
    <row r="1010" s="263" customFormat="1" ht="16.5" spans="1:18">
      <c r="A1010" s="278" t="s">
        <v>2554</v>
      </c>
      <c r="B1010" s="278" t="s">
        <v>1763</v>
      </c>
      <c r="C1010" s="279"/>
      <c r="D1010" s="280" t="s">
        <v>2555</v>
      </c>
      <c r="E1010" s="285">
        <v>0</v>
      </c>
      <c r="F1010" s="285" t="s">
        <v>2552</v>
      </c>
      <c r="G1010" s="286"/>
      <c r="H1010" s="286"/>
      <c r="I1010" s="286"/>
      <c r="J1010" s="286"/>
      <c r="K1010" s="286" t="e">
        <f>INDEX('2月'!F:F,MATCH(G1010,'2月'!A:A,0))</f>
        <v>#N/A</v>
      </c>
      <c r="L1010" s="287" t="s">
        <v>45</v>
      </c>
      <c r="M1010" s="287"/>
      <c r="N1010" s="287" t="s">
        <v>45</v>
      </c>
      <c r="O1010" s="286" t="str">
        <f>VLOOKUP(Q1010,重复!A:A,1,FALSE)</f>
        <v>定保通替代零件维护-厂端</v>
      </c>
      <c r="P1010" s="279" t="s">
        <v>543</v>
      </c>
      <c r="Q1010" s="279" t="str">
        <f>INDEX(本体!C:C,MATCH(R1010,本体!E:E,0))</f>
        <v>定保通替代零件维护-厂端</v>
      </c>
      <c r="R1010" s="180" t="s">
        <v>2556</v>
      </c>
    </row>
    <row r="1011" s="263" customFormat="1" ht="16.5" spans="1:18">
      <c r="A1011" s="278" t="s">
        <v>2557</v>
      </c>
      <c r="B1011" s="278" t="s">
        <v>1763</v>
      </c>
      <c r="C1011" s="279"/>
      <c r="D1011" s="280" t="s">
        <v>2558</v>
      </c>
      <c r="E1011" s="285">
        <v>7847.38318965515</v>
      </c>
      <c r="F1011" s="285" t="s">
        <v>2552</v>
      </c>
      <c r="G1011" s="286"/>
      <c r="H1011" s="286"/>
      <c r="I1011" s="286"/>
      <c r="J1011" s="286"/>
      <c r="K1011" s="286" t="e">
        <f>INDEX('2月'!F:F,MATCH(G1011,'2月'!A:A,0))</f>
        <v>#N/A</v>
      </c>
      <c r="L1011" s="287" t="s">
        <v>45</v>
      </c>
      <c r="M1011" s="287"/>
      <c r="N1011" s="287" t="s">
        <v>45</v>
      </c>
      <c r="O1011" s="286" t="str">
        <f>VLOOKUP(Q1011,重复!A:A,1,FALSE)</f>
        <v>定保通替代零件维护-厂端</v>
      </c>
      <c r="P1011" s="279" t="s">
        <v>543</v>
      </c>
      <c r="Q1011" s="279" t="str">
        <f>INDEX(本体!C:C,MATCH(R1011,本体!E:E,0))</f>
        <v>定保通替代零件维护-厂端</v>
      </c>
      <c r="R1011" s="180" t="s">
        <v>2532</v>
      </c>
    </row>
    <row r="1012" s="263" customFormat="1" ht="16.5" spans="1:18">
      <c r="A1012" s="278" t="s">
        <v>2559</v>
      </c>
      <c r="B1012" s="278" t="s">
        <v>1763</v>
      </c>
      <c r="C1012" s="279"/>
      <c r="D1012" s="280" t="s">
        <v>2560</v>
      </c>
      <c r="E1012" s="285">
        <v>6277.90655172412</v>
      </c>
      <c r="F1012" s="285" t="s">
        <v>2552</v>
      </c>
      <c r="G1012" s="286"/>
      <c r="H1012" s="286"/>
      <c r="I1012" s="286"/>
      <c r="J1012" s="286"/>
      <c r="K1012" s="286" t="e">
        <f>INDEX('2月'!F:F,MATCH(G1012,'2月'!A:A,0))</f>
        <v>#N/A</v>
      </c>
      <c r="L1012" s="287" t="s">
        <v>45</v>
      </c>
      <c r="M1012" s="287"/>
      <c r="N1012" s="287" t="s">
        <v>45</v>
      </c>
      <c r="O1012" s="286" t="str">
        <f>VLOOKUP(Q1012,重复!A:A,1,FALSE)</f>
        <v>定保通替代零件维护-厂端</v>
      </c>
      <c r="P1012" s="279" t="s">
        <v>543</v>
      </c>
      <c r="Q1012" s="279" t="str">
        <f>INDEX(本体!C:C,MATCH(R1012,本体!E:E,0))</f>
        <v>定保通替代零件维护-厂端</v>
      </c>
      <c r="R1012" s="180" t="s">
        <v>2561</v>
      </c>
    </row>
    <row r="1013" s="263" customFormat="1" ht="16.5" spans="1:18">
      <c r="A1013" s="278" t="s">
        <v>2562</v>
      </c>
      <c r="B1013" s="278" t="s">
        <v>1763</v>
      </c>
      <c r="C1013" s="279" t="s">
        <v>2563</v>
      </c>
      <c r="D1013" s="279" t="s">
        <v>2564</v>
      </c>
      <c r="E1013" s="285">
        <v>10986.3364655172</v>
      </c>
      <c r="F1013" s="285" t="s">
        <v>2552</v>
      </c>
      <c r="G1013" s="286"/>
      <c r="H1013" s="286"/>
      <c r="I1013" s="286"/>
      <c r="J1013" s="286"/>
      <c r="K1013" s="286" t="e">
        <f>INDEX('2月'!F:F,MATCH(G1013,'2月'!A:A,0))</f>
        <v>#N/A</v>
      </c>
      <c r="L1013" s="287" t="s">
        <v>45</v>
      </c>
      <c r="M1013" s="287"/>
      <c r="N1013" s="287" t="s">
        <v>45</v>
      </c>
      <c r="O1013" s="286" t="str">
        <f>VLOOKUP(Q1013,重复!A:A,1,FALSE)</f>
        <v>服务商品一览-厂端</v>
      </c>
      <c r="P1013" s="279" t="s">
        <v>543</v>
      </c>
      <c r="Q1013" s="279" t="str">
        <f>INDEX(本体!C:C,MATCH(R1013,本体!E:E,0))</f>
        <v>服务商品一览-厂端</v>
      </c>
      <c r="R1013" s="180" t="s">
        <v>2565</v>
      </c>
    </row>
    <row r="1014" s="263" customFormat="1" ht="16.5" spans="1:18">
      <c r="A1014" s="278" t="s">
        <v>2566</v>
      </c>
      <c r="B1014" s="278" t="s">
        <v>1763</v>
      </c>
      <c r="C1014" s="279"/>
      <c r="D1014" s="279" t="s">
        <v>2567</v>
      </c>
      <c r="E1014" s="285">
        <v>7847.38318965515</v>
      </c>
      <c r="F1014" s="285" t="s">
        <v>2552</v>
      </c>
      <c r="G1014" s="286"/>
      <c r="H1014" s="286"/>
      <c r="I1014" s="286"/>
      <c r="J1014" s="286"/>
      <c r="K1014" s="286" t="e">
        <f>INDEX('2月'!F:F,MATCH(G1014,'2月'!A:A,0))</f>
        <v>#N/A</v>
      </c>
      <c r="L1014" s="287" t="s">
        <v>45</v>
      </c>
      <c r="M1014" s="287"/>
      <c r="N1014" s="287" t="s">
        <v>45</v>
      </c>
      <c r="O1014" s="286" t="str">
        <f>VLOOKUP(Q1014,重复!A:A,1,FALSE)</f>
        <v>服务商品一览-厂端</v>
      </c>
      <c r="P1014" s="279" t="s">
        <v>543</v>
      </c>
      <c r="Q1014" s="279" t="str">
        <f>INDEX(本体!C:C,MATCH(R1014,本体!E:E,0))</f>
        <v>服务商品一览-厂端</v>
      </c>
      <c r="R1014" s="180" t="s">
        <v>2565</v>
      </c>
    </row>
    <row r="1015" s="263" customFormat="1" ht="16.5" spans="1:18">
      <c r="A1015" s="278" t="s">
        <v>2568</v>
      </c>
      <c r="B1015" s="278" t="s">
        <v>1763</v>
      </c>
      <c r="C1015" s="279"/>
      <c r="D1015" s="279" t="s">
        <v>2569</v>
      </c>
      <c r="E1015" s="285">
        <v>6277.90655172412</v>
      </c>
      <c r="F1015" s="285" t="s">
        <v>2552</v>
      </c>
      <c r="G1015" s="286">
        <v>146</v>
      </c>
      <c r="H1015" s="286" t="s">
        <v>994</v>
      </c>
      <c r="I1015" s="286" t="s">
        <v>2570</v>
      </c>
      <c r="J1015" s="286" t="s">
        <v>34</v>
      </c>
      <c r="K1015" s="286">
        <f>INDEX('2月'!F:F,MATCH(G1015,'2月'!A:A,0))</f>
        <v>0</v>
      </c>
      <c r="L1015" s="287" t="s">
        <v>45</v>
      </c>
      <c r="M1015" s="287"/>
      <c r="N1015" s="287" t="s">
        <v>34</v>
      </c>
      <c r="O1015" s="286" t="str">
        <f>VLOOKUP(Q1015,重复!A:A,1,FALSE)</f>
        <v>服务商品一览-厂端</v>
      </c>
      <c r="P1015" s="279" t="s">
        <v>543</v>
      </c>
      <c r="Q1015" s="279" t="str">
        <f>INDEX(本体!C:C,MATCH(R1015,本体!E:E,0))</f>
        <v>服务商品一览-厂端</v>
      </c>
      <c r="R1015" s="180" t="s">
        <v>2571</v>
      </c>
    </row>
    <row r="1016" s="263" customFormat="1" ht="16.5" spans="1:18">
      <c r="A1016" s="278" t="s">
        <v>2572</v>
      </c>
      <c r="B1016" s="278" t="s">
        <v>1763</v>
      </c>
      <c r="C1016" s="279"/>
      <c r="D1016" s="279" t="s">
        <v>2573</v>
      </c>
      <c r="E1016" s="285">
        <v>6277.90655172412</v>
      </c>
      <c r="F1016" s="285" t="s">
        <v>2552</v>
      </c>
      <c r="G1016" s="286"/>
      <c r="H1016" s="286"/>
      <c r="I1016" s="286"/>
      <c r="J1016" s="286"/>
      <c r="K1016" s="286" t="e">
        <f>INDEX('2月'!F:F,MATCH(G1016,'2月'!A:A,0))</f>
        <v>#N/A</v>
      </c>
      <c r="L1016" s="287" t="s">
        <v>45</v>
      </c>
      <c r="M1016" s="287"/>
      <c r="N1016" s="287" t="s">
        <v>45</v>
      </c>
      <c r="O1016" s="286" t="str">
        <f>VLOOKUP(Q1016,重复!A:A,1,FALSE)</f>
        <v>服务商品一览-厂端</v>
      </c>
      <c r="P1016" s="279" t="s">
        <v>543</v>
      </c>
      <c r="Q1016" s="279" t="str">
        <f>INDEX(本体!C:C,MATCH(R1016,本体!E:E,0))</f>
        <v>服务商品一览-厂端</v>
      </c>
      <c r="R1016" s="180" t="s">
        <v>2574</v>
      </c>
    </row>
    <row r="1017" s="263" customFormat="1" ht="16.5" spans="1:18">
      <c r="A1017" s="278" t="s">
        <v>2575</v>
      </c>
      <c r="B1017" s="278" t="s">
        <v>1763</v>
      </c>
      <c r="C1017" s="279"/>
      <c r="D1017" s="279" t="s">
        <v>2576</v>
      </c>
      <c r="E1017" s="285">
        <v>6277.90655172412</v>
      </c>
      <c r="F1017" s="285" t="s">
        <v>2552</v>
      </c>
      <c r="G1017" s="286"/>
      <c r="H1017" s="286"/>
      <c r="I1017" s="286"/>
      <c r="J1017" s="286"/>
      <c r="K1017" s="286" t="e">
        <f>INDEX('2月'!F:F,MATCH(G1017,'2月'!A:A,0))</f>
        <v>#N/A</v>
      </c>
      <c r="L1017" s="287" t="s">
        <v>45</v>
      </c>
      <c r="M1017" s="287"/>
      <c r="N1017" s="287" t="s">
        <v>45</v>
      </c>
      <c r="O1017" s="286" t="str">
        <f>VLOOKUP(Q1017,重复!A:A,1,FALSE)</f>
        <v>服务商品一览-厂端</v>
      </c>
      <c r="P1017" s="279" t="s">
        <v>543</v>
      </c>
      <c r="Q1017" s="279" t="str">
        <f>INDEX(本体!C:C,MATCH(R1017,本体!E:E,0))</f>
        <v>服务商品一览-厂端</v>
      </c>
      <c r="R1017" s="180" t="s">
        <v>2577</v>
      </c>
    </row>
    <row r="1018" s="263" customFormat="1" ht="16.5" spans="1:18">
      <c r="A1018" s="278" t="s">
        <v>2578</v>
      </c>
      <c r="B1018" s="278" t="s">
        <v>1763</v>
      </c>
      <c r="C1018" s="279"/>
      <c r="D1018" s="279" t="s">
        <v>2579</v>
      </c>
      <c r="E1018" s="285">
        <v>6277.90655172412</v>
      </c>
      <c r="F1018" s="285" t="s">
        <v>2552</v>
      </c>
      <c r="G1018" s="286"/>
      <c r="H1018" s="286"/>
      <c r="I1018" s="286"/>
      <c r="J1018" s="286"/>
      <c r="K1018" s="286" t="e">
        <f>INDEX('2月'!F:F,MATCH(G1018,'2月'!A:A,0))</f>
        <v>#N/A</v>
      </c>
      <c r="L1018" s="287" t="s">
        <v>45</v>
      </c>
      <c r="M1018" s="287"/>
      <c r="N1018" s="287" t="s">
        <v>45</v>
      </c>
      <c r="O1018" s="286" t="str">
        <f>VLOOKUP(Q1018,重复!A:A,1,FALSE)</f>
        <v>服务商品一览-厂端</v>
      </c>
      <c r="P1018" s="279" t="s">
        <v>543</v>
      </c>
      <c r="Q1018" s="279" t="str">
        <f>INDEX(本体!C:C,MATCH(R1018,本体!E:E,0))</f>
        <v>服务商品一览-厂端</v>
      </c>
      <c r="R1018" s="180" t="s">
        <v>2580</v>
      </c>
    </row>
    <row r="1019" s="263" customFormat="1" ht="16.5" spans="1:18">
      <c r="A1019" s="278" t="s">
        <v>2581</v>
      </c>
      <c r="B1019" s="278" t="s">
        <v>1763</v>
      </c>
      <c r="C1019" s="279"/>
      <c r="D1019" s="279" t="s">
        <v>2582</v>
      </c>
      <c r="E1019" s="285">
        <v>6277.90655172412</v>
      </c>
      <c r="F1019" s="285" t="s">
        <v>2552</v>
      </c>
      <c r="G1019" s="286"/>
      <c r="H1019" s="286"/>
      <c r="I1019" s="286"/>
      <c r="J1019" s="286"/>
      <c r="K1019" s="286" t="e">
        <f>INDEX('2月'!F:F,MATCH(G1019,'2月'!A:A,0))</f>
        <v>#N/A</v>
      </c>
      <c r="L1019" s="287" t="s">
        <v>45</v>
      </c>
      <c r="M1019" s="287"/>
      <c r="N1019" s="287" t="s">
        <v>45</v>
      </c>
      <c r="O1019" s="286" t="str">
        <f>VLOOKUP(Q1019,重复!A:A,1,FALSE)</f>
        <v>服务商品一览-厂端</v>
      </c>
      <c r="P1019" s="279" t="s">
        <v>543</v>
      </c>
      <c r="Q1019" s="279" t="str">
        <f>INDEX(本体!C:C,MATCH(R1019,本体!E:E,0))</f>
        <v>服务商品一览-厂端</v>
      </c>
      <c r="R1019" s="180" t="s">
        <v>2583</v>
      </c>
    </row>
    <row r="1020" s="263" customFormat="1" ht="16.5" spans="1:18">
      <c r="A1020" s="278" t="s">
        <v>2584</v>
      </c>
      <c r="B1020" s="278" t="s">
        <v>1763</v>
      </c>
      <c r="C1020" s="279"/>
      <c r="D1020" s="279" t="s">
        <v>2585</v>
      </c>
      <c r="E1020" s="285">
        <v>0</v>
      </c>
      <c r="F1020" s="285" t="s">
        <v>2552</v>
      </c>
      <c r="G1020" s="286"/>
      <c r="H1020" s="286"/>
      <c r="I1020" s="286"/>
      <c r="J1020" s="286"/>
      <c r="K1020" s="286" t="e">
        <f>INDEX('2月'!F:F,MATCH(G1020,'2月'!A:A,0))</f>
        <v>#N/A</v>
      </c>
      <c r="L1020" s="287" t="s">
        <v>45</v>
      </c>
      <c r="M1020" s="287"/>
      <c r="N1020" s="287" t="s">
        <v>45</v>
      </c>
      <c r="O1020" s="286" t="str">
        <f>VLOOKUP(Q1020,重复!A:A,1,FALSE)</f>
        <v>服务商品一览-厂端</v>
      </c>
      <c r="P1020" s="279" t="s">
        <v>543</v>
      </c>
      <c r="Q1020" s="279" t="str">
        <f>INDEX(本体!C:C,MATCH(R1020,本体!E:E,0))</f>
        <v>服务商品一览-厂端</v>
      </c>
      <c r="R1020" s="180" t="s">
        <v>2586</v>
      </c>
    </row>
    <row r="1021" s="263" customFormat="1" ht="16.5" spans="1:18">
      <c r="A1021" s="278" t="s">
        <v>2587</v>
      </c>
      <c r="B1021" s="278" t="s">
        <v>1763</v>
      </c>
      <c r="C1021" s="279"/>
      <c r="D1021" s="279" t="s">
        <v>2588</v>
      </c>
      <c r="E1021" s="285">
        <v>7847.38318965515</v>
      </c>
      <c r="F1021" s="285" t="s">
        <v>2552</v>
      </c>
      <c r="G1021" s="286"/>
      <c r="H1021" s="286"/>
      <c r="I1021" s="286"/>
      <c r="J1021" s="286"/>
      <c r="K1021" s="286" t="e">
        <f>INDEX('2月'!F:F,MATCH(G1021,'2月'!A:A,0))</f>
        <v>#N/A</v>
      </c>
      <c r="L1021" s="287" t="s">
        <v>45</v>
      </c>
      <c r="M1021" s="287"/>
      <c r="N1021" s="287" t="s">
        <v>45</v>
      </c>
      <c r="O1021" s="286" t="str">
        <f>VLOOKUP(Q1021,重复!A:A,1,FALSE)</f>
        <v>服务商品一览-厂端</v>
      </c>
      <c r="P1021" s="279" t="s">
        <v>543</v>
      </c>
      <c r="Q1021" s="279" t="str">
        <f>INDEX(本体!C:C,MATCH(R1021,本体!E:E,0))</f>
        <v>服务商品一览-厂端</v>
      </c>
      <c r="R1021" s="180" t="s">
        <v>2586</v>
      </c>
    </row>
    <row r="1022" s="263" customFormat="1" ht="16.5" spans="1:18">
      <c r="A1022" s="278" t="s">
        <v>2589</v>
      </c>
      <c r="B1022" s="278" t="s">
        <v>1763</v>
      </c>
      <c r="C1022" s="279"/>
      <c r="D1022" s="279" t="s">
        <v>2590</v>
      </c>
      <c r="E1022" s="285">
        <v>6277.90655172412</v>
      </c>
      <c r="F1022" s="285" t="s">
        <v>2552</v>
      </c>
      <c r="G1022" s="286"/>
      <c r="H1022" s="286"/>
      <c r="I1022" s="286"/>
      <c r="J1022" s="286"/>
      <c r="K1022" s="286" t="e">
        <f>INDEX('2月'!F:F,MATCH(G1022,'2月'!A:A,0))</f>
        <v>#N/A</v>
      </c>
      <c r="L1022" s="287" t="s">
        <v>45</v>
      </c>
      <c r="M1022" s="287"/>
      <c r="N1022" s="287" t="s">
        <v>45</v>
      </c>
      <c r="O1022" s="286" t="str">
        <f>VLOOKUP(Q1022,重复!A:A,1,FALSE)</f>
        <v>服务商品一览-厂端</v>
      </c>
      <c r="P1022" s="279" t="s">
        <v>543</v>
      </c>
      <c r="Q1022" s="279" t="str">
        <f>INDEX(本体!C:C,MATCH(R1022,本体!E:E,0))</f>
        <v>服务商品一览-厂端</v>
      </c>
      <c r="R1022" s="180" t="s">
        <v>2586</v>
      </c>
    </row>
    <row r="1023" s="263" customFormat="1" ht="16.5" spans="1:18">
      <c r="A1023" s="278" t="s">
        <v>2591</v>
      </c>
      <c r="B1023" s="278" t="s">
        <v>1763</v>
      </c>
      <c r="C1023" s="279"/>
      <c r="D1023" s="279" t="s">
        <v>2592</v>
      </c>
      <c r="E1023" s="285">
        <v>6277.90655172412</v>
      </c>
      <c r="F1023" s="285" t="s">
        <v>2552</v>
      </c>
      <c r="G1023" s="286"/>
      <c r="H1023" s="286"/>
      <c r="I1023" s="286"/>
      <c r="J1023" s="286"/>
      <c r="K1023" s="286" t="e">
        <f>INDEX('2月'!F:F,MATCH(G1023,'2月'!A:A,0))</f>
        <v>#N/A</v>
      </c>
      <c r="L1023" s="287" t="s">
        <v>45</v>
      </c>
      <c r="M1023" s="287"/>
      <c r="N1023" s="287" t="s">
        <v>45</v>
      </c>
      <c r="O1023" s="286" t="str">
        <f>VLOOKUP(Q1023,重复!A:A,1,FALSE)</f>
        <v>服务商品一览-厂端</v>
      </c>
      <c r="P1023" s="279" t="s">
        <v>543</v>
      </c>
      <c r="Q1023" s="279" t="str">
        <f>INDEX(本体!C:C,MATCH(R1023,本体!E:E,0))</f>
        <v>服务商品一览-厂端</v>
      </c>
      <c r="R1023" s="180" t="s">
        <v>2586</v>
      </c>
    </row>
    <row r="1024" s="263" customFormat="1" ht="16.5" spans="1:18">
      <c r="A1024" s="278" t="s">
        <v>2593</v>
      </c>
      <c r="B1024" s="278" t="s">
        <v>1763</v>
      </c>
      <c r="C1024" s="279"/>
      <c r="D1024" s="279" t="s">
        <v>2594</v>
      </c>
      <c r="E1024" s="285">
        <v>6277.90655172412</v>
      </c>
      <c r="F1024" s="285" t="s">
        <v>2552</v>
      </c>
      <c r="G1024" s="286"/>
      <c r="H1024" s="286"/>
      <c r="I1024" s="286"/>
      <c r="J1024" s="286"/>
      <c r="K1024" s="286" t="e">
        <f>INDEX('2月'!F:F,MATCH(G1024,'2月'!A:A,0))</f>
        <v>#N/A</v>
      </c>
      <c r="L1024" s="287" t="s">
        <v>45</v>
      </c>
      <c r="M1024" s="287"/>
      <c r="N1024" s="287" t="s">
        <v>45</v>
      </c>
      <c r="O1024" s="286" t="str">
        <f>VLOOKUP(Q1024,重复!A:A,1,FALSE)</f>
        <v>服务商品一览-厂端</v>
      </c>
      <c r="P1024" s="279" t="s">
        <v>543</v>
      </c>
      <c r="Q1024" s="279" t="str">
        <f>INDEX(本体!C:C,MATCH(R1024,本体!E:E,0))</f>
        <v>服务商品一览-厂端</v>
      </c>
      <c r="R1024" s="180" t="s">
        <v>2586</v>
      </c>
    </row>
    <row r="1025" s="263" customFormat="1" ht="16.5" spans="1:18">
      <c r="A1025" s="278" t="s">
        <v>2595</v>
      </c>
      <c r="B1025" s="278" t="s">
        <v>1763</v>
      </c>
      <c r="C1025" s="279"/>
      <c r="D1025" s="279" t="s">
        <v>2596</v>
      </c>
      <c r="E1025" s="285">
        <v>6277.90655172412</v>
      </c>
      <c r="F1025" s="285" t="s">
        <v>2552</v>
      </c>
      <c r="G1025" s="286"/>
      <c r="H1025" s="286"/>
      <c r="I1025" s="286"/>
      <c r="J1025" s="286"/>
      <c r="K1025" s="286" t="e">
        <f>INDEX('2月'!F:F,MATCH(G1025,'2月'!A:A,0))</f>
        <v>#N/A</v>
      </c>
      <c r="L1025" s="287" t="s">
        <v>45</v>
      </c>
      <c r="M1025" s="287"/>
      <c r="N1025" s="287" t="s">
        <v>45</v>
      </c>
      <c r="O1025" s="286" t="str">
        <f>VLOOKUP(Q1025,重复!A:A,1,FALSE)</f>
        <v>服务商品一览-厂端</v>
      </c>
      <c r="P1025" s="279" t="s">
        <v>543</v>
      </c>
      <c r="Q1025" s="279" t="str">
        <f>INDEX(本体!C:C,MATCH(R1025,本体!E:E,0))</f>
        <v>服务商品一览-厂端</v>
      </c>
      <c r="R1025" s="180" t="s">
        <v>2586</v>
      </c>
    </row>
    <row r="1026" s="263" customFormat="1" ht="16.5" spans="1:18">
      <c r="A1026" s="278" t="s">
        <v>2597</v>
      </c>
      <c r="B1026" s="278" t="s">
        <v>1763</v>
      </c>
      <c r="C1026" s="279"/>
      <c r="D1026" s="279" t="s">
        <v>2598</v>
      </c>
      <c r="E1026" s="285">
        <v>0</v>
      </c>
      <c r="F1026" s="285" t="s">
        <v>2552</v>
      </c>
      <c r="G1026" s="286"/>
      <c r="H1026" s="286"/>
      <c r="I1026" s="286"/>
      <c r="J1026" s="286"/>
      <c r="K1026" s="286" t="e">
        <f>INDEX('2月'!F:F,MATCH(G1026,'2月'!A:A,0))</f>
        <v>#N/A</v>
      </c>
      <c r="L1026" s="287" t="s">
        <v>45</v>
      </c>
      <c r="M1026" s="287"/>
      <c r="N1026" s="287" t="s">
        <v>45</v>
      </c>
      <c r="O1026" s="286" t="str">
        <f>VLOOKUP(Q1026,重复!A:A,1,FALSE)</f>
        <v>服务商品一览-厂端</v>
      </c>
      <c r="P1026" s="279" t="s">
        <v>543</v>
      </c>
      <c r="Q1026" s="279" t="str">
        <f>INDEX(本体!C:C,MATCH(R1026,本体!E:E,0))</f>
        <v>服务商品一览-厂端</v>
      </c>
      <c r="R1026" s="180" t="s">
        <v>2586</v>
      </c>
    </row>
    <row r="1027" s="263" customFormat="1" ht="16.5" spans="1:18">
      <c r="A1027" s="278" t="s">
        <v>2599</v>
      </c>
      <c r="B1027" s="278" t="s">
        <v>1763</v>
      </c>
      <c r="C1027" s="279"/>
      <c r="D1027" s="279" t="s">
        <v>2600</v>
      </c>
      <c r="E1027" s="285">
        <v>0</v>
      </c>
      <c r="F1027" s="285" t="s">
        <v>2552</v>
      </c>
      <c r="G1027" s="286"/>
      <c r="H1027" s="286"/>
      <c r="I1027" s="286"/>
      <c r="J1027" s="286"/>
      <c r="K1027" s="286" t="e">
        <f>INDEX('2月'!F:F,MATCH(G1027,'2月'!A:A,0))</f>
        <v>#N/A</v>
      </c>
      <c r="L1027" s="287" t="s">
        <v>45</v>
      </c>
      <c r="M1027" s="287"/>
      <c r="N1027" s="287" t="s">
        <v>45</v>
      </c>
      <c r="O1027" s="286" t="str">
        <f>VLOOKUP(Q1027,重复!A:A,1,FALSE)</f>
        <v>服务商品一览-厂端</v>
      </c>
      <c r="P1027" s="279" t="s">
        <v>543</v>
      </c>
      <c r="Q1027" s="279" t="str">
        <f>INDEX(本体!C:C,MATCH(R1027,本体!E:E,0))</f>
        <v>服务商品一览-厂端</v>
      </c>
      <c r="R1027" s="180" t="s">
        <v>2586</v>
      </c>
    </row>
    <row r="1028" s="263" customFormat="1" ht="16.5" spans="1:18">
      <c r="A1028" s="278" t="s">
        <v>2601</v>
      </c>
      <c r="B1028" s="278" t="s">
        <v>1763</v>
      </c>
      <c r="C1028" s="279"/>
      <c r="D1028" s="279" t="s">
        <v>2602</v>
      </c>
      <c r="E1028" s="285">
        <v>0</v>
      </c>
      <c r="F1028" s="285" t="s">
        <v>2552</v>
      </c>
      <c r="G1028" s="286"/>
      <c r="H1028" s="286"/>
      <c r="I1028" s="286"/>
      <c r="J1028" s="286"/>
      <c r="K1028" s="286" t="e">
        <f>INDEX('2月'!F:F,MATCH(G1028,'2月'!A:A,0))</f>
        <v>#N/A</v>
      </c>
      <c r="L1028" s="287" t="s">
        <v>45</v>
      </c>
      <c r="M1028" s="287"/>
      <c r="N1028" s="287" t="s">
        <v>45</v>
      </c>
      <c r="O1028" s="286" t="str">
        <f>VLOOKUP(Q1028,重复!A:A,1,FALSE)</f>
        <v>服务商品一览-厂端</v>
      </c>
      <c r="P1028" s="279" t="s">
        <v>543</v>
      </c>
      <c r="Q1028" s="279" t="str">
        <f>INDEX(本体!C:C,MATCH(R1028,本体!E:E,0))</f>
        <v>服务商品一览-厂端</v>
      </c>
      <c r="R1028" s="180" t="s">
        <v>2586</v>
      </c>
    </row>
    <row r="1029" s="263" customFormat="1" ht="16.5" spans="1:18">
      <c r="A1029" s="278" t="s">
        <v>2603</v>
      </c>
      <c r="B1029" s="278" t="s">
        <v>1763</v>
      </c>
      <c r="C1029" s="279"/>
      <c r="D1029" s="279" t="s">
        <v>2604</v>
      </c>
      <c r="E1029" s="285">
        <v>0</v>
      </c>
      <c r="F1029" s="285" t="s">
        <v>2552</v>
      </c>
      <c r="G1029" s="286"/>
      <c r="H1029" s="286"/>
      <c r="I1029" s="286"/>
      <c r="J1029" s="286"/>
      <c r="K1029" s="286" t="e">
        <f>INDEX('2月'!F:F,MATCH(G1029,'2月'!A:A,0))</f>
        <v>#N/A</v>
      </c>
      <c r="L1029" s="287" t="s">
        <v>45</v>
      </c>
      <c r="M1029" s="287"/>
      <c r="N1029" s="287" t="s">
        <v>45</v>
      </c>
      <c r="O1029" s="286" t="str">
        <f>VLOOKUP(Q1029,重复!A:A,1,FALSE)</f>
        <v>服务商品一览-厂端</v>
      </c>
      <c r="P1029" s="279" t="s">
        <v>543</v>
      </c>
      <c r="Q1029" s="279" t="str">
        <f>INDEX(本体!C:C,MATCH(R1029,本体!E:E,0))</f>
        <v>服务商品一览-厂端</v>
      </c>
      <c r="R1029" s="180" t="s">
        <v>2586</v>
      </c>
    </row>
    <row r="1030" s="263" customFormat="1" ht="16.5" spans="1:18">
      <c r="A1030" s="278" t="s">
        <v>2605</v>
      </c>
      <c r="B1030" s="278" t="s">
        <v>1763</v>
      </c>
      <c r="C1030" s="279"/>
      <c r="D1030" s="279" t="s">
        <v>2606</v>
      </c>
      <c r="E1030" s="285">
        <v>0</v>
      </c>
      <c r="F1030" s="285" t="s">
        <v>2552</v>
      </c>
      <c r="G1030" s="286"/>
      <c r="H1030" s="286"/>
      <c r="I1030" s="286"/>
      <c r="J1030" s="286"/>
      <c r="K1030" s="286" t="e">
        <f>INDEX('2月'!F:F,MATCH(G1030,'2月'!A:A,0))</f>
        <v>#N/A</v>
      </c>
      <c r="L1030" s="287" t="s">
        <v>45</v>
      </c>
      <c r="M1030" s="287"/>
      <c r="N1030" s="287" t="s">
        <v>45</v>
      </c>
      <c r="O1030" s="286" t="str">
        <f>VLOOKUP(Q1030,重复!A:A,1,FALSE)</f>
        <v>服务商品一览-厂端</v>
      </c>
      <c r="P1030" s="279" t="s">
        <v>543</v>
      </c>
      <c r="Q1030" s="279" t="str">
        <f>INDEX(本体!C:C,MATCH(R1030,本体!E:E,0))</f>
        <v>服务商品一览-厂端</v>
      </c>
      <c r="R1030" s="180" t="s">
        <v>2586</v>
      </c>
    </row>
    <row r="1031" s="263" customFormat="1" ht="16.5" spans="1:18">
      <c r="A1031" s="278" t="s">
        <v>2607</v>
      </c>
      <c r="B1031" s="278" t="s">
        <v>1763</v>
      </c>
      <c r="C1031" s="279"/>
      <c r="D1031" s="279" t="s">
        <v>2608</v>
      </c>
      <c r="E1031" s="285">
        <v>0</v>
      </c>
      <c r="F1031" s="285" t="s">
        <v>2552</v>
      </c>
      <c r="G1031" s="286"/>
      <c r="H1031" s="286"/>
      <c r="I1031" s="286"/>
      <c r="J1031" s="286"/>
      <c r="K1031" s="286" t="e">
        <f>INDEX('2月'!F:F,MATCH(G1031,'2月'!A:A,0))</f>
        <v>#N/A</v>
      </c>
      <c r="L1031" s="287" t="s">
        <v>45</v>
      </c>
      <c r="M1031" s="287"/>
      <c r="N1031" s="287" t="s">
        <v>45</v>
      </c>
      <c r="O1031" s="286" t="str">
        <f>VLOOKUP(Q1031,重复!A:A,1,FALSE)</f>
        <v>服务商品一览-厂端</v>
      </c>
      <c r="P1031" s="279" t="s">
        <v>543</v>
      </c>
      <c r="Q1031" s="279" t="str">
        <f>INDEX(本体!C:C,MATCH(R1031,本体!E:E,0))</f>
        <v>服务商品一览-厂端</v>
      </c>
      <c r="R1031" s="180" t="s">
        <v>2586</v>
      </c>
    </row>
    <row r="1032" s="263" customFormat="1" ht="16.5" spans="1:18">
      <c r="A1032" s="278" t="s">
        <v>2609</v>
      </c>
      <c r="B1032" s="278" t="s">
        <v>1763</v>
      </c>
      <c r="C1032" s="279"/>
      <c r="D1032" s="279" t="s">
        <v>2610</v>
      </c>
      <c r="E1032" s="285">
        <v>0</v>
      </c>
      <c r="F1032" s="285" t="s">
        <v>2552</v>
      </c>
      <c r="G1032" s="286"/>
      <c r="H1032" s="286"/>
      <c r="I1032" s="286"/>
      <c r="J1032" s="286"/>
      <c r="K1032" s="286" t="e">
        <f>INDEX('2月'!F:F,MATCH(G1032,'2月'!A:A,0))</f>
        <v>#N/A</v>
      </c>
      <c r="L1032" s="287" t="s">
        <v>45</v>
      </c>
      <c r="M1032" s="287"/>
      <c r="N1032" s="287" t="s">
        <v>45</v>
      </c>
      <c r="O1032" s="286" t="str">
        <f>VLOOKUP(Q1032,重复!A:A,1,FALSE)</f>
        <v>服务商品一览-厂端</v>
      </c>
      <c r="P1032" s="279" t="s">
        <v>543</v>
      </c>
      <c r="Q1032" s="279" t="str">
        <f>INDEX(本体!C:C,MATCH(R1032,本体!E:E,0))</f>
        <v>服务商品一览-厂端</v>
      </c>
      <c r="R1032" s="180" t="s">
        <v>2586</v>
      </c>
    </row>
    <row r="1033" s="263" customFormat="1" ht="16.5" spans="1:18">
      <c r="A1033" s="278" t="s">
        <v>2611</v>
      </c>
      <c r="B1033" s="278" t="s">
        <v>1763</v>
      </c>
      <c r="C1033" s="279"/>
      <c r="D1033" s="279" t="s">
        <v>2612</v>
      </c>
      <c r="E1033" s="285">
        <v>0</v>
      </c>
      <c r="F1033" s="285" t="s">
        <v>2552</v>
      </c>
      <c r="G1033" s="286"/>
      <c r="H1033" s="286"/>
      <c r="I1033" s="286"/>
      <c r="J1033" s="286"/>
      <c r="K1033" s="286" t="e">
        <f>INDEX('2月'!F:F,MATCH(G1033,'2月'!A:A,0))</f>
        <v>#N/A</v>
      </c>
      <c r="L1033" s="287" t="s">
        <v>45</v>
      </c>
      <c r="M1033" s="287"/>
      <c r="N1033" s="287" t="s">
        <v>45</v>
      </c>
      <c r="O1033" s="286" t="str">
        <f>VLOOKUP(Q1033,重复!A:A,1,FALSE)</f>
        <v>服务商品一览-厂端</v>
      </c>
      <c r="P1033" s="279" t="s">
        <v>543</v>
      </c>
      <c r="Q1033" s="279" t="str">
        <f>INDEX(本体!C:C,MATCH(R1033,本体!E:E,0))</f>
        <v>服务商品一览-厂端</v>
      </c>
      <c r="R1033" s="180" t="s">
        <v>2586</v>
      </c>
    </row>
    <row r="1034" s="263" customFormat="1" ht="16.5" spans="1:18">
      <c r="A1034" s="278" t="s">
        <v>2613</v>
      </c>
      <c r="B1034" s="278" t="s">
        <v>1763</v>
      </c>
      <c r="C1034" s="279"/>
      <c r="D1034" s="279" t="s">
        <v>2614</v>
      </c>
      <c r="E1034" s="285">
        <v>0</v>
      </c>
      <c r="F1034" s="285" t="s">
        <v>2552</v>
      </c>
      <c r="G1034" s="286"/>
      <c r="H1034" s="286"/>
      <c r="I1034" s="286"/>
      <c r="J1034" s="286"/>
      <c r="K1034" s="286" t="e">
        <f>INDEX('2月'!F:F,MATCH(G1034,'2月'!A:A,0))</f>
        <v>#N/A</v>
      </c>
      <c r="L1034" s="287" t="s">
        <v>45</v>
      </c>
      <c r="M1034" s="287"/>
      <c r="N1034" s="287" t="s">
        <v>45</v>
      </c>
      <c r="O1034" s="286" t="str">
        <f>VLOOKUP(Q1034,重复!A:A,1,FALSE)</f>
        <v>服务商品一览-厂端</v>
      </c>
      <c r="P1034" s="279" t="s">
        <v>543</v>
      </c>
      <c r="Q1034" s="279" t="str">
        <f>INDEX(本体!C:C,MATCH(R1034,本体!E:E,0))</f>
        <v>服务商品一览-厂端</v>
      </c>
      <c r="R1034" s="180" t="s">
        <v>2586</v>
      </c>
    </row>
    <row r="1035" s="263" customFormat="1" ht="16.5" spans="1:18">
      <c r="A1035" s="278" t="s">
        <v>2615</v>
      </c>
      <c r="B1035" s="278" t="s">
        <v>1763</v>
      </c>
      <c r="C1035" s="279"/>
      <c r="D1035" s="279" t="s">
        <v>2616</v>
      </c>
      <c r="E1035" s="285">
        <v>0</v>
      </c>
      <c r="F1035" s="285" t="s">
        <v>2552</v>
      </c>
      <c r="G1035" s="286"/>
      <c r="H1035" s="286"/>
      <c r="I1035" s="286"/>
      <c r="J1035" s="286"/>
      <c r="K1035" s="286" t="e">
        <f>INDEX('2月'!F:F,MATCH(G1035,'2月'!A:A,0))</f>
        <v>#N/A</v>
      </c>
      <c r="L1035" s="287" t="s">
        <v>45</v>
      </c>
      <c r="M1035" s="287"/>
      <c r="N1035" s="287" t="s">
        <v>45</v>
      </c>
      <c r="O1035" s="286" t="str">
        <f>VLOOKUP(Q1035,重复!A:A,1,FALSE)</f>
        <v>服务商品一览-厂端</v>
      </c>
      <c r="P1035" s="279" t="s">
        <v>543</v>
      </c>
      <c r="Q1035" s="279" t="str">
        <f>INDEX(本体!C:C,MATCH(R1035,本体!E:E,0))</f>
        <v>服务商品一览-厂端</v>
      </c>
      <c r="R1035" s="180" t="s">
        <v>2586</v>
      </c>
    </row>
    <row r="1036" s="263" customFormat="1" ht="16.5" spans="1:18">
      <c r="A1036" s="278" t="s">
        <v>2617</v>
      </c>
      <c r="B1036" s="278" t="s">
        <v>1763</v>
      </c>
      <c r="C1036" s="279"/>
      <c r="D1036" s="279" t="s">
        <v>2618</v>
      </c>
      <c r="E1036" s="285">
        <v>0</v>
      </c>
      <c r="F1036" s="285" t="s">
        <v>2552</v>
      </c>
      <c r="G1036" s="286"/>
      <c r="H1036" s="286"/>
      <c r="I1036" s="286"/>
      <c r="J1036" s="286"/>
      <c r="K1036" s="286" t="e">
        <f>INDEX('2月'!F:F,MATCH(G1036,'2月'!A:A,0))</f>
        <v>#N/A</v>
      </c>
      <c r="L1036" s="287" t="s">
        <v>45</v>
      </c>
      <c r="M1036" s="287"/>
      <c r="N1036" s="287" t="s">
        <v>45</v>
      </c>
      <c r="O1036" s="286" t="str">
        <f>VLOOKUP(Q1036,重复!A:A,1,FALSE)</f>
        <v>服务商品一览-厂端</v>
      </c>
      <c r="P1036" s="279" t="s">
        <v>543</v>
      </c>
      <c r="Q1036" s="279" t="str">
        <f>INDEX(本体!C:C,MATCH(R1036,本体!E:E,0))</f>
        <v>服务商品一览-厂端</v>
      </c>
      <c r="R1036" s="180" t="s">
        <v>2586</v>
      </c>
    </row>
    <row r="1037" s="263" customFormat="1" ht="16.5" spans="1:18">
      <c r="A1037" s="278" t="s">
        <v>2619</v>
      </c>
      <c r="B1037" s="278" t="s">
        <v>1763</v>
      </c>
      <c r="C1037" s="279"/>
      <c r="D1037" s="279" t="s">
        <v>2620</v>
      </c>
      <c r="E1037" s="285">
        <v>0</v>
      </c>
      <c r="F1037" s="285" t="s">
        <v>2552</v>
      </c>
      <c r="G1037" s="286"/>
      <c r="H1037" s="286"/>
      <c r="I1037" s="286"/>
      <c r="J1037" s="286"/>
      <c r="K1037" s="286" t="e">
        <f>INDEX('2月'!F:F,MATCH(G1037,'2月'!A:A,0))</f>
        <v>#N/A</v>
      </c>
      <c r="L1037" s="287" t="s">
        <v>45</v>
      </c>
      <c r="M1037" s="287"/>
      <c r="N1037" s="287" t="s">
        <v>45</v>
      </c>
      <c r="O1037" s="286" t="str">
        <f>VLOOKUP(Q1037,重复!A:A,1,FALSE)</f>
        <v>服务商品一览-厂端</v>
      </c>
      <c r="P1037" s="279" t="s">
        <v>543</v>
      </c>
      <c r="Q1037" s="279" t="str">
        <f>INDEX(本体!C:C,MATCH(R1037,本体!E:E,0))</f>
        <v>服务商品一览-厂端</v>
      </c>
      <c r="R1037" s="180" t="s">
        <v>2586</v>
      </c>
    </row>
    <row r="1038" s="263" customFormat="1" ht="16.5" spans="1:18">
      <c r="A1038" s="278" t="s">
        <v>2621</v>
      </c>
      <c r="B1038" s="278" t="s">
        <v>1763</v>
      </c>
      <c r="C1038" s="279"/>
      <c r="D1038" s="279" t="s">
        <v>2622</v>
      </c>
      <c r="E1038" s="285">
        <v>0</v>
      </c>
      <c r="F1038" s="285" t="s">
        <v>2552</v>
      </c>
      <c r="G1038" s="286"/>
      <c r="H1038" s="286"/>
      <c r="I1038" s="286"/>
      <c r="J1038" s="286"/>
      <c r="K1038" s="286" t="e">
        <f>INDEX('2月'!F:F,MATCH(G1038,'2月'!A:A,0))</f>
        <v>#N/A</v>
      </c>
      <c r="L1038" s="287" t="s">
        <v>45</v>
      </c>
      <c r="M1038" s="287"/>
      <c r="N1038" s="287" t="s">
        <v>45</v>
      </c>
      <c r="O1038" s="286" t="str">
        <f>VLOOKUP(Q1038,重复!A:A,1,FALSE)</f>
        <v>服务商品一览-厂端</v>
      </c>
      <c r="P1038" s="279" t="s">
        <v>543</v>
      </c>
      <c r="Q1038" s="279" t="str">
        <f>INDEX(本体!C:C,MATCH(R1038,本体!E:E,0))</f>
        <v>服务商品一览-厂端</v>
      </c>
      <c r="R1038" s="180" t="s">
        <v>2574</v>
      </c>
    </row>
    <row r="1039" s="263" customFormat="1" ht="16.5" spans="1:18">
      <c r="A1039" s="278" t="s">
        <v>2623</v>
      </c>
      <c r="B1039" s="278" t="s">
        <v>1763</v>
      </c>
      <c r="C1039" s="279"/>
      <c r="D1039" s="279" t="s">
        <v>2624</v>
      </c>
      <c r="E1039" s="285">
        <v>6277.90655172412</v>
      </c>
      <c r="F1039" s="285" t="s">
        <v>2552</v>
      </c>
      <c r="G1039" s="286"/>
      <c r="H1039" s="286"/>
      <c r="I1039" s="286"/>
      <c r="J1039" s="286"/>
      <c r="K1039" s="286" t="e">
        <f>INDEX('2月'!F:F,MATCH(G1039,'2月'!A:A,0))</f>
        <v>#N/A</v>
      </c>
      <c r="L1039" s="287" t="s">
        <v>45</v>
      </c>
      <c r="M1039" s="287"/>
      <c r="N1039" s="287" t="s">
        <v>45</v>
      </c>
      <c r="O1039" s="286" t="str">
        <f>VLOOKUP(Q1039,重复!A:A,1,FALSE)</f>
        <v>服务商品一览-厂端</v>
      </c>
      <c r="P1039" s="279" t="s">
        <v>543</v>
      </c>
      <c r="Q1039" s="279" t="str">
        <f>INDEX(本体!C:C,MATCH(R1039,本体!E:E,0))</f>
        <v>服务商品一览-厂端</v>
      </c>
      <c r="R1039" s="180" t="s">
        <v>2574</v>
      </c>
    </row>
    <row r="1040" s="263" customFormat="1" ht="16.5" spans="1:18">
      <c r="A1040" s="278" t="s">
        <v>2625</v>
      </c>
      <c r="B1040" s="278" t="s">
        <v>1763</v>
      </c>
      <c r="C1040" s="279"/>
      <c r="D1040" s="279" t="s">
        <v>2626</v>
      </c>
      <c r="E1040" s="285">
        <v>6277.90655172412</v>
      </c>
      <c r="F1040" s="285" t="s">
        <v>2552</v>
      </c>
      <c r="G1040" s="286"/>
      <c r="H1040" s="286"/>
      <c r="I1040" s="286"/>
      <c r="J1040" s="286"/>
      <c r="K1040" s="286" t="e">
        <f>INDEX('2月'!F:F,MATCH(G1040,'2月'!A:A,0))</f>
        <v>#N/A</v>
      </c>
      <c r="L1040" s="287" t="s">
        <v>45</v>
      </c>
      <c r="M1040" s="287"/>
      <c r="N1040" s="287" t="s">
        <v>45</v>
      </c>
      <c r="O1040" s="286" t="str">
        <f>VLOOKUP(Q1040,重复!A:A,1,FALSE)</f>
        <v>服务商品一览-厂端</v>
      </c>
      <c r="P1040" s="279" t="s">
        <v>543</v>
      </c>
      <c r="Q1040" s="279" t="str">
        <f>INDEX(本体!C:C,MATCH(R1040,本体!E:E,0))</f>
        <v>服务商品一览-厂端</v>
      </c>
      <c r="R1040" s="180" t="s">
        <v>2574</v>
      </c>
    </row>
    <row r="1041" s="263" customFormat="1" ht="16.5" spans="1:18">
      <c r="A1041" s="278" t="s">
        <v>2627</v>
      </c>
      <c r="B1041" s="278" t="s">
        <v>1763</v>
      </c>
      <c r="C1041" s="279"/>
      <c r="D1041" s="279" t="s">
        <v>2628</v>
      </c>
      <c r="E1041" s="285">
        <v>6277.90655172412</v>
      </c>
      <c r="F1041" s="285" t="s">
        <v>2552</v>
      </c>
      <c r="G1041" s="286"/>
      <c r="H1041" s="286"/>
      <c r="I1041" s="286"/>
      <c r="J1041" s="286"/>
      <c r="K1041" s="286" t="e">
        <f>INDEX('2月'!F:F,MATCH(G1041,'2月'!A:A,0))</f>
        <v>#N/A</v>
      </c>
      <c r="L1041" s="287" t="s">
        <v>45</v>
      </c>
      <c r="M1041" s="287"/>
      <c r="N1041" s="287" t="s">
        <v>45</v>
      </c>
      <c r="O1041" s="286" t="str">
        <f>VLOOKUP(Q1041,重复!A:A,1,FALSE)</f>
        <v>服务商品一览-厂端</v>
      </c>
      <c r="P1041" s="279" t="s">
        <v>543</v>
      </c>
      <c r="Q1041" s="279" t="str">
        <f>INDEX(本体!C:C,MATCH(R1041,本体!E:E,0))</f>
        <v>服务商品一览-厂端</v>
      </c>
      <c r="R1041" s="180" t="s">
        <v>2574</v>
      </c>
    </row>
    <row r="1042" s="263" customFormat="1" ht="16.5" spans="1:18">
      <c r="A1042" s="278" t="s">
        <v>2629</v>
      </c>
      <c r="B1042" s="278" t="s">
        <v>1763</v>
      </c>
      <c r="C1042" s="279"/>
      <c r="D1042" s="279" t="s">
        <v>2630</v>
      </c>
      <c r="E1042" s="285">
        <v>0</v>
      </c>
      <c r="F1042" s="285" t="s">
        <v>2552</v>
      </c>
      <c r="G1042" s="286"/>
      <c r="H1042" s="286"/>
      <c r="I1042" s="286"/>
      <c r="J1042" s="286"/>
      <c r="K1042" s="286" t="e">
        <f>INDEX('2月'!F:F,MATCH(G1042,'2月'!A:A,0))</f>
        <v>#N/A</v>
      </c>
      <c r="L1042" s="287" t="s">
        <v>45</v>
      </c>
      <c r="M1042" s="287"/>
      <c r="N1042" s="287" t="s">
        <v>45</v>
      </c>
      <c r="O1042" s="286" t="str">
        <f>VLOOKUP(Q1042,重复!A:A,1,FALSE)</f>
        <v>服务商品一览-厂端</v>
      </c>
      <c r="P1042" s="279" t="s">
        <v>543</v>
      </c>
      <c r="Q1042" s="279" t="str">
        <f>INDEX(本体!C:C,MATCH(R1042,本体!E:E,0))</f>
        <v>服务商品一览-厂端</v>
      </c>
      <c r="R1042" s="180" t="s">
        <v>2631</v>
      </c>
    </row>
    <row r="1043" s="263" customFormat="1" ht="16.5" spans="1:18">
      <c r="A1043" s="278" t="s">
        <v>2632</v>
      </c>
      <c r="B1043" s="278" t="s">
        <v>1763</v>
      </c>
      <c r="C1043" s="279"/>
      <c r="D1043" s="279" t="s">
        <v>2633</v>
      </c>
      <c r="E1043" s="285">
        <v>0</v>
      </c>
      <c r="F1043" s="285" t="s">
        <v>2552</v>
      </c>
      <c r="G1043" s="286"/>
      <c r="H1043" s="286"/>
      <c r="I1043" s="286"/>
      <c r="J1043" s="286"/>
      <c r="K1043" s="286" t="e">
        <f>INDEX('2月'!F:F,MATCH(G1043,'2月'!A:A,0))</f>
        <v>#N/A</v>
      </c>
      <c r="L1043" s="287" t="s">
        <v>45</v>
      </c>
      <c r="M1043" s="287"/>
      <c r="N1043" s="287" t="s">
        <v>45</v>
      </c>
      <c r="O1043" s="286" t="str">
        <f>VLOOKUP(Q1043,重复!A:A,1,FALSE)</f>
        <v>服务商品一览-厂端</v>
      </c>
      <c r="P1043" s="279" t="s">
        <v>543</v>
      </c>
      <c r="Q1043" s="279" t="str">
        <f>INDEX(本体!C:C,MATCH(R1043,本体!E:E,0))</f>
        <v>服务商品一览-厂端</v>
      </c>
      <c r="R1043" s="180" t="s">
        <v>2631</v>
      </c>
    </row>
    <row r="1044" s="263" customFormat="1" ht="16.5" spans="1:18">
      <c r="A1044" s="278" t="s">
        <v>2634</v>
      </c>
      <c r="B1044" s="278" t="s">
        <v>1763</v>
      </c>
      <c r="C1044" s="279"/>
      <c r="D1044" s="279" t="s">
        <v>2635</v>
      </c>
      <c r="E1044" s="285">
        <v>0</v>
      </c>
      <c r="F1044" s="285" t="s">
        <v>2552</v>
      </c>
      <c r="G1044" s="286"/>
      <c r="H1044" s="286"/>
      <c r="I1044" s="286"/>
      <c r="J1044" s="286"/>
      <c r="K1044" s="286" t="e">
        <f>INDEX('2月'!F:F,MATCH(G1044,'2月'!A:A,0))</f>
        <v>#N/A</v>
      </c>
      <c r="L1044" s="287" t="s">
        <v>45</v>
      </c>
      <c r="M1044" s="287"/>
      <c r="N1044" s="287" t="s">
        <v>45</v>
      </c>
      <c r="O1044" s="286" t="str">
        <f>VLOOKUP(Q1044,重复!A:A,1,FALSE)</f>
        <v>服务商品一览-厂端</v>
      </c>
      <c r="P1044" s="279" t="s">
        <v>543</v>
      </c>
      <c r="Q1044" s="279" t="str">
        <f>INDEX(本体!C:C,MATCH(R1044,本体!E:E,0))</f>
        <v>服务商品一览-厂端</v>
      </c>
      <c r="R1044" s="180" t="s">
        <v>2586</v>
      </c>
    </row>
    <row r="1045" s="263" customFormat="1" ht="16.5" spans="1:18">
      <c r="A1045" s="278" t="s">
        <v>2636</v>
      </c>
      <c r="B1045" s="278" t="s">
        <v>1763</v>
      </c>
      <c r="C1045" s="279"/>
      <c r="D1045" s="279" t="s">
        <v>2637</v>
      </c>
      <c r="E1045" s="285">
        <v>0</v>
      </c>
      <c r="F1045" s="285" t="s">
        <v>2552</v>
      </c>
      <c r="G1045" s="286"/>
      <c r="H1045" s="286"/>
      <c r="I1045" s="286"/>
      <c r="J1045" s="286"/>
      <c r="K1045" s="286" t="e">
        <f>INDEX('2月'!F:F,MATCH(G1045,'2月'!A:A,0))</f>
        <v>#N/A</v>
      </c>
      <c r="L1045" s="287" t="s">
        <v>45</v>
      </c>
      <c r="M1045" s="287"/>
      <c r="N1045" s="287" t="s">
        <v>45</v>
      </c>
      <c r="O1045" s="286" t="str">
        <f>VLOOKUP(Q1045,重复!A:A,1,FALSE)</f>
        <v>服务商品一览-厂端</v>
      </c>
      <c r="P1045" s="279" t="s">
        <v>543</v>
      </c>
      <c r="Q1045" s="279" t="str">
        <f>INDEX(本体!C:C,MATCH(R1045,本体!E:E,0))</f>
        <v>服务商品一览-厂端</v>
      </c>
      <c r="R1045" s="180" t="s">
        <v>2586</v>
      </c>
    </row>
    <row r="1046" s="263" customFormat="1" ht="16.5" spans="1:18">
      <c r="A1046" s="278" t="s">
        <v>2638</v>
      </c>
      <c r="B1046" s="278" t="s">
        <v>1763</v>
      </c>
      <c r="C1046" s="279"/>
      <c r="D1046" s="279" t="s">
        <v>2639</v>
      </c>
      <c r="E1046" s="285">
        <v>0</v>
      </c>
      <c r="F1046" s="285" t="s">
        <v>2552</v>
      </c>
      <c r="G1046" s="286"/>
      <c r="H1046" s="286"/>
      <c r="I1046" s="286"/>
      <c r="J1046" s="286"/>
      <c r="K1046" s="286" t="e">
        <f>INDEX('2月'!F:F,MATCH(G1046,'2月'!A:A,0))</f>
        <v>#N/A</v>
      </c>
      <c r="L1046" s="287" t="s">
        <v>45</v>
      </c>
      <c r="M1046" s="287"/>
      <c r="N1046" s="287" t="s">
        <v>45</v>
      </c>
      <c r="O1046" s="286" t="str">
        <f>VLOOKUP(Q1046,重复!A:A,1,FALSE)</f>
        <v>服务商品一览-厂端</v>
      </c>
      <c r="P1046" s="279" t="s">
        <v>543</v>
      </c>
      <c r="Q1046" s="279" t="str">
        <f>INDEX(本体!C:C,MATCH(R1046,本体!E:E,0))</f>
        <v>服务商品一览-厂端</v>
      </c>
      <c r="R1046" s="180" t="s">
        <v>2586</v>
      </c>
    </row>
    <row r="1047" s="263" customFormat="1" ht="16.5" spans="1:18">
      <c r="A1047" s="278" t="s">
        <v>2640</v>
      </c>
      <c r="B1047" s="278" t="s">
        <v>1763</v>
      </c>
      <c r="C1047" s="279"/>
      <c r="D1047" s="279" t="s">
        <v>2641</v>
      </c>
      <c r="E1047" s="285">
        <v>0</v>
      </c>
      <c r="F1047" s="285" t="s">
        <v>2552</v>
      </c>
      <c r="G1047" s="286"/>
      <c r="H1047" s="286"/>
      <c r="I1047" s="286"/>
      <c r="J1047" s="286"/>
      <c r="K1047" s="286" t="e">
        <f>INDEX('2月'!F:F,MATCH(G1047,'2月'!A:A,0))</f>
        <v>#N/A</v>
      </c>
      <c r="L1047" s="287" t="s">
        <v>45</v>
      </c>
      <c r="M1047" s="287"/>
      <c r="N1047" s="287" t="s">
        <v>45</v>
      </c>
      <c r="O1047" s="286" t="str">
        <f>VLOOKUP(Q1047,重复!A:A,1,FALSE)</f>
        <v>服务商品一览-厂端</v>
      </c>
      <c r="P1047" s="279" t="s">
        <v>543</v>
      </c>
      <c r="Q1047" s="279" t="str">
        <f>INDEX(本体!C:C,MATCH(R1047,本体!E:E,0))</f>
        <v>服务商品一览-厂端</v>
      </c>
      <c r="R1047" s="180" t="s">
        <v>2586</v>
      </c>
    </row>
    <row r="1048" s="263" customFormat="1" ht="16.5" spans="1:18">
      <c r="A1048" s="278" t="s">
        <v>2642</v>
      </c>
      <c r="B1048" s="278" t="s">
        <v>1763</v>
      </c>
      <c r="C1048" s="279"/>
      <c r="D1048" s="279" t="s">
        <v>2643</v>
      </c>
      <c r="E1048" s="285">
        <v>0</v>
      </c>
      <c r="F1048" s="285" t="s">
        <v>2552</v>
      </c>
      <c r="G1048" s="286"/>
      <c r="H1048" s="286"/>
      <c r="I1048" s="286"/>
      <c r="J1048" s="286"/>
      <c r="K1048" s="286" t="e">
        <f>INDEX('2月'!F:F,MATCH(G1048,'2月'!A:A,0))</f>
        <v>#N/A</v>
      </c>
      <c r="L1048" s="287" t="s">
        <v>45</v>
      </c>
      <c r="M1048" s="287"/>
      <c r="N1048" s="287" t="s">
        <v>45</v>
      </c>
      <c r="O1048" s="286" t="str">
        <f>VLOOKUP(Q1048,重复!A:A,1,FALSE)</f>
        <v>服务商品一览-厂端</v>
      </c>
      <c r="P1048" s="279" t="s">
        <v>543</v>
      </c>
      <c r="Q1048" s="279" t="str">
        <f>INDEX(本体!C:C,MATCH(R1048,本体!E:E,0))</f>
        <v>服务商品一览-厂端</v>
      </c>
      <c r="R1048" s="180" t="s">
        <v>2586</v>
      </c>
    </row>
    <row r="1049" s="263" customFormat="1" ht="16.5" spans="1:18">
      <c r="A1049" s="278" t="s">
        <v>2644</v>
      </c>
      <c r="B1049" s="278" t="s">
        <v>1763</v>
      </c>
      <c r="C1049" s="279"/>
      <c r="D1049" s="279" t="s">
        <v>2645</v>
      </c>
      <c r="E1049" s="285">
        <v>7847.38318965515</v>
      </c>
      <c r="F1049" s="285" t="s">
        <v>2552</v>
      </c>
      <c r="G1049" s="286"/>
      <c r="H1049" s="286"/>
      <c r="I1049" s="286"/>
      <c r="J1049" s="286"/>
      <c r="K1049" s="286" t="e">
        <f>INDEX('2月'!F:F,MATCH(G1049,'2月'!A:A,0))</f>
        <v>#N/A</v>
      </c>
      <c r="L1049" s="287" t="s">
        <v>45</v>
      </c>
      <c r="M1049" s="287"/>
      <c r="N1049" s="287" t="s">
        <v>45</v>
      </c>
      <c r="O1049" s="286" t="str">
        <f>VLOOKUP(Q1049,重复!A:A,1,FALSE)</f>
        <v>服务商品一览-厂端</v>
      </c>
      <c r="P1049" s="279" t="s">
        <v>543</v>
      </c>
      <c r="Q1049" s="279" t="str">
        <f>INDEX(本体!C:C,MATCH(R1049,本体!E:E,0))</f>
        <v>服务商品一览-厂端</v>
      </c>
      <c r="R1049" s="180" t="s">
        <v>2586</v>
      </c>
    </row>
    <row r="1050" s="263" customFormat="1" ht="16.5" spans="1:18">
      <c r="A1050" s="278" t="s">
        <v>2646</v>
      </c>
      <c r="B1050" s="278" t="s">
        <v>1763</v>
      </c>
      <c r="C1050" s="279"/>
      <c r="D1050" s="279" t="s">
        <v>2647</v>
      </c>
      <c r="E1050" s="285">
        <v>6277.90655172412</v>
      </c>
      <c r="F1050" s="285" t="s">
        <v>2552</v>
      </c>
      <c r="G1050" s="286"/>
      <c r="H1050" s="286"/>
      <c r="I1050" s="286"/>
      <c r="J1050" s="286"/>
      <c r="K1050" s="286" t="e">
        <f>INDEX('2月'!F:F,MATCH(G1050,'2月'!A:A,0))</f>
        <v>#N/A</v>
      </c>
      <c r="L1050" s="287" t="s">
        <v>45</v>
      </c>
      <c r="M1050" s="287"/>
      <c r="N1050" s="287" t="s">
        <v>45</v>
      </c>
      <c r="O1050" s="286" t="str">
        <f>VLOOKUP(Q1050,重复!A:A,1,FALSE)</f>
        <v>服务商品一览-厂端</v>
      </c>
      <c r="P1050" s="279" t="s">
        <v>543</v>
      </c>
      <c r="Q1050" s="279" t="str">
        <f>INDEX(本体!C:C,MATCH(R1050,本体!E:E,0))</f>
        <v>服务商品一览-厂端</v>
      </c>
      <c r="R1050" s="180" t="s">
        <v>2586</v>
      </c>
    </row>
    <row r="1051" s="263" customFormat="1" ht="16.5" spans="1:18">
      <c r="A1051" s="278" t="s">
        <v>2648</v>
      </c>
      <c r="B1051" s="278" t="s">
        <v>1763</v>
      </c>
      <c r="C1051" s="279"/>
      <c r="D1051" s="279" t="s">
        <v>2649</v>
      </c>
      <c r="E1051" s="285">
        <v>0</v>
      </c>
      <c r="F1051" s="285" t="s">
        <v>2552</v>
      </c>
      <c r="G1051" s="286"/>
      <c r="H1051" s="286"/>
      <c r="I1051" s="286"/>
      <c r="J1051" s="286"/>
      <c r="K1051" s="286" t="e">
        <f>INDEX('2月'!F:F,MATCH(G1051,'2月'!A:A,0))</f>
        <v>#N/A</v>
      </c>
      <c r="L1051" s="287" t="s">
        <v>45</v>
      </c>
      <c r="M1051" s="287"/>
      <c r="N1051" s="287" t="s">
        <v>45</v>
      </c>
      <c r="O1051" s="286" t="str">
        <f>VLOOKUP(Q1051,重复!A:A,1,FALSE)</f>
        <v>服务商品一览-厂端</v>
      </c>
      <c r="P1051" s="279" t="s">
        <v>543</v>
      </c>
      <c r="Q1051" s="279" t="str">
        <f>INDEX(本体!C:C,MATCH(R1051,本体!E:E,0))</f>
        <v>服务商品一览-厂端</v>
      </c>
      <c r="R1051" s="180" t="s">
        <v>2586</v>
      </c>
    </row>
    <row r="1052" s="263" customFormat="1" ht="16.5" spans="1:18">
      <c r="A1052" s="278" t="s">
        <v>2650</v>
      </c>
      <c r="B1052" s="278" t="s">
        <v>1763</v>
      </c>
      <c r="C1052" s="279"/>
      <c r="D1052" s="279" t="s">
        <v>2651</v>
      </c>
      <c r="E1052" s="285">
        <v>6277.90655172412</v>
      </c>
      <c r="F1052" s="285" t="s">
        <v>2552</v>
      </c>
      <c r="G1052" s="286"/>
      <c r="H1052" s="286"/>
      <c r="I1052" s="286"/>
      <c r="J1052" s="286"/>
      <c r="K1052" s="286" t="e">
        <f>INDEX('2月'!F:F,MATCH(G1052,'2月'!A:A,0))</f>
        <v>#N/A</v>
      </c>
      <c r="L1052" s="287" t="s">
        <v>45</v>
      </c>
      <c r="M1052" s="287"/>
      <c r="N1052" s="287" t="s">
        <v>45</v>
      </c>
      <c r="O1052" s="286" t="str">
        <f>VLOOKUP(Q1052,重复!A:A,1,FALSE)</f>
        <v>服务商品一览-厂端</v>
      </c>
      <c r="P1052" s="279" t="s">
        <v>543</v>
      </c>
      <c r="Q1052" s="279" t="str">
        <f>INDEX(本体!C:C,MATCH(R1052,本体!E:E,0))</f>
        <v>服务商品一览-厂端</v>
      </c>
      <c r="R1052" s="180" t="s">
        <v>2586</v>
      </c>
    </row>
    <row r="1053" s="263" customFormat="1" ht="16.5" spans="1:18">
      <c r="A1053" s="278" t="s">
        <v>2652</v>
      </c>
      <c r="B1053" s="278" t="s">
        <v>1763</v>
      </c>
      <c r="C1053" s="279"/>
      <c r="D1053" s="279" t="s">
        <v>2653</v>
      </c>
      <c r="E1053" s="285">
        <v>6277.90655172412</v>
      </c>
      <c r="F1053" s="285" t="s">
        <v>2552</v>
      </c>
      <c r="G1053" s="286"/>
      <c r="H1053" s="286"/>
      <c r="I1053" s="286"/>
      <c r="J1053" s="286"/>
      <c r="K1053" s="286" t="e">
        <f>INDEX('2月'!F:F,MATCH(G1053,'2月'!A:A,0))</f>
        <v>#N/A</v>
      </c>
      <c r="L1053" s="287" t="s">
        <v>45</v>
      </c>
      <c r="M1053" s="287"/>
      <c r="N1053" s="287" t="s">
        <v>45</v>
      </c>
      <c r="O1053" s="286" t="str">
        <f>VLOOKUP(Q1053,重复!A:A,1,FALSE)</f>
        <v>服务商品一览-厂端</v>
      </c>
      <c r="P1053" s="279" t="s">
        <v>543</v>
      </c>
      <c r="Q1053" s="279" t="str">
        <f>INDEX(本体!C:C,MATCH(R1053,本体!E:E,0))</f>
        <v>服务商品一览-厂端</v>
      </c>
      <c r="R1053" s="180" t="s">
        <v>2586</v>
      </c>
    </row>
    <row r="1054" s="263" customFormat="1" ht="16.5" spans="1:18">
      <c r="A1054" s="278" t="s">
        <v>2654</v>
      </c>
      <c r="B1054" s="278" t="s">
        <v>1763</v>
      </c>
      <c r="C1054" s="279"/>
      <c r="D1054" s="279" t="s">
        <v>2655</v>
      </c>
      <c r="E1054" s="285">
        <v>6277.90655172412</v>
      </c>
      <c r="F1054" s="285" t="s">
        <v>2552</v>
      </c>
      <c r="G1054" s="286"/>
      <c r="H1054" s="286"/>
      <c r="I1054" s="286"/>
      <c r="J1054" s="286"/>
      <c r="K1054" s="286" t="e">
        <f>INDEX('2月'!F:F,MATCH(G1054,'2月'!A:A,0))</f>
        <v>#N/A</v>
      </c>
      <c r="L1054" s="287" t="s">
        <v>45</v>
      </c>
      <c r="M1054" s="287"/>
      <c r="N1054" s="287" t="s">
        <v>45</v>
      </c>
      <c r="O1054" s="286" t="str">
        <f>VLOOKUP(Q1054,重复!A:A,1,FALSE)</f>
        <v>服务商品一览-厂端</v>
      </c>
      <c r="P1054" s="279" t="s">
        <v>543</v>
      </c>
      <c r="Q1054" s="279" t="str">
        <f>INDEX(本体!C:C,MATCH(R1054,本体!E:E,0))</f>
        <v>服务商品一览-厂端</v>
      </c>
      <c r="R1054" s="180" t="s">
        <v>2586</v>
      </c>
    </row>
    <row r="1055" s="263" customFormat="1" ht="16.5" spans="1:18">
      <c r="A1055" s="278" t="s">
        <v>2656</v>
      </c>
      <c r="B1055" s="278" t="s">
        <v>1763</v>
      </c>
      <c r="C1055" s="279"/>
      <c r="D1055" s="279" t="s">
        <v>2657</v>
      </c>
      <c r="E1055" s="285">
        <v>6277.90655172412</v>
      </c>
      <c r="F1055" s="285" t="s">
        <v>2552</v>
      </c>
      <c r="G1055" s="286"/>
      <c r="H1055" s="286"/>
      <c r="I1055" s="286"/>
      <c r="J1055" s="286"/>
      <c r="K1055" s="286" t="e">
        <f>INDEX('2月'!F:F,MATCH(G1055,'2月'!A:A,0))</f>
        <v>#N/A</v>
      </c>
      <c r="L1055" s="287" t="s">
        <v>45</v>
      </c>
      <c r="M1055" s="287"/>
      <c r="N1055" s="287" t="s">
        <v>45</v>
      </c>
      <c r="O1055" s="286" t="str">
        <f>VLOOKUP(Q1055,重复!A:A,1,FALSE)</f>
        <v>服务商品一览-厂端</v>
      </c>
      <c r="P1055" s="279" t="s">
        <v>543</v>
      </c>
      <c r="Q1055" s="279" t="str">
        <f>INDEX(本体!C:C,MATCH(R1055,本体!E:E,0))</f>
        <v>服务商品一览-厂端</v>
      </c>
      <c r="R1055" s="180" t="s">
        <v>2586</v>
      </c>
    </row>
    <row r="1056" s="263" customFormat="1" ht="16.5" spans="1:18">
      <c r="A1056" s="278" t="s">
        <v>2658</v>
      </c>
      <c r="B1056" s="278" t="s">
        <v>1763</v>
      </c>
      <c r="C1056" s="279"/>
      <c r="D1056" s="279" t="s">
        <v>2659</v>
      </c>
      <c r="E1056" s="285">
        <v>6277.90655172412</v>
      </c>
      <c r="F1056" s="285" t="s">
        <v>2552</v>
      </c>
      <c r="G1056" s="286"/>
      <c r="H1056" s="286"/>
      <c r="I1056" s="286"/>
      <c r="J1056" s="286"/>
      <c r="K1056" s="286" t="e">
        <f>INDEX('2月'!F:F,MATCH(G1056,'2月'!A:A,0))</f>
        <v>#N/A</v>
      </c>
      <c r="L1056" s="287" t="s">
        <v>45</v>
      </c>
      <c r="M1056" s="287"/>
      <c r="N1056" s="287" t="s">
        <v>45</v>
      </c>
      <c r="O1056" s="286" t="str">
        <f>VLOOKUP(Q1056,重复!A:A,1,FALSE)</f>
        <v>服务商品一览-厂端</v>
      </c>
      <c r="P1056" s="279" t="s">
        <v>543</v>
      </c>
      <c r="Q1056" s="279" t="str">
        <f>INDEX(本体!C:C,MATCH(R1056,本体!E:E,0))</f>
        <v>服务商品一览-厂端</v>
      </c>
      <c r="R1056" s="180" t="s">
        <v>2586</v>
      </c>
    </row>
    <row r="1057" s="263" customFormat="1" ht="16.5" spans="1:18">
      <c r="A1057" s="278" t="s">
        <v>2660</v>
      </c>
      <c r="B1057" s="278" t="s">
        <v>1763</v>
      </c>
      <c r="C1057" s="279"/>
      <c r="D1057" s="279" t="s">
        <v>2661</v>
      </c>
      <c r="E1057" s="285">
        <v>0</v>
      </c>
      <c r="F1057" s="285" t="s">
        <v>2552</v>
      </c>
      <c r="G1057" s="286"/>
      <c r="H1057" s="286"/>
      <c r="I1057" s="286"/>
      <c r="J1057" s="286"/>
      <c r="K1057" s="286" t="e">
        <f>INDEX('2月'!F:F,MATCH(G1057,'2月'!A:A,0))</f>
        <v>#N/A</v>
      </c>
      <c r="L1057" s="287" t="s">
        <v>45</v>
      </c>
      <c r="M1057" s="287"/>
      <c r="N1057" s="287" t="s">
        <v>45</v>
      </c>
      <c r="O1057" s="286" t="str">
        <f>VLOOKUP(Q1057,重复!A:A,1,FALSE)</f>
        <v>服务商品一览-厂端</v>
      </c>
      <c r="P1057" s="279" t="s">
        <v>543</v>
      </c>
      <c r="Q1057" s="279" t="str">
        <f>INDEX(本体!C:C,MATCH(R1057,本体!E:E,0))</f>
        <v>服务商品一览-厂端</v>
      </c>
      <c r="R1057" s="180" t="s">
        <v>2586</v>
      </c>
    </row>
    <row r="1058" s="263" customFormat="1" ht="16.5" spans="1:18">
      <c r="A1058" s="278" t="s">
        <v>2662</v>
      </c>
      <c r="B1058" s="278" t="s">
        <v>1763</v>
      </c>
      <c r="C1058" s="279"/>
      <c r="D1058" s="279" t="s">
        <v>2663</v>
      </c>
      <c r="E1058" s="285">
        <v>0</v>
      </c>
      <c r="F1058" s="285" t="s">
        <v>2552</v>
      </c>
      <c r="G1058" s="286"/>
      <c r="H1058" s="286"/>
      <c r="I1058" s="286"/>
      <c r="J1058" s="286"/>
      <c r="K1058" s="286" t="e">
        <f>INDEX('2月'!F:F,MATCH(G1058,'2月'!A:A,0))</f>
        <v>#N/A</v>
      </c>
      <c r="L1058" s="287" t="s">
        <v>45</v>
      </c>
      <c r="M1058" s="287"/>
      <c r="N1058" s="287" t="s">
        <v>45</v>
      </c>
      <c r="O1058" s="286" t="str">
        <f>VLOOKUP(Q1058,重复!A:A,1,FALSE)</f>
        <v>服务商品一览-厂端</v>
      </c>
      <c r="P1058" s="279" t="s">
        <v>543</v>
      </c>
      <c r="Q1058" s="279" t="str">
        <f>INDEX(本体!C:C,MATCH(R1058,本体!E:E,0))</f>
        <v>服务商品一览-厂端</v>
      </c>
      <c r="R1058" s="180" t="s">
        <v>2586</v>
      </c>
    </row>
    <row r="1059" s="263" customFormat="1" ht="16.5" spans="1:18">
      <c r="A1059" s="278" t="s">
        <v>2664</v>
      </c>
      <c r="B1059" s="278" t="s">
        <v>1763</v>
      </c>
      <c r="C1059" s="279"/>
      <c r="D1059" s="279" t="s">
        <v>2665</v>
      </c>
      <c r="E1059" s="285">
        <v>6277.90655172412</v>
      </c>
      <c r="F1059" s="285" t="s">
        <v>2552</v>
      </c>
      <c r="G1059" s="286"/>
      <c r="H1059" s="286"/>
      <c r="I1059" s="286"/>
      <c r="J1059" s="286"/>
      <c r="K1059" s="286" t="e">
        <f>INDEX('2月'!F:F,MATCH(G1059,'2月'!A:A,0))</f>
        <v>#N/A</v>
      </c>
      <c r="L1059" s="287" t="s">
        <v>45</v>
      </c>
      <c r="M1059" s="287"/>
      <c r="N1059" s="287" t="s">
        <v>45</v>
      </c>
      <c r="O1059" s="286" t="str">
        <f>VLOOKUP(Q1059,重复!A:A,1,FALSE)</f>
        <v>服务商品一览-厂端</v>
      </c>
      <c r="P1059" s="279" t="s">
        <v>543</v>
      </c>
      <c r="Q1059" s="279" t="str">
        <f>INDEX(本体!C:C,MATCH(R1059,本体!E:E,0))</f>
        <v>服务商品一览-厂端</v>
      </c>
      <c r="R1059" s="180" t="s">
        <v>2586</v>
      </c>
    </row>
    <row r="1060" s="263" customFormat="1" ht="16.5" spans="1:18">
      <c r="A1060" s="278" t="s">
        <v>2666</v>
      </c>
      <c r="B1060" s="278" t="s">
        <v>1763</v>
      </c>
      <c r="C1060" s="279"/>
      <c r="D1060" s="279" t="s">
        <v>2667</v>
      </c>
      <c r="E1060" s="285">
        <v>0</v>
      </c>
      <c r="F1060" s="285" t="s">
        <v>2552</v>
      </c>
      <c r="G1060" s="286"/>
      <c r="H1060" s="286"/>
      <c r="I1060" s="286"/>
      <c r="J1060" s="286"/>
      <c r="K1060" s="286" t="e">
        <f>INDEX('2月'!F:F,MATCH(G1060,'2月'!A:A,0))</f>
        <v>#N/A</v>
      </c>
      <c r="L1060" s="287" t="s">
        <v>45</v>
      </c>
      <c r="M1060" s="287"/>
      <c r="N1060" s="287" t="s">
        <v>45</v>
      </c>
      <c r="O1060" s="286" t="str">
        <f>VLOOKUP(Q1060,重复!A:A,1,FALSE)</f>
        <v>服务商品一览-厂端</v>
      </c>
      <c r="P1060" s="279" t="s">
        <v>543</v>
      </c>
      <c r="Q1060" s="279" t="str">
        <f>INDEX(本体!C:C,MATCH(R1060,本体!E:E,0))</f>
        <v>服务商品一览-厂端</v>
      </c>
      <c r="R1060" s="180" t="s">
        <v>2586</v>
      </c>
    </row>
    <row r="1061" s="263" customFormat="1" ht="16.5" spans="1:18">
      <c r="A1061" s="278" t="s">
        <v>2668</v>
      </c>
      <c r="B1061" s="278" t="s">
        <v>1763</v>
      </c>
      <c r="C1061" s="279"/>
      <c r="D1061" s="279" t="s">
        <v>2669</v>
      </c>
      <c r="E1061" s="285">
        <v>0</v>
      </c>
      <c r="F1061" s="285" t="s">
        <v>2552</v>
      </c>
      <c r="G1061" s="286"/>
      <c r="H1061" s="286"/>
      <c r="I1061" s="286"/>
      <c r="J1061" s="286"/>
      <c r="K1061" s="286" t="e">
        <f>INDEX('2月'!F:F,MATCH(G1061,'2月'!A:A,0))</f>
        <v>#N/A</v>
      </c>
      <c r="L1061" s="287" t="s">
        <v>45</v>
      </c>
      <c r="M1061" s="287"/>
      <c r="N1061" s="287" t="s">
        <v>45</v>
      </c>
      <c r="O1061" s="286" t="str">
        <f>VLOOKUP(Q1061,重复!A:A,1,FALSE)</f>
        <v>服务商品一览-厂端</v>
      </c>
      <c r="P1061" s="279" t="s">
        <v>543</v>
      </c>
      <c r="Q1061" s="279" t="str">
        <f>INDEX(本体!C:C,MATCH(R1061,本体!E:E,0))</f>
        <v>服务商品一览-厂端</v>
      </c>
      <c r="R1061" s="180" t="s">
        <v>2586</v>
      </c>
    </row>
    <row r="1062" s="263" customFormat="1" ht="16.5" spans="1:18">
      <c r="A1062" s="278" t="s">
        <v>2670</v>
      </c>
      <c r="B1062" s="278" t="s">
        <v>1763</v>
      </c>
      <c r="C1062" s="279"/>
      <c r="D1062" s="279" t="s">
        <v>2671</v>
      </c>
      <c r="E1062" s="285">
        <v>0</v>
      </c>
      <c r="F1062" s="285" t="s">
        <v>2552</v>
      </c>
      <c r="G1062" s="286"/>
      <c r="H1062" s="286"/>
      <c r="I1062" s="286"/>
      <c r="J1062" s="286"/>
      <c r="K1062" s="286" t="e">
        <f>INDEX('2月'!F:F,MATCH(G1062,'2月'!A:A,0))</f>
        <v>#N/A</v>
      </c>
      <c r="L1062" s="287" t="s">
        <v>45</v>
      </c>
      <c r="M1062" s="287"/>
      <c r="N1062" s="287" t="s">
        <v>45</v>
      </c>
      <c r="O1062" s="286" t="str">
        <f>VLOOKUP(Q1062,重复!A:A,1,FALSE)</f>
        <v>服务商品一览-厂端</v>
      </c>
      <c r="P1062" s="279" t="s">
        <v>543</v>
      </c>
      <c r="Q1062" s="279" t="str">
        <f>INDEX(本体!C:C,MATCH(R1062,本体!E:E,0))</f>
        <v>服务商品一览-厂端</v>
      </c>
      <c r="R1062" s="180" t="s">
        <v>2586</v>
      </c>
    </row>
    <row r="1063" s="263" customFormat="1" ht="16.5" spans="1:18">
      <c r="A1063" s="278" t="s">
        <v>2672</v>
      </c>
      <c r="B1063" s="278" t="s">
        <v>1763</v>
      </c>
      <c r="C1063" s="279"/>
      <c r="D1063" s="279" t="s">
        <v>2673</v>
      </c>
      <c r="E1063" s="285">
        <v>0</v>
      </c>
      <c r="F1063" s="285" t="s">
        <v>2552</v>
      </c>
      <c r="G1063" s="286"/>
      <c r="H1063" s="286"/>
      <c r="I1063" s="286"/>
      <c r="J1063" s="286"/>
      <c r="K1063" s="286" t="e">
        <f>INDEX('2月'!F:F,MATCH(G1063,'2月'!A:A,0))</f>
        <v>#N/A</v>
      </c>
      <c r="L1063" s="287" t="s">
        <v>45</v>
      </c>
      <c r="M1063" s="287"/>
      <c r="N1063" s="287" t="s">
        <v>45</v>
      </c>
      <c r="O1063" s="286" t="str">
        <f>VLOOKUP(Q1063,重复!A:A,1,FALSE)</f>
        <v>服务商品一览-厂端</v>
      </c>
      <c r="P1063" s="279" t="s">
        <v>543</v>
      </c>
      <c r="Q1063" s="279" t="str">
        <f>INDEX(本体!C:C,MATCH(R1063,本体!E:E,0))</f>
        <v>服务商品一览-厂端</v>
      </c>
      <c r="R1063" s="180" t="s">
        <v>2586</v>
      </c>
    </row>
    <row r="1064" s="263" customFormat="1" ht="16.5" spans="1:18">
      <c r="A1064" s="278" t="s">
        <v>2674</v>
      </c>
      <c r="B1064" s="278" t="s">
        <v>1763</v>
      </c>
      <c r="C1064" s="279"/>
      <c r="D1064" s="279" t="s">
        <v>2675</v>
      </c>
      <c r="E1064" s="285">
        <v>6277.90655172412</v>
      </c>
      <c r="F1064" s="285" t="s">
        <v>2552</v>
      </c>
      <c r="G1064" s="286"/>
      <c r="H1064" s="286"/>
      <c r="I1064" s="286"/>
      <c r="J1064" s="286"/>
      <c r="K1064" s="286" t="e">
        <f>INDEX('2月'!F:F,MATCH(G1064,'2月'!A:A,0))</f>
        <v>#N/A</v>
      </c>
      <c r="L1064" s="287" t="s">
        <v>45</v>
      </c>
      <c r="M1064" s="287"/>
      <c r="N1064" s="287" t="s">
        <v>45</v>
      </c>
      <c r="O1064" s="286" t="str">
        <f>VLOOKUP(Q1064,重复!A:A,1,FALSE)</f>
        <v>服务商品一览-厂端</v>
      </c>
      <c r="P1064" s="279" t="s">
        <v>543</v>
      </c>
      <c r="Q1064" s="279" t="str">
        <f>INDEX(本体!C:C,MATCH(R1064,本体!E:E,0))</f>
        <v>服务商品一览-厂端</v>
      </c>
      <c r="R1064" s="180" t="s">
        <v>2586</v>
      </c>
    </row>
    <row r="1065" s="263" customFormat="1" ht="16.5" spans="1:18">
      <c r="A1065" s="278" t="s">
        <v>2676</v>
      </c>
      <c r="B1065" s="278" t="s">
        <v>1763</v>
      </c>
      <c r="C1065" s="291" t="s">
        <v>2677</v>
      </c>
      <c r="D1065" s="279"/>
      <c r="E1065" s="285">
        <v>0</v>
      </c>
      <c r="F1065" s="285" t="s">
        <v>2552</v>
      </c>
      <c r="G1065" s="286">
        <v>294</v>
      </c>
      <c r="H1065" s="286" t="s">
        <v>2482</v>
      </c>
      <c r="I1065" s="286" t="s">
        <v>2677</v>
      </c>
      <c r="J1065" s="286" t="s">
        <v>34</v>
      </c>
      <c r="K1065" s="286" t="str">
        <f>INDEX('2月'!F:F,MATCH(G1065,'2月'!A:A,0))</f>
        <v>可废弃</v>
      </c>
      <c r="L1065" s="287"/>
      <c r="M1065" s="287" t="s">
        <v>519</v>
      </c>
      <c r="N1065" s="287" t="s">
        <v>34</v>
      </c>
      <c r="O1065" s="286" t="e">
        <f>VLOOKUP(Q1065,重复!A:A,1,FALSE)</f>
        <v>#N/A</v>
      </c>
      <c r="P1065" s="279" t="s">
        <v>543</v>
      </c>
      <c r="Q1065" s="279" t="e">
        <f>INDEX(本体!C:C,MATCH(R1065,本体!E:E,0))</f>
        <v>#N/A</v>
      </c>
      <c r="R1065" s="176" t="s">
        <v>520</v>
      </c>
    </row>
    <row r="1066" s="263" customFormat="1" ht="16.5" spans="1:18">
      <c r="A1066" s="278" t="s">
        <v>2678</v>
      </c>
      <c r="B1066" s="278" t="s">
        <v>1763</v>
      </c>
      <c r="C1066" s="291" t="s">
        <v>2679</v>
      </c>
      <c r="D1066" s="279"/>
      <c r="E1066" s="285">
        <v>0</v>
      </c>
      <c r="F1066" s="285" t="s">
        <v>2552</v>
      </c>
      <c r="G1066" s="286">
        <v>295</v>
      </c>
      <c r="H1066" s="286" t="s">
        <v>2482</v>
      </c>
      <c r="I1066" s="286" t="s">
        <v>2679</v>
      </c>
      <c r="J1066" s="286" t="s">
        <v>34</v>
      </c>
      <c r="K1066" s="286" t="str">
        <f>INDEX('2月'!F:F,MATCH(G1066,'2月'!A:A,0))</f>
        <v>可废弃</v>
      </c>
      <c r="L1066" s="287"/>
      <c r="M1066" s="287" t="s">
        <v>519</v>
      </c>
      <c r="N1066" s="287" t="s">
        <v>34</v>
      </c>
      <c r="O1066" s="286" t="e">
        <f>VLOOKUP(Q1066,重复!A:A,1,FALSE)</f>
        <v>#N/A</v>
      </c>
      <c r="P1066" s="279" t="s">
        <v>543</v>
      </c>
      <c r="Q1066" s="279" t="e">
        <f>INDEX(本体!C:C,MATCH(R1066,本体!E:E,0))</f>
        <v>#N/A</v>
      </c>
      <c r="R1066" s="176" t="s">
        <v>520</v>
      </c>
    </row>
    <row r="1067" s="263" customFormat="1" ht="16.5" spans="1:18">
      <c r="A1067" s="278" t="s">
        <v>2680</v>
      </c>
      <c r="B1067" s="278" t="s">
        <v>1763</v>
      </c>
      <c r="C1067" s="291" t="s">
        <v>1269</v>
      </c>
      <c r="D1067" s="279"/>
      <c r="E1067" s="285">
        <v>0</v>
      </c>
      <c r="F1067" s="285" t="s">
        <v>2552</v>
      </c>
      <c r="G1067" s="286">
        <v>296</v>
      </c>
      <c r="H1067" s="286" t="s">
        <v>2482</v>
      </c>
      <c r="I1067" s="286" t="s">
        <v>1269</v>
      </c>
      <c r="J1067" s="286" t="s">
        <v>34</v>
      </c>
      <c r="K1067" s="286" t="str">
        <f>INDEX('2月'!F:F,MATCH(G1067,'2月'!A:A,0))</f>
        <v>可废弃</v>
      </c>
      <c r="L1067" s="287"/>
      <c r="M1067" s="287" t="s">
        <v>519</v>
      </c>
      <c r="N1067" s="287" t="s">
        <v>34</v>
      </c>
      <c r="O1067" s="286" t="e">
        <f>VLOOKUP(Q1067,重复!A:A,1,FALSE)</f>
        <v>#N/A</v>
      </c>
      <c r="P1067" s="279" t="s">
        <v>543</v>
      </c>
      <c r="Q1067" s="279" t="e">
        <f>INDEX(本体!C:C,MATCH(R1067,本体!E:E,0))</f>
        <v>#N/A</v>
      </c>
      <c r="R1067" s="176" t="s">
        <v>520</v>
      </c>
    </row>
    <row r="1068" s="263" customFormat="1" ht="16.5" spans="1:18">
      <c r="A1068" s="278" t="s">
        <v>2681</v>
      </c>
      <c r="B1068" s="278" t="s">
        <v>1763</v>
      </c>
      <c r="C1068" s="291" t="s">
        <v>2682</v>
      </c>
      <c r="D1068" s="279"/>
      <c r="E1068" s="285">
        <v>0</v>
      </c>
      <c r="F1068" s="285" t="s">
        <v>2552</v>
      </c>
      <c r="G1068" s="286">
        <v>297</v>
      </c>
      <c r="H1068" s="286" t="s">
        <v>2482</v>
      </c>
      <c r="I1068" s="286" t="s">
        <v>2682</v>
      </c>
      <c r="J1068" s="286" t="s">
        <v>34</v>
      </c>
      <c r="K1068" s="286" t="str">
        <f>INDEX('2月'!F:F,MATCH(G1068,'2月'!A:A,0))</f>
        <v>可废弃</v>
      </c>
      <c r="L1068" s="287"/>
      <c r="M1068" s="287" t="s">
        <v>519</v>
      </c>
      <c r="N1068" s="287" t="s">
        <v>34</v>
      </c>
      <c r="O1068" s="286" t="e">
        <f>VLOOKUP(Q1068,重复!A:A,1,FALSE)</f>
        <v>#N/A</v>
      </c>
      <c r="P1068" s="279" t="s">
        <v>543</v>
      </c>
      <c r="Q1068" s="279" t="e">
        <f>INDEX(本体!C:C,MATCH(R1068,本体!E:E,0))</f>
        <v>#N/A</v>
      </c>
      <c r="R1068" s="176" t="s">
        <v>520</v>
      </c>
    </row>
    <row r="1069" s="263" customFormat="1" ht="16.5" spans="1:18">
      <c r="A1069" s="278" t="s">
        <v>2683</v>
      </c>
      <c r="B1069" s="278" t="s">
        <v>1763</v>
      </c>
      <c r="C1069" s="291" t="s">
        <v>1273</v>
      </c>
      <c r="D1069" s="279"/>
      <c r="E1069" s="285">
        <v>0</v>
      </c>
      <c r="F1069" s="285" t="s">
        <v>2552</v>
      </c>
      <c r="G1069" s="286">
        <v>299</v>
      </c>
      <c r="H1069" s="286" t="s">
        <v>2482</v>
      </c>
      <c r="I1069" s="286" t="s">
        <v>1273</v>
      </c>
      <c r="J1069" s="286" t="s">
        <v>34</v>
      </c>
      <c r="K1069" s="286" t="str">
        <f>INDEX('2月'!F:F,MATCH(G1069,'2月'!A:A,0))</f>
        <v>可废弃</v>
      </c>
      <c r="L1069" s="287"/>
      <c r="M1069" s="287" t="s">
        <v>519</v>
      </c>
      <c r="N1069" s="287" t="s">
        <v>34</v>
      </c>
      <c r="O1069" s="286" t="e">
        <f>VLOOKUP(Q1069,重复!A:A,1,FALSE)</f>
        <v>#N/A</v>
      </c>
      <c r="P1069" s="279" t="s">
        <v>543</v>
      </c>
      <c r="Q1069" s="279" t="e">
        <f>INDEX(本体!C:C,MATCH(R1069,本体!E:E,0))</f>
        <v>#N/A</v>
      </c>
      <c r="R1069" s="176" t="s">
        <v>520</v>
      </c>
    </row>
    <row r="1070" s="263" customFormat="1" ht="16.5" spans="1:18">
      <c r="A1070" s="278" t="s">
        <v>2684</v>
      </c>
      <c r="B1070" s="278" t="s">
        <v>1763</v>
      </c>
      <c r="C1070" s="291" t="s">
        <v>1277</v>
      </c>
      <c r="D1070" s="279"/>
      <c r="E1070" s="285">
        <v>0</v>
      </c>
      <c r="F1070" s="285" t="s">
        <v>2552</v>
      </c>
      <c r="G1070" s="286">
        <v>300</v>
      </c>
      <c r="H1070" s="286" t="s">
        <v>2482</v>
      </c>
      <c r="I1070" s="286" t="s">
        <v>1277</v>
      </c>
      <c r="J1070" s="286" t="s">
        <v>34</v>
      </c>
      <c r="K1070" s="286" t="str">
        <f>INDEX('2月'!F:F,MATCH(G1070,'2月'!A:A,0))</f>
        <v>可废弃</v>
      </c>
      <c r="L1070" s="287"/>
      <c r="M1070" s="287" t="s">
        <v>519</v>
      </c>
      <c r="N1070" s="287" t="s">
        <v>34</v>
      </c>
      <c r="O1070" s="286" t="e">
        <f>VLOOKUP(Q1070,重复!A:A,1,FALSE)</f>
        <v>#N/A</v>
      </c>
      <c r="P1070" s="279" t="s">
        <v>543</v>
      </c>
      <c r="Q1070" s="279" t="e">
        <f>INDEX(本体!C:C,MATCH(R1070,本体!E:E,0))</f>
        <v>#N/A</v>
      </c>
      <c r="R1070" s="176" t="s">
        <v>520</v>
      </c>
    </row>
    <row r="1071" s="263" customFormat="1" ht="16.5" spans="1:18">
      <c r="A1071" s="278" t="s">
        <v>2685</v>
      </c>
      <c r="B1071" s="278" t="s">
        <v>1763</v>
      </c>
      <c r="C1071" s="291" t="s">
        <v>2686</v>
      </c>
      <c r="D1071" s="279"/>
      <c r="E1071" s="285">
        <v>0</v>
      </c>
      <c r="F1071" s="285" t="s">
        <v>2552</v>
      </c>
      <c r="G1071" s="286">
        <v>301</v>
      </c>
      <c r="H1071" s="286" t="s">
        <v>2482</v>
      </c>
      <c r="I1071" s="286" t="s">
        <v>2687</v>
      </c>
      <c r="J1071" s="286" t="s">
        <v>34</v>
      </c>
      <c r="K1071" s="286" t="str">
        <f>INDEX('2月'!F:F,MATCH(G1071,'2月'!A:A,0))</f>
        <v>可废弃</v>
      </c>
      <c r="L1071" s="287" t="s">
        <v>34</v>
      </c>
      <c r="M1071" s="287" t="s">
        <v>519</v>
      </c>
      <c r="N1071" s="287" t="s">
        <v>34</v>
      </c>
      <c r="O1071" s="286" t="e">
        <f>VLOOKUP(Q1071,重复!A:A,1,FALSE)</f>
        <v>#N/A</v>
      </c>
      <c r="P1071" s="279" t="s">
        <v>543</v>
      </c>
      <c r="Q1071" s="279" t="e">
        <f>INDEX(本体!C:C,MATCH(R1071,本体!E:E,0))</f>
        <v>#N/A</v>
      </c>
      <c r="R1071" s="176" t="s">
        <v>520</v>
      </c>
    </row>
    <row r="1072" s="263" customFormat="1" ht="16.5" spans="1:18">
      <c r="A1072" s="278" t="s">
        <v>2688</v>
      </c>
      <c r="B1072" s="278" t="s">
        <v>1763</v>
      </c>
      <c r="C1072" s="291" t="s">
        <v>2689</v>
      </c>
      <c r="D1072" s="279"/>
      <c r="E1072" s="285">
        <v>0</v>
      </c>
      <c r="F1072" s="285" t="s">
        <v>2552</v>
      </c>
      <c r="G1072" s="286">
        <v>302</v>
      </c>
      <c r="H1072" s="286" t="s">
        <v>2482</v>
      </c>
      <c r="I1072" s="286" t="s">
        <v>2689</v>
      </c>
      <c r="J1072" s="286" t="s">
        <v>34</v>
      </c>
      <c r="K1072" s="286" t="str">
        <f>INDEX('2月'!F:F,MATCH(G1072,'2月'!A:A,0))</f>
        <v>可废弃</v>
      </c>
      <c r="L1072" s="287"/>
      <c r="M1072" s="287" t="s">
        <v>519</v>
      </c>
      <c r="N1072" s="287" t="s">
        <v>34</v>
      </c>
      <c r="O1072" s="286" t="e">
        <f>VLOOKUP(Q1072,重复!A:A,1,FALSE)</f>
        <v>#N/A</v>
      </c>
      <c r="P1072" s="279" t="s">
        <v>543</v>
      </c>
      <c r="Q1072" s="279" t="e">
        <f>INDEX(本体!C:C,MATCH(R1072,本体!E:E,0))</f>
        <v>#N/A</v>
      </c>
      <c r="R1072" s="176" t="s">
        <v>520</v>
      </c>
    </row>
    <row r="1073" s="263" customFormat="1" ht="16.5" spans="1:18">
      <c r="A1073" s="278" t="s">
        <v>2690</v>
      </c>
      <c r="B1073" s="278" t="s">
        <v>1763</v>
      </c>
      <c r="C1073" s="291" t="s">
        <v>2691</v>
      </c>
      <c r="D1073" s="279"/>
      <c r="E1073" s="285">
        <v>0</v>
      </c>
      <c r="F1073" s="285" t="s">
        <v>2552</v>
      </c>
      <c r="G1073" s="286">
        <v>303</v>
      </c>
      <c r="H1073" s="286" t="s">
        <v>2482</v>
      </c>
      <c r="I1073" s="286" t="s">
        <v>2691</v>
      </c>
      <c r="J1073" s="286" t="s">
        <v>34</v>
      </c>
      <c r="K1073" s="286" t="str">
        <f>INDEX('2月'!F:F,MATCH(G1073,'2月'!A:A,0))</f>
        <v>可废弃</v>
      </c>
      <c r="L1073" s="287"/>
      <c r="M1073" s="287" t="s">
        <v>519</v>
      </c>
      <c r="N1073" s="287" t="s">
        <v>34</v>
      </c>
      <c r="O1073" s="286" t="e">
        <f>VLOOKUP(Q1073,重复!A:A,1,FALSE)</f>
        <v>#N/A</v>
      </c>
      <c r="P1073" s="279" t="s">
        <v>543</v>
      </c>
      <c r="Q1073" s="279" t="e">
        <f>INDEX(本体!C:C,MATCH(R1073,本体!E:E,0))</f>
        <v>#N/A</v>
      </c>
      <c r="R1073" s="176" t="s">
        <v>520</v>
      </c>
    </row>
    <row r="1074" ht="16.5" spans="1:18">
      <c r="A1074" s="278" t="s">
        <v>2692</v>
      </c>
      <c r="B1074" s="278" t="s">
        <v>1763</v>
      </c>
      <c r="C1074" s="279" t="s">
        <v>1803</v>
      </c>
      <c r="D1074" s="279" t="s">
        <v>2693</v>
      </c>
      <c r="E1074" s="285">
        <v>10986.3364655172</v>
      </c>
      <c r="F1074" s="285" t="s">
        <v>2552</v>
      </c>
      <c r="G1074" s="286"/>
      <c r="H1074" s="286"/>
      <c r="I1074" s="286"/>
      <c r="J1074" s="286"/>
      <c r="K1074" s="286" t="e">
        <f>INDEX('2月'!F:F,MATCH(G1074,'2月'!A:A,0))</f>
        <v>#N/A</v>
      </c>
      <c r="L1074" s="287" t="s">
        <v>33</v>
      </c>
      <c r="M1074" s="287"/>
      <c r="N1074" s="287" t="s">
        <v>45</v>
      </c>
      <c r="O1074" s="286" t="str">
        <f>VLOOKUP(Q1074,重复!A:A,1,FALSE)</f>
        <v>作业组维护</v>
      </c>
      <c r="P1074" s="279" t="s">
        <v>543</v>
      </c>
      <c r="Q1074" s="279" t="str">
        <f>INDEX(本体!C:C,MATCH(R1074,本体!E:E,0))</f>
        <v>作业组维护</v>
      </c>
      <c r="R1074" s="180" t="s">
        <v>2694</v>
      </c>
    </row>
    <row r="1075" ht="16.5" spans="1:18">
      <c r="A1075" s="278" t="s">
        <v>2695</v>
      </c>
      <c r="B1075" s="278" t="s">
        <v>1763</v>
      </c>
      <c r="C1075" s="279" t="s">
        <v>2696</v>
      </c>
      <c r="D1075" s="279" t="s">
        <v>2696</v>
      </c>
      <c r="E1075" s="285">
        <v>7847.38318965515</v>
      </c>
      <c r="F1075" s="285" t="s">
        <v>2552</v>
      </c>
      <c r="G1075" s="286"/>
      <c r="H1075" s="286"/>
      <c r="I1075" s="286"/>
      <c r="J1075" s="286"/>
      <c r="K1075" s="286" t="e">
        <f>INDEX('2月'!F:F,MATCH(G1075,'2月'!A:A,0))</f>
        <v>#N/A</v>
      </c>
      <c r="L1075" s="287" t="s">
        <v>33</v>
      </c>
      <c r="M1075" s="287"/>
      <c r="N1075" s="287" t="s">
        <v>45</v>
      </c>
      <c r="O1075" s="286" t="str">
        <f>VLOOKUP(Q1075,重复!A:A,1,FALSE)</f>
        <v>作业组维护</v>
      </c>
      <c r="P1075" s="279" t="s">
        <v>543</v>
      </c>
      <c r="Q1075" s="279" t="str">
        <f>INDEX(本体!C:C,MATCH(R1075,本体!E:E,0))</f>
        <v>作业组维护</v>
      </c>
      <c r="R1075" s="180" t="s">
        <v>2694</v>
      </c>
    </row>
    <row r="1076" ht="16.5" spans="1:18">
      <c r="A1076" s="278" t="s">
        <v>2697</v>
      </c>
      <c r="B1076" s="278" t="s">
        <v>1763</v>
      </c>
      <c r="C1076" s="279" t="s">
        <v>2698</v>
      </c>
      <c r="D1076" s="279" t="s">
        <v>2698</v>
      </c>
      <c r="E1076" s="285">
        <v>6277.90655172412</v>
      </c>
      <c r="F1076" s="285" t="s">
        <v>2552</v>
      </c>
      <c r="G1076" s="286"/>
      <c r="H1076" s="286"/>
      <c r="I1076" s="286"/>
      <c r="J1076" s="286"/>
      <c r="K1076" s="286" t="e">
        <f>INDEX('2月'!F:F,MATCH(G1076,'2月'!A:A,0))</f>
        <v>#N/A</v>
      </c>
      <c r="L1076" s="287" t="s">
        <v>33</v>
      </c>
      <c r="M1076" s="287"/>
      <c r="N1076" s="287" t="s">
        <v>45</v>
      </c>
      <c r="O1076" s="286" t="str">
        <f>VLOOKUP(Q1076,重复!A:A,1,FALSE)</f>
        <v>作业组维护</v>
      </c>
      <c r="P1076" s="279" t="s">
        <v>543</v>
      </c>
      <c r="Q1076" s="279" t="str">
        <f>INDEX(本体!C:C,MATCH(R1076,本体!E:E,0))</f>
        <v>作业组维护</v>
      </c>
      <c r="R1076" s="180" t="s">
        <v>2699</v>
      </c>
    </row>
    <row r="1077" s="263" customFormat="1" ht="16.5" spans="1:18">
      <c r="A1077" s="278" t="s">
        <v>2700</v>
      </c>
      <c r="B1077" s="278" t="s">
        <v>1763</v>
      </c>
      <c r="C1077" s="279" t="s">
        <v>2701</v>
      </c>
      <c r="D1077" s="279" t="s">
        <v>2701</v>
      </c>
      <c r="E1077" s="285">
        <v>6277.90655172412</v>
      </c>
      <c r="F1077" s="285" t="s">
        <v>2552</v>
      </c>
      <c r="G1077" s="286"/>
      <c r="H1077" s="286"/>
      <c r="I1077" s="286"/>
      <c r="J1077" s="286"/>
      <c r="K1077" s="286" t="e">
        <f>INDEX('2月'!F:F,MATCH(G1077,'2月'!A:A,0))</f>
        <v>#N/A</v>
      </c>
      <c r="L1077" s="287" t="s">
        <v>33</v>
      </c>
      <c r="M1077" s="287"/>
      <c r="N1077" s="287" t="s">
        <v>45</v>
      </c>
      <c r="O1077" s="286" t="str">
        <f>VLOOKUP(Q1077,重复!A:A,1,FALSE)</f>
        <v>作业组维护</v>
      </c>
      <c r="P1077" s="279" t="s">
        <v>543</v>
      </c>
      <c r="Q1077" s="279" t="str">
        <f>INDEX(本体!C:C,MATCH(R1077,本体!E:E,0))</f>
        <v>作业组维护</v>
      </c>
      <c r="R1077" s="180" t="s">
        <v>2702</v>
      </c>
    </row>
    <row r="1078" ht="16.5" spans="1:18">
      <c r="A1078" s="278" t="s">
        <v>2703</v>
      </c>
      <c r="B1078" s="278" t="s">
        <v>1763</v>
      </c>
      <c r="C1078" s="279" t="s">
        <v>2704</v>
      </c>
      <c r="D1078" s="279" t="s">
        <v>2704</v>
      </c>
      <c r="E1078" s="285">
        <v>6277.90655172412</v>
      </c>
      <c r="F1078" s="285" t="s">
        <v>2552</v>
      </c>
      <c r="G1078" s="286">
        <v>202</v>
      </c>
      <c r="H1078" s="286" t="s">
        <v>1803</v>
      </c>
      <c r="I1078" s="286" t="s">
        <v>2705</v>
      </c>
      <c r="J1078" s="286" t="s">
        <v>33</v>
      </c>
      <c r="K1078" s="286">
        <f>INDEX('2月'!F:F,MATCH(G1078,'2月'!A:A,0))</f>
        <v>0</v>
      </c>
      <c r="L1078" s="287"/>
      <c r="M1078" s="287"/>
      <c r="N1078" s="287" t="s">
        <v>33</v>
      </c>
      <c r="O1078" s="286" t="str">
        <f>VLOOKUP(Q1078,重复!A:A,1,FALSE)</f>
        <v>作业组维护</v>
      </c>
      <c r="P1078" s="279" t="s">
        <v>543</v>
      </c>
      <c r="Q1078" s="279" t="str">
        <f>INDEX(本体!C:C,MATCH(R1078,本体!E:E,0))</f>
        <v>作业组维护</v>
      </c>
      <c r="R1078" s="180" t="s">
        <v>2702</v>
      </c>
    </row>
    <row r="1079" ht="16.5" spans="1:18">
      <c r="A1079" s="278" t="s">
        <v>2706</v>
      </c>
      <c r="B1079" s="278" t="s">
        <v>1763</v>
      </c>
      <c r="C1079" s="279" t="s">
        <v>2707</v>
      </c>
      <c r="D1079" s="279" t="s">
        <v>2707</v>
      </c>
      <c r="E1079" s="285">
        <v>0</v>
      </c>
      <c r="F1079" s="285" t="s">
        <v>2552</v>
      </c>
      <c r="G1079" s="286"/>
      <c r="H1079" s="286"/>
      <c r="I1079" s="286"/>
      <c r="J1079" s="286"/>
      <c r="K1079" s="286" t="e">
        <f>INDEX('2月'!F:F,MATCH(G1079,'2月'!A:A,0))</f>
        <v>#N/A</v>
      </c>
      <c r="L1079" s="287" t="s">
        <v>33</v>
      </c>
      <c r="M1079" s="287"/>
      <c r="N1079" s="287" t="s">
        <v>45</v>
      </c>
      <c r="O1079" s="286" t="str">
        <f>VLOOKUP(Q1079,重复!A:A,1,FALSE)</f>
        <v>作业组维护</v>
      </c>
      <c r="P1079" s="279" t="s">
        <v>543</v>
      </c>
      <c r="Q1079" s="279" t="str">
        <f>INDEX(本体!C:C,MATCH(R1079,本体!E:E,0))</f>
        <v>作业组维护</v>
      </c>
      <c r="R1079" s="180" t="s">
        <v>2708</v>
      </c>
    </row>
    <row r="1080" ht="16.5" spans="1:18">
      <c r="A1080" s="278" t="s">
        <v>2709</v>
      </c>
      <c r="B1080" s="278" t="s">
        <v>1763</v>
      </c>
      <c r="C1080" s="279" t="s">
        <v>2710</v>
      </c>
      <c r="D1080" s="279" t="s">
        <v>2710</v>
      </c>
      <c r="E1080" s="285">
        <v>6277.90655172412</v>
      </c>
      <c r="F1080" s="285" t="s">
        <v>2552</v>
      </c>
      <c r="G1080" s="286"/>
      <c r="H1080" s="286"/>
      <c r="I1080" s="286"/>
      <c r="J1080" s="286"/>
      <c r="K1080" s="286" t="e">
        <f>INDEX('2月'!F:F,MATCH(G1080,'2月'!A:A,0))</f>
        <v>#N/A</v>
      </c>
      <c r="L1080" s="287" t="s">
        <v>33</v>
      </c>
      <c r="M1080" s="287"/>
      <c r="N1080" s="287" t="s">
        <v>45</v>
      </c>
      <c r="O1080" s="286" t="str">
        <f>VLOOKUP(Q1080,重复!A:A,1,FALSE)</f>
        <v>作业组维护</v>
      </c>
      <c r="P1080" s="279" t="s">
        <v>543</v>
      </c>
      <c r="Q1080" s="279" t="str">
        <f>INDEX(本体!C:C,MATCH(R1080,本体!E:E,0))</f>
        <v>作业组维护</v>
      </c>
      <c r="R1080" s="180" t="s">
        <v>2711</v>
      </c>
    </row>
    <row r="1081" s="263" customFormat="1" ht="16.5" spans="1:18">
      <c r="A1081" s="278" t="s">
        <v>2712</v>
      </c>
      <c r="B1081" s="278" t="s">
        <v>1763</v>
      </c>
      <c r="C1081" s="279" t="s">
        <v>1803</v>
      </c>
      <c r="D1081" s="279" t="s">
        <v>2713</v>
      </c>
      <c r="E1081" s="285">
        <v>0</v>
      </c>
      <c r="F1081" s="285" t="s">
        <v>2552</v>
      </c>
      <c r="G1081" s="286">
        <v>203</v>
      </c>
      <c r="H1081" s="286" t="s">
        <v>1803</v>
      </c>
      <c r="I1081" s="286" t="s">
        <v>2713</v>
      </c>
      <c r="J1081" s="286" t="s">
        <v>33</v>
      </c>
      <c r="K1081" s="286">
        <f>INDEX('2月'!F:F,MATCH(G1081,'2月'!A:A,0))</f>
        <v>0</v>
      </c>
      <c r="L1081" s="287"/>
      <c r="M1081" s="287"/>
      <c r="N1081" s="287" t="s">
        <v>33</v>
      </c>
      <c r="O1081" s="286" t="str">
        <f>VLOOKUP(Q1081,重复!A:A,1,FALSE)</f>
        <v>作业组维护</v>
      </c>
      <c r="P1081" s="279" t="s">
        <v>543</v>
      </c>
      <c r="Q1081" s="279" t="str">
        <f>INDEX(本体!C:C,MATCH(R1081,本体!E:E,0))</f>
        <v>作业组维护</v>
      </c>
      <c r="R1081" s="180" t="s">
        <v>2702</v>
      </c>
    </row>
    <row r="1082" ht="16.5" spans="1:18">
      <c r="A1082" s="278" t="s">
        <v>2714</v>
      </c>
      <c r="B1082" s="278" t="s">
        <v>1763</v>
      </c>
      <c r="C1082" s="279" t="s">
        <v>2715</v>
      </c>
      <c r="D1082" s="279" t="s">
        <v>2716</v>
      </c>
      <c r="E1082" s="285">
        <v>10986.3364655172</v>
      </c>
      <c r="F1082" s="285" t="s">
        <v>2552</v>
      </c>
      <c r="G1082" s="286">
        <v>204</v>
      </c>
      <c r="H1082" s="286" t="s">
        <v>2715</v>
      </c>
      <c r="I1082" s="286" t="s">
        <v>2717</v>
      </c>
      <c r="J1082" s="292" t="s">
        <v>24</v>
      </c>
      <c r="K1082" s="286">
        <f>INDEX('2月'!F:F,MATCH(G1082,'2月'!A:A,0))</f>
        <v>0</v>
      </c>
      <c r="L1082" s="287"/>
      <c r="M1082" s="287"/>
      <c r="N1082" s="287" t="s">
        <v>24</v>
      </c>
      <c r="O1082" s="286" t="str">
        <f>VLOOKUP(Q1082,重复!A:A,1,FALSE)</f>
        <v>转账部门维护</v>
      </c>
      <c r="P1082" s="279" t="s">
        <v>543</v>
      </c>
      <c r="Q1082" s="279" t="str">
        <f>INDEX(本体!C:C,MATCH(R1082,本体!E:E,0))</f>
        <v>转账部门维护</v>
      </c>
      <c r="R1082" s="180" t="s">
        <v>2718</v>
      </c>
    </row>
    <row r="1083" ht="16.5" spans="1:18">
      <c r="A1083" s="278" t="s">
        <v>2719</v>
      </c>
      <c r="B1083" s="278" t="s">
        <v>1763</v>
      </c>
      <c r="C1083" s="279" t="s">
        <v>2720</v>
      </c>
      <c r="D1083" s="279" t="s">
        <v>2720</v>
      </c>
      <c r="E1083" s="285">
        <v>7847.38318965515</v>
      </c>
      <c r="F1083" s="285" t="s">
        <v>2552</v>
      </c>
      <c r="G1083" s="286">
        <v>228</v>
      </c>
      <c r="H1083" s="286" t="s">
        <v>2721</v>
      </c>
      <c r="I1083" s="286" t="s">
        <v>37</v>
      </c>
      <c r="J1083" s="286" t="s">
        <v>33</v>
      </c>
      <c r="K1083" s="286">
        <f>INDEX('2月'!F:F,MATCH(G1083,'2月'!A:A,0))</f>
        <v>0</v>
      </c>
      <c r="L1083" s="287" t="s">
        <v>33</v>
      </c>
      <c r="M1083" s="287"/>
      <c r="N1083" s="287" t="s">
        <v>33</v>
      </c>
      <c r="O1083" s="286" t="str">
        <f>VLOOKUP(Q1083,重复!A:A,1,FALSE)</f>
        <v>转账部门维护</v>
      </c>
      <c r="P1083" s="279" t="s">
        <v>543</v>
      </c>
      <c r="Q1083" s="279" t="str">
        <f>INDEX(本体!C:C,MATCH(R1083,本体!E:E,0))</f>
        <v>转账部门维护</v>
      </c>
      <c r="R1083" s="180" t="s">
        <v>2722</v>
      </c>
    </row>
    <row r="1084" ht="16.5" spans="1:18">
      <c r="A1084" s="278" t="s">
        <v>2723</v>
      </c>
      <c r="B1084" s="278" t="s">
        <v>1763</v>
      </c>
      <c r="C1084" s="279" t="s">
        <v>2724</v>
      </c>
      <c r="D1084" s="279" t="s">
        <v>2724</v>
      </c>
      <c r="E1084" s="285">
        <v>6277.90655172412</v>
      </c>
      <c r="F1084" s="285" t="s">
        <v>2552</v>
      </c>
      <c r="G1084" s="286">
        <v>205</v>
      </c>
      <c r="H1084" s="286" t="s">
        <v>2715</v>
      </c>
      <c r="I1084" s="286" t="s">
        <v>2725</v>
      </c>
      <c r="J1084" s="292" t="s">
        <v>24</v>
      </c>
      <c r="K1084" s="286">
        <f>INDEX('2月'!F:F,MATCH(G1084,'2月'!A:A,0))</f>
        <v>0</v>
      </c>
      <c r="L1084" s="287"/>
      <c r="M1084" s="287"/>
      <c r="N1084" s="287" t="s">
        <v>24</v>
      </c>
      <c r="O1084" s="286" t="str">
        <f>VLOOKUP(Q1084,重复!A:A,1,FALSE)</f>
        <v>转账部门维护</v>
      </c>
      <c r="P1084" s="279" t="s">
        <v>543</v>
      </c>
      <c r="Q1084" s="279" t="str">
        <f>INDEX(本体!C:C,MATCH(R1084,本体!E:E,0))</f>
        <v>转账部门维护</v>
      </c>
      <c r="R1084" s="180" t="s">
        <v>2726</v>
      </c>
    </row>
    <row r="1085" s="263" customFormat="1" ht="16.5" spans="1:18">
      <c r="A1085" s="278" t="s">
        <v>2727</v>
      </c>
      <c r="B1085" s="278" t="s">
        <v>1763</v>
      </c>
      <c r="C1085" s="279" t="s">
        <v>2728</v>
      </c>
      <c r="D1085" s="279" t="s">
        <v>2728</v>
      </c>
      <c r="E1085" s="285">
        <v>6277.90655172412</v>
      </c>
      <c r="F1085" s="285" t="s">
        <v>2552</v>
      </c>
      <c r="G1085" s="286">
        <v>227</v>
      </c>
      <c r="H1085" s="286" t="s">
        <v>2721</v>
      </c>
      <c r="I1085" s="286" t="s">
        <v>32</v>
      </c>
      <c r="J1085" s="286" t="s">
        <v>33</v>
      </c>
      <c r="K1085" s="286">
        <f>INDEX('2月'!F:F,MATCH(G1085,'2月'!A:A,0))</f>
        <v>0</v>
      </c>
      <c r="L1085" s="287" t="s">
        <v>33</v>
      </c>
      <c r="M1085" s="287"/>
      <c r="N1085" s="287" t="s">
        <v>33</v>
      </c>
      <c r="O1085" s="286" t="str">
        <f>VLOOKUP(Q1085,重复!A:A,1,FALSE)</f>
        <v>转账部门维护</v>
      </c>
      <c r="P1085" s="279" t="s">
        <v>543</v>
      </c>
      <c r="Q1085" s="279" t="str">
        <f>INDEX(本体!C:C,MATCH(R1085,本体!E:E,0))</f>
        <v>转账部门维护</v>
      </c>
      <c r="R1085" s="180" t="s">
        <v>2722</v>
      </c>
    </row>
    <row r="1086" ht="16.5" spans="1:18">
      <c r="A1086" s="278" t="s">
        <v>2729</v>
      </c>
      <c r="B1086" s="278" t="s">
        <v>1763</v>
      </c>
      <c r="C1086" s="279" t="s">
        <v>2730</v>
      </c>
      <c r="D1086" s="279" t="s">
        <v>2730</v>
      </c>
      <c r="E1086" s="285">
        <v>6277.90655172412</v>
      </c>
      <c r="F1086" s="285" t="s">
        <v>2552</v>
      </c>
      <c r="G1086" s="286">
        <v>206</v>
      </c>
      <c r="H1086" s="286" t="s">
        <v>2715</v>
      </c>
      <c r="I1086" s="286" t="s">
        <v>2730</v>
      </c>
      <c r="J1086" s="292" t="s">
        <v>24</v>
      </c>
      <c r="K1086" s="286">
        <f>INDEX('2月'!F:F,MATCH(G1086,'2月'!A:A,0))</f>
        <v>0</v>
      </c>
      <c r="L1086" s="287"/>
      <c r="M1086" s="287"/>
      <c r="N1086" s="287" t="s">
        <v>24</v>
      </c>
      <c r="O1086" s="286" t="str">
        <f>VLOOKUP(Q1086,重复!A:A,1,FALSE)</f>
        <v>转账部门维护</v>
      </c>
      <c r="P1086" s="279" t="s">
        <v>543</v>
      </c>
      <c r="Q1086" s="279" t="str">
        <f>INDEX(本体!C:C,MATCH(R1086,本体!E:E,0))</f>
        <v>转账部门维护</v>
      </c>
      <c r="R1086" s="180" t="s">
        <v>2722</v>
      </c>
    </row>
    <row r="1087" ht="16.5" spans="1:18">
      <c r="A1087" s="278" t="s">
        <v>2731</v>
      </c>
      <c r="B1087" s="278" t="s">
        <v>1763</v>
      </c>
      <c r="C1087" s="279" t="s">
        <v>2732</v>
      </c>
      <c r="D1087" s="279" t="s">
        <v>2732</v>
      </c>
      <c r="E1087" s="285">
        <v>0</v>
      </c>
      <c r="F1087" s="285" t="s">
        <v>2552</v>
      </c>
      <c r="G1087" s="286">
        <v>229</v>
      </c>
      <c r="H1087" s="286" t="s">
        <v>2721</v>
      </c>
      <c r="I1087" s="286" t="s">
        <v>40</v>
      </c>
      <c r="J1087" s="286" t="s">
        <v>33</v>
      </c>
      <c r="K1087" s="286">
        <f>INDEX('2月'!F:F,MATCH(G1087,'2月'!A:A,0))</f>
        <v>0</v>
      </c>
      <c r="L1087" s="287" t="s">
        <v>33</v>
      </c>
      <c r="M1087" s="287"/>
      <c r="N1087" s="287" t="s">
        <v>33</v>
      </c>
      <c r="O1087" s="286" t="str">
        <f>VLOOKUP(Q1087,重复!A:A,1,FALSE)</f>
        <v>转账部门维护</v>
      </c>
      <c r="P1087" s="279" t="s">
        <v>543</v>
      </c>
      <c r="Q1087" s="279" t="str">
        <f>INDEX(本体!C:C,MATCH(R1087,本体!E:E,0))</f>
        <v>转账部门维护</v>
      </c>
      <c r="R1087" s="180" t="s">
        <v>2733</v>
      </c>
    </row>
    <row r="1088" ht="16.5" spans="1:18">
      <c r="A1088" s="278" t="s">
        <v>2734</v>
      </c>
      <c r="B1088" s="278" t="s">
        <v>1763</v>
      </c>
      <c r="C1088" s="279" t="s">
        <v>2735</v>
      </c>
      <c r="D1088" s="279" t="s">
        <v>2735</v>
      </c>
      <c r="E1088" s="285">
        <v>6277.90655172412</v>
      </c>
      <c r="F1088" s="285" t="s">
        <v>2552</v>
      </c>
      <c r="G1088" s="286"/>
      <c r="H1088" s="286"/>
      <c r="I1088" s="286"/>
      <c r="J1088" s="286"/>
      <c r="K1088" s="286" t="e">
        <f>INDEX('2月'!F:F,MATCH(G1088,'2月'!A:A,0))</f>
        <v>#N/A</v>
      </c>
      <c r="L1088" s="287" t="s">
        <v>33</v>
      </c>
      <c r="M1088" s="287"/>
      <c r="N1088" s="287" t="s">
        <v>45</v>
      </c>
      <c r="O1088" s="286" t="str">
        <f>VLOOKUP(Q1088,重复!A:A,1,FALSE)</f>
        <v>转账部门维护</v>
      </c>
      <c r="P1088" s="279" t="s">
        <v>543</v>
      </c>
      <c r="Q1088" s="279" t="str">
        <f>INDEX(本体!C:C,MATCH(R1088,本体!E:E,0))</f>
        <v>转账部门维护</v>
      </c>
      <c r="R1088" s="180" t="s">
        <v>2736</v>
      </c>
    </row>
    <row r="1089" s="263" customFormat="1" ht="16.5" spans="1:18">
      <c r="A1089" s="278" t="s">
        <v>2737</v>
      </c>
      <c r="B1089" s="278" t="s">
        <v>1763</v>
      </c>
      <c r="C1089" s="279" t="s">
        <v>2738</v>
      </c>
      <c r="D1089" s="279" t="s">
        <v>2739</v>
      </c>
      <c r="E1089" s="285">
        <v>10986.3364655172</v>
      </c>
      <c r="F1089" s="285" t="s">
        <v>2552</v>
      </c>
      <c r="G1089" s="286">
        <v>25</v>
      </c>
      <c r="H1089" s="286" t="s">
        <v>57</v>
      </c>
      <c r="I1089" s="286" t="s">
        <v>229</v>
      </c>
      <c r="J1089" s="286" t="s">
        <v>24</v>
      </c>
      <c r="K1089" s="286">
        <f>INDEX('2月'!F:F,MATCH(G1089,'2月'!A:A,0))</f>
        <v>0</v>
      </c>
      <c r="L1089" s="287" t="s">
        <v>24</v>
      </c>
      <c r="M1089" s="287"/>
      <c r="N1089" s="287" t="s">
        <v>24</v>
      </c>
      <c r="O1089" s="286" t="e">
        <f>VLOOKUP(Q1089,重复!A:A,1,FALSE)</f>
        <v>#N/A</v>
      </c>
      <c r="P1089" s="279" t="s">
        <v>543</v>
      </c>
      <c r="Q1089" s="279" t="str">
        <f>INDEX(本体!C:C,MATCH(R1089,本体!E:E,0))</f>
        <v>保险公司维护</v>
      </c>
      <c r="R1089" s="180" t="s">
        <v>2740</v>
      </c>
    </row>
    <row r="1090" s="263" customFormat="1" ht="16.5" spans="1:18">
      <c r="A1090" s="278" t="s">
        <v>2741</v>
      </c>
      <c r="B1090" s="278" t="s">
        <v>1763</v>
      </c>
      <c r="C1090" s="279"/>
      <c r="D1090" s="279" t="s">
        <v>2742</v>
      </c>
      <c r="E1090" s="285">
        <v>7847.38318965515</v>
      </c>
      <c r="F1090" s="285" t="s">
        <v>2552</v>
      </c>
      <c r="G1090" s="286">
        <v>25</v>
      </c>
      <c r="H1090" s="286" t="s">
        <v>57</v>
      </c>
      <c r="I1090" s="286" t="s">
        <v>229</v>
      </c>
      <c r="J1090" s="286" t="s">
        <v>24</v>
      </c>
      <c r="K1090" s="286">
        <f>INDEX('2月'!F:F,MATCH(G1090,'2月'!A:A,0))</f>
        <v>0</v>
      </c>
      <c r="L1090" s="287" t="s">
        <v>24</v>
      </c>
      <c r="M1090" s="287"/>
      <c r="N1090" s="287" t="s">
        <v>24</v>
      </c>
      <c r="O1090" s="286" t="e">
        <f>VLOOKUP(Q1090,重复!A:A,1,FALSE)</f>
        <v>#N/A</v>
      </c>
      <c r="P1090" s="279" t="s">
        <v>543</v>
      </c>
      <c r="Q1090" s="279" t="str">
        <f>INDEX(本体!C:C,MATCH(R1090,本体!E:E,0))</f>
        <v>保险公司维护</v>
      </c>
      <c r="R1090" s="180" t="s">
        <v>2740</v>
      </c>
    </row>
    <row r="1091" s="263" customFormat="1" ht="16.5" spans="1:18">
      <c r="A1091" s="278" t="s">
        <v>2743</v>
      </c>
      <c r="B1091" s="278" t="s">
        <v>1763</v>
      </c>
      <c r="C1091" s="279"/>
      <c r="D1091" s="279" t="s">
        <v>2744</v>
      </c>
      <c r="E1091" s="285">
        <v>6277.90655172412</v>
      </c>
      <c r="F1091" s="285" t="s">
        <v>2552</v>
      </c>
      <c r="G1091" s="286">
        <v>25</v>
      </c>
      <c r="H1091" s="286" t="s">
        <v>57</v>
      </c>
      <c r="I1091" s="286" t="s">
        <v>229</v>
      </c>
      <c r="J1091" s="286" t="s">
        <v>24</v>
      </c>
      <c r="K1091" s="286">
        <f>INDEX('2月'!F:F,MATCH(G1091,'2月'!A:A,0))</f>
        <v>0</v>
      </c>
      <c r="L1091" s="287" t="s">
        <v>24</v>
      </c>
      <c r="M1091" s="287"/>
      <c r="N1091" s="287" t="s">
        <v>24</v>
      </c>
      <c r="O1091" s="286" t="e">
        <f>VLOOKUP(Q1091,重复!A:A,1,FALSE)</f>
        <v>#N/A</v>
      </c>
      <c r="P1091" s="279" t="s">
        <v>543</v>
      </c>
      <c r="Q1091" s="279" t="str">
        <f>INDEX(本体!C:C,MATCH(R1091,本体!E:E,0))</f>
        <v>保险公司维护</v>
      </c>
      <c r="R1091" s="180" t="s">
        <v>2745</v>
      </c>
    </row>
    <row r="1092" s="263" customFormat="1" ht="16.5" spans="1:18">
      <c r="A1092" s="278" t="s">
        <v>2746</v>
      </c>
      <c r="B1092" s="278" t="s">
        <v>1763</v>
      </c>
      <c r="C1092" s="279"/>
      <c r="D1092" s="279" t="s">
        <v>2747</v>
      </c>
      <c r="E1092" s="285">
        <v>6277.90655172412</v>
      </c>
      <c r="F1092" s="285" t="s">
        <v>2552</v>
      </c>
      <c r="G1092" s="286">
        <v>25</v>
      </c>
      <c r="H1092" s="286" t="s">
        <v>57</v>
      </c>
      <c r="I1092" s="286" t="s">
        <v>229</v>
      </c>
      <c r="J1092" s="286" t="s">
        <v>24</v>
      </c>
      <c r="K1092" s="286">
        <f>INDEX('2月'!F:F,MATCH(G1092,'2月'!A:A,0))</f>
        <v>0</v>
      </c>
      <c r="L1092" s="287" t="s">
        <v>24</v>
      </c>
      <c r="M1092" s="287"/>
      <c r="N1092" s="287" t="s">
        <v>24</v>
      </c>
      <c r="O1092" s="286" t="e">
        <f>VLOOKUP(Q1092,重复!A:A,1,FALSE)</f>
        <v>#N/A</v>
      </c>
      <c r="P1092" s="279" t="s">
        <v>543</v>
      </c>
      <c r="Q1092" s="279" t="str">
        <f>INDEX(本体!C:C,MATCH(R1092,本体!E:E,0))</f>
        <v>保险公司维护</v>
      </c>
      <c r="R1092" s="180" t="s">
        <v>2748</v>
      </c>
    </row>
    <row r="1093" s="263" customFormat="1" ht="16.5" spans="1:18">
      <c r="A1093" s="278" t="s">
        <v>2749</v>
      </c>
      <c r="B1093" s="278" t="s">
        <v>1763</v>
      </c>
      <c r="C1093" s="279"/>
      <c r="D1093" s="280" t="s">
        <v>2750</v>
      </c>
      <c r="E1093" s="285">
        <v>6277.90655172412</v>
      </c>
      <c r="F1093" s="285" t="s">
        <v>2552</v>
      </c>
      <c r="G1093" s="286">
        <v>25</v>
      </c>
      <c r="H1093" s="286" t="s">
        <v>57</v>
      </c>
      <c r="I1093" s="286" t="s">
        <v>229</v>
      </c>
      <c r="J1093" s="286" t="s">
        <v>24</v>
      </c>
      <c r="K1093" s="286">
        <f>INDEX('2月'!F:F,MATCH(G1093,'2月'!A:A,0))</f>
        <v>0</v>
      </c>
      <c r="L1093" s="287" t="s">
        <v>24</v>
      </c>
      <c r="M1093" s="287"/>
      <c r="N1093" s="287" t="s">
        <v>24</v>
      </c>
      <c r="O1093" s="286" t="e">
        <f>VLOOKUP(Q1093,重复!A:A,1,FALSE)</f>
        <v>#N/A</v>
      </c>
      <c r="P1093" s="279" t="s">
        <v>543</v>
      </c>
      <c r="Q1093" s="279" t="str">
        <f>INDEX(本体!C:C,MATCH(R1093,本体!E:E,0))</f>
        <v>保险公司维护</v>
      </c>
      <c r="R1093" s="180" t="s">
        <v>2748</v>
      </c>
    </row>
    <row r="1094" s="263" customFormat="1" ht="16.5" spans="1:18">
      <c r="A1094" s="278" t="s">
        <v>2751</v>
      </c>
      <c r="B1094" s="278" t="s">
        <v>1763</v>
      </c>
      <c r="C1094" s="279"/>
      <c r="D1094" s="280" t="s">
        <v>2752</v>
      </c>
      <c r="E1094" s="285">
        <v>6277.90655172412</v>
      </c>
      <c r="F1094" s="285" t="s">
        <v>2552</v>
      </c>
      <c r="G1094" s="286">
        <v>25</v>
      </c>
      <c r="H1094" s="286" t="s">
        <v>57</v>
      </c>
      <c r="I1094" s="286" t="s">
        <v>229</v>
      </c>
      <c r="J1094" s="286" t="s">
        <v>24</v>
      </c>
      <c r="K1094" s="286">
        <f>INDEX('2月'!F:F,MATCH(G1094,'2月'!A:A,0))</f>
        <v>0</v>
      </c>
      <c r="L1094" s="287" t="s">
        <v>24</v>
      </c>
      <c r="M1094" s="287"/>
      <c r="N1094" s="287" t="s">
        <v>24</v>
      </c>
      <c r="O1094" s="286" t="e">
        <f>VLOOKUP(Q1094,重复!A:A,1,FALSE)</f>
        <v>#N/A</v>
      </c>
      <c r="P1094" s="279" t="s">
        <v>543</v>
      </c>
      <c r="Q1094" s="279" t="str">
        <f>INDEX(本体!C:C,MATCH(R1094,本体!E:E,0))</f>
        <v>保险公司维护</v>
      </c>
      <c r="R1094" s="180" t="s">
        <v>2753</v>
      </c>
    </row>
    <row r="1095" ht="16.5" spans="1:18">
      <c r="A1095" s="278" t="s">
        <v>2754</v>
      </c>
      <c r="B1095" s="278" t="s">
        <v>1763</v>
      </c>
      <c r="C1095" s="279" t="s">
        <v>2755</v>
      </c>
      <c r="D1095" s="279" t="s">
        <v>2756</v>
      </c>
      <c r="E1095" s="285">
        <v>10986.3364655172</v>
      </c>
      <c r="F1095" s="285" t="s">
        <v>2552</v>
      </c>
      <c r="G1095" s="286"/>
      <c r="H1095" s="286"/>
      <c r="I1095" s="286"/>
      <c r="J1095" s="286"/>
      <c r="K1095" s="286" t="e">
        <f>INDEX('2月'!F:F,MATCH(G1095,'2月'!A:A,0))</f>
        <v>#N/A</v>
      </c>
      <c r="L1095" s="287" t="s">
        <v>33</v>
      </c>
      <c r="M1095" s="287"/>
      <c r="N1095" s="287" t="s">
        <v>45</v>
      </c>
      <c r="O1095" s="286" t="e">
        <f>VLOOKUP(Q1095,重复!A:A,1,FALSE)</f>
        <v>#N/A</v>
      </c>
      <c r="P1095" s="279" t="s">
        <v>543</v>
      </c>
      <c r="Q1095" s="279" t="str">
        <f>INDEX(本体!C:C,MATCH(R1095,本体!E:E,0))</f>
        <v>维修代码对照表-店端</v>
      </c>
      <c r="R1095" s="180" t="s">
        <v>2757</v>
      </c>
    </row>
    <row r="1096" ht="16.5" spans="1:18">
      <c r="A1096" s="278" t="s">
        <v>2758</v>
      </c>
      <c r="B1096" s="278" t="s">
        <v>1763</v>
      </c>
      <c r="C1096" s="279"/>
      <c r="D1096" s="281" t="s">
        <v>2759</v>
      </c>
      <c r="E1096" s="285">
        <v>6277.90655172412</v>
      </c>
      <c r="F1096" s="285" t="s">
        <v>2552</v>
      </c>
      <c r="G1096" s="286"/>
      <c r="H1096" s="286"/>
      <c r="I1096" s="286"/>
      <c r="J1096" s="286"/>
      <c r="K1096" s="286" t="e">
        <f>INDEX('2月'!F:F,MATCH(G1096,'2月'!A:A,0))</f>
        <v>#N/A</v>
      </c>
      <c r="L1096" s="287" t="s">
        <v>33</v>
      </c>
      <c r="M1096" s="287"/>
      <c r="N1096" s="287" t="s">
        <v>45</v>
      </c>
      <c r="O1096" s="286" t="e">
        <f>VLOOKUP(Q1096,重复!A:A,1,FALSE)</f>
        <v>#N/A</v>
      </c>
      <c r="P1096" s="279" t="s">
        <v>543</v>
      </c>
      <c r="Q1096" s="279" t="str">
        <f>INDEX(本体!C:C,MATCH(R1096,本体!E:E,0))</f>
        <v>维修代码对照表-店端</v>
      </c>
      <c r="R1096" s="180" t="s">
        <v>2760</v>
      </c>
    </row>
    <row r="1097" s="263" customFormat="1" ht="16.5" spans="1:18">
      <c r="A1097" s="278" t="s">
        <v>2761</v>
      </c>
      <c r="B1097" s="278" t="s">
        <v>1763</v>
      </c>
      <c r="C1097" s="279"/>
      <c r="D1097" s="281" t="s">
        <v>2762</v>
      </c>
      <c r="E1097" s="285">
        <v>6277.90655172412</v>
      </c>
      <c r="F1097" s="285" t="s">
        <v>2552</v>
      </c>
      <c r="G1097" s="286"/>
      <c r="H1097" s="286"/>
      <c r="I1097" s="286"/>
      <c r="J1097" s="286"/>
      <c r="K1097" s="286" t="e">
        <f>INDEX('2月'!F:F,MATCH(G1097,'2月'!A:A,0))</f>
        <v>#N/A</v>
      </c>
      <c r="L1097" s="287" t="s">
        <v>33</v>
      </c>
      <c r="M1097" s="287"/>
      <c r="N1097" s="287" t="s">
        <v>45</v>
      </c>
      <c r="O1097" s="286" t="e">
        <f>VLOOKUP(Q1097,重复!A:A,1,FALSE)</f>
        <v>#N/A</v>
      </c>
      <c r="P1097" s="279" t="s">
        <v>543</v>
      </c>
      <c r="Q1097" s="279" t="str">
        <f>INDEX(本体!C:C,MATCH(R1097,本体!E:E,0))</f>
        <v>维修代码对照表-店端</v>
      </c>
      <c r="R1097" s="180" t="s">
        <v>2760</v>
      </c>
    </row>
    <row r="1098" ht="16.5" spans="1:18">
      <c r="A1098" s="278" t="s">
        <v>2763</v>
      </c>
      <c r="B1098" s="278" t="s">
        <v>1763</v>
      </c>
      <c r="C1098" s="279"/>
      <c r="D1098" s="281" t="s">
        <v>2764</v>
      </c>
      <c r="E1098" s="285">
        <v>6277.90655172412</v>
      </c>
      <c r="F1098" s="285" t="s">
        <v>2552</v>
      </c>
      <c r="G1098" s="286"/>
      <c r="H1098" s="286"/>
      <c r="I1098" s="286"/>
      <c r="J1098" s="286"/>
      <c r="K1098" s="286" t="e">
        <f>INDEX('2月'!F:F,MATCH(G1098,'2月'!A:A,0))</f>
        <v>#N/A</v>
      </c>
      <c r="L1098" s="287" t="s">
        <v>33</v>
      </c>
      <c r="M1098" s="287"/>
      <c r="N1098" s="287" t="s">
        <v>45</v>
      </c>
      <c r="O1098" s="286" t="e">
        <f>VLOOKUP(Q1098,重复!A:A,1,FALSE)</f>
        <v>#N/A</v>
      </c>
      <c r="P1098" s="279" t="s">
        <v>543</v>
      </c>
      <c r="Q1098" s="279" t="str">
        <f>INDEX(本体!C:C,MATCH(R1098,本体!E:E,0))</f>
        <v>维修代码对照表-店端</v>
      </c>
      <c r="R1098" s="180" t="s">
        <v>2760</v>
      </c>
    </row>
    <row r="1099" ht="16.5" spans="1:18">
      <c r="A1099" s="278" t="s">
        <v>2765</v>
      </c>
      <c r="B1099" s="278" t="s">
        <v>1763</v>
      </c>
      <c r="C1099" s="279"/>
      <c r="D1099" s="281" t="s">
        <v>2766</v>
      </c>
      <c r="E1099" s="285">
        <v>7847.38318965515</v>
      </c>
      <c r="F1099" s="285" t="s">
        <v>2552</v>
      </c>
      <c r="G1099" s="286"/>
      <c r="H1099" s="286"/>
      <c r="I1099" s="286"/>
      <c r="J1099" s="286"/>
      <c r="K1099" s="286" t="e">
        <f>INDEX('2月'!F:F,MATCH(G1099,'2月'!A:A,0))</f>
        <v>#N/A</v>
      </c>
      <c r="L1099" s="287" t="s">
        <v>33</v>
      </c>
      <c r="M1099" s="287"/>
      <c r="N1099" s="287" t="s">
        <v>45</v>
      </c>
      <c r="O1099" s="286" t="e">
        <f>VLOOKUP(Q1099,重复!A:A,1,FALSE)</f>
        <v>#N/A</v>
      </c>
      <c r="P1099" s="279" t="s">
        <v>543</v>
      </c>
      <c r="Q1099" s="279" t="str">
        <f>INDEX(本体!C:C,MATCH(R1099,本体!E:E,0))</f>
        <v>维修代码对照表-店端</v>
      </c>
      <c r="R1099" s="180" t="s">
        <v>2767</v>
      </c>
    </row>
    <row r="1100" s="263" customFormat="1" ht="16.5" spans="1:18">
      <c r="A1100" s="278" t="s">
        <v>2768</v>
      </c>
      <c r="B1100" s="278" t="s">
        <v>1763</v>
      </c>
      <c r="C1100" s="279"/>
      <c r="D1100" s="279" t="s">
        <v>2769</v>
      </c>
      <c r="E1100" s="285">
        <v>0</v>
      </c>
      <c r="F1100" s="285" t="s">
        <v>2552</v>
      </c>
      <c r="G1100" s="286"/>
      <c r="H1100" s="286"/>
      <c r="I1100" s="286"/>
      <c r="J1100" s="286"/>
      <c r="K1100" s="286" t="e">
        <f>INDEX('2月'!F:F,MATCH(G1100,'2月'!A:A,0))</f>
        <v>#N/A</v>
      </c>
      <c r="L1100" s="287" t="s">
        <v>33</v>
      </c>
      <c r="M1100" s="287"/>
      <c r="N1100" s="287" t="s">
        <v>45</v>
      </c>
      <c r="O1100" s="286" t="e">
        <f>VLOOKUP(Q1100,重复!A:A,1,FALSE)</f>
        <v>#N/A</v>
      </c>
      <c r="P1100" s="279" t="s">
        <v>543</v>
      </c>
      <c r="Q1100" s="279" t="str">
        <f>INDEX(本体!C:C,MATCH(R1100,本体!E:E,0))</f>
        <v>维修代码对照表-店端</v>
      </c>
      <c r="R1100" s="180" t="s">
        <v>2770</v>
      </c>
    </row>
    <row r="1101" ht="16.5" spans="1:18">
      <c r="A1101" s="278" t="s">
        <v>2771</v>
      </c>
      <c r="B1101" s="278" t="s">
        <v>1763</v>
      </c>
      <c r="C1101" s="279"/>
      <c r="D1101" s="279" t="s">
        <v>2772</v>
      </c>
      <c r="E1101" s="285">
        <v>6277.90655172412</v>
      </c>
      <c r="F1101" s="285" t="s">
        <v>2552</v>
      </c>
      <c r="G1101" s="286"/>
      <c r="H1101" s="286"/>
      <c r="I1101" s="286"/>
      <c r="J1101" s="286"/>
      <c r="K1101" s="286" t="e">
        <f>INDEX('2月'!F:F,MATCH(G1101,'2月'!A:A,0))</f>
        <v>#N/A</v>
      </c>
      <c r="L1101" s="287" t="s">
        <v>33</v>
      </c>
      <c r="M1101" s="287"/>
      <c r="N1101" s="287" t="s">
        <v>45</v>
      </c>
      <c r="O1101" s="286" t="e">
        <f>VLOOKUP(Q1101,重复!A:A,1,FALSE)</f>
        <v>#N/A</v>
      </c>
      <c r="P1101" s="279" t="s">
        <v>543</v>
      </c>
      <c r="Q1101" s="279" t="str">
        <f>INDEX(本体!C:C,MATCH(R1101,本体!E:E,0))</f>
        <v>维修代码对照表-店端</v>
      </c>
      <c r="R1101" s="180" t="s">
        <v>2770</v>
      </c>
    </row>
    <row r="1102" ht="16.5" spans="1:18">
      <c r="A1102" s="278" t="s">
        <v>2773</v>
      </c>
      <c r="B1102" s="278" t="s">
        <v>1763</v>
      </c>
      <c r="C1102" s="279"/>
      <c r="D1102" s="279" t="s">
        <v>2774</v>
      </c>
      <c r="E1102" s="285">
        <v>6277.90655172412</v>
      </c>
      <c r="F1102" s="285" t="s">
        <v>2552</v>
      </c>
      <c r="G1102" s="286"/>
      <c r="H1102" s="286"/>
      <c r="I1102" s="286"/>
      <c r="J1102" s="286"/>
      <c r="K1102" s="286" t="e">
        <f>INDEX('2月'!F:F,MATCH(G1102,'2月'!A:A,0))</f>
        <v>#N/A</v>
      </c>
      <c r="L1102" s="287" t="s">
        <v>33</v>
      </c>
      <c r="M1102" s="287"/>
      <c r="N1102" s="287" t="s">
        <v>45</v>
      </c>
      <c r="O1102" s="286" t="e">
        <f>VLOOKUP(Q1102,重复!A:A,1,FALSE)</f>
        <v>#N/A</v>
      </c>
      <c r="P1102" s="279" t="s">
        <v>543</v>
      </c>
      <c r="Q1102" s="279" t="str">
        <f>INDEX(本体!C:C,MATCH(R1102,本体!E:E,0))</f>
        <v>维修代码对照表-店端</v>
      </c>
      <c r="R1102" s="180" t="s">
        <v>2770</v>
      </c>
    </row>
    <row r="1103" s="263" customFormat="1" ht="16.5" spans="1:18">
      <c r="A1103" s="278" t="s">
        <v>2775</v>
      </c>
      <c r="B1103" s="278" t="s">
        <v>1763</v>
      </c>
      <c r="C1103" s="279"/>
      <c r="D1103" s="279" t="s">
        <v>2776</v>
      </c>
      <c r="E1103" s="285">
        <v>6277.90655172412</v>
      </c>
      <c r="F1103" s="285" t="s">
        <v>2552</v>
      </c>
      <c r="G1103" s="286"/>
      <c r="H1103" s="286"/>
      <c r="I1103" s="286"/>
      <c r="J1103" s="286"/>
      <c r="K1103" s="286" t="e">
        <f>INDEX('2月'!F:F,MATCH(G1103,'2月'!A:A,0))</f>
        <v>#N/A</v>
      </c>
      <c r="L1103" s="287" t="s">
        <v>33</v>
      </c>
      <c r="M1103" s="287"/>
      <c r="N1103" s="287" t="s">
        <v>45</v>
      </c>
      <c r="O1103" s="286" t="e">
        <f>VLOOKUP(Q1103,重复!A:A,1,FALSE)</f>
        <v>#N/A</v>
      </c>
      <c r="P1103" s="279" t="s">
        <v>543</v>
      </c>
      <c r="Q1103" s="279" t="str">
        <f>INDEX(本体!C:C,MATCH(R1103,本体!E:E,0))</f>
        <v>维修代码对照表-店端</v>
      </c>
      <c r="R1103" s="180" t="s">
        <v>2770</v>
      </c>
    </row>
    <row r="1104" ht="16.5" spans="1:18">
      <c r="A1104" s="278" t="s">
        <v>2777</v>
      </c>
      <c r="B1104" s="278" t="s">
        <v>1763</v>
      </c>
      <c r="C1104" s="279"/>
      <c r="D1104" s="279" t="s">
        <v>2778</v>
      </c>
      <c r="E1104" s="285">
        <v>6277.90655172412</v>
      </c>
      <c r="F1104" s="285" t="s">
        <v>2552</v>
      </c>
      <c r="G1104" s="286"/>
      <c r="H1104" s="286"/>
      <c r="I1104" s="286"/>
      <c r="J1104" s="286"/>
      <c r="K1104" s="286" t="e">
        <f>INDEX('2月'!F:F,MATCH(G1104,'2月'!A:A,0))</f>
        <v>#N/A</v>
      </c>
      <c r="L1104" s="287" t="s">
        <v>33</v>
      </c>
      <c r="M1104" s="287"/>
      <c r="N1104" s="287" t="s">
        <v>45</v>
      </c>
      <c r="O1104" s="286" t="e">
        <f>VLOOKUP(Q1104,重复!A:A,1,FALSE)</f>
        <v>#N/A</v>
      </c>
      <c r="P1104" s="279" t="s">
        <v>543</v>
      </c>
      <c r="Q1104" s="279" t="str">
        <f>INDEX(本体!C:C,MATCH(R1104,本体!E:E,0))</f>
        <v>维修代码对照表-店端</v>
      </c>
      <c r="R1104" s="180" t="s">
        <v>2770</v>
      </c>
    </row>
    <row r="1105" ht="16.5" spans="1:18">
      <c r="A1105" s="278" t="s">
        <v>2779</v>
      </c>
      <c r="B1105" s="278" t="s">
        <v>1763</v>
      </c>
      <c r="C1105" s="279"/>
      <c r="D1105" s="280" t="s">
        <v>2780</v>
      </c>
      <c r="E1105" s="285">
        <v>0</v>
      </c>
      <c r="F1105" s="285" t="s">
        <v>2552</v>
      </c>
      <c r="G1105" s="286"/>
      <c r="H1105" s="286"/>
      <c r="I1105" s="286"/>
      <c r="J1105" s="286"/>
      <c r="K1105" s="286" t="e">
        <f>INDEX('2月'!F:F,MATCH(G1105,'2月'!A:A,0))</f>
        <v>#N/A</v>
      </c>
      <c r="L1105" s="287" t="s">
        <v>33</v>
      </c>
      <c r="M1105" s="287"/>
      <c r="N1105" s="287" t="s">
        <v>45</v>
      </c>
      <c r="O1105" s="286" t="e">
        <f>VLOOKUP(Q1105,重复!A:A,1,FALSE)</f>
        <v>#N/A</v>
      </c>
      <c r="P1105" s="279" t="s">
        <v>543</v>
      </c>
      <c r="Q1105" s="279" t="str">
        <f>INDEX(本体!C:C,MATCH(R1105,本体!E:E,0))</f>
        <v>维修代码对照表-店端</v>
      </c>
      <c r="R1105" s="180" t="s">
        <v>2781</v>
      </c>
    </row>
    <row r="1106" ht="16.5" spans="1:18">
      <c r="A1106" s="278" t="s">
        <v>2782</v>
      </c>
      <c r="B1106" s="278" t="s">
        <v>1763</v>
      </c>
      <c r="C1106" s="279" t="s">
        <v>1953</v>
      </c>
      <c r="D1106" s="280" t="s">
        <v>1953</v>
      </c>
      <c r="E1106" s="285">
        <v>0</v>
      </c>
      <c r="F1106" s="285" t="s">
        <v>2552</v>
      </c>
      <c r="G1106" s="286"/>
      <c r="H1106" s="286"/>
      <c r="I1106" s="286"/>
      <c r="J1106" s="286"/>
      <c r="K1106" s="286" t="e">
        <f>INDEX('2月'!F:F,MATCH(G1106,'2月'!A:A,0))</f>
        <v>#N/A</v>
      </c>
      <c r="L1106" s="287" t="s">
        <v>33</v>
      </c>
      <c r="M1106" s="287"/>
      <c r="N1106" s="287" t="s">
        <v>45</v>
      </c>
      <c r="O1106" s="286" t="e">
        <f>VLOOKUP(Q1106,重复!A:A,1,FALSE)</f>
        <v>#N/A</v>
      </c>
      <c r="P1106" s="279" t="s">
        <v>543</v>
      </c>
      <c r="Q1106" s="279" t="str">
        <f>INDEX(本体!C:C,MATCH(R1106,本体!E:E,0))</f>
        <v>维修代码对照表-店端</v>
      </c>
      <c r="R1106" s="180" t="s">
        <v>2783</v>
      </c>
    </row>
    <row r="1107" ht="16.5" spans="1:18">
      <c r="A1107" s="278" t="s">
        <v>2784</v>
      </c>
      <c r="B1107" s="278" t="s">
        <v>1763</v>
      </c>
      <c r="C1107" s="279"/>
      <c r="D1107" s="279" t="s">
        <v>1957</v>
      </c>
      <c r="E1107" s="285">
        <v>6277.90655172412</v>
      </c>
      <c r="F1107" s="285" t="s">
        <v>2552</v>
      </c>
      <c r="G1107" s="286"/>
      <c r="H1107" s="286"/>
      <c r="I1107" s="286"/>
      <c r="J1107" s="286"/>
      <c r="K1107" s="286" t="e">
        <f>INDEX('2月'!F:F,MATCH(G1107,'2月'!A:A,0))</f>
        <v>#N/A</v>
      </c>
      <c r="L1107" s="287" t="s">
        <v>33</v>
      </c>
      <c r="M1107" s="287"/>
      <c r="N1107" s="287" t="s">
        <v>45</v>
      </c>
      <c r="O1107" s="286" t="e">
        <f>VLOOKUP(Q1107,重复!A:A,1,FALSE)</f>
        <v>#N/A</v>
      </c>
      <c r="P1107" s="279" t="s">
        <v>543</v>
      </c>
      <c r="Q1107" s="279" t="str">
        <f>INDEX(本体!C:C,MATCH(R1107,本体!E:E,0))</f>
        <v>维修代码对照表-店端</v>
      </c>
      <c r="R1107" s="180" t="s">
        <v>2785</v>
      </c>
    </row>
    <row r="1108" ht="16.5" spans="1:18">
      <c r="A1108" s="278" t="s">
        <v>2786</v>
      </c>
      <c r="B1108" s="278" t="s">
        <v>1763</v>
      </c>
      <c r="C1108" s="279"/>
      <c r="D1108" s="279" t="s">
        <v>1960</v>
      </c>
      <c r="E1108" s="285">
        <v>0</v>
      </c>
      <c r="F1108" s="285" t="s">
        <v>2552</v>
      </c>
      <c r="G1108" s="286"/>
      <c r="H1108" s="286"/>
      <c r="I1108" s="286"/>
      <c r="J1108" s="286"/>
      <c r="K1108" s="286" t="e">
        <f>INDEX('2月'!F:F,MATCH(G1108,'2月'!A:A,0))</f>
        <v>#N/A</v>
      </c>
      <c r="L1108" s="287" t="s">
        <v>33</v>
      </c>
      <c r="M1108" s="287"/>
      <c r="N1108" s="287" t="s">
        <v>45</v>
      </c>
      <c r="O1108" s="286" t="e">
        <f>VLOOKUP(Q1108,重复!A:A,1,FALSE)</f>
        <v>#N/A</v>
      </c>
      <c r="P1108" s="279" t="s">
        <v>543</v>
      </c>
      <c r="Q1108" s="279" t="str">
        <f>INDEX(本体!C:C,MATCH(R1108,本体!E:E,0))</f>
        <v>维修代码对照表-店端</v>
      </c>
      <c r="R1108" s="180" t="s">
        <v>2787</v>
      </c>
    </row>
    <row r="1109" ht="16.5" spans="1:18">
      <c r="A1109" s="278" t="s">
        <v>2788</v>
      </c>
      <c r="B1109" s="278" t="s">
        <v>1763</v>
      </c>
      <c r="C1109" s="279"/>
      <c r="D1109" s="279" t="s">
        <v>1963</v>
      </c>
      <c r="E1109" s="285">
        <v>0</v>
      </c>
      <c r="F1109" s="285" t="s">
        <v>2552</v>
      </c>
      <c r="G1109" s="286"/>
      <c r="H1109" s="286"/>
      <c r="I1109" s="286"/>
      <c r="J1109" s="286"/>
      <c r="K1109" s="286" t="e">
        <f>INDEX('2月'!F:F,MATCH(G1109,'2月'!A:A,0))</f>
        <v>#N/A</v>
      </c>
      <c r="L1109" s="287" t="s">
        <v>33</v>
      </c>
      <c r="M1109" s="287"/>
      <c r="N1109" s="287" t="s">
        <v>45</v>
      </c>
      <c r="O1109" s="286" t="e">
        <f>VLOOKUP(Q1109,重复!A:A,1,FALSE)</f>
        <v>#N/A</v>
      </c>
      <c r="P1109" s="279" t="s">
        <v>543</v>
      </c>
      <c r="Q1109" s="279" t="str">
        <f>INDEX(本体!C:C,MATCH(R1109,本体!E:E,0))</f>
        <v>维修代码对照表-店端</v>
      </c>
      <c r="R1109" s="180" t="s">
        <v>2789</v>
      </c>
    </row>
    <row r="1110" ht="16.5" spans="1:18">
      <c r="A1110" s="278" t="s">
        <v>2790</v>
      </c>
      <c r="B1110" s="278" t="s">
        <v>1763</v>
      </c>
      <c r="C1110" s="279"/>
      <c r="D1110" s="279" t="s">
        <v>1966</v>
      </c>
      <c r="E1110" s="285">
        <v>0</v>
      </c>
      <c r="F1110" s="285" t="s">
        <v>2552</v>
      </c>
      <c r="G1110" s="286"/>
      <c r="H1110" s="286"/>
      <c r="I1110" s="286"/>
      <c r="J1110" s="286"/>
      <c r="K1110" s="286" t="e">
        <f>INDEX('2月'!F:F,MATCH(G1110,'2月'!A:A,0))</f>
        <v>#N/A</v>
      </c>
      <c r="L1110" s="287" t="s">
        <v>33</v>
      </c>
      <c r="M1110" s="287"/>
      <c r="N1110" s="287" t="s">
        <v>45</v>
      </c>
      <c r="O1110" s="286" t="e">
        <f>VLOOKUP(Q1110,重复!A:A,1,FALSE)</f>
        <v>#N/A</v>
      </c>
      <c r="P1110" s="279" t="s">
        <v>543</v>
      </c>
      <c r="Q1110" s="279" t="str">
        <f>INDEX(本体!C:C,MATCH(R1110,本体!E:E,0))</f>
        <v>维修代码对照表-店端</v>
      </c>
      <c r="R1110" s="180" t="s">
        <v>2791</v>
      </c>
    </row>
    <row r="1111" ht="16.5" spans="1:18">
      <c r="A1111" s="278" t="s">
        <v>2792</v>
      </c>
      <c r="B1111" s="278" t="s">
        <v>1763</v>
      </c>
      <c r="C1111" s="279"/>
      <c r="D1111" s="279" t="s">
        <v>2793</v>
      </c>
      <c r="E1111" s="285">
        <v>0</v>
      </c>
      <c r="F1111" s="285" t="s">
        <v>2552</v>
      </c>
      <c r="G1111" s="286"/>
      <c r="H1111" s="286"/>
      <c r="I1111" s="286"/>
      <c r="J1111" s="286"/>
      <c r="K1111" s="286" t="e">
        <f>INDEX('2月'!F:F,MATCH(G1111,'2月'!A:A,0))</f>
        <v>#N/A</v>
      </c>
      <c r="L1111" s="287" t="s">
        <v>33</v>
      </c>
      <c r="M1111" s="287"/>
      <c r="N1111" s="287" t="s">
        <v>45</v>
      </c>
      <c r="O1111" s="286" t="e">
        <f>VLOOKUP(Q1111,重复!A:A,1,FALSE)</f>
        <v>#N/A</v>
      </c>
      <c r="P1111" s="279" t="s">
        <v>543</v>
      </c>
      <c r="Q1111" s="279" t="str">
        <f>INDEX(本体!C:C,MATCH(R1111,本体!E:E,0))</f>
        <v>维修代码对照表-店端</v>
      </c>
      <c r="R1111" s="180" t="s">
        <v>2791</v>
      </c>
    </row>
    <row r="1112" ht="16.5" spans="1:18">
      <c r="A1112" s="278" t="s">
        <v>2794</v>
      </c>
      <c r="B1112" s="278" t="s">
        <v>1763</v>
      </c>
      <c r="C1112" s="279" t="s">
        <v>2795</v>
      </c>
      <c r="D1112" s="282" t="s">
        <v>2796</v>
      </c>
      <c r="E1112" s="285">
        <v>10986.3364655172</v>
      </c>
      <c r="F1112" s="285" t="s">
        <v>2552</v>
      </c>
      <c r="G1112" s="286"/>
      <c r="H1112" s="286"/>
      <c r="I1112" s="286"/>
      <c r="J1112" s="286"/>
      <c r="K1112" s="286" t="e">
        <f>INDEX('2月'!F:F,MATCH(G1112,'2月'!A:A,0))</f>
        <v>#N/A</v>
      </c>
      <c r="L1112" s="287" t="s">
        <v>33</v>
      </c>
      <c r="M1112" s="287"/>
      <c r="N1112" s="287" t="s">
        <v>45</v>
      </c>
      <c r="O1112" s="286" t="e">
        <f>VLOOKUP(Q1112,重复!A:A,1,FALSE)</f>
        <v>#N/A</v>
      </c>
      <c r="P1112" s="279" t="s">
        <v>543</v>
      </c>
      <c r="Q1112" s="279" t="str">
        <f>INDEX(本体!C:C,MATCH(R1112,本体!E:E,0))</f>
        <v>维修代码对照表-店端</v>
      </c>
      <c r="R1112" s="180" t="s">
        <v>2791</v>
      </c>
    </row>
    <row r="1113" ht="16.5" spans="1:18">
      <c r="A1113" s="278" t="s">
        <v>2797</v>
      </c>
      <c r="B1113" s="278" t="s">
        <v>1763</v>
      </c>
      <c r="C1113" s="279"/>
      <c r="D1113" s="280" t="s">
        <v>2798</v>
      </c>
      <c r="E1113" s="285">
        <v>6277.90655172412</v>
      </c>
      <c r="F1113" s="285" t="s">
        <v>2552</v>
      </c>
      <c r="G1113" s="286"/>
      <c r="H1113" s="286"/>
      <c r="I1113" s="286"/>
      <c r="J1113" s="286"/>
      <c r="K1113" s="286" t="e">
        <f>INDEX('2月'!F:F,MATCH(G1113,'2月'!A:A,0))</f>
        <v>#N/A</v>
      </c>
      <c r="L1113" s="287" t="s">
        <v>33</v>
      </c>
      <c r="M1113" s="287"/>
      <c r="N1113" s="287" t="s">
        <v>45</v>
      </c>
      <c r="O1113" s="286" t="e">
        <f>VLOOKUP(Q1113,重复!A:A,1,FALSE)</f>
        <v>#N/A</v>
      </c>
      <c r="P1113" s="279" t="s">
        <v>543</v>
      </c>
      <c r="Q1113" s="279" t="str">
        <f>INDEX(本体!C:C,MATCH(R1113,本体!E:E,0))</f>
        <v>维修代码对照表-店端</v>
      </c>
      <c r="R1113" s="180" t="s">
        <v>2791</v>
      </c>
    </row>
    <row r="1114" ht="16.5" spans="1:18">
      <c r="A1114" s="278" t="s">
        <v>2799</v>
      </c>
      <c r="B1114" s="278" t="s">
        <v>1763</v>
      </c>
      <c r="C1114" s="279"/>
      <c r="D1114" s="280" t="s">
        <v>1992</v>
      </c>
      <c r="E1114" s="285">
        <v>0</v>
      </c>
      <c r="F1114" s="285" t="s">
        <v>2552</v>
      </c>
      <c r="G1114" s="286"/>
      <c r="H1114" s="286"/>
      <c r="I1114" s="286"/>
      <c r="J1114" s="286"/>
      <c r="K1114" s="286" t="e">
        <f>INDEX('2月'!F:F,MATCH(G1114,'2月'!A:A,0))</f>
        <v>#N/A</v>
      </c>
      <c r="L1114" s="287" t="s">
        <v>33</v>
      </c>
      <c r="M1114" s="287"/>
      <c r="N1114" s="287" t="s">
        <v>45</v>
      </c>
      <c r="O1114" s="286" t="e">
        <f>VLOOKUP(Q1114,重复!A:A,1,FALSE)</f>
        <v>#N/A</v>
      </c>
      <c r="P1114" s="279" t="s">
        <v>543</v>
      </c>
      <c r="Q1114" s="279" t="str">
        <f>INDEX(本体!C:C,MATCH(R1114,本体!E:E,0))</f>
        <v>维修零件代码对照表-店端</v>
      </c>
      <c r="R1114" s="180" t="s">
        <v>2800</v>
      </c>
    </row>
    <row r="1115" s="263" customFormat="1" ht="16.5" spans="1:18">
      <c r="A1115" s="278" t="s">
        <v>2801</v>
      </c>
      <c r="B1115" s="278" t="s">
        <v>1763</v>
      </c>
      <c r="C1115" s="279"/>
      <c r="D1115" s="279" t="s">
        <v>1995</v>
      </c>
      <c r="E1115" s="285">
        <v>0</v>
      </c>
      <c r="F1115" s="285" t="s">
        <v>2552</v>
      </c>
      <c r="G1115" s="286"/>
      <c r="H1115" s="286"/>
      <c r="I1115" s="286"/>
      <c r="J1115" s="286"/>
      <c r="K1115" s="286" t="e">
        <f>INDEX('2月'!F:F,MATCH(G1115,'2月'!A:A,0))</f>
        <v>#N/A</v>
      </c>
      <c r="L1115" s="287" t="s">
        <v>33</v>
      </c>
      <c r="M1115" s="287"/>
      <c r="N1115" s="287" t="s">
        <v>45</v>
      </c>
      <c r="O1115" s="286" t="e">
        <f>VLOOKUP(Q1115,重复!A:A,1,FALSE)</f>
        <v>#N/A</v>
      </c>
      <c r="P1115" s="279" t="s">
        <v>543</v>
      </c>
      <c r="Q1115" s="279" t="str">
        <f>INDEX(本体!C:C,MATCH(R1115,本体!E:E,0))</f>
        <v>维修零件代码对照表-店端</v>
      </c>
      <c r="R1115" s="180" t="s">
        <v>2802</v>
      </c>
    </row>
    <row r="1116" ht="16.5" spans="1:18">
      <c r="A1116" s="278" t="s">
        <v>2803</v>
      </c>
      <c r="B1116" s="278" t="s">
        <v>1763</v>
      </c>
      <c r="C1116" s="279"/>
      <c r="D1116" s="280" t="s">
        <v>2001</v>
      </c>
      <c r="E1116" s="285">
        <v>0</v>
      </c>
      <c r="F1116" s="285" t="s">
        <v>2552</v>
      </c>
      <c r="G1116" s="286"/>
      <c r="H1116" s="286"/>
      <c r="I1116" s="286"/>
      <c r="J1116" s="286"/>
      <c r="K1116" s="286" t="e">
        <f>INDEX('2月'!F:F,MATCH(G1116,'2月'!A:A,0))</f>
        <v>#N/A</v>
      </c>
      <c r="L1116" s="287" t="s">
        <v>33</v>
      </c>
      <c r="M1116" s="287"/>
      <c r="N1116" s="287" t="s">
        <v>45</v>
      </c>
      <c r="O1116" s="286" t="e">
        <f>VLOOKUP(Q1116,重复!A:A,1,FALSE)</f>
        <v>#N/A</v>
      </c>
      <c r="P1116" s="279" t="s">
        <v>543</v>
      </c>
      <c r="Q1116" s="279" t="str">
        <f>INDEX(本体!C:C,MATCH(R1116,本体!E:E,0))</f>
        <v>维修零件代码对照表-店端</v>
      </c>
      <c r="R1116" s="180" t="s">
        <v>2804</v>
      </c>
    </row>
    <row r="1117" ht="16.5" spans="1:18">
      <c r="A1117" s="278" t="s">
        <v>2805</v>
      </c>
      <c r="B1117" s="278" t="s">
        <v>1763</v>
      </c>
      <c r="C1117" s="279"/>
      <c r="D1117" s="280" t="s">
        <v>2006</v>
      </c>
      <c r="E1117" s="285">
        <v>0</v>
      </c>
      <c r="F1117" s="285" t="s">
        <v>2552</v>
      </c>
      <c r="G1117" s="286"/>
      <c r="H1117" s="286"/>
      <c r="I1117" s="286"/>
      <c r="J1117" s="286"/>
      <c r="K1117" s="286" t="e">
        <f>INDEX('2月'!F:F,MATCH(G1117,'2月'!A:A,0))</f>
        <v>#N/A</v>
      </c>
      <c r="L1117" s="287" t="s">
        <v>33</v>
      </c>
      <c r="M1117" s="287"/>
      <c r="N1117" s="287" t="s">
        <v>45</v>
      </c>
      <c r="O1117" s="286" t="e">
        <f>VLOOKUP(Q1117,重复!A:A,1,FALSE)</f>
        <v>#N/A</v>
      </c>
      <c r="P1117" s="279" t="s">
        <v>543</v>
      </c>
      <c r="Q1117" s="279" t="str">
        <f>INDEX(本体!C:C,MATCH(R1117,本体!E:E,0))</f>
        <v>维修零件代码对照表-店端</v>
      </c>
      <c r="R1117" s="180" t="s">
        <v>2806</v>
      </c>
    </row>
    <row r="1118" ht="16.5" spans="1:18">
      <c r="A1118" s="278" t="s">
        <v>2807</v>
      </c>
      <c r="B1118" s="278" t="s">
        <v>1763</v>
      </c>
      <c r="C1118" s="279"/>
      <c r="D1118" s="282" t="s">
        <v>2808</v>
      </c>
      <c r="E1118" s="285">
        <v>6277.90655172412</v>
      </c>
      <c r="F1118" s="285" t="s">
        <v>2552</v>
      </c>
      <c r="G1118" s="286"/>
      <c r="H1118" s="286"/>
      <c r="I1118" s="286"/>
      <c r="J1118" s="286"/>
      <c r="K1118" s="286" t="e">
        <f>INDEX('2月'!F:F,MATCH(G1118,'2月'!A:A,0))</f>
        <v>#N/A</v>
      </c>
      <c r="L1118" s="287" t="s">
        <v>33</v>
      </c>
      <c r="M1118" s="287"/>
      <c r="N1118" s="287" t="s">
        <v>45</v>
      </c>
      <c r="O1118" s="286" t="e">
        <f>VLOOKUP(Q1118,重复!A:A,1,FALSE)</f>
        <v>#N/A</v>
      </c>
      <c r="P1118" s="279" t="s">
        <v>543</v>
      </c>
      <c r="Q1118" s="279" t="str">
        <f>INDEX(本体!C:C,MATCH(R1118,本体!E:E,0))</f>
        <v>维修零件代码对照表-店端</v>
      </c>
      <c r="R1118" s="180" t="s">
        <v>2802</v>
      </c>
    </row>
    <row r="1119" ht="16.5" spans="1:18">
      <c r="A1119" s="278" t="s">
        <v>2809</v>
      </c>
      <c r="B1119" s="278" t="s">
        <v>1763</v>
      </c>
      <c r="C1119" s="279"/>
      <c r="D1119" s="280" t="s">
        <v>2012</v>
      </c>
      <c r="E1119" s="285">
        <v>0</v>
      </c>
      <c r="F1119" s="285" t="s">
        <v>2552</v>
      </c>
      <c r="G1119" s="286"/>
      <c r="H1119" s="286"/>
      <c r="I1119" s="286"/>
      <c r="J1119" s="286"/>
      <c r="K1119" s="286" t="e">
        <f>INDEX('2月'!F:F,MATCH(G1119,'2月'!A:A,0))</f>
        <v>#N/A</v>
      </c>
      <c r="L1119" s="287" t="s">
        <v>33</v>
      </c>
      <c r="M1119" s="287"/>
      <c r="N1119" s="287" t="s">
        <v>45</v>
      </c>
      <c r="O1119" s="286" t="e">
        <f>VLOOKUP(Q1119,重复!A:A,1,FALSE)</f>
        <v>#N/A</v>
      </c>
      <c r="P1119" s="279" t="s">
        <v>543</v>
      </c>
      <c r="Q1119" s="279" t="str">
        <f>INDEX(本体!C:C,MATCH(R1119,本体!E:E,0))</f>
        <v>维修零件代码对照表-店端</v>
      </c>
      <c r="R1119" s="180" t="s">
        <v>2810</v>
      </c>
    </row>
    <row r="1120" ht="16.5" spans="1:18">
      <c r="A1120" s="278" t="s">
        <v>2811</v>
      </c>
      <c r="B1120" s="278" t="s">
        <v>1763</v>
      </c>
      <c r="C1120" s="279"/>
      <c r="D1120" s="280" t="s">
        <v>2015</v>
      </c>
      <c r="E1120" s="285">
        <v>0</v>
      </c>
      <c r="F1120" s="285" t="s">
        <v>2552</v>
      </c>
      <c r="G1120" s="286"/>
      <c r="H1120" s="286"/>
      <c r="I1120" s="286"/>
      <c r="J1120" s="286"/>
      <c r="K1120" s="286" t="e">
        <f>INDEX('2月'!F:F,MATCH(G1120,'2月'!A:A,0))</f>
        <v>#N/A</v>
      </c>
      <c r="L1120" s="287" t="s">
        <v>33</v>
      </c>
      <c r="M1120" s="287"/>
      <c r="N1120" s="287" t="s">
        <v>45</v>
      </c>
      <c r="O1120" s="286" t="e">
        <f>VLOOKUP(Q1120,重复!A:A,1,FALSE)</f>
        <v>#N/A</v>
      </c>
      <c r="P1120" s="279" t="s">
        <v>543</v>
      </c>
      <c r="Q1120" s="279" t="str">
        <f>INDEX(本体!C:C,MATCH(R1120,本体!E:E,0))</f>
        <v>维修零件代码对照表-店端</v>
      </c>
      <c r="R1120" s="180" t="s">
        <v>2812</v>
      </c>
    </row>
    <row r="1121" ht="16.5" spans="1:18">
      <c r="A1121" s="278" t="s">
        <v>2813</v>
      </c>
      <c r="B1121" s="278" t="s">
        <v>1763</v>
      </c>
      <c r="C1121" s="279"/>
      <c r="D1121" s="280" t="s">
        <v>2018</v>
      </c>
      <c r="E1121" s="285">
        <v>0</v>
      </c>
      <c r="F1121" s="285" t="s">
        <v>2552</v>
      </c>
      <c r="G1121" s="286"/>
      <c r="H1121" s="286"/>
      <c r="I1121" s="286"/>
      <c r="J1121" s="286"/>
      <c r="K1121" s="286" t="e">
        <f>INDEX('2月'!F:F,MATCH(G1121,'2月'!A:A,0))</f>
        <v>#N/A</v>
      </c>
      <c r="L1121" s="287" t="s">
        <v>33</v>
      </c>
      <c r="M1121" s="287"/>
      <c r="N1121" s="287" t="s">
        <v>45</v>
      </c>
      <c r="O1121" s="286" t="e">
        <f>VLOOKUP(Q1121,重复!A:A,1,FALSE)</f>
        <v>#N/A</v>
      </c>
      <c r="P1121" s="279" t="s">
        <v>543</v>
      </c>
      <c r="Q1121" s="279" t="str">
        <f>INDEX(本体!C:C,MATCH(R1121,本体!E:E,0))</f>
        <v>维修零件代码对照表-店端</v>
      </c>
      <c r="R1121" s="180" t="s">
        <v>2812</v>
      </c>
    </row>
    <row r="1122" ht="16.5" spans="1:18">
      <c r="A1122" s="278" t="s">
        <v>2814</v>
      </c>
      <c r="B1122" s="278" t="s">
        <v>1763</v>
      </c>
      <c r="C1122" s="279"/>
      <c r="D1122" s="280" t="s">
        <v>2815</v>
      </c>
      <c r="E1122" s="285">
        <v>0</v>
      </c>
      <c r="F1122" s="285" t="s">
        <v>2552</v>
      </c>
      <c r="G1122" s="286"/>
      <c r="H1122" s="286"/>
      <c r="I1122" s="286"/>
      <c r="J1122" s="286"/>
      <c r="K1122" s="286" t="e">
        <f>INDEX('2月'!F:F,MATCH(G1122,'2月'!A:A,0))</f>
        <v>#N/A</v>
      </c>
      <c r="L1122" s="287" t="s">
        <v>33</v>
      </c>
      <c r="M1122" s="287"/>
      <c r="N1122" s="287" t="s">
        <v>45</v>
      </c>
      <c r="O1122" s="286" t="e">
        <f>VLOOKUP(Q1122,重复!A:A,1,FALSE)</f>
        <v>#N/A</v>
      </c>
      <c r="P1122" s="279" t="s">
        <v>543</v>
      </c>
      <c r="Q1122" s="279" t="str">
        <f>INDEX(本体!C:C,MATCH(R1122,本体!E:E,0))</f>
        <v>维修零件代码对照表-店端</v>
      </c>
      <c r="R1122" s="180" t="s">
        <v>2816</v>
      </c>
    </row>
    <row r="1123" ht="16.5" spans="1:18">
      <c r="A1123" s="278" t="s">
        <v>2817</v>
      </c>
      <c r="B1123" s="278" t="s">
        <v>1763</v>
      </c>
      <c r="C1123" s="279"/>
      <c r="D1123" s="280" t="s">
        <v>2024</v>
      </c>
      <c r="E1123" s="285">
        <v>0</v>
      </c>
      <c r="F1123" s="285" t="s">
        <v>2552</v>
      </c>
      <c r="G1123" s="286"/>
      <c r="H1123" s="286"/>
      <c r="I1123" s="286"/>
      <c r="J1123" s="286"/>
      <c r="K1123" s="286" t="e">
        <f>INDEX('2月'!F:F,MATCH(G1123,'2月'!A:A,0))</f>
        <v>#N/A</v>
      </c>
      <c r="L1123" s="287" t="s">
        <v>33</v>
      </c>
      <c r="M1123" s="287"/>
      <c r="N1123" s="287" t="s">
        <v>45</v>
      </c>
      <c r="O1123" s="286" t="e">
        <f>VLOOKUP(Q1123,重复!A:A,1,FALSE)</f>
        <v>#N/A</v>
      </c>
      <c r="P1123" s="279" t="s">
        <v>543</v>
      </c>
      <c r="Q1123" s="279" t="str">
        <f>INDEX(本体!C:C,MATCH(R1123,本体!E:E,0))</f>
        <v>维修零件代码对照表-店端</v>
      </c>
      <c r="R1123" s="180" t="s">
        <v>2818</v>
      </c>
    </row>
    <row r="1124" ht="16.5" spans="1:18">
      <c r="A1124" s="278" t="s">
        <v>2819</v>
      </c>
      <c r="B1124" s="278" t="s">
        <v>1763</v>
      </c>
      <c r="C1124" s="279"/>
      <c r="D1124" s="280" t="s">
        <v>2027</v>
      </c>
      <c r="E1124" s="285">
        <v>0</v>
      </c>
      <c r="F1124" s="285" t="s">
        <v>2552</v>
      </c>
      <c r="G1124" s="286"/>
      <c r="H1124" s="286"/>
      <c r="I1124" s="286"/>
      <c r="J1124" s="286"/>
      <c r="K1124" s="286" t="e">
        <f>INDEX('2月'!F:F,MATCH(G1124,'2月'!A:A,0))</f>
        <v>#N/A</v>
      </c>
      <c r="L1124" s="287" t="s">
        <v>33</v>
      </c>
      <c r="M1124" s="287"/>
      <c r="N1124" s="287" t="s">
        <v>45</v>
      </c>
      <c r="O1124" s="286" t="e">
        <f>VLOOKUP(Q1124,重复!A:A,1,FALSE)</f>
        <v>#N/A</v>
      </c>
      <c r="P1124" s="279" t="s">
        <v>543</v>
      </c>
      <c r="Q1124" s="279" t="str">
        <f>INDEX(本体!C:C,MATCH(R1124,本体!E:E,0))</f>
        <v>维修零件代码对照表-店端</v>
      </c>
      <c r="R1124" s="180" t="s">
        <v>2820</v>
      </c>
    </row>
    <row r="1125" ht="16.5" spans="1:18">
      <c r="A1125" s="278" t="s">
        <v>2821</v>
      </c>
      <c r="B1125" s="278" t="s">
        <v>1763</v>
      </c>
      <c r="C1125" s="279"/>
      <c r="D1125" s="280" t="s">
        <v>2822</v>
      </c>
      <c r="E1125" s="285">
        <v>0</v>
      </c>
      <c r="F1125" s="285" t="s">
        <v>2552</v>
      </c>
      <c r="G1125" s="286"/>
      <c r="H1125" s="286"/>
      <c r="I1125" s="286"/>
      <c r="J1125" s="286"/>
      <c r="K1125" s="286" t="e">
        <f>INDEX('2月'!F:F,MATCH(G1125,'2月'!A:A,0))</f>
        <v>#N/A</v>
      </c>
      <c r="L1125" s="287" t="s">
        <v>33</v>
      </c>
      <c r="M1125" s="287"/>
      <c r="N1125" s="287" t="s">
        <v>45</v>
      </c>
      <c r="O1125" s="286" t="e">
        <f>VLOOKUP(Q1125,重复!A:A,1,FALSE)</f>
        <v>#N/A</v>
      </c>
      <c r="P1125" s="279" t="s">
        <v>543</v>
      </c>
      <c r="Q1125" s="279" t="str">
        <f>INDEX(本体!C:C,MATCH(R1125,本体!E:E,0))</f>
        <v>维修零件代码对照表-店端</v>
      </c>
      <c r="R1125" s="180" t="s">
        <v>2820</v>
      </c>
    </row>
    <row r="1126" ht="16.5" spans="1:18">
      <c r="A1126" s="278" t="s">
        <v>2823</v>
      </c>
      <c r="B1126" s="278" t="s">
        <v>1763</v>
      </c>
      <c r="C1126" s="279"/>
      <c r="D1126" s="280" t="s">
        <v>2033</v>
      </c>
      <c r="E1126" s="285">
        <v>0</v>
      </c>
      <c r="F1126" s="285" t="s">
        <v>2552</v>
      </c>
      <c r="G1126" s="286"/>
      <c r="H1126" s="286"/>
      <c r="I1126" s="286"/>
      <c r="J1126" s="286"/>
      <c r="K1126" s="286" t="e">
        <f>INDEX('2月'!F:F,MATCH(G1126,'2月'!A:A,0))</f>
        <v>#N/A</v>
      </c>
      <c r="L1126" s="287" t="s">
        <v>33</v>
      </c>
      <c r="M1126" s="287"/>
      <c r="N1126" s="287" t="s">
        <v>45</v>
      </c>
      <c r="O1126" s="286" t="e">
        <f>VLOOKUP(Q1126,重复!A:A,1,FALSE)</f>
        <v>#N/A</v>
      </c>
      <c r="P1126" s="279" t="s">
        <v>543</v>
      </c>
      <c r="Q1126" s="279" t="str">
        <f>INDEX(本体!C:C,MATCH(R1126,本体!E:E,0))</f>
        <v>维修零件代码对照表-店端</v>
      </c>
      <c r="R1126" s="180" t="s">
        <v>2824</v>
      </c>
    </row>
    <row r="1127" ht="16.5" spans="1:18">
      <c r="A1127" s="278" t="s">
        <v>2825</v>
      </c>
      <c r="B1127" s="278" t="s">
        <v>1763</v>
      </c>
      <c r="C1127" s="279" t="s">
        <v>2826</v>
      </c>
      <c r="D1127" s="280" t="s">
        <v>2827</v>
      </c>
      <c r="E1127" s="285">
        <v>10986.3364655172</v>
      </c>
      <c r="F1127" s="285" t="s">
        <v>2552</v>
      </c>
      <c r="G1127" s="286">
        <v>179</v>
      </c>
      <c r="H1127" s="286" t="s">
        <v>1806</v>
      </c>
      <c r="I1127" s="286" t="s">
        <v>2828</v>
      </c>
      <c r="J1127" s="286" t="s">
        <v>24</v>
      </c>
      <c r="K1127" s="286">
        <f>INDEX('2月'!F:F,MATCH(G1127,'2月'!A:A,0))</f>
        <v>0</v>
      </c>
      <c r="L1127" s="287"/>
      <c r="M1127" s="287"/>
      <c r="N1127" s="287" t="s">
        <v>24</v>
      </c>
      <c r="O1127" s="286" t="str">
        <f>VLOOKUP(Q1127,重复!A:A,1,FALSE)</f>
        <v>SA常用维修项目管理-店端</v>
      </c>
      <c r="P1127" s="279" t="s">
        <v>543</v>
      </c>
      <c r="Q1127" s="279" t="str">
        <f>INDEX(本体!C:C,MATCH(R1127,本体!E:E,0))</f>
        <v>SA常用维修项目管理-店端</v>
      </c>
      <c r="R1127" s="180" t="s">
        <v>2829</v>
      </c>
    </row>
    <row r="1128" s="263" customFormat="1" ht="16.5" spans="1:18">
      <c r="A1128" s="278" t="s">
        <v>2830</v>
      </c>
      <c r="B1128" s="278" t="s">
        <v>1763</v>
      </c>
      <c r="C1128" s="279" t="s">
        <v>1806</v>
      </c>
      <c r="D1128" s="279" t="s">
        <v>2831</v>
      </c>
      <c r="E1128" s="285">
        <v>0</v>
      </c>
      <c r="F1128" s="285" t="s">
        <v>2552</v>
      </c>
      <c r="G1128" s="286">
        <v>182</v>
      </c>
      <c r="H1128" s="286" t="s">
        <v>1806</v>
      </c>
      <c r="I1128" s="286" t="s">
        <v>2831</v>
      </c>
      <c r="J1128" s="286" t="s">
        <v>24</v>
      </c>
      <c r="K1128" s="286">
        <f>INDEX('2月'!F:F,MATCH(G1128,'2月'!A:A,0))</f>
        <v>0</v>
      </c>
      <c r="L1128" s="287"/>
      <c r="M1128" s="287"/>
      <c r="N1128" s="287" t="s">
        <v>24</v>
      </c>
      <c r="O1128" s="286" t="str">
        <f>VLOOKUP(Q1128,重复!A:A,1,FALSE)</f>
        <v>SA常用维修项目管理-店端</v>
      </c>
      <c r="P1128" s="279" t="s">
        <v>543</v>
      </c>
      <c r="Q1128" s="279" t="str">
        <f>INDEX(本体!C:C,MATCH(R1128,本体!E:E,0))</f>
        <v>SA常用维修项目管理-店端</v>
      </c>
      <c r="R1128" s="180" t="s">
        <v>2829</v>
      </c>
    </row>
    <row r="1129" ht="16.5" spans="1:18">
      <c r="A1129" s="278" t="s">
        <v>2832</v>
      </c>
      <c r="B1129" s="278" t="s">
        <v>1763</v>
      </c>
      <c r="C1129" s="279" t="s">
        <v>2833</v>
      </c>
      <c r="D1129" s="280" t="s">
        <v>2833</v>
      </c>
      <c r="E1129" s="285">
        <v>7847.38318965515</v>
      </c>
      <c r="F1129" s="285" t="s">
        <v>2552</v>
      </c>
      <c r="G1129" s="286"/>
      <c r="H1129" s="286"/>
      <c r="I1129" s="286"/>
      <c r="J1129" s="286"/>
      <c r="K1129" s="286" t="e">
        <f>INDEX('2月'!F:F,MATCH(G1129,'2月'!A:A,0))</f>
        <v>#N/A</v>
      </c>
      <c r="L1129" s="287" t="s">
        <v>33</v>
      </c>
      <c r="M1129" s="287"/>
      <c r="N1129" s="287" t="s">
        <v>45</v>
      </c>
      <c r="O1129" s="286" t="str">
        <f>VLOOKUP(Q1129,重复!A:A,1,FALSE)</f>
        <v>SA常用维修项目管理-店端</v>
      </c>
      <c r="P1129" s="279" t="s">
        <v>543</v>
      </c>
      <c r="Q1129" s="279" t="str">
        <f>INDEX(本体!C:C,MATCH(R1129,本体!E:E,0))</f>
        <v>SA常用维修项目管理-店端</v>
      </c>
      <c r="R1129" s="180" t="s">
        <v>2829</v>
      </c>
    </row>
    <row r="1130" ht="16.5" spans="1:18">
      <c r="A1130" s="278" t="s">
        <v>2834</v>
      </c>
      <c r="B1130" s="278" t="s">
        <v>1763</v>
      </c>
      <c r="C1130" s="279"/>
      <c r="D1130" s="280" t="s">
        <v>2835</v>
      </c>
      <c r="E1130" s="285">
        <v>0</v>
      </c>
      <c r="F1130" s="285" t="s">
        <v>2552</v>
      </c>
      <c r="G1130" s="286"/>
      <c r="H1130" s="286"/>
      <c r="I1130" s="286"/>
      <c r="J1130" s="286"/>
      <c r="K1130" s="286" t="e">
        <f>INDEX('2月'!F:F,MATCH(G1130,'2月'!A:A,0))</f>
        <v>#N/A</v>
      </c>
      <c r="L1130" s="287" t="s">
        <v>33</v>
      </c>
      <c r="M1130" s="287"/>
      <c r="N1130" s="287" t="s">
        <v>45</v>
      </c>
      <c r="O1130" s="286" t="str">
        <f>VLOOKUP(Q1130,重复!A:A,1,FALSE)</f>
        <v>SA常用维修项目管理-店端</v>
      </c>
      <c r="P1130" s="279" t="s">
        <v>543</v>
      </c>
      <c r="Q1130" s="279" t="str">
        <f>INDEX(本体!C:C,MATCH(R1130,本体!E:E,0))</f>
        <v>SA常用维修项目管理-店端</v>
      </c>
      <c r="R1130" s="180" t="s">
        <v>2836</v>
      </c>
    </row>
    <row r="1131" ht="16.5" spans="1:18">
      <c r="A1131" s="278" t="s">
        <v>2837</v>
      </c>
      <c r="B1131" s="278" t="s">
        <v>1763</v>
      </c>
      <c r="C1131" s="279"/>
      <c r="D1131" s="280" t="s">
        <v>2838</v>
      </c>
      <c r="E1131" s="285">
        <v>6277.90655172412</v>
      </c>
      <c r="F1131" s="285" t="s">
        <v>2552</v>
      </c>
      <c r="G1131" s="286">
        <v>183</v>
      </c>
      <c r="H1131" s="286" t="s">
        <v>1806</v>
      </c>
      <c r="I1131" s="286" t="s">
        <v>2839</v>
      </c>
      <c r="J1131" s="286" t="s">
        <v>24</v>
      </c>
      <c r="K1131" s="286">
        <f>INDEX('2月'!F:F,MATCH(G1131,'2月'!A:A,0))</f>
        <v>0</v>
      </c>
      <c r="L1131" s="287"/>
      <c r="M1131" s="287"/>
      <c r="N1131" s="287" t="s">
        <v>24</v>
      </c>
      <c r="O1131" s="286" t="str">
        <f>VLOOKUP(Q1131,重复!A:A,1,FALSE)</f>
        <v>SA常用维修项目管理-店端</v>
      </c>
      <c r="P1131" s="279" t="s">
        <v>543</v>
      </c>
      <c r="Q1131" s="279" t="str">
        <f>INDEX(本体!C:C,MATCH(R1131,本体!E:E,0))</f>
        <v>SA常用维修项目管理-店端</v>
      </c>
      <c r="R1131" s="180" t="s">
        <v>2836</v>
      </c>
    </row>
    <row r="1132" s="263" customFormat="1" ht="16.5" spans="1:18">
      <c r="A1132" s="278" t="s">
        <v>2840</v>
      </c>
      <c r="B1132" s="278" t="s">
        <v>1763</v>
      </c>
      <c r="C1132" s="279"/>
      <c r="D1132" s="279" t="s">
        <v>2841</v>
      </c>
      <c r="E1132" s="285">
        <v>6277.90655172412</v>
      </c>
      <c r="F1132" s="285" t="s">
        <v>2552</v>
      </c>
      <c r="G1132" s="286"/>
      <c r="H1132" s="286"/>
      <c r="I1132" s="286"/>
      <c r="J1132" s="286"/>
      <c r="K1132" s="286" t="e">
        <f>INDEX('2月'!F:F,MATCH(G1132,'2月'!A:A,0))</f>
        <v>#N/A</v>
      </c>
      <c r="L1132" s="287" t="s">
        <v>33</v>
      </c>
      <c r="M1132" s="287"/>
      <c r="N1132" s="287" t="s">
        <v>45</v>
      </c>
      <c r="O1132" s="286" t="str">
        <f>VLOOKUP(Q1132,重复!A:A,1,FALSE)</f>
        <v>SA常用维修项目管理-店端</v>
      </c>
      <c r="P1132" s="279" t="s">
        <v>543</v>
      </c>
      <c r="Q1132" s="279" t="str">
        <f>INDEX(本体!C:C,MATCH(R1132,本体!E:E,0))</f>
        <v>SA常用维修项目管理-店端</v>
      </c>
      <c r="R1132" s="180" t="s">
        <v>2836</v>
      </c>
    </row>
    <row r="1133" ht="16.5" spans="1:18">
      <c r="A1133" s="278" t="s">
        <v>2842</v>
      </c>
      <c r="B1133" s="278" t="s">
        <v>1763</v>
      </c>
      <c r="C1133" s="279"/>
      <c r="D1133" s="280" t="s">
        <v>2843</v>
      </c>
      <c r="E1133" s="285">
        <v>0</v>
      </c>
      <c r="F1133" s="285" t="s">
        <v>2552</v>
      </c>
      <c r="G1133" s="286"/>
      <c r="H1133" s="286"/>
      <c r="I1133" s="286"/>
      <c r="J1133" s="286"/>
      <c r="K1133" s="286" t="e">
        <f>INDEX('2月'!F:F,MATCH(G1133,'2月'!A:A,0))</f>
        <v>#N/A</v>
      </c>
      <c r="L1133" s="287" t="s">
        <v>33</v>
      </c>
      <c r="M1133" s="287"/>
      <c r="N1133" s="287" t="s">
        <v>45</v>
      </c>
      <c r="O1133" s="286" t="str">
        <f>VLOOKUP(Q1133,重复!A:A,1,FALSE)</f>
        <v>SA常用维修项目管理-店端</v>
      </c>
      <c r="P1133" s="279" t="s">
        <v>543</v>
      </c>
      <c r="Q1133" s="279" t="str">
        <f>INDEX(本体!C:C,MATCH(R1133,本体!E:E,0))</f>
        <v>SA常用维修项目管理-店端</v>
      </c>
      <c r="R1133" s="180" t="s">
        <v>2829</v>
      </c>
    </row>
    <row r="1134" ht="16.5" spans="1:18">
      <c r="A1134" s="278" t="s">
        <v>2844</v>
      </c>
      <c r="B1134" s="278" t="s">
        <v>1763</v>
      </c>
      <c r="C1134" s="279" t="s">
        <v>2845</v>
      </c>
      <c r="D1134" s="280" t="s">
        <v>2846</v>
      </c>
      <c r="E1134" s="285">
        <v>0</v>
      </c>
      <c r="F1134" s="285" t="s">
        <v>2552</v>
      </c>
      <c r="G1134" s="286">
        <v>180</v>
      </c>
      <c r="H1134" s="286" t="s">
        <v>1806</v>
      </c>
      <c r="I1134" s="286" t="s">
        <v>2847</v>
      </c>
      <c r="J1134" s="286" t="s">
        <v>24</v>
      </c>
      <c r="K1134" s="286">
        <f>INDEX('2月'!F:F,MATCH(G1134,'2月'!A:A,0))</f>
        <v>0</v>
      </c>
      <c r="L1134" s="287"/>
      <c r="M1134" s="287"/>
      <c r="N1134" s="287" t="s">
        <v>24</v>
      </c>
      <c r="O1134" s="286" t="str">
        <f>VLOOKUP(Q1134,重复!A:A,1,FALSE)</f>
        <v>SA常用维修项目管理-店端</v>
      </c>
      <c r="P1134" s="279" t="s">
        <v>543</v>
      </c>
      <c r="Q1134" s="279" t="str">
        <f>INDEX(本体!C:C,MATCH(R1134,本体!E:E,0))</f>
        <v>SA常用维修项目管理-店端</v>
      </c>
      <c r="R1134" s="180" t="s">
        <v>2829</v>
      </c>
    </row>
    <row r="1135" ht="16.5" spans="1:18">
      <c r="A1135" s="278" t="s">
        <v>2848</v>
      </c>
      <c r="B1135" s="278" t="s">
        <v>1763</v>
      </c>
      <c r="C1135" s="279"/>
      <c r="D1135" s="280" t="s">
        <v>2849</v>
      </c>
      <c r="E1135" s="285">
        <v>6277.90655172412</v>
      </c>
      <c r="F1135" s="285" t="s">
        <v>2552</v>
      </c>
      <c r="G1135" s="286"/>
      <c r="H1135" s="286"/>
      <c r="I1135" s="286"/>
      <c r="J1135" s="286"/>
      <c r="K1135" s="286" t="e">
        <f>INDEX('2月'!F:F,MATCH(G1135,'2月'!A:A,0))</f>
        <v>#N/A</v>
      </c>
      <c r="L1135" s="287" t="s">
        <v>33</v>
      </c>
      <c r="M1135" s="287"/>
      <c r="N1135" s="287" t="s">
        <v>45</v>
      </c>
      <c r="O1135" s="286" t="str">
        <f>VLOOKUP(Q1135,重复!A:A,1,FALSE)</f>
        <v>SA常用维修项目管理-店端</v>
      </c>
      <c r="P1135" s="279" t="s">
        <v>543</v>
      </c>
      <c r="Q1135" s="279" t="str">
        <f>INDEX(本体!C:C,MATCH(R1135,本体!E:E,0))</f>
        <v>SA常用维修项目管理-店端</v>
      </c>
      <c r="R1135" s="180" t="s">
        <v>2850</v>
      </c>
    </row>
    <row r="1136" ht="16.5" spans="1:18">
      <c r="A1136" s="278" t="s">
        <v>2851</v>
      </c>
      <c r="B1136" s="278" t="s">
        <v>1763</v>
      </c>
      <c r="C1136" s="279"/>
      <c r="D1136" s="280" t="s">
        <v>2852</v>
      </c>
      <c r="E1136" s="285">
        <v>0</v>
      </c>
      <c r="F1136" s="285" t="s">
        <v>2552</v>
      </c>
      <c r="G1136" s="286"/>
      <c r="H1136" s="286"/>
      <c r="I1136" s="286"/>
      <c r="J1136" s="286"/>
      <c r="K1136" s="286" t="e">
        <f>INDEX('2月'!F:F,MATCH(G1136,'2月'!A:A,0))</f>
        <v>#N/A</v>
      </c>
      <c r="L1136" s="287" t="s">
        <v>33</v>
      </c>
      <c r="M1136" s="287"/>
      <c r="N1136" s="287" t="s">
        <v>45</v>
      </c>
      <c r="O1136" s="286" t="str">
        <f>VLOOKUP(Q1136,重复!A:A,1,FALSE)</f>
        <v>SA常用维修项目管理-店端</v>
      </c>
      <c r="P1136" s="279" t="s">
        <v>543</v>
      </c>
      <c r="Q1136" s="279" t="str">
        <f>INDEX(本体!C:C,MATCH(R1136,本体!E:E,0))</f>
        <v>SA常用维修项目管理-店端</v>
      </c>
      <c r="R1136" s="180" t="s">
        <v>2853</v>
      </c>
    </row>
    <row r="1137" ht="16.5" spans="1:18">
      <c r="A1137" s="278" t="s">
        <v>2854</v>
      </c>
      <c r="B1137" s="278" t="s">
        <v>1763</v>
      </c>
      <c r="C1137" s="279"/>
      <c r="D1137" s="280" t="s">
        <v>2855</v>
      </c>
      <c r="E1137" s="285">
        <v>0</v>
      </c>
      <c r="F1137" s="285" t="s">
        <v>2552</v>
      </c>
      <c r="G1137" s="286"/>
      <c r="H1137" s="286"/>
      <c r="I1137" s="286"/>
      <c r="J1137" s="286"/>
      <c r="K1137" s="286" t="e">
        <f>INDEX('2月'!F:F,MATCH(G1137,'2月'!A:A,0))</f>
        <v>#N/A</v>
      </c>
      <c r="L1137" s="287" t="s">
        <v>33</v>
      </c>
      <c r="M1137" s="287"/>
      <c r="N1137" s="287" t="s">
        <v>45</v>
      </c>
      <c r="O1137" s="286" t="str">
        <f>VLOOKUP(Q1137,重复!A:A,1,FALSE)</f>
        <v>SA常用维修项目管理-店端</v>
      </c>
      <c r="P1137" s="279" t="s">
        <v>543</v>
      </c>
      <c r="Q1137" s="279" t="str">
        <f>INDEX(本体!C:C,MATCH(R1137,本体!E:E,0))</f>
        <v>SA常用维修项目管理-店端</v>
      </c>
      <c r="R1137" s="180" t="s">
        <v>2856</v>
      </c>
    </row>
    <row r="1138" ht="16.5" spans="1:18">
      <c r="A1138" s="278" t="s">
        <v>2857</v>
      </c>
      <c r="B1138" s="278" t="s">
        <v>1763</v>
      </c>
      <c r="C1138" s="279"/>
      <c r="D1138" s="280" t="s">
        <v>2858</v>
      </c>
      <c r="E1138" s="285">
        <v>0</v>
      </c>
      <c r="F1138" s="285" t="s">
        <v>2552</v>
      </c>
      <c r="G1138" s="286"/>
      <c r="H1138" s="286"/>
      <c r="I1138" s="286"/>
      <c r="J1138" s="286"/>
      <c r="K1138" s="286" t="e">
        <f>INDEX('2月'!F:F,MATCH(G1138,'2月'!A:A,0))</f>
        <v>#N/A</v>
      </c>
      <c r="L1138" s="287" t="s">
        <v>33</v>
      </c>
      <c r="M1138" s="287"/>
      <c r="N1138" s="287" t="s">
        <v>45</v>
      </c>
      <c r="O1138" s="286" t="str">
        <f>VLOOKUP(Q1138,重复!A:A,1,FALSE)</f>
        <v>SA常用维修项目管理-店端</v>
      </c>
      <c r="P1138" s="279" t="s">
        <v>543</v>
      </c>
      <c r="Q1138" s="279" t="str">
        <f>INDEX(本体!C:C,MATCH(R1138,本体!E:E,0))</f>
        <v>SA常用维修项目管理-店端</v>
      </c>
      <c r="R1138" s="180" t="s">
        <v>2859</v>
      </c>
    </row>
    <row r="1139" ht="16.5" spans="1:18">
      <c r="A1139" s="278" t="s">
        <v>2860</v>
      </c>
      <c r="B1139" s="278" t="s">
        <v>1763</v>
      </c>
      <c r="C1139" s="279"/>
      <c r="D1139" s="280" t="s">
        <v>2861</v>
      </c>
      <c r="E1139" s="285">
        <v>0</v>
      </c>
      <c r="F1139" s="285" t="s">
        <v>2552</v>
      </c>
      <c r="G1139" s="286"/>
      <c r="H1139" s="286"/>
      <c r="I1139" s="286"/>
      <c r="J1139" s="286"/>
      <c r="K1139" s="286" t="e">
        <f>INDEX('2月'!F:F,MATCH(G1139,'2月'!A:A,0))</f>
        <v>#N/A</v>
      </c>
      <c r="L1139" s="287" t="s">
        <v>33</v>
      </c>
      <c r="M1139" s="287"/>
      <c r="N1139" s="287" t="s">
        <v>45</v>
      </c>
      <c r="O1139" s="286" t="str">
        <f>VLOOKUP(Q1139,重复!A:A,1,FALSE)</f>
        <v>SA常用维修项目管理-店端</v>
      </c>
      <c r="P1139" s="279" t="s">
        <v>543</v>
      </c>
      <c r="Q1139" s="279" t="str">
        <f>INDEX(本体!C:C,MATCH(R1139,本体!E:E,0))</f>
        <v>SA常用维修项目管理-店端</v>
      </c>
      <c r="R1139" s="180" t="s">
        <v>2859</v>
      </c>
    </row>
    <row r="1140" ht="16.5" spans="1:18">
      <c r="A1140" s="278" t="s">
        <v>2862</v>
      </c>
      <c r="B1140" s="278" t="s">
        <v>1763</v>
      </c>
      <c r="C1140" s="279"/>
      <c r="D1140" s="280" t="s">
        <v>2863</v>
      </c>
      <c r="E1140" s="285">
        <v>7847.38318965515</v>
      </c>
      <c r="F1140" s="285" t="s">
        <v>2552</v>
      </c>
      <c r="G1140" s="286">
        <v>181</v>
      </c>
      <c r="H1140" s="286" t="s">
        <v>1806</v>
      </c>
      <c r="I1140" s="286" t="s">
        <v>2864</v>
      </c>
      <c r="J1140" s="286" t="s">
        <v>24</v>
      </c>
      <c r="K1140" s="286">
        <f>INDEX('2月'!F:F,MATCH(G1140,'2月'!A:A,0))</f>
        <v>0</v>
      </c>
      <c r="L1140" s="287"/>
      <c r="M1140" s="287"/>
      <c r="N1140" s="287" t="s">
        <v>24</v>
      </c>
      <c r="O1140" s="286" t="str">
        <f>VLOOKUP(Q1140,重复!A:A,1,FALSE)</f>
        <v>SA常用维修项目管理-店端</v>
      </c>
      <c r="P1140" s="279" t="s">
        <v>543</v>
      </c>
      <c r="Q1140" s="279" t="str">
        <f>INDEX(本体!C:C,MATCH(R1140,本体!E:E,0))</f>
        <v>SA常用维修项目管理-店端</v>
      </c>
      <c r="R1140" s="180" t="s">
        <v>2865</v>
      </c>
    </row>
    <row r="1141" ht="16.5" spans="1:18">
      <c r="A1141" s="278" t="s">
        <v>2866</v>
      </c>
      <c r="B1141" s="278" t="s">
        <v>1763</v>
      </c>
      <c r="C1141" s="279"/>
      <c r="D1141" s="280" t="s">
        <v>2867</v>
      </c>
      <c r="E1141" s="285">
        <v>6277.90655172412</v>
      </c>
      <c r="F1141" s="285" t="s">
        <v>2552</v>
      </c>
      <c r="G1141" s="286"/>
      <c r="H1141" s="286"/>
      <c r="I1141" s="286"/>
      <c r="J1141" s="286"/>
      <c r="K1141" s="286" t="e">
        <f>INDEX('2月'!F:F,MATCH(G1141,'2月'!A:A,0))</f>
        <v>#N/A</v>
      </c>
      <c r="L1141" s="287" t="s">
        <v>33</v>
      </c>
      <c r="M1141" s="287"/>
      <c r="N1141" s="287" t="s">
        <v>45</v>
      </c>
      <c r="O1141" s="286" t="str">
        <f>VLOOKUP(Q1141,重复!A:A,1,FALSE)</f>
        <v>SA常用维修项目管理-店端</v>
      </c>
      <c r="P1141" s="279" t="s">
        <v>543</v>
      </c>
      <c r="Q1141" s="279" t="str">
        <f>INDEX(本体!C:C,MATCH(R1141,本体!E:E,0))</f>
        <v>SA常用维修项目管理-店端</v>
      </c>
      <c r="R1141" s="180" t="s">
        <v>2868</v>
      </c>
    </row>
    <row r="1142" ht="16.5" spans="1:18">
      <c r="A1142" s="278" t="s">
        <v>2869</v>
      </c>
      <c r="B1142" s="278" t="s">
        <v>1763</v>
      </c>
      <c r="C1142" s="279" t="s">
        <v>1809</v>
      </c>
      <c r="D1142" s="280" t="s">
        <v>2870</v>
      </c>
      <c r="E1142" s="285">
        <v>10986.3364655172</v>
      </c>
      <c r="F1142" s="285" t="s">
        <v>2552</v>
      </c>
      <c r="G1142" s="286">
        <v>184</v>
      </c>
      <c r="H1142" s="286" t="s">
        <v>1809</v>
      </c>
      <c r="I1142" s="286" t="s">
        <v>2871</v>
      </c>
      <c r="J1142" s="286" t="s">
        <v>24</v>
      </c>
      <c r="K1142" s="286">
        <f>INDEX('2月'!F:F,MATCH(G1142,'2月'!A:A,0))</f>
        <v>0</v>
      </c>
      <c r="L1142" s="287"/>
      <c r="M1142" s="287"/>
      <c r="N1142" s="287" t="s">
        <v>24</v>
      </c>
      <c r="O1142" s="286" t="str">
        <f>VLOOKUP(Q1142,重复!A:A,1,FALSE)</f>
        <v>SA常用维修零件管理-店端</v>
      </c>
      <c r="P1142" s="279" t="s">
        <v>543</v>
      </c>
      <c r="Q1142" s="279" t="str">
        <f>INDEX(本体!C:C,MATCH(R1142,本体!E:E,0))</f>
        <v>SA常用维修零件管理-店端</v>
      </c>
      <c r="R1142" s="180" t="s">
        <v>2872</v>
      </c>
    </row>
    <row r="1143" s="263" customFormat="1" ht="16.5" spans="1:18">
      <c r="A1143" s="278" t="s">
        <v>2873</v>
      </c>
      <c r="B1143" s="278" t="s">
        <v>1763</v>
      </c>
      <c r="C1143" s="279"/>
      <c r="D1143" s="279" t="s">
        <v>2874</v>
      </c>
      <c r="E1143" s="285">
        <v>0</v>
      </c>
      <c r="F1143" s="285" t="s">
        <v>2552</v>
      </c>
      <c r="G1143" s="286">
        <v>187</v>
      </c>
      <c r="H1143" s="286" t="s">
        <v>1809</v>
      </c>
      <c r="I1143" s="286" t="s">
        <v>2874</v>
      </c>
      <c r="J1143" s="286" t="s">
        <v>24</v>
      </c>
      <c r="K1143" s="286">
        <f>INDEX('2月'!F:F,MATCH(G1143,'2月'!A:A,0))</f>
        <v>0</v>
      </c>
      <c r="L1143" s="287"/>
      <c r="M1143" s="287"/>
      <c r="N1143" s="287" t="s">
        <v>24</v>
      </c>
      <c r="O1143" s="286" t="str">
        <f>VLOOKUP(Q1143,重复!A:A,1,FALSE)</f>
        <v>SA常用维修零件管理-店端</v>
      </c>
      <c r="P1143" s="279" t="s">
        <v>543</v>
      </c>
      <c r="Q1143" s="279" t="str">
        <f>INDEX(本体!C:C,MATCH(R1143,本体!E:E,0))</f>
        <v>SA常用维修零件管理-店端</v>
      </c>
      <c r="R1143" s="180" t="s">
        <v>2872</v>
      </c>
    </row>
    <row r="1144" ht="16.5" spans="1:18">
      <c r="A1144" s="278" t="s">
        <v>2875</v>
      </c>
      <c r="B1144" s="278" t="s">
        <v>1763</v>
      </c>
      <c r="C1144" s="279"/>
      <c r="D1144" s="280" t="s">
        <v>2876</v>
      </c>
      <c r="E1144" s="285">
        <v>7847.38318965515</v>
      </c>
      <c r="F1144" s="285" t="s">
        <v>2552</v>
      </c>
      <c r="G1144" s="286"/>
      <c r="H1144" s="286"/>
      <c r="I1144" s="286"/>
      <c r="J1144" s="286"/>
      <c r="K1144" s="286" t="e">
        <f>INDEX('2月'!F:F,MATCH(G1144,'2月'!A:A,0))</f>
        <v>#N/A</v>
      </c>
      <c r="L1144" s="287" t="s">
        <v>33</v>
      </c>
      <c r="M1144" s="287"/>
      <c r="N1144" s="287" t="s">
        <v>45</v>
      </c>
      <c r="O1144" s="286" t="str">
        <f>VLOOKUP(Q1144,重复!A:A,1,FALSE)</f>
        <v>SA常用维修零件管理-店端</v>
      </c>
      <c r="P1144" s="279" t="s">
        <v>543</v>
      </c>
      <c r="Q1144" s="279" t="str">
        <f>INDEX(本体!C:C,MATCH(R1144,本体!E:E,0))</f>
        <v>SA常用维修零件管理-店端</v>
      </c>
      <c r="R1144" s="180" t="s">
        <v>2877</v>
      </c>
    </row>
    <row r="1145" ht="16.5" spans="1:18">
      <c r="A1145" s="278" t="s">
        <v>2878</v>
      </c>
      <c r="B1145" s="278" t="s">
        <v>1763</v>
      </c>
      <c r="C1145" s="279"/>
      <c r="D1145" s="280" t="s">
        <v>2879</v>
      </c>
      <c r="E1145" s="285">
        <v>0</v>
      </c>
      <c r="F1145" s="285" t="s">
        <v>2552</v>
      </c>
      <c r="G1145" s="286"/>
      <c r="H1145" s="286"/>
      <c r="I1145" s="286"/>
      <c r="J1145" s="286"/>
      <c r="K1145" s="286" t="e">
        <f>INDEX('2月'!F:F,MATCH(G1145,'2月'!A:A,0))</f>
        <v>#N/A</v>
      </c>
      <c r="L1145" s="287" t="s">
        <v>33</v>
      </c>
      <c r="M1145" s="287"/>
      <c r="N1145" s="287" t="s">
        <v>45</v>
      </c>
      <c r="O1145" s="286" t="str">
        <f>VLOOKUP(Q1145,重复!A:A,1,FALSE)</f>
        <v>SA常用维修零件管理-店端</v>
      </c>
      <c r="P1145" s="279" t="s">
        <v>543</v>
      </c>
      <c r="Q1145" s="279" t="str">
        <f>INDEX(本体!C:C,MATCH(R1145,本体!E:E,0))</f>
        <v>SA常用维修零件管理-店端</v>
      </c>
      <c r="R1145" s="180" t="s">
        <v>2877</v>
      </c>
    </row>
    <row r="1146" ht="16.5" spans="1:18">
      <c r="A1146" s="278" t="s">
        <v>2880</v>
      </c>
      <c r="B1146" s="278" t="s">
        <v>1763</v>
      </c>
      <c r="C1146" s="279"/>
      <c r="D1146" s="280" t="s">
        <v>2881</v>
      </c>
      <c r="E1146" s="285">
        <v>6277.90655172412</v>
      </c>
      <c r="F1146" s="285" t="s">
        <v>2552</v>
      </c>
      <c r="G1146" s="286">
        <v>188</v>
      </c>
      <c r="H1146" s="286" t="s">
        <v>1809</v>
      </c>
      <c r="I1146" s="286" t="s">
        <v>2882</v>
      </c>
      <c r="J1146" s="286" t="s">
        <v>24</v>
      </c>
      <c r="K1146" s="286">
        <f>INDEX('2月'!F:F,MATCH(G1146,'2月'!A:A,0))</f>
        <v>0</v>
      </c>
      <c r="L1146" s="287"/>
      <c r="M1146" s="287"/>
      <c r="N1146" s="287" t="s">
        <v>24</v>
      </c>
      <c r="O1146" s="286" t="str">
        <f>VLOOKUP(Q1146,重复!A:A,1,FALSE)</f>
        <v>SA常用维修零件管理-店端</v>
      </c>
      <c r="P1146" s="279" t="s">
        <v>543</v>
      </c>
      <c r="Q1146" s="279" t="str">
        <f>INDEX(本体!C:C,MATCH(R1146,本体!E:E,0))</f>
        <v>SA常用维修零件管理-店端</v>
      </c>
      <c r="R1146" s="180" t="s">
        <v>2877</v>
      </c>
    </row>
    <row r="1147" s="263" customFormat="1" ht="16.5" spans="1:18">
      <c r="A1147" s="278" t="s">
        <v>2883</v>
      </c>
      <c r="B1147" s="278" t="s">
        <v>1763</v>
      </c>
      <c r="C1147" s="279"/>
      <c r="D1147" s="279" t="s">
        <v>2884</v>
      </c>
      <c r="E1147" s="285">
        <v>6277.90655172412</v>
      </c>
      <c r="F1147" s="285" t="s">
        <v>2552</v>
      </c>
      <c r="G1147" s="286"/>
      <c r="H1147" s="286"/>
      <c r="I1147" s="286"/>
      <c r="J1147" s="286"/>
      <c r="K1147" s="286" t="e">
        <f>INDEX('2月'!F:F,MATCH(G1147,'2月'!A:A,0))</f>
        <v>#N/A</v>
      </c>
      <c r="L1147" s="287" t="s">
        <v>33</v>
      </c>
      <c r="M1147" s="287"/>
      <c r="N1147" s="287" t="s">
        <v>45</v>
      </c>
      <c r="O1147" s="286" t="str">
        <f>VLOOKUP(Q1147,重复!A:A,1,FALSE)</f>
        <v>SA常用维修零件管理-店端</v>
      </c>
      <c r="P1147" s="279" t="s">
        <v>543</v>
      </c>
      <c r="Q1147" s="279" t="str">
        <f>INDEX(本体!C:C,MATCH(R1147,本体!E:E,0))</f>
        <v>SA常用维修零件管理-店端</v>
      </c>
      <c r="R1147" s="180" t="s">
        <v>2877</v>
      </c>
    </row>
    <row r="1148" ht="16.5" spans="1:18">
      <c r="A1148" s="278" t="s">
        <v>2885</v>
      </c>
      <c r="B1148" s="278" t="s">
        <v>1763</v>
      </c>
      <c r="C1148" s="279" t="s">
        <v>2886</v>
      </c>
      <c r="D1148" s="280" t="s">
        <v>2886</v>
      </c>
      <c r="E1148" s="285">
        <v>0</v>
      </c>
      <c r="F1148" s="285" t="s">
        <v>2552</v>
      </c>
      <c r="G1148" s="286"/>
      <c r="H1148" s="286"/>
      <c r="I1148" s="286"/>
      <c r="J1148" s="286"/>
      <c r="K1148" s="286" t="e">
        <f>INDEX('2月'!F:F,MATCH(G1148,'2月'!A:A,0))</f>
        <v>#N/A</v>
      </c>
      <c r="L1148" s="287" t="s">
        <v>33</v>
      </c>
      <c r="M1148" s="287"/>
      <c r="N1148" s="287" t="s">
        <v>45</v>
      </c>
      <c r="O1148" s="286" t="str">
        <f>VLOOKUP(Q1148,重复!A:A,1,FALSE)</f>
        <v>SA常用维修零件管理-店端</v>
      </c>
      <c r="P1148" s="279" t="s">
        <v>543</v>
      </c>
      <c r="Q1148" s="279" t="str">
        <f>INDEX(本体!C:C,MATCH(R1148,本体!E:E,0))</f>
        <v>SA常用维修零件管理-店端</v>
      </c>
      <c r="R1148" s="180" t="s">
        <v>2887</v>
      </c>
    </row>
    <row r="1149" ht="16.5" spans="1:18">
      <c r="A1149" s="278" t="s">
        <v>2888</v>
      </c>
      <c r="B1149" s="278" t="s">
        <v>1763</v>
      </c>
      <c r="C1149" s="279" t="s">
        <v>2889</v>
      </c>
      <c r="D1149" s="280" t="s">
        <v>2890</v>
      </c>
      <c r="E1149" s="285">
        <v>0</v>
      </c>
      <c r="F1149" s="285" t="s">
        <v>2552</v>
      </c>
      <c r="G1149" s="286">
        <v>185</v>
      </c>
      <c r="H1149" s="286" t="s">
        <v>1809</v>
      </c>
      <c r="I1149" s="286" t="s">
        <v>2891</v>
      </c>
      <c r="J1149" s="286" t="s">
        <v>24</v>
      </c>
      <c r="K1149" s="286">
        <f>INDEX('2月'!F:F,MATCH(G1149,'2月'!A:A,0))</f>
        <v>0</v>
      </c>
      <c r="L1149" s="287"/>
      <c r="M1149" s="287"/>
      <c r="N1149" s="287" t="s">
        <v>24</v>
      </c>
      <c r="O1149" s="286" t="str">
        <f>VLOOKUP(Q1149,重复!A:A,1,FALSE)</f>
        <v>SA常用维修零件管理-店端</v>
      </c>
      <c r="P1149" s="279" t="s">
        <v>543</v>
      </c>
      <c r="Q1149" s="279" t="str">
        <f>INDEX(本体!C:C,MATCH(R1149,本体!E:E,0))</f>
        <v>SA常用维修零件管理-店端</v>
      </c>
      <c r="R1149" s="180" t="s">
        <v>2872</v>
      </c>
    </row>
    <row r="1150" ht="16.5" spans="1:18">
      <c r="A1150" s="278" t="s">
        <v>2892</v>
      </c>
      <c r="B1150" s="278" t="s">
        <v>1763</v>
      </c>
      <c r="C1150" s="279"/>
      <c r="D1150" s="280" t="s">
        <v>2893</v>
      </c>
      <c r="E1150" s="285">
        <v>6277.90655172412</v>
      </c>
      <c r="F1150" s="285" t="s">
        <v>2552</v>
      </c>
      <c r="G1150" s="286"/>
      <c r="H1150" s="286"/>
      <c r="I1150" s="286"/>
      <c r="J1150" s="286"/>
      <c r="K1150" s="286" t="e">
        <f>INDEX('2月'!F:F,MATCH(G1150,'2月'!A:A,0))</f>
        <v>#N/A</v>
      </c>
      <c r="L1150" s="287" t="s">
        <v>33</v>
      </c>
      <c r="M1150" s="287"/>
      <c r="N1150" s="287" t="s">
        <v>45</v>
      </c>
      <c r="O1150" s="286" t="str">
        <f>VLOOKUP(Q1150,重复!A:A,1,FALSE)</f>
        <v>SA常用维修零件管理-店端</v>
      </c>
      <c r="P1150" s="279" t="s">
        <v>543</v>
      </c>
      <c r="Q1150" s="279" t="str">
        <f>INDEX(本体!C:C,MATCH(R1150,本体!E:E,0))</f>
        <v>SA常用维修零件管理-店端</v>
      </c>
      <c r="R1150" s="180" t="s">
        <v>2894</v>
      </c>
    </row>
    <row r="1151" ht="16.5" spans="1:18">
      <c r="A1151" s="278" t="s">
        <v>2895</v>
      </c>
      <c r="B1151" s="278" t="s">
        <v>1763</v>
      </c>
      <c r="C1151" s="279"/>
      <c r="D1151" s="280" t="s">
        <v>2896</v>
      </c>
      <c r="E1151" s="285">
        <v>0</v>
      </c>
      <c r="F1151" s="285" t="s">
        <v>2552</v>
      </c>
      <c r="G1151" s="286"/>
      <c r="H1151" s="286"/>
      <c r="I1151" s="286"/>
      <c r="J1151" s="286"/>
      <c r="K1151" s="286" t="e">
        <f>INDEX('2月'!F:F,MATCH(G1151,'2月'!A:A,0))</f>
        <v>#N/A</v>
      </c>
      <c r="L1151" s="287" t="s">
        <v>33</v>
      </c>
      <c r="M1151" s="287"/>
      <c r="N1151" s="287" t="s">
        <v>45</v>
      </c>
      <c r="O1151" s="286" t="str">
        <f>VLOOKUP(Q1151,重复!A:A,1,FALSE)</f>
        <v>SA常用维修零件管理-店端</v>
      </c>
      <c r="P1151" s="279" t="s">
        <v>543</v>
      </c>
      <c r="Q1151" s="279" t="str">
        <f>INDEX(本体!C:C,MATCH(R1151,本体!E:E,0))</f>
        <v>SA常用维修零件管理-店端</v>
      </c>
      <c r="R1151" s="180" t="s">
        <v>2897</v>
      </c>
    </row>
    <row r="1152" ht="16.5" spans="1:18">
      <c r="A1152" s="278" t="s">
        <v>2898</v>
      </c>
      <c r="B1152" s="278" t="s">
        <v>1763</v>
      </c>
      <c r="C1152" s="279"/>
      <c r="D1152" s="280" t="s">
        <v>2899</v>
      </c>
      <c r="E1152" s="285">
        <v>0</v>
      </c>
      <c r="F1152" s="285" t="s">
        <v>2552</v>
      </c>
      <c r="G1152" s="286"/>
      <c r="H1152" s="286"/>
      <c r="I1152" s="286"/>
      <c r="J1152" s="286"/>
      <c r="K1152" s="286" t="e">
        <f>INDEX('2月'!F:F,MATCH(G1152,'2月'!A:A,0))</f>
        <v>#N/A</v>
      </c>
      <c r="L1152" s="287" t="s">
        <v>33</v>
      </c>
      <c r="M1152" s="287"/>
      <c r="N1152" s="287" t="s">
        <v>45</v>
      </c>
      <c r="O1152" s="286" t="str">
        <f>VLOOKUP(Q1152,重复!A:A,1,FALSE)</f>
        <v>SA常用维修零件管理-店端</v>
      </c>
      <c r="P1152" s="279" t="s">
        <v>543</v>
      </c>
      <c r="Q1152" s="279" t="str">
        <f>INDEX(本体!C:C,MATCH(R1152,本体!E:E,0))</f>
        <v>SA常用维修零件管理-店端</v>
      </c>
      <c r="R1152" s="180" t="s">
        <v>2900</v>
      </c>
    </row>
    <row r="1153" ht="16.5" spans="1:18">
      <c r="A1153" s="278" t="s">
        <v>2901</v>
      </c>
      <c r="B1153" s="278" t="s">
        <v>1763</v>
      </c>
      <c r="C1153" s="279"/>
      <c r="D1153" s="280" t="s">
        <v>2902</v>
      </c>
      <c r="E1153" s="285">
        <v>0</v>
      </c>
      <c r="F1153" s="285" t="s">
        <v>2552</v>
      </c>
      <c r="G1153" s="286"/>
      <c r="H1153" s="286"/>
      <c r="I1153" s="286"/>
      <c r="J1153" s="286"/>
      <c r="K1153" s="286" t="e">
        <f>INDEX('2月'!F:F,MATCH(G1153,'2月'!A:A,0))</f>
        <v>#N/A</v>
      </c>
      <c r="L1153" s="287" t="s">
        <v>33</v>
      </c>
      <c r="M1153" s="287"/>
      <c r="N1153" s="287" t="s">
        <v>45</v>
      </c>
      <c r="O1153" s="286" t="str">
        <f>VLOOKUP(Q1153,重复!A:A,1,FALSE)</f>
        <v>SA常用维修零件管理-店端</v>
      </c>
      <c r="P1153" s="279" t="s">
        <v>543</v>
      </c>
      <c r="Q1153" s="279" t="str">
        <f>INDEX(本体!C:C,MATCH(R1153,本体!E:E,0))</f>
        <v>SA常用维修零件管理-店端</v>
      </c>
      <c r="R1153" s="180" t="s">
        <v>2903</v>
      </c>
    </row>
    <row r="1154" ht="16.5" spans="1:18">
      <c r="A1154" s="278" t="s">
        <v>2904</v>
      </c>
      <c r="B1154" s="278" t="s">
        <v>1763</v>
      </c>
      <c r="C1154" s="279"/>
      <c r="D1154" s="280" t="s">
        <v>2905</v>
      </c>
      <c r="E1154" s="285">
        <v>6277.90655172412</v>
      </c>
      <c r="F1154" s="285" t="s">
        <v>2552</v>
      </c>
      <c r="G1154" s="286"/>
      <c r="H1154" s="286"/>
      <c r="I1154" s="286"/>
      <c r="J1154" s="286"/>
      <c r="K1154" s="286" t="e">
        <f>INDEX('2月'!F:F,MATCH(G1154,'2月'!A:A,0))</f>
        <v>#N/A</v>
      </c>
      <c r="L1154" s="287" t="s">
        <v>33</v>
      </c>
      <c r="M1154" s="287"/>
      <c r="N1154" s="287" t="s">
        <v>45</v>
      </c>
      <c r="O1154" s="286" t="str">
        <f>VLOOKUP(Q1154,重复!A:A,1,FALSE)</f>
        <v>SA常用维修零件管理-店端</v>
      </c>
      <c r="P1154" s="279" t="s">
        <v>543</v>
      </c>
      <c r="Q1154" s="279" t="str">
        <f>INDEX(本体!C:C,MATCH(R1154,本体!E:E,0))</f>
        <v>SA常用维修零件管理-店端</v>
      </c>
      <c r="R1154" s="180" t="s">
        <v>2903</v>
      </c>
    </row>
    <row r="1155" ht="16.5" spans="1:18">
      <c r="A1155" s="278" t="s">
        <v>2906</v>
      </c>
      <c r="B1155" s="278" t="s">
        <v>1763</v>
      </c>
      <c r="C1155" s="279"/>
      <c r="D1155" s="280" t="s">
        <v>2907</v>
      </c>
      <c r="E1155" s="285">
        <v>7847.38318965515</v>
      </c>
      <c r="F1155" s="285" t="s">
        <v>2552</v>
      </c>
      <c r="G1155" s="286">
        <v>186</v>
      </c>
      <c r="H1155" s="286" t="s">
        <v>1809</v>
      </c>
      <c r="I1155" s="286" t="s">
        <v>2908</v>
      </c>
      <c r="J1155" s="286" t="s">
        <v>24</v>
      </c>
      <c r="K1155" s="286">
        <f>INDEX('2月'!F:F,MATCH(G1155,'2月'!A:A,0))</f>
        <v>0</v>
      </c>
      <c r="L1155" s="287"/>
      <c r="M1155" s="287"/>
      <c r="N1155" s="287" t="s">
        <v>24</v>
      </c>
      <c r="O1155" s="286" t="str">
        <f>VLOOKUP(Q1155,重复!A:A,1,FALSE)</f>
        <v>SA常用维修零件管理-店端</v>
      </c>
      <c r="P1155" s="279" t="s">
        <v>543</v>
      </c>
      <c r="Q1155" s="279" t="str">
        <f>INDEX(本体!C:C,MATCH(R1155,本体!E:E,0))</f>
        <v>SA常用维修零件管理-店端</v>
      </c>
      <c r="R1155" s="180" t="s">
        <v>2909</v>
      </c>
    </row>
    <row r="1156" ht="16.5" spans="1:18">
      <c r="A1156" s="278" t="s">
        <v>2910</v>
      </c>
      <c r="B1156" s="278" t="s">
        <v>1763</v>
      </c>
      <c r="C1156" s="279"/>
      <c r="D1156" s="280" t="s">
        <v>2911</v>
      </c>
      <c r="E1156" s="285">
        <v>6277.90655172412</v>
      </c>
      <c r="F1156" s="285" t="s">
        <v>2552</v>
      </c>
      <c r="G1156" s="286"/>
      <c r="H1156" s="286"/>
      <c r="I1156" s="286"/>
      <c r="J1156" s="286"/>
      <c r="K1156" s="286" t="e">
        <f>INDEX('2月'!F:F,MATCH(G1156,'2月'!A:A,0))</f>
        <v>#N/A</v>
      </c>
      <c r="L1156" s="287" t="s">
        <v>33</v>
      </c>
      <c r="M1156" s="287"/>
      <c r="N1156" s="287" t="s">
        <v>45</v>
      </c>
      <c r="O1156" s="286" t="str">
        <f>VLOOKUP(Q1156,重复!A:A,1,FALSE)</f>
        <v>SA常用维修零件管理-店端</v>
      </c>
      <c r="P1156" s="279" t="s">
        <v>543</v>
      </c>
      <c r="Q1156" s="279" t="str">
        <f>INDEX(本体!C:C,MATCH(R1156,本体!E:E,0))</f>
        <v>SA常用维修零件管理-店端</v>
      </c>
      <c r="R1156" s="180" t="s">
        <v>2912</v>
      </c>
    </row>
    <row r="1157" ht="16.5" spans="1:18">
      <c r="A1157" s="278" t="s">
        <v>2913</v>
      </c>
      <c r="B1157" s="278" t="s">
        <v>1763</v>
      </c>
      <c r="C1157" s="279" t="s">
        <v>1813</v>
      </c>
      <c r="D1157" s="279" t="s">
        <v>2914</v>
      </c>
      <c r="E1157" s="285">
        <v>10986.3364655172</v>
      </c>
      <c r="F1157" s="285" t="s">
        <v>2552</v>
      </c>
      <c r="G1157" s="286">
        <v>199</v>
      </c>
      <c r="H1157" s="286" t="s">
        <v>1813</v>
      </c>
      <c r="I1157" s="286" t="s">
        <v>2915</v>
      </c>
      <c r="J1157" s="286" t="s">
        <v>24</v>
      </c>
      <c r="K1157" s="286">
        <f>INDEX('2月'!F:F,MATCH(G1157,'2月'!A:A,0))</f>
        <v>0</v>
      </c>
      <c r="L1157" s="287"/>
      <c r="M1157" s="287"/>
      <c r="N1157" s="287" t="s">
        <v>24</v>
      </c>
      <c r="O1157" s="286" t="str">
        <f>VLOOKUP(Q1157,重复!A:A,1,FALSE)</f>
        <v>维修套餐</v>
      </c>
      <c r="P1157" s="279" t="s">
        <v>543</v>
      </c>
      <c r="Q1157" s="279" t="str">
        <f>INDEX(本体!C:C,MATCH(R1157,本体!E:E,0))</f>
        <v>维修套餐</v>
      </c>
      <c r="R1157" s="180" t="s">
        <v>2916</v>
      </c>
    </row>
    <row r="1158" ht="16.5" spans="1:18">
      <c r="A1158" s="278" t="s">
        <v>2917</v>
      </c>
      <c r="B1158" s="278" t="s">
        <v>1763</v>
      </c>
      <c r="C1158" s="279" t="s">
        <v>2918</v>
      </c>
      <c r="D1158" s="279" t="s">
        <v>2918</v>
      </c>
      <c r="E1158" s="285">
        <v>7847.38318965515</v>
      </c>
      <c r="F1158" s="285" t="s">
        <v>2552</v>
      </c>
      <c r="G1158" s="286"/>
      <c r="H1158" s="286"/>
      <c r="I1158" s="286"/>
      <c r="J1158" s="286"/>
      <c r="K1158" s="286" t="e">
        <f>INDEX('2月'!F:F,MATCH(G1158,'2月'!A:A,0))</f>
        <v>#N/A</v>
      </c>
      <c r="L1158" s="287" t="s">
        <v>33</v>
      </c>
      <c r="M1158" s="287"/>
      <c r="N1158" s="287" t="s">
        <v>45</v>
      </c>
      <c r="O1158" s="286" t="str">
        <f>VLOOKUP(Q1158,重复!A:A,1,FALSE)</f>
        <v>维修套餐</v>
      </c>
      <c r="P1158" s="279" t="s">
        <v>543</v>
      </c>
      <c r="Q1158" s="279" t="str">
        <f>INDEX(本体!C:C,MATCH(R1158,本体!E:E,0))</f>
        <v>维修套餐</v>
      </c>
      <c r="R1158" s="180" t="s">
        <v>2916</v>
      </c>
    </row>
    <row r="1159" ht="16.5" spans="1:18">
      <c r="A1159" s="278" t="s">
        <v>2919</v>
      </c>
      <c r="B1159" s="278" t="s">
        <v>1763</v>
      </c>
      <c r="C1159" s="279" t="s">
        <v>2920</v>
      </c>
      <c r="D1159" s="279" t="s">
        <v>2920</v>
      </c>
      <c r="E1159" s="285">
        <v>6277.90655172412</v>
      </c>
      <c r="F1159" s="285" t="s">
        <v>2552</v>
      </c>
      <c r="G1159" s="286"/>
      <c r="H1159" s="286"/>
      <c r="I1159" s="286"/>
      <c r="J1159" s="286"/>
      <c r="K1159" s="286" t="e">
        <f>INDEX('2月'!F:F,MATCH(G1159,'2月'!A:A,0))</f>
        <v>#N/A</v>
      </c>
      <c r="L1159" s="287" t="s">
        <v>33</v>
      </c>
      <c r="M1159" s="287"/>
      <c r="N1159" s="287" t="s">
        <v>45</v>
      </c>
      <c r="O1159" s="286" t="str">
        <f>VLOOKUP(Q1159,重复!A:A,1,FALSE)</f>
        <v>维修套餐</v>
      </c>
      <c r="P1159" s="279" t="s">
        <v>543</v>
      </c>
      <c r="Q1159" s="279" t="str">
        <f>INDEX(本体!C:C,MATCH(R1159,本体!E:E,0))</f>
        <v>维修套餐</v>
      </c>
      <c r="R1159" s="180" t="s">
        <v>2921</v>
      </c>
    </row>
    <row r="1160" ht="16.5" spans="1:18">
      <c r="A1160" s="278" t="s">
        <v>2922</v>
      </c>
      <c r="B1160" s="278" t="s">
        <v>1763</v>
      </c>
      <c r="C1160" s="279"/>
      <c r="D1160" s="279" t="s">
        <v>2923</v>
      </c>
      <c r="E1160" s="285">
        <v>6277.90655172412</v>
      </c>
      <c r="F1160" s="285" t="s">
        <v>2552</v>
      </c>
      <c r="G1160" s="286">
        <v>200</v>
      </c>
      <c r="H1160" s="286" t="s">
        <v>1813</v>
      </c>
      <c r="I1160" s="286" t="s">
        <v>2924</v>
      </c>
      <c r="J1160" s="286" t="s">
        <v>24</v>
      </c>
      <c r="K1160" s="286">
        <f>INDEX('2月'!F:F,MATCH(G1160,'2月'!A:A,0))</f>
        <v>0</v>
      </c>
      <c r="L1160" s="287"/>
      <c r="M1160" s="287"/>
      <c r="N1160" s="287" t="s">
        <v>24</v>
      </c>
      <c r="O1160" s="286" t="str">
        <f>VLOOKUP(Q1160,重复!A:A,1,FALSE)</f>
        <v>维修套餐</v>
      </c>
      <c r="P1160" s="279" t="s">
        <v>543</v>
      </c>
      <c r="Q1160" s="279" t="str">
        <f>INDEX(本体!C:C,MATCH(R1160,本体!E:E,0))</f>
        <v>维修套餐</v>
      </c>
      <c r="R1160" s="180" t="s">
        <v>2921</v>
      </c>
    </row>
    <row r="1161" ht="16.5" spans="1:18">
      <c r="A1161" s="278" t="s">
        <v>2925</v>
      </c>
      <c r="B1161" s="278" t="s">
        <v>1763</v>
      </c>
      <c r="C1161" s="279"/>
      <c r="D1161" s="279" t="s">
        <v>2926</v>
      </c>
      <c r="E1161" s="285">
        <v>6277.90655172412</v>
      </c>
      <c r="F1161" s="285" t="s">
        <v>2552</v>
      </c>
      <c r="G1161" s="286">
        <v>201</v>
      </c>
      <c r="H1161" s="286" t="s">
        <v>1813</v>
      </c>
      <c r="I1161" s="286" t="s">
        <v>2927</v>
      </c>
      <c r="J1161" s="286" t="s">
        <v>24</v>
      </c>
      <c r="K1161" s="286">
        <f>INDEX('2月'!F:F,MATCH(G1161,'2月'!A:A,0))</f>
        <v>0</v>
      </c>
      <c r="L1161" s="287"/>
      <c r="M1161" s="287"/>
      <c r="N1161" s="287" t="s">
        <v>24</v>
      </c>
      <c r="O1161" s="286" t="str">
        <f>VLOOKUP(Q1161,重复!A:A,1,FALSE)</f>
        <v>维修套餐</v>
      </c>
      <c r="P1161" s="279" t="s">
        <v>543</v>
      </c>
      <c r="Q1161" s="279" t="str">
        <f>INDEX(本体!C:C,MATCH(R1161,本体!E:E,0))</f>
        <v>维修套餐</v>
      </c>
      <c r="R1161" s="180" t="s">
        <v>2928</v>
      </c>
    </row>
    <row r="1162" ht="16.5" spans="1:18">
      <c r="A1162" s="278" t="s">
        <v>2929</v>
      </c>
      <c r="B1162" s="278" t="s">
        <v>1763</v>
      </c>
      <c r="C1162" s="279" t="s">
        <v>2930</v>
      </c>
      <c r="D1162" s="279" t="s">
        <v>2930</v>
      </c>
      <c r="E1162" s="285">
        <v>7847.38318965515</v>
      </c>
      <c r="F1162" s="285" t="s">
        <v>2552</v>
      </c>
      <c r="G1162" s="286"/>
      <c r="H1162" s="286"/>
      <c r="I1162" s="286"/>
      <c r="J1162" s="286"/>
      <c r="K1162" s="286" t="e">
        <f>INDEX('2月'!F:F,MATCH(G1162,'2月'!A:A,0))</f>
        <v>#N/A</v>
      </c>
      <c r="L1162" s="287" t="s">
        <v>33</v>
      </c>
      <c r="M1162" s="287"/>
      <c r="N1162" s="287" t="s">
        <v>45</v>
      </c>
      <c r="O1162" s="286" t="str">
        <f>VLOOKUP(Q1162,重复!A:A,1,FALSE)</f>
        <v>维修套餐</v>
      </c>
      <c r="P1162" s="279" t="s">
        <v>543</v>
      </c>
      <c r="Q1162" s="279" t="str">
        <f>INDEX(本体!C:C,MATCH(R1162,本体!E:E,0))</f>
        <v>维修套餐</v>
      </c>
      <c r="R1162" s="180" t="s">
        <v>2931</v>
      </c>
    </row>
    <row r="1163" ht="16.5" spans="1:18">
      <c r="A1163" s="278" t="s">
        <v>2932</v>
      </c>
      <c r="B1163" s="278" t="s">
        <v>1763</v>
      </c>
      <c r="C1163" s="279"/>
      <c r="D1163" s="279" t="s">
        <v>2933</v>
      </c>
      <c r="E1163" s="285">
        <v>0</v>
      </c>
      <c r="F1163" s="285" t="s">
        <v>2552</v>
      </c>
      <c r="G1163" s="286"/>
      <c r="H1163" s="286"/>
      <c r="I1163" s="286"/>
      <c r="J1163" s="286"/>
      <c r="K1163" s="286" t="e">
        <f>INDEX('2月'!F:F,MATCH(G1163,'2月'!A:A,0))</f>
        <v>#N/A</v>
      </c>
      <c r="L1163" s="287" t="s">
        <v>33</v>
      </c>
      <c r="M1163" s="287"/>
      <c r="N1163" s="287" t="s">
        <v>45</v>
      </c>
      <c r="O1163" s="286" t="str">
        <f>VLOOKUP(Q1163,重复!A:A,1,FALSE)</f>
        <v>维修套餐</v>
      </c>
      <c r="P1163" s="279" t="s">
        <v>543</v>
      </c>
      <c r="Q1163" s="279" t="str">
        <f>INDEX(本体!C:C,MATCH(R1163,本体!E:E,0))</f>
        <v>维修套餐</v>
      </c>
      <c r="R1163" s="180" t="s">
        <v>2934</v>
      </c>
    </row>
    <row r="1164" s="263" customFormat="1" ht="16.5" spans="1:18">
      <c r="A1164" s="278" t="s">
        <v>2935</v>
      </c>
      <c r="B1164" s="278" t="s">
        <v>1763</v>
      </c>
      <c r="C1164" s="279"/>
      <c r="D1164" s="279" t="s">
        <v>2936</v>
      </c>
      <c r="E1164" s="285">
        <v>0</v>
      </c>
      <c r="F1164" s="285" t="s">
        <v>2552</v>
      </c>
      <c r="G1164" s="286"/>
      <c r="H1164" s="286"/>
      <c r="I1164" s="286"/>
      <c r="J1164" s="286"/>
      <c r="K1164" s="286" t="e">
        <f>INDEX('2月'!F:F,MATCH(G1164,'2月'!A:A,0))</f>
        <v>#N/A</v>
      </c>
      <c r="L1164" s="287" t="s">
        <v>33</v>
      </c>
      <c r="M1164" s="287"/>
      <c r="N1164" s="287" t="s">
        <v>45</v>
      </c>
      <c r="O1164" s="286" t="str">
        <f>VLOOKUP(Q1164,重复!A:A,1,FALSE)</f>
        <v>维修套餐</v>
      </c>
      <c r="P1164" s="279" t="s">
        <v>543</v>
      </c>
      <c r="Q1164" s="279" t="str">
        <f>INDEX(本体!C:C,MATCH(R1164,本体!E:E,0))</f>
        <v>维修套餐</v>
      </c>
      <c r="R1164" s="290" t="s">
        <v>2937</v>
      </c>
    </row>
    <row r="1165" s="263" customFormat="1" ht="16.5" spans="1:18">
      <c r="A1165" s="278" t="s">
        <v>2938</v>
      </c>
      <c r="B1165" s="278" t="s">
        <v>1763</v>
      </c>
      <c r="C1165" s="279" t="s">
        <v>2939</v>
      </c>
      <c r="D1165" s="279" t="s">
        <v>2940</v>
      </c>
      <c r="E1165" s="285">
        <v>0</v>
      </c>
      <c r="F1165" s="285" t="s">
        <v>2552</v>
      </c>
      <c r="G1165" s="286"/>
      <c r="H1165" s="286"/>
      <c r="I1165" s="286"/>
      <c r="J1165" s="286"/>
      <c r="K1165" s="286" t="e">
        <f>INDEX('2月'!F:F,MATCH(G1165,'2月'!A:A,0))</f>
        <v>#N/A</v>
      </c>
      <c r="L1165" s="287" t="s">
        <v>33</v>
      </c>
      <c r="M1165" s="287"/>
      <c r="N1165" s="287" t="s">
        <v>45</v>
      </c>
      <c r="O1165" s="286" t="str">
        <f>VLOOKUP(Q1165,重复!A:A,1,FALSE)</f>
        <v>维修套餐</v>
      </c>
      <c r="P1165" s="279" t="s">
        <v>543</v>
      </c>
      <c r="Q1165" s="279" t="str">
        <f>INDEX(本体!C:C,MATCH(R1165,本体!E:E,0))</f>
        <v>维修套餐</v>
      </c>
      <c r="R1165" s="180" t="s">
        <v>2937</v>
      </c>
    </row>
    <row r="1166" ht="16.5" spans="1:18">
      <c r="A1166" s="278" t="s">
        <v>2941</v>
      </c>
      <c r="B1166" s="278" t="s">
        <v>1763</v>
      </c>
      <c r="C1166" s="279"/>
      <c r="D1166" s="279" t="s">
        <v>2942</v>
      </c>
      <c r="E1166" s="285">
        <v>0</v>
      </c>
      <c r="F1166" s="285" t="s">
        <v>2552</v>
      </c>
      <c r="G1166" s="286"/>
      <c r="H1166" s="286"/>
      <c r="I1166" s="286"/>
      <c r="J1166" s="286"/>
      <c r="K1166" s="286" t="e">
        <f>INDEX('2月'!F:F,MATCH(G1166,'2月'!A:A,0))</f>
        <v>#N/A</v>
      </c>
      <c r="L1166" s="287" t="s">
        <v>33</v>
      </c>
      <c r="M1166" s="287"/>
      <c r="N1166" s="287" t="s">
        <v>45</v>
      </c>
      <c r="O1166" s="286" t="str">
        <f>VLOOKUP(Q1166,重复!A:A,1,FALSE)</f>
        <v>维修套餐</v>
      </c>
      <c r="P1166" s="279" t="s">
        <v>543</v>
      </c>
      <c r="Q1166" s="279" t="str">
        <f>INDEX(本体!C:C,MATCH(R1166,本体!E:E,0))</f>
        <v>维修套餐</v>
      </c>
      <c r="R1166" s="180" t="s">
        <v>2937</v>
      </c>
    </row>
    <row r="1167" s="263" customFormat="1" ht="16.5" spans="1:18">
      <c r="A1167" s="278" t="s">
        <v>2943</v>
      </c>
      <c r="B1167" s="278" t="s">
        <v>1763</v>
      </c>
      <c r="C1167" s="279"/>
      <c r="D1167" s="279" t="s">
        <v>2944</v>
      </c>
      <c r="E1167" s="285">
        <v>0</v>
      </c>
      <c r="F1167" s="285" t="s">
        <v>2552</v>
      </c>
      <c r="G1167" s="286"/>
      <c r="H1167" s="286"/>
      <c r="I1167" s="286"/>
      <c r="J1167" s="286"/>
      <c r="K1167" s="286" t="e">
        <f>INDEX('2月'!F:F,MATCH(G1167,'2月'!A:A,0))</f>
        <v>#N/A</v>
      </c>
      <c r="L1167" s="287" t="s">
        <v>33</v>
      </c>
      <c r="M1167" s="287"/>
      <c r="N1167" s="287" t="s">
        <v>45</v>
      </c>
      <c r="O1167" s="286" t="str">
        <f>VLOOKUP(Q1167,重复!A:A,1,FALSE)</f>
        <v>维修套餐</v>
      </c>
      <c r="P1167" s="279" t="s">
        <v>543</v>
      </c>
      <c r="Q1167" s="279" t="str">
        <f>INDEX(本体!C:C,MATCH(R1167,本体!E:E,0))</f>
        <v>维修套餐</v>
      </c>
      <c r="R1167" s="180" t="s">
        <v>2937</v>
      </c>
    </row>
    <row r="1168" s="263" customFormat="1" ht="16.5" spans="1:18">
      <c r="A1168" s="278" t="s">
        <v>2945</v>
      </c>
      <c r="B1168" s="278" t="s">
        <v>1763</v>
      </c>
      <c r="C1168" s="279"/>
      <c r="D1168" s="279" t="s">
        <v>2946</v>
      </c>
      <c r="E1168" s="285">
        <v>0</v>
      </c>
      <c r="F1168" s="285" t="s">
        <v>2552</v>
      </c>
      <c r="G1168" s="286"/>
      <c r="H1168" s="286"/>
      <c r="I1168" s="286"/>
      <c r="J1168" s="286"/>
      <c r="K1168" s="286" t="e">
        <f>INDEX('2月'!F:F,MATCH(G1168,'2月'!A:A,0))</f>
        <v>#N/A</v>
      </c>
      <c r="L1168" s="287" t="s">
        <v>33</v>
      </c>
      <c r="M1168" s="287"/>
      <c r="N1168" s="287" t="s">
        <v>45</v>
      </c>
      <c r="O1168" s="286" t="str">
        <f>VLOOKUP(Q1168,重复!A:A,1,FALSE)</f>
        <v>维修套餐</v>
      </c>
      <c r="P1168" s="279" t="s">
        <v>543</v>
      </c>
      <c r="Q1168" s="279" t="str">
        <f>INDEX(本体!C:C,MATCH(R1168,本体!E:E,0))</f>
        <v>维修套餐</v>
      </c>
      <c r="R1168" s="180" t="s">
        <v>2937</v>
      </c>
    </row>
    <row r="1169" s="263" customFormat="1" ht="16.5" spans="1:18">
      <c r="A1169" s="278" t="s">
        <v>2947</v>
      </c>
      <c r="B1169" s="278" t="s">
        <v>1763</v>
      </c>
      <c r="C1169" s="279"/>
      <c r="D1169" s="279" t="s">
        <v>2948</v>
      </c>
      <c r="E1169" s="285">
        <v>0</v>
      </c>
      <c r="F1169" s="285" t="s">
        <v>2552</v>
      </c>
      <c r="G1169" s="286"/>
      <c r="H1169" s="286"/>
      <c r="I1169" s="286"/>
      <c r="J1169" s="286"/>
      <c r="K1169" s="286" t="e">
        <f>INDEX('2月'!F:F,MATCH(G1169,'2月'!A:A,0))</f>
        <v>#N/A</v>
      </c>
      <c r="L1169" s="287" t="s">
        <v>33</v>
      </c>
      <c r="M1169" s="287"/>
      <c r="N1169" s="287" t="s">
        <v>45</v>
      </c>
      <c r="O1169" s="286" t="str">
        <f>VLOOKUP(Q1169,重复!A:A,1,FALSE)</f>
        <v>维修套餐</v>
      </c>
      <c r="P1169" s="279" t="s">
        <v>543</v>
      </c>
      <c r="Q1169" s="279" t="str">
        <f>INDEX(本体!C:C,MATCH(R1169,本体!E:E,0))</f>
        <v>维修套餐</v>
      </c>
      <c r="R1169" s="180" t="s">
        <v>2937</v>
      </c>
    </row>
    <row r="1170" s="263" customFormat="1" ht="16.5" spans="1:18">
      <c r="A1170" s="278" t="s">
        <v>2949</v>
      </c>
      <c r="B1170" s="278" t="s">
        <v>1763</v>
      </c>
      <c r="C1170" s="281" t="s">
        <v>2950</v>
      </c>
      <c r="D1170" s="281" t="s">
        <v>2951</v>
      </c>
      <c r="E1170" s="285">
        <v>10986.3364655172</v>
      </c>
      <c r="F1170" s="285" t="s">
        <v>2552</v>
      </c>
      <c r="G1170" s="286"/>
      <c r="H1170" s="286"/>
      <c r="I1170" s="286"/>
      <c r="J1170" s="286"/>
      <c r="K1170" s="286" t="e">
        <f>INDEX('2月'!F:F,MATCH(G1170,'2月'!A:A,0))</f>
        <v>#N/A</v>
      </c>
      <c r="L1170" s="287" t="s">
        <v>33</v>
      </c>
      <c r="M1170" s="287"/>
      <c r="N1170" s="287" t="s">
        <v>45</v>
      </c>
      <c r="O1170" s="286" t="str">
        <f>VLOOKUP(Q1170,重复!A:A,1,FALSE)</f>
        <v>维修套餐</v>
      </c>
      <c r="P1170" s="279" t="s">
        <v>543</v>
      </c>
      <c r="Q1170" s="279" t="str">
        <f>INDEX(本体!C:C,MATCH(R1170,本体!E:E,0))</f>
        <v>维修套餐</v>
      </c>
      <c r="R1170" s="180" t="s">
        <v>2937</v>
      </c>
    </row>
    <row r="1171" s="263" customFormat="1" ht="16.5" spans="1:18">
      <c r="A1171" s="278" t="s">
        <v>2952</v>
      </c>
      <c r="B1171" s="278" t="s">
        <v>1763</v>
      </c>
      <c r="C1171" s="279"/>
      <c r="D1171" s="281" t="s">
        <v>2953</v>
      </c>
      <c r="E1171" s="285">
        <v>7847.38318965515</v>
      </c>
      <c r="F1171" s="285" t="s">
        <v>2552</v>
      </c>
      <c r="G1171" s="286"/>
      <c r="H1171" s="286"/>
      <c r="I1171" s="286"/>
      <c r="J1171" s="286"/>
      <c r="K1171" s="286" t="e">
        <f>INDEX('2月'!F:F,MATCH(G1171,'2月'!A:A,0))</f>
        <v>#N/A</v>
      </c>
      <c r="L1171" s="287" t="s">
        <v>33</v>
      </c>
      <c r="M1171" s="287"/>
      <c r="N1171" s="287" t="s">
        <v>45</v>
      </c>
      <c r="O1171" s="286" t="str">
        <f>VLOOKUP(Q1171,重复!A:A,1,FALSE)</f>
        <v>维修套餐</v>
      </c>
      <c r="P1171" s="279" t="s">
        <v>543</v>
      </c>
      <c r="Q1171" s="279" t="str">
        <f>INDEX(本体!C:C,MATCH(R1171,本体!E:E,0))</f>
        <v>维修套餐</v>
      </c>
      <c r="R1171" s="180" t="s">
        <v>2937</v>
      </c>
    </row>
    <row r="1172" s="263" customFormat="1" ht="16.5" spans="1:18">
      <c r="A1172" s="278" t="s">
        <v>2954</v>
      </c>
      <c r="B1172" s="278" t="s">
        <v>1763</v>
      </c>
      <c r="C1172" s="279"/>
      <c r="D1172" s="281" t="s">
        <v>2955</v>
      </c>
      <c r="E1172" s="285">
        <v>6277.90655172412</v>
      </c>
      <c r="F1172" s="285" t="s">
        <v>2552</v>
      </c>
      <c r="G1172" s="286"/>
      <c r="H1172" s="286"/>
      <c r="I1172" s="286"/>
      <c r="J1172" s="286"/>
      <c r="K1172" s="286" t="e">
        <f>INDEX('2月'!F:F,MATCH(G1172,'2月'!A:A,0))</f>
        <v>#N/A</v>
      </c>
      <c r="L1172" s="287" t="s">
        <v>33</v>
      </c>
      <c r="M1172" s="287"/>
      <c r="N1172" s="287" t="s">
        <v>45</v>
      </c>
      <c r="O1172" s="286" t="str">
        <f>VLOOKUP(Q1172,重复!A:A,1,FALSE)</f>
        <v>维修套餐</v>
      </c>
      <c r="P1172" s="279" t="s">
        <v>543</v>
      </c>
      <c r="Q1172" s="279" t="str">
        <f>INDEX(本体!C:C,MATCH(R1172,本体!E:E,0))</f>
        <v>维修套餐</v>
      </c>
      <c r="R1172" s="180" t="s">
        <v>2937</v>
      </c>
    </row>
    <row r="1173" s="263" customFormat="1" ht="16.5" spans="1:18">
      <c r="A1173" s="278" t="s">
        <v>2956</v>
      </c>
      <c r="B1173" s="278" t="s">
        <v>1763</v>
      </c>
      <c r="C1173" s="279"/>
      <c r="D1173" s="281" t="s">
        <v>2957</v>
      </c>
      <c r="E1173" s="285">
        <v>6277.90655172412</v>
      </c>
      <c r="F1173" s="285" t="s">
        <v>2552</v>
      </c>
      <c r="G1173" s="286"/>
      <c r="H1173" s="286"/>
      <c r="I1173" s="286"/>
      <c r="J1173" s="286"/>
      <c r="K1173" s="286" t="e">
        <f>INDEX('2月'!F:F,MATCH(G1173,'2月'!A:A,0))</f>
        <v>#N/A</v>
      </c>
      <c r="L1173" s="287" t="s">
        <v>33</v>
      </c>
      <c r="M1173" s="287"/>
      <c r="N1173" s="287" t="s">
        <v>45</v>
      </c>
      <c r="O1173" s="286" t="str">
        <f>VLOOKUP(Q1173,重复!A:A,1,FALSE)</f>
        <v>维修套餐</v>
      </c>
      <c r="P1173" s="279" t="s">
        <v>543</v>
      </c>
      <c r="Q1173" s="279" t="str">
        <f>INDEX(本体!C:C,MATCH(R1173,本体!E:E,0))</f>
        <v>维修套餐</v>
      </c>
      <c r="R1173" s="180" t="s">
        <v>2937</v>
      </c>
    </row>
    <row r="1174" s="263" customFormat="1" ht="16.5" spans="1:18">
      <c r="A1174" s="278" t="s">
        <v>2958</v>
      </c>
      <c r="B1174" s="278" t="s">
        <v>1763</v>
      </c>
      <c r="C1174" s="279"/>
      <c r="D1174" s="281" t="s">
        <v>2959</v>
      </c>
      <c r="E1174" s="285">
        <v>6277.90655172412</v>
      </c>
      <c r="F1174" s="285" t="s">
        <v>2552</v>
      </c>
      <c r="G1174" s="286"/>
      <c r="H1174" s="286"/>
      <c r="I1174" s="286"/>
      <c r="J1174" s="286"/>
      <c r="K1174" s="286" t="e">
        <f>INDEX('2月'!F:F,MATCH(G1174,'2月'!A:A,0))</f>
        <v>#N/A</v>
      </c>
      <c r="L1174" s="287" t="s">
        <v>33</v>
      </c>
      <c r="M1174" s="287"/>
      <c r="N1174" s="287" t="s">
        <v>45</v>
      </c>
      <c r="O1174" s="286" t="str">
        <f>VLOOKUP(Q1174,重复!A:A,1,FALSE)</f>
        <v>维修套餐</v>
      </c>
      <c r="P1174" s="279" t="s">
        <v>543</v>
      </c>
      <c r="Q1174" s="279" t="str">
        <f>INDEX(本体!C:C,MATCH(R1174,本体!E:E,0))</f>
        <v>维修套餐</v>
      </c>
      <c r="R1174" s="180" t="s">
        <v>2937</v>
      </c>
    </row>
    <row r="1175" s="263" customFormat="1" ht="16.5" spans="1:18">
      <c r="A1175" s="278" t="s">
        <v>2960</v>
      </c>
      <c r="B1175" s="278" t="s">
        <v>1763</v>
      </c>
      <c r="C1175" s="279"/>
      <c r="D1175" s="281" t="s">
        <v>2961</v>
      </c>
      <c r="E1175" s="285">
        <v>6277.90655172412</v>
      </c>
      <c r="F1175" s="285" t="s">
        <v>2552</v>
      </c>
      <c r="G1175" s="286"/>
      <c r="H1175" s="286"/>
      <c r="I1175" s="286"/>
      <c r="J1175" s="286"/>
      <c r="K1175" s="286" t="e">
        <f>INDEX('2月'!F:F,MATCH(G1175,'2月'!A:A,0))</f>
        <v>#N/A</v>
      </c>
      <c r="L1175" s="287" t="s">
        <v>33</v>
      </c>
      <c r="M1175" s="287"/>
      <c r="N1175" s="287" t="s">
        <v>45</v>
      </c>
      <c r="O1175" s="286" t="str">
        <f>VLOOKUP(Q1175,重复!A:A,1,FALSE)</f>
        <v>维修套餐</v>
      </c>
      <c r="P1175" s="279" t="s">
        <v>543</v>
      </c>
      <c r="Q1175" s="279" t="str">
        <f>INDEX(本体!C:C,MATCH(R1175,本体!E:E,0))</f>
        <v>维修套餐</v>
      </c>
      <c r="R1175" s="180" t="s">
        <v>2937</v>
      </c>
    </row>
    <row r="1176" s="263" customFormat="1" ht="16.5" spans="1:18">
      <c r="A1176" s="278" t="s">
        <v>2962</v>
      </c>
      <c r="B1176" s="278" t="s">
        <v>1763</v>
      </c>
      <c r="C1176" s="281" t="s">
        <v>2963</v>
      </c>
      <c r="D1176" s="281" t="s">
        <v>2964</v>
      </c>
      <c r="E1176" s="285">
        <v>10986.3364655172</v>
      </c>
      <c r="F1176" s="285" t="s">
        <v>2552</v>
      </c>
      <c r="G1176" s="286"/>
      <c r="H1176" s="286"/>
      <c r="I1176" s="286"/>
      <c r="J1176" s="286"/>
      <c r="K1176" s="286" t="e">
        <f>INDEX('2月'!F:F,MATCH(G1176,'2月'!A:A,0))</f>
        <v>#N/A</v>
      </c>
      <c r="L1176" s="287" t="s">
        <v>33</v>
      </c>
      <c r="M1176" s="287"/>
      <c r="N1176" s="287" t="s">
        <v>45</v>
      </c>
      <c r="O1176" s="286" t="str">
        <f>VLOOKUP(Q1176,重复!A:A,1,FALSE)</f>
        <v>维修套餐</v>
      </c>
      <c r="P1176" s="279" t="s">
        <v>543</v>
      </c>
      <c r="Q1176" s="279" t="str">
        <f>INDEX(本体!C:C,MATCH(R1176,本体!E:E,0))</f>
        <v>维修套餐</v>
      </c>
      <c r="R1176" s="180" t="s">
        <v>2937</v>
      </c>
    </row>
    <row r="1177" s="263" customFormat="1" ht="16.5" spans="1:18">
      <c r="A1177" s="278" t="s">
        <v>2965</v>
      </c>
      <c r="B1177" s="278" t="s">
        <v>1763</v>
      </c>
      <c r="C1177" s="279"/>
      <c r="D1177" s="281" t="s">
        <v>2966</v>
      </c>
      <c r="E1177" s="285">
        <v>7847.38318965515</v>
      </c>
      <c r="F1177" s="285" t="s">
        <v>2552</v>
      </c>
      <c r="G1177" s="286"/>
      <c r="H1177" s="286"/>
      <c r="I1177" s="286"/>
      <c r="J1177" s="286"/>
      <c r="K1177" s="286" t="e">
        <f>INDEX('2月'!F:F,MATCH(G1177,'2月'!A:A,0))</f>
        <v>#N/A</v>
      </c>
      <c r="L1177" s="287" t="s">
        <v>33</v>
      </c>
      <c r="M1177" s="287"/>
      <c r="N1177" s="287" t="s">
        <v>45</v>
      </c>
      <c r="O1177" s="286" t="str">
        <f>VLOOKUP(Q1177,重复!A:A,1,FALSE)</f>
        <v>维修套餐</v>
      </c>
      <c r="P1177" s="279" t="s">
        <v>543</v>
      </c>
      <c r="Q1177" s="279" t="str">
        <f>INDEX(本体!C:C,MATCH(R1177,本体!E:E,0))</f>
        <v>维修套餐</v>
      </c>
      <c r="R1177" s="180" t="s">
        <v>2937</v>
      </c>
    </row>
    <row r="1178" s="263" customFormat="1" ht="16.5" spans="1:18">
      <c r="A1178" s="278" t="s">
        <v>2967</v>
      </c>
      <c r="B1178" s="278" t="s">
        <v>1763</v>
      </c>
      <c r="C1178" s="279"/>
      <c r="D1178" s="281" t="s">
        <v>2968</v>
      </c>
      <c r="E1178" s="285">
        <v>6277.90655172412</v>
      </c>
      <c r="F1178" s="285" t="s">
        <v>2552</v>
      </c>
      <c r="G1178" s="286"/>
      <c r="H1178" s="286"/>
      <c r="I1178" s="286"/>
      <c r="J1178" s="286"/>
      <c r="K1178" s="286" t="e">
        <f>INDEX('2月'!F:F,MATCH(G1178,'2月'!A:A,0))</f>
        <v>#N/A</v>
      </c>
      <c r="L1178" s="287" t="s">
        <v>33</v>
      </c>
      <c r="M1178" s="287"/>
      <c r="N1178" s="287" t="s">
        <v>45</v>
      </c>
      <c r="O1178" s="286" t="str">
        <f>VLOOKUP(Q1178,重复!A:A,1,FALSE)</f>
        <v>维修套餐</v>
      </c>
      <c r="P1178" s="279" t="s">
        <v>543</v>
      </c>
      <c r="Q1178" s="279" t="str">
        <f>INDEX(本体!C:C,MATCH(R1178,本体!E:E,0))</f>
        <v>维修套餐</v>
      </c>
      <c r="R1178" s="180" t="s">
        <v>2937</v>
      </c>
    </row>
    <row r="1179" s="263" customFormat="1" ht="16.5" spans="1:18">
      <c r="A1179" s="278" t="s">
        <v>2969</v>
      </c>
      <c r="B1179" s="278" t="s">
        <v>1763</v>
      </c>
      <c r="C1179" s="279"/>
      <c r="D1179" s="281" t="s">
        <v>2970</v>
      </c>
      <c r="E1179" s="285">
        <v>6277.90655172412</v>
      </c>
      <c r="F1179" s="285" t="s">
        <v>2552</v>
      </c>
      <c r="G1179" s="286"/>
      <c r="H1179" s="286"/>
      <c r="I1179" s="286"/>
      <c r="J1179" s="286"/>
      <c r="K1179" s="286" t="e">
        <f>INDEX('2月'!F:F,MATCH(G1179,'2月'!A:A,0))</f>
        <v>#N/A</v>
      </c>
      <c r="L1179" s="287" t="s">
        <v>33</v>
      </c>
      <c r="M1179" s="287"/>
      <c r="N1179" s="287" t="s">
        <v>45</v>
      </c>
      <c r="O1179" s="286" t="str">
        <f>VLOOKUP(Q1179,重复!A:A,1,FALSE)</f>
        <v>维修套餐</v>
      </c>
      <c r="P1179" s="279" t="s">
        <v>543</v>
      </c>
      <c r="Q1179" s="279" t="str">
        <f>INDEX(本体!C:C,MATCH(R1179,本体!E:E,0))</f>
        <v>维修套餐</v>
      </c>
      <c r="R1179" s="180" t="s">
        <v>2937</v>
      </c>
    </row>
    <row r="1180" s="263" customFormat="1" ht="16.5" spans="1:18">
      <c r="A1180" s="278" t="s">
        <v>2971</v>
      </c>
      <c r="B1180" s="278" t="s">
        <v>1763</v>
      </c>
      <c r="C1180" s="279"/>
      <c r="D1180" s="281" t="s">
        <v>2972</v>
      </c>
      <c r="E1180" s="285">
        <v>6277.90655172412</v>
      </c>
      <c r="F1180" s="285" t="s">
        <v>2552</v>
      </c>
      <c r="G1180" s="286"/>
      <c r="H1180" s="286"/>
      <c r="I1180" s="286"/>
      <c r="J1180" s="286"/>
      <c r="K1180" s="286" t="e">
        <f>INDEX('2月'!F:F,MATCH(G1180,'2月'!A:A,0))</f>
        <v>#N/A</v>
      </c>
      <c r="L1180" s="287" t="s">
        <v>33</v>
      </c>
      <c r="M1180" s="287"/>
      <c r="N1180" s="287" t="s">
        <v>45</v>
      </c>
      <c r="O1180" s="286" t="str">
        <f>VLOOKUP(Q1180,重复!A:A,1,FALSE)</f>
        <v>维修套餐</v>
      </c>
      <c r="P1180" s="279" t="s">
        <v>543</v>
      </c>
      <c r="Q1180" s="279" t="str">
        <f>INDEX(本体!C:C,MATCH(R1180,本体!E:E,0))</f>
        <v>维修套餐</v>
      </c>
      <c r="R1180" s="180" t="s">
        <v>2937</v>
      </c>
    </row>
    <row r="1181" s="263" customFormat="1" ht="16.5" spans="1:18">
      <c r="A1181" s="278" t="s">
        <v>2973</v>
      </c>
      <c r="B1181" s="278" t="s">
        <v>1763</v>
      </c>
      <c r="C1181" s="279"/>
      <c r="D1181" s="281" t="s">
        <v>2974</v>
      </c>
      <c r="E1181" s="285">
        <v>6277.90655172412</v>
      </c>
      <c r="F1181" s="285" t="s">
        <v>2552</v>
      </c>
      <c r="G1181" s="286"/>
      <c r="H1181" s="286"/>
      <c r="I1181" s="286"/>
      <c r="J1181" s="286"/>
      <c r="K1181" s="286" t="e">
        <f>INDEX('2月'!F:F,MATCH(G1181,'2月'!A:A,0))</f>
        <v>#N/A</v>
      </c>
      <c r="L1181" s="287" t="s">
        <v>33</v>
      </c>
      <c r="M1181" s="287"/>
      <c r="N1181" s="287" t="s">
        <v>45</v>
      </c>
      <c r="O1181" s="286" t="str">
        <f>VLOOKUP(Q1181,重复!A:A,1,FALSE)</f>
        <v>维修套餐</v>
      </c>
      <c r="P1181" s="279" t="s">
        <v>543</v>
      </c>
      <c r="Q1181" s="279" t="str">
        <f>INDEX(本体!C:C,MATCH(R1181,本体!E:E,0))</f>
        <v>维修套餐</v>
      </c>
      <c r="R1181" s="180" t="s">
        <v>2937</v>
      </c>
    </row>
    <row r="1182" s="263" customFormat="1" ht="16.5" spans="1:18">
      <c r="A1182" s="278" t="s">
        <v>2975</v>
      </c>
      <c r="B1182" s="278" t="s">
        <v>1763</v>
      </c>
      <c r="C1182" s="279" t="s">
        <v>1813</v>
      </c>
      <c r="D1182" s="279" t="s">
        <v>2976</v>
      </c>
      <c r="E1182" s="285">
        <v>0</v>
      </c>
      <c r="F1182" s="285" t="s">
        <v>2552</v>
      </c>
      <c r="G1182" s="286"/>
      <c r="H1182" s="286"/>
      <c r="I1182" s="286"/>
      <c r="J1182" s="286"/>
      <c r="K1182" s="286" t="e">
        <f>INDEX('2月'!F:F,MATCH(G1182,'2月'!A:A,0))</f>
        <v>#N/A</v>
      </c>
      <c r="L1182" s="287" t="s">
        <v>33</v>
      </c>
      <c r="M1182" s="287"/>
      <c r="N1182" s="287" t="s">
        <v>45</v>
      </c>
      <c r="O1182" s="286" t="str">
        <f>VLOOKUP(Q1182,重复!A:A,1,FALSE)</f>
        <v>维修套餐</v>
      </c>
      <c r="P1182" s="279" t="s">
        <v>543</v>
      </c>
      <c r="Q1182" s="279" t="str">
        <f>INDEX(本体!C:C,MATCH(R1182,本体!E:E,0))</f>
        <v>维修套餐</v>
      </c>
      <c r="R1182" s="180" t="s">
        <v>2928</v>
      </c>
    </row>
    <row r="1183" s="263" customFormat="1" ht="16.5" spans="1:18">
      <c r="A1183" s="278" t="s">
        <v>2977</v>
      </c>
      <c r="B1183" s="278" t="s">
        <v>1763</v>
      </c>
      <c r="C1183" s="279"/>
      <c r="D1183" s="279" t="s">
        <v>2978</v>
      </c>
      <c r="E1183" s="285">
        <v>0</v>
      </c>
      <c r="F1183" s="285" t="s">
        <v>2552</v>
      </c>
      <c r="G1183" s="286"/>
      <c r="H1183" s="286"/>
      <c r="I1183" s="286"/>
      <c r="J1183" s="286"/>
      <c r="K1183" s="286" t="e">
        <f>INDEX('2月'!F:F,MATCH(G1183,'2月'!A:A,0))</f>
        <v>#N/A</v>
      </c>
      <c r="L1183" s="287" t="s">
        <v>33</v>
      </c>
      <c r="M1183" s="287"/>
      <c r="N1183" s="287" t="s">
        <v>45</v>
      </c>
      <c r="O1183" s="286" t="str">
        <f>VLOOKUP(Q1183,重复!A:A,1,FALSE)</f>
        <v>维修套餐</v>
      </c>
      <c r="P1183" s="279" t="s">
        <v>543</v>
      </c>
      <c r="Q1183" s="279" t="str">
        <f>INDEX(本体!C:C,MATCH(R1183,本体!E:E,0))</f>
        <v>维修套餐</v>
      </c>
      <c r="R1183" s="180" t="s">
        <v>2921</v>
      </c>
    </row>
    <row r="1184" s="263" customFormat="1" ht="16.5" spans="1:18">
      <c r="A1184" s="278" t="s">
        <v>2979</v>
      </c>
      <c r="B1184" s="278" t="s">
        <v>1763</v>
      </c>
      <c r="C1184" s="279"/>
      <c r="D1184" s="279" t="s">
        <v>2980</v>
      </c>
      <c r="E1184" s="285">
        <v>0</v>
      </c>
      <c r="F1184" s="285" t="s">
        <v>2552</v>
      </c>
      <c r="G1184" s="286"/>
      <c r="H1184" s="286"/>
      <c r="I1184" s="286"/>
      <c r="J1184" s="286"/>
      <c r="K1184" s="286" t="e">
        <f>INDEX('2月'!F:F,MATCH(G1184,'2月'!A:A,0))</f>
        <v>#N/A</v>
      </c>
      <c r="L1184" s="287" t="s">
        <v>33</v>
      </c>
      <c r="M1184" s="287"/>
      <c r="N1184" s="287" t="s">
        <v>45</v>
      </c>
      <c r="O1184" s="286" t="str">
        <f>VLOOKUP(Q1184,重复!A:A,1,FALSE)</f>
        <v>维修套餐</v>
      </c>
      <c r="P1184" s="279" t="s">
        <v>543</v>
      </c>
      <c r="Q1184" s="279" t="str">
        <f>INDEX(本体!C:C,MATCH(R1184,本体!E:E,0))</f>
        <v>维修套餐</v>
      </c>
      <c r="R1184" s="180" t="s">
        <v>2928</v>
      </c>
    </row>
    <row r="1185" s="263" customFormat="1" ht="16.5" spans="1:18">
      <c r="A1185" s="278" t="s">
        <v>2981</v>
      </c>
      <c r="B1185" s="278" t="s">
        <v>1763</v>
      </c>
      <c r="C1185" s="279"/>
      <c r="D1185" s="279" t="s">
        <v>2982</v>
      </c>
      <c r="E1185" s="285">
        <v>0</v>
      </c>
      <c r="F1185" s="285" t="s">
        <v>2552</v>
      </c>
      <c r="G1185" s="286"/>
      <c r="H1185" s="286"/>
      <c r="I1185" s="286"/>
      <c r="J1185" s="286"/>
      <c r="K1185" s="286" t="e">
        <f>INDEX('2月'!F:F,MATCH(G1185,'2月'!A:A,0))</f>
        <v>#N/A</v>
      </c>
      <c r="L1185" s="287" t="s">
        <v>33</v>
      </c>
      <c r="M1185" s="287"/>
      <c r="N1185" s="287" t="s">
        <v>45</v>
      </c>
      <c r="O1185" s="286" t="str">
        <f>VLOOKUP(Q1185,重复!A:A,1,FALSE)</f>
        <v>维修套餐</v>
      </c>
      <c r="P1185" s="279" t="s">
        <v>543</v>
      </c>
      <c r="Q1185" s="279" t="str">
        <f>INDEX(本体!C:C,MATCH(R1185,本体!E:E,0))</f>
        <v>维修套餐</v>
      </c>
      <c r="R1185" s="180" t="s">
        <v>2937</v>
      </c>
    </row>
    <row r="1186" s="263" customFormat="1" ht="16.5" spans="1:18">
      <c r="A1186" s="278" t="s">
        <v>2983</v>
      </c>
      <c r="B1186" s="278" t="s">
        <v>1763</v>
      </c>
      <c r="C1186" s="279"/>
      <c r="D1186" s="279" t="s">
        <v>2984</v>
      </c>
      <c r="E1186" s="285">
        <v>0</v>
      </c>
      <c r="F1186" s="285" t="s">
        <v>2552</v>
      </c>
      <c r="G1186" s="286"/>
      <c r="H1186" s="286"/>
      <c r="I1186" s="286"/>
      <c r="J1186" s="286"/>
      <c r="K1186" s="286" t="e">
        <f>INDEX('2月'!F:F,MATCH(G1186,'2月'!A:A,0))</f>
        <v>#N/A</v>
      </c>
      <c r="L1186" s="287" t="s">
        <v>33</v>
      </c>
      <c r="M1186" s="287"/>
      <c r="N1186" s="287" t="s">
        <v>45</v>
      </c>
      <c r="O1186" s="286" t="str">
        <f>VLOOKUP(Q1186,重复!A:A,1,FALSE)</f>
        <v>维修套餐</v>
      </c>
      <c r="P1186" s="279" t="s">
        <v>543</v>
      </c>
      <c r="Q1186" s="279" t="str">
        <f>INDEX(本体!C:C,MATCH(R1186,本体!E:E,0))</f>
        <v>维修套餐</v>
      </c>
      <c r="R1186" s="180" t="s">
        <v>2928</v>
      </c>
    </row>
    <row r="1187" s="263" customFormat="1" ht="16.5" spans="1:18">
      <c r="A1187" s="278" t="s">
        <v>2985</v>
      </c>
      <c r="B1187" s="278" t="s">
        <v>1763</v>
      </c>
      <c r="C1187" s="279" t="s">
        <v>2986</v>
      </c>
      <c r="D1187" s="279" t="s">
        <v>2987</v>
      </c>
      <c r="E1187" s="285">
        <v>0</v>
      </c>
      <c r="F1187" s="285" t="s">
        <v>2552</v>
      </c>
      <c r="G1187" s="286">
        <v>195</v>
      </c>
      <c r="H1187" s="286" t="s">
        <v>2986</v>
      </c>
      <c r="I1187" s="286" t="s">
        <v>2987</v>
      </c>
      <c r="J1187" s="286" t="s">
        <v>33</v>
      </c>
      <c r="K1187" s="286">
        <f>INDEX('2月'!F:F,MATCH(G1187,'2月'!A:A,0))</f>
        <v>0</v>
      </c>
      <c r="L1187" s="287"/>
      <c r="M1187" s="287"/>
      <c r="N1187" s="287" t="s">
        <v>33</v>
      </c>
      <c r="O1187" s="286" t="e">
        <f>VLOOKUP(Q1187,重复!A:A,1,FALSE)</f>
        <v>#N/A</v>
      </c>
      <c r="P1187" s="279" t="s">
        <v>543</v>
      </c>
      <c r="Q1187" s="279" t="e">
        <f>INDEX(本体!C:C,MATCH(R1187,本体!E:E,0))</f>
        <v>#N/A</v>
      </c>
      <c r="R1187" s="176" t="s">
        <v>520</v>
      </c>
    </row>
    <row r="1188" s="263" customFormat="1" ht="16.5" spans="1:18">
      <c r="A1188" s="278" t="s">
        <v>2988</v>
      </c>
      <c r="B1188" s="278" t="s">
        <v>1763</v>
      </c>
      <c r="C1188" s="279"/>
      <c r="D1188" s="279" t="s">
        <v>136</v>
      </c>
      <c r="E1188" s="285">
        <v>0</v>
      </c>
      <c r="F1188" s="285" t="s">
        <v>2552</v>
      </c>
      <c r="G1188" s="309">
        <v>196</v>
      </c>
      <c r="H1188" s="286" t="s">
        <v>2986</v>
      </c>
      <c r="I1188" s="286" t="s">
        <v>136</v>
      </c>
      <c r="J1188" s="286" t="s">
        <v>24</v>
      </c>
      <c r="K1188" s="286">
        <f>INDEX('2月'!F:F,MATCH(G1188,'2月'!A:A,0))</f>
        <v>0</v>
      </c>
      <c r="L1188" s="287"/>
      <c r="M1188" s="287"/>
      <c r="N1188" s="287" t="s">
        <v>24</v>
      </c>
      <c r="O1188" s="286" t="e">
        <f>VLOOKUP(Q1188,重复!A:A,1,FALSE)</f>
        <v>#N/A</v>
      </c>
      <c r="P1188" s="279" t="s">
        <v>543</v>
      </c>
      <c r="Q1188" s="279" t="e">
        <f>INDEX(本体!C:C,MATCH(R1188,本体!E:E,0))</f>
        <v>#N/A</v>
      </c>
      <c r="R1188" s="176" t="s">
        <v>520</v>
      </c>
    </row>
    <row r="1189" s="263" customFormat="1" ht="16.5" spans="1:18">
      <c r="A1189" s="278" t="s">
        <v>2989</v>
      </c>
      <c r="B1189" s="278" t="s">
        <v>1763</v>
      </c>
      <c r="C1189" s="279"/>
      <c r="D1189" s="279" t="s">
        <v>2990</v>
      </c>
      <c r="E1189" s="285">
        <v>0</v>
      </c>
      <c r="F1189" s="285" t="s">
        <v>2552</v>
      </c>
      <c r="G1189" s="286">
        <v>197</v>
      </c>
      <c r="H1189" s="286" t="s">
        <v>2986</v>
      </c>
      <c r="I1189" s="286" t="s">
        <v>2990</v>
      </c>
      <c r="J1189" s="286" t="s">
        <v>33</v>
      </c>
      <c r="K1189" s="286">
        <f>INDEX('2月'!F:F,MATCH(G1189,'2月'!A:A,0))</f>
        <v>0</v>
      </c>
      <c r="L1189" s="287"/>
      <c r="M1189" s="287"/>
      <c r="N1189" s="287" t="s">
        <v>33</v>
      </c>
      <c r="O1189" s="286" t="e">
        <f>VLOOKUP(Q1189,重复!A:A,1,FALSE)</f>
        <v>#N/A</v>
      </c>
      <c r="P1189" s="279" t="s">
        <v>543</v>
      </c>
      <c r="Q1189" s="279" t="e">
        <f>INDEX(本体!C:C,MATCH(R1189,本体!E:E,0))</f>
        <v>#N/A</v>
      </c>
      <c r="R1189" s="176" t="s">
        <v>520</v>
      </c>
    </row>
    <row r="1190" s="263" customFormat="1" ht="16.5" spans="1:18">
      <c r="A1190" s="278" t="s">
        <v>2991</v>
      </c>
      <c r="B1190" s="278" t="s">
        <v>1763</v>
      </c>
      <c r="C1190" s="279"/>
      <c r="D1190" s="279" t="s">
        <v>2992</v>
      </c>
      <c r="E1190" s="285">
        <v>0</v>
      </c>
      <c r="F1190" s="285" t="s">
        <v>2552</v>
      </c>
      <c r="G1190" s="286">
        <v>198</v>
      </c>
      <c r="H1190" s="286" t="s">
        <v>2986</v>
      </c>
      <c r="I1190" s="286" t="s">
        <v>2992</v>
      </c>
      <c r="J1190" s="286" t="s">
        <v>33</v>
      </c>
      <c r="K1190" s="286">
        <f>INDEX('2月'!F:F,MATCH(G1190,'2月'!A:A,0))</f>
        <v>0</v>
      </c>
      <c r="L1190" s="287"/>
      <c r="M1190" s="287"/>
      <c r="N1190" s="287" t="s">
        <v>33</v>
      </c>
      <c r="O1190" s="286" t="e">
        <f>VLOOKUP(Q1190,重复!A:A,1,FALSE)</f>
        <v>#N/A</v>
      </c>
      <c r="P1190" s="279" t="s">
        <v>543</v>
      </c>
      <c r="Q1190" s="279" t="e">
        <f>INDEX(本体!C:C,MATCH(R1190,本体!E:E,0))</f>
        <v>#N/A</v>
      </c>
      <c r="R1190" s="176" t="s">
        <v>520</v>
      </c>
    </row>
    <row r="1191" s="263" customFormat="1" ht="16.5" spans="1:18">
      <c r="A1191" s="278" t="s">
        <v>2993</v>
      </c>
      <c r="B1191" s="278" t="s">
        <v>1763</v>
      </c>
      <c r="C1191" s="279" t="s">
        <v>2994</v>
      </c>
      <c r="D1191" s="279" t="s">
        <v>2994</v>
      </c>
      <c r="E1191" s="285">
        <v>7847.38318965515</v>
      </c>
      <c r="F1191" s="285" t="s">
        <v>2552</v>
      </c>
      <c r="G1191" s="286">
        <v>207</v>
      </c>
      <c r="H1191" s="286" t="s">
        <v>2995</v>
      </c>
      <c r="I1191" s="286" t="s">
        <v>2996</v>
      </c>
      <c r="J1191" s="286" t="s">
        <v>33</v>
      </c>
      <c r="K1191" s="286">
        <f>INDEX('2月'!F:F,MATCH(G1191,'2月'!A:A,0))</f>
        <v>0</v>
      </c>
      <c r="L1191" s="287"/>
      <c r="M1191" s="287"/>
      <c r="N1191" s="287" t="s">
        <v>33</v>
      </c>
      <c r="O1191" s="286" t="e">
        <f>VLOOKUP(Q1191,重复!A:A,1,FALSE)</f>
        <v>#N/A</v>
      </c>
      <c r="P1191" s="279" t="s">
        <v>543</v>
      </c>
      <c r="Q1191" s="279" t="str">
        <f>INDEX(本体!C:C,MATCH(R1191,本体!E:E,0))</f>
        <v>消息提醒</v>
      </c>
      <c r="R1191" s="180" t="s">
        <v>2997</v>
      </c>
    </row>
    <row r="1192" s="263" customFormat="1" ht="16.5" spans="1:18">
      <c r="A1192" s="278" t="s">
        <v>2998</v>
      </c>
      <c r="B1192" s="278" t="s">
        <v>1763</v>
      </c>
      <c r="C1192" s="279"/>
      <c r="D1192" s="279" t="s">
        <v>2999</v>
      </c>
      <c r="E1192" s="285">
        <v>0</v>
      </c>
      <c r="F1192" s="285" t="s">
        <v>2552</v>
      </c>
      <c r="G1192" s="286">
        <v>208</v>
      </c>
      <c r="H1192" s="286" t="s">
        <v>2995</v>
      </c>
      <c r="I1192" s="286" t="s">
        <v>3000</v>
      </c>
      <c r="J1192" s="286" t="s">
        <v>33</v>
      </c>
      <c r="K1192" s="286">
        <f>INDEX('2月'!F:F,MATCH(G1192,'2月'!A:A,0))</f>
        <v>0</v>
      </c>
      <c r="L1192" s="287"/>
      <c r="M1192" s="287"/>
      <c r="N1192" s="287" t="s">
        <v>33</v>
      </c>
      <c r="O1192" s="286" t="e">
        <f>VLOOKUP(Q1192,重复!A:A,1,FALSE)</f>
        <v>#N/A</v>
      </c>
      <c r="P1192" s="279" t="s">
        <v>543</v>
      </c>
      <c r="Q1192" s="279" t="e">
        <f>INDEX(本体!C:C,MATCH(R1192,本体!E:E,0))</f>
        <v>#N/A</v>
      </c>
      <c r="R1192" s="176" t="s">
        <v>520</v>
      </c>
    </row>
    <row r="1193" s="263" customFormat="1" ht="16.5" spans="1:18">
      <c r="A1193" s="278" t="s">
        <v>3001</v>
      </c>
      <c r="B1193" s="278" t="s">
        <v>1763</v>
      </c>
      <c r="C1193" s="279"/>
      <c r="D1193" s="279" t="s">
        <v>3002</v>
      </c>
      <c r="E1193" s="285">
        <v>0</v>
      </c>
      <c r="F1193" s="285" t="s">
        <v>2552</v>
      </c>
      <c r="G1193" s="286">
        <v>209</v>
      </c>
      <c r="H1193" s="286" t="s">
        <v>2995</v>
      </c>
      <c r="I1193" s="286" t="s">
        <v>3003</v>
      </c>
      <c r="J1193" s="286" t="s">
        <v>33</v>
      </c>
      <c r="K1193" s="286">
        <f>INDEX('2月'!F:F,MATCH(G1193,'2月'!A:A,0))</f>
        <v>0</v>
      </c>
      <c r="L1193" s="287"/>
      <c r="M1193" s="287"/>
      <c r="N1193" s="287" t="s">
        <v>33</v>
      </c>
      <c r="O1193" s="286" t="e">
        <f>VLOOKUP(Q1193,重复!A:A,1,FALSE)</f>
        <v>#N/A</v>
      </c>
      <c r="P1193" s="279" t="s">
        <v>543</v>
      </c>
      <c r="Q1193" s="279" t="e">
        <f>INDEX(本体!C:C,MATCH(R1193,本体!E:E,0))</f>
        <v>#N/A</v>
      </c>
      <c r="R1193" s="176" t="s">
        <v>520</v>
      </c>
    </row>
    <row r="1194" s="263" customFormat="1" ht="16.5" spans="1:18">
      <c r="A1194" s="278" t="s">
        <v>3004</v>
      </c>
      <c r="B1194" s="278" t="s">
        <v>1763</v>
      </c>
      <c r="C1194" s="279"/>
      <c r="D1194" s="279" t="s">
        <v>3005</v>
      </c>
      <c r="E1194" s="285">
        <v>0</v>
      </c>
      <c r="F1194" s="285" t="s">
        <v>2552</v>
      </c>
      <c r="G1194" s="286">
        <v>210</v>
      </c>
      <c r="H1194" s="286" t="s">
        <v>2995</v>
      </c>
      <c r="I1194" s="286" t="s">
        <v>3006</v>
      </c>
      <c r="J1194" s="286" t="s">
        <v>33</v>
      </c>
      <c r="K1194" s="286">
        <f>INDEX('2月'!F:F,MATCH(G1194,'2月'!A:A,0))</f>
        <v>0</v>
      </c>
      <c r="L1194" s="287"/>
      <c r="M1194" s="287"/>
      <c r="N1194" s="287" t="s">
        <v>33</v>
      </c>
      <c r="O1194" s="286" t="e">
        <f>VLOOKUP(Q1194,重复!A:A,1,FALSE)</f>
        <v>#N/A</v>
      </c>
      <c r="P1194" s="279" t="s">
        <v>543</v>
      </c>
      <c r="Q1194" s="279" t="e">
        <f>INDEX(本体!C:C,MATCH(R1194,本体!E:E,0))</f>
        <v>#N/A</v>
      </c>
      <c r="R1194" s="176" t="s">
        <v>520</v>
      </c>
    </row>
    <row r="1195" s="263" customFormat="1" ht="16.5" spans="1:18">
      <c r="A1195" s="278" t="s">
        <v>3007</v>
      </c>
      <c r="B1195" s="278" t="s">
        <v>1763</v>
      </c>
      <c r="C1195" s="279"/>
      <c r="D1195" s="279" t="s">
        <v>3008</v>
      </c>
      <c r="E1195" s="285">
        <v>0</v>
      </c>
      <c r="F1195" s="285" t="s">
        <v>2552</v>
      </c>
      <c r="G1195" s="286">
        <v>211</v>
      </c>
      <c r="H1195" s="286" t="s">
        <v>2995</v>
      </c>
      <c r="I1195" s="286" t="s">
        <v>3009</v>
      </c>
      <c r="J1195" s="286" t="s">
        <v>33</v>
      </c>
      <c r="K1195" s="286">
        <f>INDEX('2月'!F:F,MATCH(G1195,'2月'!A:A,0))</f>
        <v>0</v>
      </c>
      <c r="L1195" s="287"/>
      <c r="M1195" s="287"/>
      <c r="N1195" s="287" t="s">
        <v>33</v>
      </c>
      <c r="O1195" s="286" t="e">
        <f>VLOOKUP(Q1195,重复!A:A,1,FALSE)</f>
        <v>#N/A</v>
      </c>
      <c r="P1195" s="279" t="s">
        <v>543</v>
      </c>
      <c r="Q1195" s="279" t="e">
        <f>INDEX(本体!C:C,MATCH(R1195,本体!E:E,0))</f>
        <v>#N/A</v>
      </c>
      <c r="R1195" s="176" t="s">
        <v>520</v>
      </c>
    </row>
    <row r="1196" s="263" customFormat="1" ht="16.5" spans="1:18">
      <c r="A1196" s="278" t="s">
        <v>3010</v>
      </c>
      <c r="B1196" s="278" t="s">
        <v>1763</v>
      </c>
      <c r="C1196" s="279" t="s">
        <v>1800</v>
      </c>
      <c r="D1196" s="279" t="s">
        <v>1800</v>
      </c>
      <c r="E1196" s="285">
        <v>6277.90655172412</v>
      </c>
      <c r="F1196" s="285" t="s">
        <v>2552</v>
      </c>
      <c r="G1196" s="286">
        <v>212</v>
      </c>
      <c r="H1196" s="286" t="s">
        <v>1800</v>
      </c>
      <c r="I1196" s="286" t="s">
        <v>1800</v>
      </c>
      <c r="J1196" s="286" t="s">
        <v>33</v>
      </c>
      <c r="K1196" s="286">
        <f>INDEX('2月'!F:F,MATCH(G1196,'2月'!A:A,0))</f>
        <v>0</v>
      </c>
      <c r="L1196" s="287"/>
      <c r="M1196" s="287"/>
      <c r="N1196" s="287" t="s">
        <v>33</v>
      </c>
      <c r="O1196" s="286" t="e">
        <f>VLOOKUP(Q1196,重复!A:A,1,FALSE)</f>
        <v>#N/A</v>
      </c>
      <c r="P1196" s="279" t="s">
        <v>543</v>
      </c>
      <c r="Q1196" s="279" t="str">
        <f>INDEX(本体!C:C,MATCH(R1196,本体!E:E,0))</f>
        <v>消息提醒</v>
      </c>
      <c r="R1196" s="180" t="s">
        <v>2997</v>
      </c>
    </row>
    <row r="1197" s="263" customFormat="1" ht="16.5" spans="1:18">
      <c r="A1197" s="278" t="s">
        <v>3011</v>
      </c>
      <c r="B1197" s="278" t="s">
        <v>1763</v>
      </c>
      <c r="C1197" s="279" t="s">
        <v>3012</v>
      </c>
      <c r="D1197" s="279" t="s">
        <v>3012</v>
      </c>
      <c r="E1197" s="285">
        <v>6277.90655172412</v>
      </c>
      <c r="F1197" s="285" t="s">
        <v>2552</v>
      </c>
      <c r="G1197" s="286">
        <v>213</v>
      </c>
      <c r="H1197" s="286" t="s">
        <v>1800</v>
      </c>
      <c r="I1197" s="286" t="s">
        <v>3012</v>
      </c>
      <c r="J1197" s="286" t="s">
        <v>33</v>
      </c>
      <c r="K1197" s="286">
        <f>INDEX('2月'!F:F,MATCH(G1197,'2月'!A:A,0))</f>
        <v>0</v>
      </c>
      <c r="L1197" s="287"/>
      <c r="M1197" s="287"/>
      <c r="N1197" s="287" t="s">
        <v>33</v>
      </c>
      <c r="O1197" s="286" t="e">
        <f>VLOOKUP(Q1197,重复!A:A,1,FALSE)</f>
        <v>#N/A</v>
      </c>
      <c r="P1197" s="279" t="s">
        <v>543</v>
      </c>
      <c r="Q1197" s="279" t="str">
        <f>INDEX(本体!C:C,MATCH(R1197,本体!E:E,0))</f>
        <v>消息提醒</v>
      </c>
      <c r="R1197" s="180" t="s">
        <v>3013</v>
      </c>
    </row>
    <row r="1198" s="263" customFormat="1" ht="16.5" spans="1:18">
      <c r="A1198" s="278" t="s">
        <v>3014</v>
      </c>
      <c r="B1198" s="278" t="s">
        <v>1763</v>
      </c>
      <c r="C1198" s="279" t="s">
        <v>3015</v>
      </c>
      <c r="D1198" s="279" t="s">
        <v>3015</v>
      </c>
      <c r="E1198" s="285">
        <v>6277.90655172412</v>
      </c>
      <c r="F1198" s="285" t="s">
        <v>2552</v>
      </c>
      <c r="G1198" s="286">
        <v>214</v>
      </c>
      <c r="H1198" s="286" t="s">
        <v>1800</v>
      </c>
      <c r="I1198" s="286" t="s">
        <v>3015</v>
      </c>
      <c r="J1198" s="286" t="s">
        <v>33</v>
      </c>
      <c r="K1198" s="286">
        <f>INDEX('2月'!F:F,MATCH(G1198,'2月'!A:A,0))</f>
        <v>0</v>
      </c>
      <c r="L1198" s="287"/>
      <c r="M1198" s="287"/>
      <c r="N1198" s="287" t="s">
        <v>33</v>
      </c>
      <c r="O1198" s="286" t="e">
        <f>VLOOKUP(Q1198,重复!A:A,1,FALSE)</f>
        <v>#N/A</v>
      </c>
      <c r="P1198" s="279" t="s">
        <v>543</v>
      </c>
      <c r="Q1198" s="279" t="str">
        <f>INDEX(本体!C:C,MATCH(R1198,本体!E:E,0))</f>
        <v>消息提醒</v>
      </c>
      <c r="R1198" s="180" t="s">
        <v>3013</v>
      </c>
    </row>
    <row r="1199" ht="16.5" spans="1:18">
      <c r="A1199" s="278" t="s">
        <v>3016</v>
      </c>
      <c r="B1199" s="278" t="s">
        <v>1763</v>
      </c>
      <c r="C1199" s="279" t="s">
        <v>3017</v>
      </c>
      <c r="D1199" s="280" t="s">
        <v>3018</v>
      </c>
      <c r="E1199" s="285">
        <v>0</v>
      </c>
      <c r="F1199" s="285" t="s">
        <v>2552</v>
      </c>
      <c r="G1199" s="286">
        <v>220</v>
      </c>
      <c r="H1199" s="286" t="s">
        <v>1133</v>
      </c>
      <c r="I1199" s="286" t="s">
        <v>37</v>
      </c>
      <c r="J1199" s="286" t="s">
        <v>33</v>
      </c>
      <c r="K1199" s="286">
        <f>INDEX('2月'!F:F,MATCH(G1199,'2月'!A:A,0))</f>
        <v>0</v>
      </c>
      <c r="L1199" s="287" t="s">
        <v>33</v>
      </c>
      <c r="M1199" s="287"/>
      <c r="N1199" s="287" t="s">
        <v>33</v>
      </c>
      <c r="O1199" s="286" t="str">
        <f>VLOOKUP(Q1199,重复!A:A,1,FALSE)</f>
        <v>设置说明-店端</v>
      </c>
      <c r="P1199" s="279" t="s">
        <v>543</v>
      </c>
      <c r="Q1199" s="279" t="str">
        <f>INDEX(本体!C:C,MATCH(R1199,本体!E:E,0))</f>
        <v>设置说明-店端</v>
      </c>
      <c r="R1199" s="176" t="s">
        <v>3019</v>
      </c>
    </row>
    <row r="1200" ht="16.5" spans="1:18">
      <c r="A1200" s="278" t="s">
        <v>3020</v>
      </c>
      <c r="B1200" s="278" t="s">
        <v>1763</v>
      </c>
      <c r="C1200" s="279" t="s">
        <v>3021</v>
      </c>
      <c r="D1200" s="280" t="s">
        <v>3021</v>
      </c>
      <c r="E1200" s="285">
        <v>0</v>
      </c>
      <c r="F1200" s="285" t="s">
        <v>2552</v>
      </c>
      <c r="G1200" s="286">
        <v>222</v>
      </c>
      <c r="H1200" s="286" t="s">
        <v>1133</v>
      </c>
      <c r="I1200" s="286" t="s">
        <v>3022</v>
      </c>
      <c r="J1200" s="286" t="s">
        <v>33</v>
      </c>
      <c r="K1200" s="286">
        <f>INDEX('2月'!F:F,MATCH(G1200,'2月'!A:A,0))</f>
        <v>0</v>
      </c>
      <c r="L1200" s="287"/>
      <c r="M1200" s="287"/>
      <c r="N1200" s="287" t="s">
        <v>33</v>
      </c>
      <c r="O1200" s="286" t="str">
        <f>VLOOKUP(Q1200,重复!A:A,1,FALSE)</f>
        <v>SA常用维修项目管理-店端</v>
      </c>
      <c r="P1200" s="279" t="s">
        <v>543</v>
      </c>
      <c r="Q1200" s="279" t="str">
        <f>INDEX(本体!C:C,MATCH(R1200,本体!E:E,0))</f>
        <v>SA常用维修项目管理-店端</v>
      </c>
      <c r="R1200" s="180" t="s">
        <v>2829</v>
      </c>
    </row>
    <row r="1201" ht="16.5" spans="1:18">
      <c r="A1201" s="278" t="s">
        <v>3023</v>
      </c>
      <c r="B1201" s="278" t="s">
        <v>1763</v>
      </c>
      <c r="C1201" s="279" t="s">
        <v>3024</v>
      </c>
      <c r="D1201" s="280" t="s">
        <v>3024</v>
      </c>
      <c r="E1201" s="285">
        <v>0</v>
      </c>
      <c r="F1201" s="285" t="s">
        <v>2552</v>
      </c>
      <c r="G1201" s="286"/>
      <c r="H1201" s="286"/>
      <c r="I1201" s="286"/>
      <c r="J1201" s="286"/>
      <c r="K1201" s="286" t="e">
        <f>INDEX('2月'!F:F,MATCH(G1201,'2月'!A:A,0))</f>
        <v>#N/A</v>
      </c>
      <c r="L1201" s="287" t="s">
        <v>33</v>
      </c>
      <c r="M1201" s="287"/>
      <c r="N1201" s="287" t="s">
        <v>45</v>
      </c>
      <c r="O1201" s="286" t="str">
        <f>VLOOKUP(Q1201,重复!A:A,1,FALSE)</f>
        <v>SA常用维修零件管理-店端</v>
      </c>
      <c r="P1201" s="279" t="s">
        <v>543</v>
      </c>
      <c r="Q1201" s="279" t="str">
        <f>INDEX(本体!C:C,MATCH(R1201,本体!E:E,0))</f>
        <v>SA常用维修零件管理-店端</v>
      </c>
      <c r="R1201" s="180" t="s">
        <v>2872</v>
      </c>
    </row>
    <row r="1202" ht="16.5" spans="1:18">
      <c r="A1202" s="278" t="s">
        <v>3025</v>
      </c>
      <c r="B1202" s="278" t="s">
        <v>1763</v>
      </c>
      <c r="C1202" s="279" t="s">
        <v>3026</v>
      </c>
      <c r="D1202" s="280" t="s">
        <v>3026</v>
      </c>
      <c r="E1202" s="285">
        <v>0</v>
      </c>
      <c r="F1202" s="285" t="s">
        <v>2552</v>
      </c>
      <c r="G1202" s="286"/>
      <c r="H1202" s="286"/>
      <c r="I1202" s="286"/>
      <c r="J1202" s="286"/>
      <c r="K1202" s="286" t="e">
        <f>INDEX('2月'!F:F,MATCH(G1202,'2月'!A:A,0))</f>
        <v>#N/A</v>
      </c>
      <c r="L1202" s="287" t="s">
        <v>33</v>
      </c>
      <c r="M1202" s="287"/>
      <c r="N1202" s="287" t="s">
        <v>45</v>
      </c>
      <c r="O1202" s="286" t="str">
        <f>VLOOKUP(Q1202,重复!A:A,1,FALSE)</f>
        <v>设置说明-店端</v>
      </c>
      <c r="P1202" s="279" t="s">
        <v>543</v>
      </c>
      <c r="Q1202" s="279" t="str">
        <f>INDEX(本体!C:C,MATCH(R1202,本体!E:E,0))</f>
        <v>设置说明-店端</v>
      </c>
      <c r="R1202" s="176" t="s">
        <v>3027</v>
      </c>
    </row>
    <row r="1203" ht="16.5" spans="1:18">
      <c r="A1203" s="278" t="s">
        <v>3028</v>
      </c>
      <c r="B1203" s="278" t="s">
        <v>1763</v>
      </c>
      <c r="C1203" s="279" t="s">
        <v>3029</v>
      </c>
      <c r="D1203" s="280" t="s">
        <v>3029</v>
      </c>
      <c r="E1203" s="285">
        <v>0</v>
      </c>
      <c r="F1203" s="285" t="s">
        <v>2552</v>
      </c>
      <c r="G1203" s="286">
        <v>226</v>
      </c>
      <c r="H1203" s="286" t="s">
        <v>1163</v>
      </c>
      <c r="I1203" s="286" t="s">
        <v>3030</v>
      </c>
      <c r="J1203" s="286" t="s">
        <v>24</v>
      </c>
      <c r="K1203" s="286">
        <f>INDEX('2月'!F:F,MATCH(G1203,'2月'!A:A,0))</f>
        <v>0</v>
      </c>
      <c r="L1203" s="287"/>
      <c r="M1203" s="287"/>
      <c r="N1203" s="287" t="s">
        <v>24</v>
      </c>
      <c r="O1203" s="286" t="e">
        <f>VLOOKUP(Q1203,重复!A:A,1,FALSE)</f>
        <v>#N/A</v>
      </c>
      <c r="P1203" s="279" t="s">
        <v>543</v>
      </c>
      <c r="Q1203" s="279" t="str">
        <f>INDEX(本体!C:C,MATCH(R1203,本体!E:E,0))</f>
        <v>维修代码对照表-店端</v>
      </c>
      <c r="R1203" s="180" t="s">
        <v>2757</v>
      </c>
    </row>
    <row r="1204" ht="16.5" spans="1:18">
      <c r="A1204" s="278" t="s">
        <v>3031</v>
      </c>
      <c r="B1204" s="278" t="s">
        <v>1763</v>
      </c>
      <c r="C1204" s="279" t="s">
        <v>3032</v>
      </c>
      <c r="D1204" s="280" t="s">
        <v>3032</v>
      </c>
      <c r="E1204" s="285">
        <v>0</v>
      </c>
      <c r="F1204" s="285" t="s">
        <v>2552</v>
      </c>
      <c r="G1204" s="286"/>
      <c r="H1204" s="286"/>
      <c r="I1204" s="286"/>
      <c r="J1204" s="286"/>
      <c r="K1204" s="286" t="e">
        <f>INDEX('2月'!F:F,MATCH(G1204,'2月'!A:A,0))</f>
        <v>#N/A</v>
      </c>
      <c r="L1204" s="287" t="s">
        <v>33</v>
      </c>
      <c r="M1204" s="287"/>
      <c r="N1204" s="287" t="s">
        <v>45</v>
      </c>
      <c r="O1204" s="286" t="str">
        <f>VLOOKUP(Q1204,重复!A:A,1,FALSE)</f>
        <v>作业组维护</v>
      </c>
      <c r="P1204" s="279" t="s">
        <v>543</v>
      </c>
      <c r="Q1204" s="279" t="str">
        <f>INDEX(本体!C:C,MATCH(R1204,本体!E:E,0))</f>
        <v>作业组维护</v>
      </c>
      <c r="R1204" s="180" t="s">
        <v>2694</v>
      </c>
    </row>
    <row r="1205" ht="16.5" spans="1:18">
      <c r="A1205" s="278" t="s">
        <v>3033</v>
      </c>
      <c r="B1205" s="278" t="s">
        <v>1763</v>
      </c>
      <c r="C1205" s="279" t="s">
        <v>3034</v>
      </c>
      <c r="D1205" s="280" t="s">
        <v>3034</v>
      </c>
      <c r="E1205" s="285">
        <v>0</v>
      </c>
      <c r="F1205" s="285" t="s">
        <v>2552</v>
      </c>
      <c r="G1205" s="286"/>
      <c r="H1205" s="286"/>
      <c r="I1205" s="286"/>
      <c r="J1205" s="286"/>
      <c r="K1205" s="286" t="e">
        <f>INDEX('2月'!F:F,MATCH(G1205,'2月'!A:A,0))</f>
        <v>#N/A</v>
      </c>
      <c r="L1205" s="287" t="s">
        <v>33</v>
      </c>
      <c r="M1205" s="287"/>
      <c r="N1205" s="287" t="s">
        <v>45</v>
      </c>
      <c r="O1205" s="286" t="str">
        <f>VLOOKUP(Q1205,重复!A:A,1,FALSE)</f>
        <v>转账部门维护</v>
      </c>
      <c r="P1205" s="279" t="s">
        <v>543</v>
      </c>
      <c r="Q1205" s="279" t="str">
        <f>INDEX(本体!C:C,MATCH(R1205,本体!E:E,0))</f>
        <v>转账部门维护</v>
      </c>
      <c r="R1205" s="180" t="s">
        <v>2718</v>
      </c>
    </row>
    <row r="1206" ht="16.5" spans="1:18">
      <c r="A1206" s="278" t="s">
        <v>3035</v>
      </c>
      <c r="B1206" s="278" t="s">
        <v>1763</v>
      </c>
      <c r="C1206" s="279" t="s">
        <v>3036</v>
      </c>
      <c r="D1206" s="280" t="s">
        <v>3036</v>
      </c>
      <c r="E1206" s="285">
        <v>0</v>
      </c>
      <c r="F1206" s="285" t="s">
        <v>2552</v>
      </c>
      <c r="G1206" s="286"/>
      <c r="H1206" s="286"/>
      <c r="I1206" s="286"/>
      <c r="J1206" s="286"/>
      <c r="K1206" s="286" t="e">
        <f>INDEX('2月'!F:F,MATCH(G1206,'2月'!A:A,0))</f>
        <v>#N/A</v>
      </c>
      <c r="L1206" s="287" t="s">
        <v>33</v>
      </c>
      <c r="M1206" s="287"/>
      <c r="N1206" s="287" t="s">
        <v>45</v>
      </c>
      <c r="O1206" s="286" t="str">
        <f>VLOOKUP(Q1206,重复!A:A,1,FALSE)</f>
        <v>设置说明-店端</v>
      </c>
      <c r="P1206" s="279" t="s">
        <v>543</v>
      </c>
      <c r="Q1206" s="279" t="str">
        <f>INDEX(本体!C:C,MATCH(R1206,本体!E:E,0))</f>
        <v>设置说明-店端</v>
      </c>
      <c r="R1206" s="180" t="s">
        <v>3037</v>
      </c>
    </row>
    <row r="1207" ht="16.5" spans="1:18">
      <c r="A1207" s="278" t="s">
        <v>3038</v>
      </c>
      <c r="B1207" s="278" t="s">
        <v>1763</v>
      </c>
      <c r="C1207" s="279" t="s">
        <v>3039</v>
      </c>
      <c r="D1207" s="280" t="s">
        <v>3039</v>
      </c>
      <c r="E1207" s="285">
        <v>0</v>
      </c>
      <c r="F1207" s="285" t="s">
        <v>2552</v>
      </c>
      <c r="G1207" s="286"/>
      <c r="H1207" s="286"/>
      <c r="I1207" s="286"/>
      <c r="J1207" s="286"/>
      <c r="K1207" s="286" t="e">
        <f>INDEX('2月'!F:F,MATCH(G1207,'2月'!A:A,0))</f>
        <v>#N/A</v>
      </c>
      <c r="L1207" s="287" t="s">
        <v>33</v>
      </c>
      <c r="M1207" s="287"/>
      <c r="N1207" s="287" t="s">
        <v>45</v>
      </c>
      <c r="O1207" s="286" t="str">
        <f>VLOOKUP(Q1207,重复!A:A,1,FALSE)</f>
        <v>设置说明-店端</v>
      </c>
      <c r="P1207" s="279" t="s">
        <v>543</v>
      </c>
      <c r="Q1207" s="279" t="str">
        <f>INDEX(本体!C:C,MATCH(R1207,本体!E:E,0))</f>
        <v>设置说明-店端</v>
      </c>
      <c r="R1207" s="180" t="s">
        <v>3037</v>
      </c>
    </row>
    <row r="1208" ht="16.5" spans="1:18">
      <c r="A1208" s="278" t="s">
        <v>3040</v>
      </c>
      <c r="B1208" s="278" t="s">
        <v>1763</v>
      </c>
      <c r="C1208" s="279" t="s">
        <v>3041</v>
      </c>
      <c r="D1208" s="279" t="s">
        <v>3042</v>
      </c>
      <c r="E1208" s="285">
        <v>0</v>
      </c>
      <c r="F1208" s="285" t="s">
        <v>2552</v>
      </c>
      <c r="G1208" s="286">
        <v>269</v>
      </c>
      <c r="H1208" s="286" t="s">
        <v>2067</v>
      </c>
      <c r="I1208" s="286" t="s">
        <v>2068</v>
      </c>
      <c r="J1208" s="286" t="s">
        <v>24</v>
      </c>
      <c r="K1208" s="286">
        <f>INDEX('2月'!F:F,MATCH(G1208,'2月'!A:A,0))</f>
        <v>0</v>
      </c>
      <c r="L1208" s="287"/>
      <c r="M1208" s="287"/>
      <c r="N1208" s="287" t="s">
        <v>24</v>
      </c>
      <c r="O1208" s="286" t="e">
        <f>VLOOKUP(Q1208,重复!A:A,1,FALSE)</f>
        <v>#N/A</v>
      </c>
      <c r="P1208" s="279" t="s">
        <v>543</v>
      </c>
      <c r="Q1208" s="279" t="str">
        <f>INDEX(本体!C:C,MATCH(R1208,本体!E:E,0))</f>
        <v>下载管理-店端</v>
      </c>
      <c r="R1208" s="180" t="s">
        <v>3043</v>
      </c>
    </row>
    <row r="1209" ht="16.5" spans="1:18">
      <c r="A1209" s="278" t="s">
        <v>3044</v>
      </c>
      <c r="B1209" s="278" t="s">
        <v>1763</v>
      </c>
      <c r="C1209" s="279" t="s">
        <v>3045</v>
      </c>
      <c r="D1209" s="279" t="s">
        <v>3045</v>
      </c>
      <c r="E1209" s="285">
        <v>0</v>
      </c>
      <c r="F1209" s="285" t="s">
        <v>2552</v>
      </c>
      <c r="G1209" s="286"/>
      <c r="H1209" s="286"/>
      <c r="I1209" s="286"/>
      <c r="J1209" s="286"/>
      <c r="K1209" s="286" t="e">
        <f>INDEX('2月'!F:F,MATCH(G1209,'2月'!A:A,0))</f>
        <v>#N/A</v>
      </c>
      <c r="L1209" s="287" t="s">
        <v>33</v>
      </c>
      <c r="M1209" s="287"/>
      <c r="N1209" s="287" t="s">
        <v>45</v>
      </c>
      <c r="O1209" s="286" t="e">
        <f>VLOOKUP(Q1209,重复!A:A,1,FALSE)</f>
        <v>#N/A</v>
      </c>
      <c r="P1209" s="279" t="s">
        <v>543</v>
      </c>
      <c r="Q1209" s="279" t="str">
        <f>INDEX(本体!C:C,MATCH(R1209,本体!E:E,0))</f>
        <v>下载管理-店端</v>
      </c>
      <c r="R1209" s="180" t="s">
        <v>3046</v>
      </c>
    </row>
    <row r="1210" s="263" customFormat="1" ht="16.5" spans="1:18">
      <c r="A1210" s="278" t="s">
        <v>3047</v>
      </c>
      <c r="B1210" s="278" t="s">
        <v>1763</v>
      </c>
      <c r="C1210" s="279" t="s">
        <v>3048</v>
      </c>
      <c r="D1210" s="279" t="s">
        <v>3048</v>
      </c>
      <c r="E1210" s="285">
        <v>0</v>
      </c>
      <c r="F1210" s="285" t="s">
        <v>2552</v>
      </c>
      <c r="G1210" s="286"/>
      <c r="H1210" s="286"/>
      <c r="I1210" s="286"/>
      <c r="J1210" s="286"/>
      <c r="K1210" s="286" t="e">
        <f>INDEX('2月'!F:F,MATCH(G1210,'2月'!A:A,0))</f>
        <v>#N/A</v>
      </c>
      <c r="L1210" s="287" t="s">
        <v>33</v>
      </c>
      <c r="M1210" s="287"/>
      <c r="N1210" s="287" t="s">
        <v>45</v>
      </c>
      <c r="O1210" s="286" t="e">
        <f>VLOOKUP(Q1210,重复!A:A,1,FALSE)</f>
        <v>#N/A</v>
      </c>
      <c r="P1210" s="279" t="s">
        <v>543</v>
      </c>
      <c r="Q1210" s="279" t="str">
        <f>INDEX(本体!C:C,MATCH(R1210,本体!E:E,0))</f>
        <v>下载管理-店端</v>
      </c>
      <c r="R1210" s="180" t="s">
        <v>3046</v>
      </c>
    </row>
    <row r="1211" ht="16.5" spans="1:18">
      <c r="A1211" s="278" t="s">
        <v>3049</v>
      </c>
      <c r="B1211" s="278" t="s">
        <v>1763</v>
      </c>
      <c r="C1211" s="279" t="s">
        <v>2080</v>
      </c>
      <c r="D1211" s="279" t="s">
        <v>2080</v>
      </c>
      <c r="E1211" s="285">
        <v>0</v>
      </c>
      <c r="F1211" s="285" t="s">
        <v>2552</v>
      </c>
      <c r="G1211" s="286"/>
      <c r="H1211" s="286"/>
      <c r="I1211" s="286"/>
      <c r="J1211" s="286"/>
      <c r="K1211" s="286" t="e">
        <f>INDEX('2月'!F:F,MATCH(G1211,'2月'!A:A,0))</f>
        <v>#N/A</v>
      </c>
      <c r="L1211" s="287" t="s">
        <v>33</v>
      </c>
      <c r="M1211" s="287"/>
      <c r="N1211" s="287" t="s">
        <v>45</v>
      </c>
      <c r="O1211" s="286" t="e">
        <f>VLOOKUP(Q1211,重复!A:A,1,FALSE)</f>
        <v>#N/A</v>
      </c>
      <c r="P1211" s="279" t="s">
        <v>543</v>
      </c>
      <c r="Q1211" s="279" t="str">
        <f>INDEX(本体!C:C,MATCH(R1211,本体!E:E,0))</f>
        <v>下载管理-店端</v>
      </c>
      <c r="R1211" s="180" t="s">
        <v>3043</v>
      </c>
    </row>
    <row r="1212" ht="16.5" spans="1:18">
      <c r="A1212" s="278" t="s">
        <v>3050</v>
      </c>
      <c r="B1212" s="278" t="s">
        <v>1763</v>
      </c>
      <c r="C1212" s="279" t="s">
        <v>3051</v>
      </c>
      <c r="D1212" s="279" t="s">
        <v>3051</v>
      </c>
      <c r="E1212" s="285">
        <v>0</v>
      </c>
      <c r="F1212" s="285" t="s">
        <v>2552</v>
      </c>
      <c r="G1212" s="286"/>
      <c r="H1212" s="286"/>
      <c r="I1212" s="286"/>
      <c r="J1212" s="286"/>
      <c r="K1212" s="286" t="e">
        <f>INDEX('2月'!F:F,MATCH(G1212,'2月'!A:A,0))</f>
        <v>#N/A</v>
      </c>
      <c r="L1212" s="287" t="s">
        <v>33</v>
      </c>
      <c r="M1212" s="287"/>
      <c r="N1212" s="287" t="s">
        <v>45</v>
      </c>
      <c r="O1212" s="286" t="e">
        <f>VLOOKUP(Q1212,重复!A:A,1,FALSE)</f>
        <v>#N/A</v>
      </c>
      <c r="P1212" s="279" t="s">
        <v>543</v>
      </c>
      <c r="Q1212" s="279" t="str">
        <f>INDEX(本体!C:C,MATCH(R1212,本体!E:E,0))</f>
        <v>下载管理-店端</v>
      </c>
      <c r="R1212" s="180" t="s">
        <v>3043</v>
      </c>
    </row>
    <row r="1213" ht="16.5" spans="1:18">
      <c r="A1213" s="278" t="s">
        <v>3052</v>
      </c>
      <c r="B1213" s="278" t="s">
        <v>1763</v>
      </c>
      <c r="C1213" s="279" t="s">
        <v>2084</v>
      </c>
      <c r="D1213" s="279" t="s">
        <v>2084</v>
      </c>
      <c r="E1213" s="285">
        <v>0</v>
      </c>
      <c r="F1213" s="285" t="s">
        <v>2552</v>
      </c>
      <c r="G1213" s="286"/>
      <c r="H1213" s="286"/>
      <c r="I1213" s="286"/>
      <c r="J1213" s="286"/>
      <c r="K1213" s="286" t="e">
        <f>INDEX('2月'!F:F,MATCH(G1213,'2月'!A:A,0))</f>
        <v>#N/A</v>
      </c>
      <c r="L1213" s="287" t="s">
        <v>33</v>
      </c>
      <c r="M1213" s="287"/>
      <c r="N1213" s="287" t="s">
        <v>45</v>
      </c>
      <c r="O1213" s="286" t="e">
        <f>VLOOKUP(Q1213,重复!A:A,1,FALSE)</f>
        <v>#N/A</v>
      </c>
      <c r="P1213" s="279" t="s">
        <v>543</v>
      </c>
      <c r="Q1213" s="279" t="str">
        <f>INDEX(本体!C:C,MATCH(R1213,本体!E:E,0))</f>
        <v>下载管理-店端</v>
      </c>
      <c r="R1213" s="180" t="s">
        <v>3043</v>
      </c>
    </row>
    <row r="1214" ht="16.5" spans="1:18">
      <c r="A1214" s="278" t="s">
        <v>3053</v>
      </c>
      <c r="B1214" s="278" t="s">
        <v>1763</v>
      </c>
      <c r="C1214" s="279" t="s">
        <v>3054</v>
      </c>
      <c r="D1214" s="279" t="s">
        <v>3054</v>
      </c>
      <c r="E1214" s="285">
        <v>0</v>
      </c>
      <c r="F1214" s="285" t="s">
        <v>2552</v>
      </c>
      <c r="G1214" s="286"/>
      <c r="H1214" s="286"/>
      <c r="I1214" s="286"/>
      <c r="J1214" s="286"/>
      <c r="K1214" s="286" t="e">
        <f>INDEX('2月'!F:F,MATCH(G1214,'2月'!A:A,0))</f>
        <v>#N/A</v>
      </c>
      <c r="L1214" s="287" t="s">
        <v>33</v>
      </c>
      <c r="M1214" s="287"/>
      <c r="N1214" s="287" t="s">
        <v>45</v>
      </c>
      <c r="O1214" s="286" t="e">
        <f>VLOOKUP(Q1214,重复!A:A,1,FALSE)</f>
        <v>#N/A</v>
      </c>
      <c r="P1214" s="279" t="s">
        <v>543</v>
      </c>
      <c r="Q1214" s="279" t="str">
        <f>INDEX(本体!C:C,MATCH(R1214,本体!E:E,0))</f>
        <v>下载管理-店端</v>
      </c>
      <c r="R1214" s="180" t="s">
        <v>3043</v>
      </c>
    </row>
    <row r="1215" ht="16.5" spans="1:18">
      <c r="A1215" s="278" t="s">
        <v>3055</v>
      </c>
      <c r="B1215" s="278" t="s">
        <v>1763</v>
      </c>
      <c r="C1215" s="279" t="s">
        <v>2088</v>
      </c>
      <c r="D1215" s="279" t="s">
        <v>2088</v>
      </c>
      <c r="E1215" s="285">
        <v>0</v>
      </c>
      <c r="F1215" s="285" t="s">
        <v>2552</v>
      </c>
      <c r="G1215" s="286"/>
      <c r="H1215" s="286"/>
      <c r="I1215" s="286"/>
      <c r="J1215" s="286"/>
      <c r="K1215" s="286" t="e">
        <f>INDEX('2月'!F:F,MATCH(G1215,'2月'!A:A,0))</f>
        <v>#N/A</v>
      </c>
      <c r="L1215" s="287" t="s">
        <v>33</v>
      </c>
      <c r="M1215" s="287"/>
      <c r="N1215" s="287" t="s">
        <v>45</v>
      </c>
      <c r="O1215" s="286" t="e">
        <f>VLOOKUP(Q1215,重复!A:A,1,FALSE)</f>
        <v>#N/A</v>
      </c>
      <c r="P1215" s="279" t="s">
        <v>543</v>
      </c>
      <c r="Q1215" s="279" t="str">
        <f>INDEX(本体!C:C,MATCH(R1215,本体!E:E,0))</f>
        <v>下载管理-店端</v>
      </c>
      <c r="R1215" s="180" t="s">
        <v>3043</v>
      </c>
    </row>
    <row r="1216" ht="16.5" spans="1:18">
      <c r="A1216" s="278" t="s">
        <v>3056</v>
      </c>
      <c r="B1216" s="278" t="s">
        <v>1763</v>
      </c>
      <c r="C1216" s="279" t="s">
        <v>2090</v>
      </c>
      <c r="D1216" s="279" t="s">
        <v>2090</v>
      </c>
      <c r="E1216" s="285">
        <v>0</v>
      </c>
      <c r="F1216" s="285" t="s">
        <v>2552</v>
      </c>
      <c r="G1216" s="286"/>
      <c r="H1216" s="286"/>
      <c r="I1216" s="286"/>
      <c r="J1216" s="286"/>
      <c r="K1216" s="286" t="e">
        <f>INDEX('2月'!F:F,MATCH(G1216,'2月'!A:A,0))</f>
        <v>#N/A</v>
      </c>
      <c r="L1216" s="287" t="s">
        <v>33</v>
      </c>
      <c r="M1216" s="287"/>
      <c r="N1216" s="287" t="s">
        <v>45</v>
      </c>
      <c r="O1216" s="286" t="e">
        <f>VLOOKUP(Q1216,重复!A:A,1,FALSE)</f>
        <v>#N/A</v>
      </c>
      <c r="P1216" s="279" t="s">
        <v>543</v>
      </c>
      <c r="Q1216" s="279" t="str">
        <f>INDEX(本体!C:C,MATCH(R1216,本体!E:E,0))</f>
        <v>下载管理-店端</v>
      </c>
      <c r="R1216" s="180" t="s">
        <v>3057</v>
      </c>
    </row>
    <row r="1217" s="263" customFormat="1" ht="16.5" spans="1:18">
      <c r="A1217" s="278" t="s">
        <v>3058</v>
      </c>
      <c r="B1217" s="278" t="s">
        <v>1763</v>
      </c>
      <c r="C1217" s="279" t="s">
        <v>3059</v>
      </c>
      <c r="D1217" s="279" t="s">
        <v>3059</v>
      </c>
      <c r="E1217" s="285">
        <v>0</v>
      </c>
      <c r="F1217" s="285" t="s">
        <v>2552</v>
      </c>
      <c r="G1217" s="286"/>
      <c r="H1217" s="286"/>
      <c r="I1217" s="286"/>
      <c r="J1217" s="286"/>
      <c r="K1217" s="286" t="e">
        <f>INDEX('2月'!F:F,MATCH(G1217,'2月'!A:A,0))</f>
        <v>#N/A</v>
      </c>
      <c r="L1217" s="287" t="s">
        <v>33</v>
      </c>
      <c r="M1217" s="287"/>
      <c r="N1217" s="287" t="s">
        <v>45</v>
      </c>
      <c r="O1217" s="286" t="e">
        <f>VLOOKUP(Q1217,重复!A:A,1,FALSE)</f>
        <v>#N/A</v>
      </c>
      <c r="P1217" s="279" t="s">
        <v>543</v>
      </c>
      <c r="Q1217" s="279" t="str">
        <f>INDEX(本体!C:C,MATCH(R1217,本体!E:E,0))</f>
        <v>下载管理-店端</v>
      </c>
      <c r="R1217" s="180" t="s">
        <v>3043</v>
      </c>
    </row>
    <row r="1218" s="263" customFormat="1" ht="16.5" spans="1:18">
      <c r="A1218" s="278" t="s">
        <v>3060</v>
      </c>
      <c r="B1218" s="278" t="s">
        <v>1763</v>
      </c>
      <c r="C1218" s="279" t="s">
        <v>3061</v>
      </c>
      <c r="D1218" s="279" t="s">
        <v>3061</v>
      </c>
      <c r="E1218" s="285">
        <v>0</v>
      </c>
      <c r="F1218" s="285" t="s">
        <v>2552</v>
      </c>
      <c r="G1218" s="286"/>
      <c r="H1218" s="286"/>
      <c r="I1218" s="286"/>
      <c r="J1218" s="286"/>
      <c r="K1218" s="286" t="e">
        <f>INDEX('2月'!F:F,MATCH(G1218,'2月'!A:A,0))</f>
        <v>#N/A</v>
      </c>
      <c r="L1218" s="287" t="s">
        <v>33</v>
      </c>
      <c r="M1218" s="287"/>
      <c r="N1218" s="287" t="s">
        <v>45</v>
      </c>
      <c r="O1218" s="286" t="e">
        <f>VLOOKUP(Q1218,重复!A:A,1,FALSE)</f>
        <v>#N/A</v>
      </c>
      <c r="P1218" s="279" t="s">
        <v>543</v>
      </c>
      <c r="Q1218" s="279" t="str">
        <f>INDEX(本体!C:C,MATCH(R1218,本体!E:E,0))</f>
        <v>下载管理-店端</v>
      </c>
      <c r="R1218" s="180" t="s">
        <v>3046</v>
      </c>
    </row>
    <row r="1219" s="263" customFormat="1" ht="16.5" spans="1:18">
      <c r="A1219" s="278" t="s">
        <v>3062</v>
      </c>
      <c r="B1219" s="278" t="s">
        <v>1763</v>
      </c>
      <c r="C1219" s="279" t="s">
        <v>3063</v>
      </c>
      <c r="D1219" s="280" t="s">
        <v>3064</v>
      </c>
      <c r="E1219" s="285">
        <v>10986.3364655172</v>
      </c>
      <c r="F1219" s="285" t="s">
        <v>2552</v>
      </c>
      <c r="G1219" s="286"/>
      <c r="H1219" s="286"/>
      <c r="I1219" s="286"/>
      <c r="J1219" s="286"/>
      <c r="K1219" s="286" t="e">
        <f>INDEX('2月'!F:F,MATCH(G1219,'2月'!A:A,0))</f>
        <v>#N/A</v>
      </c>
      <c r="L1219" s="287" t="s">
        <v>45</v>
      </c>
      <c r="M1219" s="287"/>
      <c r="N1219" s="287" t="s">
        <v>45</v>
      </c>
      <c r="O1219" s="286" t="str">
        <f>VLOOKUP(Q1219,重复!A:A,1,FALSE)</f>
        <v>汽车维修电子健康档案系统工单数据上传-店端</v>
      </c>
      <c r="P1219" s="279" t="s">
        <v>543</v>
      </c>
      <c r="Q1219" s="279" t="str">
        <f>INDEX(本体!C:C,MATCH(R1219,本体!E:E,0))</f>
        <v>汽车维修电子健康档案系统工单数据上传-店端</v>
      </c>
      <c r="R1219" s="180" t="s">
        <v>3065</v>
      </c>
    </row>
    <row r="1220" s="263" customFormat="1" ht="16.5" spans="1:18">
      <c r="A1220" s="278" t="s">
        <v>3066</v>
      </c>
      <c r="B1220" s="278" t="s">
        <v>1763</v>
      </c>
      <c r="C1220" s="279"/>
      <c r="D1220" s="279" t="s">
        <v>3067</v>
      </c>
      <c r="E1220" s="285">
        <v>6277.90655172412</v>
      </c>
      <c r="F1220" s="285" t="s">
        <v>2552</v>
      </c>
      <c r="G1220" s="286">
        <v>366</v>
      </c>
      <c r="H1220" s="286" t="s">
        <v>3068</v>
      </c>
      <c r="I1220" s="286" t="s">
        <v>3069</v>
      </c>
      <c r="J1220" s="286" t="s">
        <v>34</v>
      </c>
      <c r="K1220" s="286" t="str">
        <f>INDEX('2月'!F:F,MATCH(G1220,'2月'!A:A,0))</f>
        <v>可废弃</v>
      </c>
      <c r="L1220" s="287" t="s">
        <v>45</v>
      </c>
      <c r="M1220" s="287"/>
      <c r="N1220" s="287" t="s">
        <v>34</v>
      </c>
      <c r="O1220" s="286" t="str">
        <f>VLOOKUP(Q1220,重复!A:A,1,FALSE)</f>
        <v>汽车维修电子健康档案系统工单数据上传-店端</v>
      </c>
      <c r="P1220" s="279" t="s">
        <v>543</v>
      </c>
      <c r="Q1220" s="279" t="str">
        <f>INDEX(本体!C:C,MATCH(R1220,本体!E:E,0))</f>
        <v>汽车维修电子健康档案系统工单数据上传-店端</v>
      </c>
      <c r="R1220" s="180" t="s">
        <v>3065</v>
      </c>
    </row>
    <row r="1221" s="263" customFormat="1" ht="16.5" spans="1:18">
      <c r="A1221" s="278" t="s">
        <v>3070</v>
      </c>
      <c r="B1221" s="278" t="s">
        <v>1763</v>
      </c>
      <c r="C1221" s="279"/>
      <c r="D1221" s="280" t="s">
        <v>3071</v>
      </c>
      <c r="E1221" s="285">
        <v>7847.38318965515</v>
      </c>
      <c r="F1221" s="285" t="s">
        <v>2552</v>
      </c>
      <c r="G1221" s="286"/>
      <c r="H1221" s="286"/>
      <c r="I1221" s="286"/>
      <c r="J1221" s="286"/>
      <c r="K1221" s="286" t="e">
        <f>INDEX('2月'!F:F,MATCH(G1221,'2月'!A:A,0))</f>
        <v>#N/A</v>
      </c>
      <c r="L1221" s="287" t="s">
        <v>45</v>
      </c>
      <c r="M1221" s="287"/>
      <c r="N1221" s="287" t="s">
        <v>45</v>
      </c>
      <c r="O1221" s="286" t="str">
        <f>VLOOKUP(Q1221,重复!A:A,1,FALSE)</f>
        <v>汽车维修电子健康档案系统工单数据上传-店端</v>
      </c>
      <c r="P1221" s="279" t="s">
        <v>543</v>
      </c>
      <c r="Q1221" s="279" t="str">
        <f>INDEX(本体!C:C,MATCH(R1221,本体!E:E,0))</f>
        <v>汽车维修电子健康档案系统工单数据上传-店端</v>
      </c>
      <c r="R1221" s="180" t="s">
        <v>3065</v>
      </c>
    </row>
    <row r="1222" s="263" customFormat="1" ht="16.5" spans="1:18">
      <c r="A1222" s="278" t="s">
        <v>3072</v>
      </c>
      <c r="B1222" s="278" t="s">
        <v>1763</v>
      </c>
      <c r="C1222" s="279"/>
      <c r="D1222" s="280" t="s">
        <v>3063</v>
      </c>
      <c r="E1222" s="285">
        <v>0</v>
      </c>
      <c r="F1222" s="285" t="s">
        <v>2552</v>
      </c>
      <c r="G1222" s="286"/>
      <c r="H1222" s="286"/>
      <c r="I1222" s="286"/>
      <c r="J1222" s="286"/>
      <c r="K1222" s="286" t="e">
        <f>INDEX('2月'!F:F,MATCH(G1222,'2月'!A:A,0))</f>
        <v>#N/A</v>
      </c>
      <c r="L1222" s="287" t="s">
        <v>45</v>
      </c>
      <c r="M1222" s="287"/>
      <c r="N1222" s="287" t="s">
        <v>45</v>
      </c>
      <c r="O1222" s="286" t="str">
        <f>VLOOKUP(Q1222,重复!A:A,1,FALSE)</f>
        <v>汽车维修电子健康档案系统工单数据上传-店端</v>
      </c>
      <c r="P1222" s="279" t="s">
        <v>543</v>
      </c>
      <c r="Q1222" s="279" t="str">
        <f>INDEX(本体!C:C,MATCH(R1222,本体!E:E,0))</f>
        <v>汽车维修电子健康档案系统工单数据上传-店端</v>
      </c>
      <c r="R1222" s="180" t="s">
        <v>3065</v>
      </c>
    </row>
    <row r="1223" s="263" customFormat="1" ht="16.5" spans="1:18">
      <c r="A1223" s="278" t="s">
        <v>3073</v>
      </c>
      <c r="B1223" s="278" t="s">
        <v>1763</v>
      </c>
      <c r="C1223" s="279"/>
      <c r="D1223" s="280" t="s">
        <v>3074</v>
      </c>
      <c r="E1223" s="285">
        <v>0</v>
      </c>
      <c r="F1223" s="285" t="s">
        <v>2552</v>
      </c>
      <c r="G1223" s="309">
        <v>109</v>
      </c>
      <c r="H1223" s="286" t="s">
        <v>821</v>
      </c>
      <c r="I1223" s="292" t="s">
        <v>3075</v>
      </c>
      <c r="J1223" s="292" t="s">
        <v>33</v>
      </c>
      <c r="K1223" s="286">
        <f>INDEX('2月'!F:F,MATCH(G1223,'2月'!A:A,0))</f>
        <v>0</v>
      </c>
      <c r="L1223" s="287" t="s">
        <v>45</v>
      </c>
      <c r="M1223" s="287"/>
      <c r="N1223" s="287" t="s">
        <v>33</v>
      </c>
      <c r="O1223" s="286" t="str">
        <f>VLOOKUP(Q1223,重复!A:A,1,FALSE)</f>
        <v>汽车维修电子健康档案系统工单数据上传-店端</v>
      </c>
      <c r="P1223" s="279" t="s">
        <v>543</v>
      </c>
      <c r="Q1223" s="279" t="str">
        <f>INDEX(本体!C:C,MATCH(R1223,本体!E:E,0))</f>
        <v>汽车维修电子健康档案系统工单数据上传-店端</v>
      </c>
      <c r="R1223" s="180" t="s">
        <v>3065</v>
      </c>
    </row>
    <row r="1224" s="263" customFormat="1" ht="16.5" spans="1:18">
      <c r="A1224" s="278" t="s">
        <v>3076</v>
      </c>
      <c r="B1224" s="278" t="s">
        <v>1763</v>
      </c>
      <c r="C1224" s="279" t="s">
        <v>3077</v>
      </c>
      <c r="D1224" s="279" t="s">
        <v>3078</v>
      </c>
      <c r="E1224" s="285">
        <v>10986.3364655172</v>
      </c>
      <c r="F1224" s="285" t="s">
        <v>2552</v>
      </c>
      <c r="G1224" s="286"/>
      <c r="H1224" s="286"/>
      <c r="I1224" s="286"/>
      <c r="J1224" s="286"/>
      <c r="K1224" s="286" t="e">
        <f>INDEX('2月'!F:F,MATCH(G1224,'2月'!A:A,0))</f>
        <v>#N/A</v>
      </c>
      <c r="L1224" s="287" t="s">
        <v>45</v>
      </c>
      <c r="M1224" s="287"/>
      <c r="N1224" s="287" t="s">
        <v>45</v>
      </c>
      <c r="O1224" s="286" t="e">
        <f>VLOOKUP(Q1224,重复!A:A,1,FALSE)</f>
        <v>#N/A</v>
      </c>
      <c r="P1224" s="279" t="s">
        <v>543</v>
      </c>
      <c r="Q1224" s="279" t="str">
        <f>INDEX(本体!C:C,MATCH(R1224,本体!E:E,0))</f>
        <v>定期保养主表维护-店端</v>
      </c>
      <c r="R1224" s="180" t="s">
        <v>3079</v>
      </c>
    </row>
    <row r="1225" s="263" customFormat="1" ht="16.5" spans="1:18">
      <c r="A1225" s="278" t="s">
        <v>3080</v>
      </c>
      <c r="B1225" s="278" t="s">
        <v>1763</v>
      </c>
      <c r="C1225" s="279"/>
      <c r="D1225" s="279" t="s">
        <v>2481</v>
      </c>
      <c r="E1225" s="285">
        <v>7847.38318965515</v>
      </c>
      <c r="F1225" s="285" t="s">
        <v>2552</v>
      </c>
      <c r="G1225" s="286"/>
      <c r="H1225" s="286"/>
      <c r="I1225" s="286"/>
      <c r="J1225" s="286"/>
      <c r="K1225" s="286" t="e">
        <f>INDEX('2月'!F:F,MATCH(G1225,'2月'!A:A,0))</f>
        <v>#N/A</v>
      </c>
      <c r="L1225" s="287" t="s">
        <v>45</v>
      </c>
      <c r="M1225" s="287"/>
      <c r="N1225" s="287" t="s">
        <v>45</v>
      </c>
      <c r="O1225" s="286" t="e">
        <f>VLOOKUP(Q1225,重复!A:A,1,FALSE)</f>
        <v>#N/A</v>
      </c>
      <c r="P1225" s="279" t="s">
        <v>543</v>
      </c>
      <c r="Q1225" s="279" t="str">
        <f>INDEX(本体!C:C,MATCH(R1225,本体!E:E,0))</f>
        <v>定期保养主表维护-店端</v>
      </c>
      <c r="R1225" s="180" t="s">
        <v>3081</v>
      </c>
    </row>
    <row r="1226" s="263" customFormat="1" ht="16.5" spans="1:18">
      <c r="A1226" s="278" t="s">
        <v>3082</v>
      </c>
      <c r="B1226" s="278" t="s">
        <v>1763</v>
      </c>
      <c r="C1226" s="279"/>
      <c r="D1226" s="279" t="s">
        <v>3083</v>
      </c>
      <c r="E1226" s="285">
        <v>6277.90655172412</v>
      </c>
      <c r="F1226" s="285" t="s">
        <v>2552</v>
      </c>
      <c r="G1226" s="286"/>
      <c r="H1226" s="286"/>
      <c r="I1226" s="286"/>
      <c r="J1226" s="286"/>
      <c r="K1226" s="286" t="e">
        <f>INDEX('2月'!F:F,MATCH(G1226,'2月'!A:A,0))</f>
        <v>#N/A</v>
      </c>
      <c r="L1226" s="287" t="s">
        <v>45</v>
      </c>
      <c r="M1226" s="287"/>
      <c r="N1226" s="287" t="s">
        <v>45</v>
      </c>
      <c r="O1226" s="286" t="e">
        <f>VLOOKUP(Q1226,重复!A:A,1,FALSE)</f>
        <v>#N/A</v>
      </c>
      <c r="P1226" s="279" t="s">
        <v>543</v>
      </c>
      <c r="Q1226" s="279" t="str">
        <f>INDEX(本体!C:C,MATCH(R1226,本体!E:E,0))</f>
        <v>定期保养主表维护-店端</v>
      </c>
      <c r="R1226" s="180" t="s">
        <v>3081</v>
      </c>
    </row>
    <row r="1227" s="263" customFormat="1" ht="16.5" spans="1:18">
      <c r="A1227" s="278" t="s">
        <v>3084</v>
      </c>
      <c r="B1227" s="278" t="s">
        <v>1763</v>
      </c>
      <c r="C1227" s="279"/>
      <c r="D1227" s="279" t="s">
        <v>3085</v>
      </c>
      <c r="E1227" s="285">
        <v>6277.90655172412</v>
      </c>
      <c r="F1227" s="285" t="s">
        <v>2552</v>
      </c>
      <c r="G1227" s="286"/>
      <c r="H1227" s="286"/>
      <c r="I1227" s="286"/>
      <c r="J1227" s="286"/>
      <c r="K1227" s="286" t="e">
        <f>INDEX('2月'!F:F,MATCH(G1227,'2月'!A:A,0))</f>
        <v>#N/A</v>
      </c>
      <c r="L1227" s="287" t="s">
        <v>45</v>
      </c>
      <c r="M1227" s="287"/>
      <c r="N1227" s="287" t="s">
        <v>45</v>
      </c>
      <c r="O1227" s="286" t="e">
        <f>VLOOKUP(Q1227,重复!A:A,1,FALSE)</f>
        <v>#N/A</v>
      </c>
      <c r="P1227" s="279" t="s">
        <v>543</v>
      </c>
      <c r="Q1227" s="279" t="str">
        <f>INDEX(本体!C:C,MATCH(R1227,本体!E:E,0))</f>
        <v>定期保养主表维护-店端</v>
      </c>
      <c r="R1227" s="180" t="s">
        <v>3081</v>
      </c>
    </row>
    <row r="1228" s="263" customFormat="1" ht="16.5" spans="1:18">
      <c r="A1228" s="278" t="s">
        <v>3086</v>
      </c>
      <c r="B1228" s="278" t="s">
        <v>1763</v>
      </c>
      <c r="C1228" s="279"/>
      <c r="D1228" s="279" t="s">
        <v>3087</v>
      </c>
      <c r="E1228" s="285">
        <v>7847.38318965515</v>
      </c>
      <c r="F1228" s="285" t="s">
        <v>2552</v>
      </c>
      <c r="G1228" s="286"/>
      <c r="H1228" s="286"/>
      <c r="I1228" s="286"/>
      <c r="J1228" s="286"/>
      <c r="K1228" s="286" t="e">
        <f>INDEX('2月'!F:F,MATCH(G1228,'2月'!A:A,0))</f>
        <v>#N/A</v>
      </c>
      <c r="L1228" s="287" t="s">
        <v>45</v>
      </c>
      <c r="M1228" s="287"/>
      <c r="N1228" s="287" t="s">
        <v>45</v>
      </c>
      <c r="O1228" s="286" t="e">
        <f>VLOOKUP(Q1228,重复!A:A,1,FALSE)</f>
        <v>#N/A</v>
      </c>
      <c r="P1228" s="279" t="s">
        <v>543</v>
      </c>
      <c r="Q1228" s="279" t="str">
        <f>INDEX(本体!C:C,MATCH(R1228,本体!E:E,0))</f>
        <v>定期保养主表维护-店端</v>
      </c>
      <c r="R1228" s="180" t="s">
        <v>3081</v>
      </c>
    </row>
    <row r="1229" s="263" customFormat="1" ht="16.5" spans="1:18">
      <c r="A1229" s="278" t="s">
        <v>3088</v>
      </c>
      <c r="B1229" s="278" t="s">
        <v>1763</v>
      </c>
      <c r="C1229" s="279"/>
      <c r="D1229" s="280" t="s">
        <v>3089</v>
      </c>
      <c r="E1229" s="285">
        <v>0</v>
      </c>
      <c r="F1229" s="285" t="s">
        <v>2552</v>
      </c>
      <c r="G1229" s="286"/>
      <c r="H1229" s="286"/>
      <c r="I1229" s="286"/>
      <c r="J1229" s="286"/>
      <c r="K1229" s="286" t="e">
        <f>INDEX('2月'!F:F,MATCH(G1229,'2月'!A:A,0))</f>
        <v>#N/A</v>
      </c>
      <c r="L1229" s="287" t="s">
        <v>45</v>
      </c>
      <c r="M1229" s="287"/>
      <c r="N1229" s="287" t="s">
        <v>45</v>
      </c>
      <c r="O1229" s="286" t="e">
        <f>VLOOKUP(Q1229,重复!A:A,1,FALSE)</f>
        <v>#N/A</v>
      </c>
      <c r="P1229" s="279" t="s">
        <v>543</v>
      </c>
      <c r="Q1229" s="279" t="str">
        <f>INDEX(本体!C:C,MATCH(R1229,本体!E:E,0))</f>
        <v>定期保养主表维护-店端</v>
      </c>
      <c r="R1229" s="180" t="s">
        <v>3081</v>
      </c>
    </row>
    <row r="1230" s="263" customFormat="1" ht="16.5" spans="1:18">
      <c r="A1230" s="278" t="s">
        <v>3090</v>
      </c>
      <c r="B1230" s="278" t="s">
        <v>1763</v>
      </c>
      <c r="C1230" s="279"/>
      <c r="D1230" s="280" t="s">
        <v>3091</v>
      </c>
      <c r="E1230" s="285">
        <v>6277.90655172412</v>
      </c>
      <c r="F1230" s="285" t="s">
        <v>2552</v>
      </c>
      <c r="G1230" s="286"/>
      <c r="H1230" s="286"/>
      <c r="I1230" s="286"/>
      <c r="J1230" s="286"/>
      <c r="K1230" s="286" t="e">
        <f>INDEX('2月'!F:F,MATCH(G1230,'2月'!A:A,0))</f>
        <v>#N/A</v>
      </c>
      <c r="L1230" s="287" t="s">
        <v>45</v>
      </c>
      <c r="M1230" s="287"/>
      <c r="N1230" s="287" t="s">
        <v>45</v>
      </c>
      <c r="O1230" s="286" t="e">
        <f>VLOOKUP(Q1230,重复!A:A,1,FALSE)</f>
        <v>#N/A</v>
      </c>
      <c r="P1230" s="279" t="s">
        <v>543</v>
      </c>
      <c r="Q1230" s="279" t="str">
        <f>INDEX(本体!C:C,MATCH(R1230,本体!E:E,0))</f>
        <v>定期保养主表维护-店端</v>
      </c>
      <c r="R1230" s="180" t="s">
        <v>3081</v>
      </c>
    </row>
    <row r="1231" s="263" customFormat="1" ht="16.5" spans="1:18">
      <c r="A1231" s="278" t="s">
        <v>3092</v>
      </c>
      <c r="B1231" s="278" t="s">
        <v>1763</v>
      </c>
      <c r="C1231" s="279"/>
      <c r="D1231" s="280" t="s">
        <v>3093</v>
      </c>
      <c r="E1231" s="285">
        <v>6277.90655172412</v>
      </c>
      <c r="F1231" s="285" t="s">
        <v>2552</v>
      </c>
      <c r="G1231" s="286"/>
      <c r="H1231" s="286"/>
      <c r="I1231" s="286"/>
      <c r="J1231" s="286"/>
      <c r="K1231" s="286" t="e">
        <f>INDEX('2月'!F:F,MATCH(G1231,'2月'!A:A,0))</f>
        <v>#N/A</v>
      </c>
      <c r="L1231" s="287" t="s">
        <v>45</v>
      </c>
      <c r="M1231" s="287"/>
      <c r="N1231" s="287" t="s">
        <v>45</v>
      </c>
      <c r="O1231" s="286" t="e">
        <f>VLOOKUP(Q1231,重复!A:A,1,FALSE)</f>
        <v>#N/A</v>
      </c>
      <c r="P1231" s="279" t="s">
        <v>543</v>
      </c>
      <c r="Q1231" s="279" t="str">
        <f>INDEX(本体!C:C,MATCH(R1231,本体!E:E,0))</f>
        <v>定期保养主表维护-店端</v>
      </c>
      <c r="R1231" s="180" t="s">
        <v>3081</v>
      </c>
    </row>
    <row r="1232" s="263" customFormat="1" ht="16.5" spans="1:18">
      <c r="A1232" s="278" t="s">
        <v>3094</v>
      </c>
      <c r="B1232" s="278" t="s">
        <v>1763</v>
      </c>
      <c r="C1232" s="279"/>
      <c r="D1232" s="280" t="s">
        <v>3095</v>
      </c>
      <c r="E1232" s="285">
        <v>0</v>
      </c>
      <c r="F1232" s="285" t="s">
        <v>2552</v>
      </c>
      <c r="G1232" s="286"/>
      <c r="H1232" s="286"/>
      <c r="I1232" s="286"/>
      <c r="J1232" s="286"/>
      <c r="K1232" s="286" t="e">
        <f>INDEX('2月'!F:F,MATCH(G1232,'2月'!A:A,0))</f>
        <v>#N/A</v>
      </c>
      <c r="L1232" s="287" t="s">
        <v>45</v>
      </c>
      <c r="M1232" s="287"/>
      <c r="N1232" s="287" t="s">
        <v>45</v>
      </c>
      <c r="O1232" s="286" t="e">
        <f>VLOOKUP(Q1232,重复!A:A,1,FALSE)</f>
        <v>#N/A</v>
      </c>
      <c r="P1232" s="279" t="s">
        <v>543</v>
      </c>
      <c r="Q1232" s="279" t="str">
        <f>INDEX(本体!C:C,MATCH(R1232,本体!E:E,0))</f>
        <v>定期保养主表维护-店端</v>
      </c>
      <c r="R1232" s="180" t="s">
        <v>3081</v>
      </c>
    </row>
    <row r="1233" s="263" customFormat="1" ht="16.5" spans="1:18">
      <c r="A1233" s="278" t="s">
        <v>3096</v>
      </c>
      <c r="B1233" s="278" t="s">
        <v>1763</v>
      </c>
      <c r="C1233" s="279"/>
      <c r="D1233" s="280" t="s">
        <v>3097</v>
      </c>
      <c r="E1233" s="285">
        <v>6277.90655172412</v>
      </c>
      <c r="F1233" s="285" t="s">
        <v>2552</v>
      </c>
      <c r="G1233" s="286"/>
      <c r="H1233" s="286"/>
      <c r="I1233" s="286"/>
      <c r="J1233" s="286"/>
      <c r="K1233" s="286" t="e">
        <f>INDEX('2月'!F:F,MATCH(G1233,'2月'!A:A,0))</f>
        <v>#N/A</v>
      </c>
      <c r="L1233" s="287" t="s">
        <v>45</v>
      </c>
      <c r="M1233" s="287"/>
      <c r="N1233" s="287" t="s">
        <v>45</v>
      </c>
      <c r="O1233" s="286" t="e">
        <f>VLOOKUP(Q1233,重复!A:A,1,FALSE)</f>
        <v>#N/A</v>
      </c>
      <c r="P1233" s="279" t="s">
        <v>543</v>
      </c>
      <c r="Q1233" s="279" t="str">
        <f>INDEX(本体!C:C,MATCH(R1233,本体!E:E,0))</f>
        <v>定期保养主表维护-店端</v>
      </c>
      <c r="R1233" s="180" t="s">
        <v>3081</v>
      </c>
    </row>
    <row r="1234" s="263" customFormat="1" ht="16.5" spans="1:18">
      <c r="A1234" s="278" t="s">
        <v>3098</v>
      </c>
      <c r="B1234" s="278" t="s">
        <v>1763</v>
      </c>
      <c r="C1234" s="279"/>
      <c r="D1234" s="280" t="s">
        <v>3099</v>
      </c>
      <c r="E1234" s="285">
        <v>0</v>
      </c>
      <c r="F1234" s="285" t="s">
        <v>2552</v>
      </c>
      <c r="G1234" s="286"/>
      <c r="H1234" s="286"/>
      <c r="I1234" s="286"/>
      <c r="J1234" s="286"/>
      <c r="K1234" s="286" t="e">
        <f>INDEX('2月'!F:F,MATCH(G1234,'2月'!A:A,0))</f>
        <v>#N/A</v>
      </c>
      <c r="L1234" s="287" t="s">
        <v>45</v>
      </c>
      <c r="M1234" s="287"/>
      <c r="N1234" s="287" t="s">
        <v>45</v>
      </c>
      <c r="O1234" s="286" t="e">
        <f>VLOOKUP(Q1234,重复!A:A,1,FALSE)</f>
        <v>#N/A</v>
      </c>
      <c r="P1234" s="279" t="s">
        <v>543</v>
      </c>
      <c r="Q1234" s="279" t="str">
        <f>INDEX(本体!C:C,MATCH(R1234,本体!E:E,0))</f>
        <v>定期保养主表维护-店端</v>
      </c>
      <c r="R1234" s="180" t="s">
        <v>3081</v>
      </c>
    </row>
    <row r="1235" s="263" customFormat="1" ht="16.5" spans="1:18">
      <c r="A1235" s="278" t="s">
        <v>3100</v>
      </c>
      <c r="B1235" s="278" t="s">
        <v>1763</v>
      </c>
      <c r="C1235" s="279"/>
      <c r="D1235" s="282" t="s">
        <v>3101</v>
      </c>
      <c r="E1235" s="285">
        <v>6277.90655172412</v>
      </c>
      <c r="F1235" s="285" t="s">
        <v>2552</v>
      </c>
      <c r="G1235" s="286"/>
      <c r="H1235" s="286"/>
      <c r="I1235" s="286"/>
      <c r="J1235" s="286"/>
      <c r="K1235" s="286" t="e">
        <f>INDEX('2月'!F:F,MATCH(G1235,'2月'!A:A,0))</f>
        <v>#N/A</v>
      </c>
      <c r="L1235" s="287" t="s">
        <v>45</v>
      </c>
      <c r="M1235" s="287"/>
      <c r="N1235" s="287" t="s">
        <v>45</v>
      </c>
      <c r="O1235" s="286" t="e">
        <f>VLOOKUP(Q1235,重复!A:A,1,FALSE)</f>
        <v>#N/A</v>
      </c>
      <c r="P1235" s="279" t="s">
        <v>543</v>
      </c>
      <c r="Q1235" s="279" t="str">
        <f>INDEX(本体!C:C,MATCH(R1235,本体!E:E,0))</f>
        <v>定期保养主表维护-店端</v>
      </c>
      <c r="R1235" s="180" t="s">
        <v>3081</v>
      </c>
    </row>
    <row r="1236" s="263" customFormat="1" ht="16.5" spans="1:18">
      <c r="A1236" s="278" t="s">
        <v>3102</v>
      </c>
      <c r="B1236" s="278" t="s">
        <v>1763</v>
      </c>
      <c r="C1236" s="279"/>
      <c r="D1236" s="282" t="s">
        <v>3103</v>
      </c>
      <c r="E1236" s="285">
        <v>6277.90655172412</v>
      </c>
      <c r="F1236" s="285" t="s">
        <v>2552</v>
      </c>
      <c r="G1236" s="286"/>
      <c r="H1236" s="286"/>
      <c r="I1236" s="286"/>
      <c r="J1236" s="286"/>
      <c r="K1236" s="286" t="e">
        <f>INDEX('2月'!F:F,MATCH(G1236,'2月'!A:A,0))</f>
        <v>#N/A</v>
      </c>
      <c r="L1236" s="287" t="s">
        <v>45</v>
      </c>
      <c r="M1236" s="287"/>
      <c r="N1236" s="287" t="s">
        <v>45</v>
      </c>
      <c r="O1236" s="286" t="e">
        <f>VLOOKUP(Q1236,重复!A:A,1,FALSE)</f>
        <v>#N/A</v>
      </c>
      <c r="P1236" s="279" t="s">
        <v>543</v>
      </c>
      <c r="Q1236" s="279" t="str">
        <f>INDEX(本体!C:C,MATCH(R1236,本体!E:E,0))</f>
        <v>定期保养主表维护-店端</v>
      </c>
      <c r="R1236" s="180" t="s">
        <v>3081</v>
      </c>
    </row>
    <row r="1237" s="263" customFormat="1" ht="16.5" spans="1:18">
      <c r="A1237" s="278" t="s">
        <v>3104</v>
      </c>
      <c r="B1237" s="278" t="s">
        <v>1763</v>
      </c>
      <c r="C1237" s="279"/>
      <c r="D1237" s="280" t="s">
        <v>3095</v>
      </c>
      <c r="E1237" s="285">
        <v>0</v>
      </c>
      <c r="F1237" s="285" t="s">
        <v>2552</v>
      </c>
      <c r="G1237" s="286"/>
      <c r="H1237" s="286"/>
      <c r="I1237" s="286"/>
      <c r="J1237" s="286"/>
      <c r="K1237" s="286" t="e">
        <f>INDEX('2月'!F:F,MATCH(G1237,'2月'!A:A,0))</f>
        <v>#N/A</v>
      </c>
      <c r="L1237" s="287" t="s">
        <v>45</v>
      </c>
      <c r="M1237" s="287"/>
      <c r="N1237" s="287" t="s">
        <v>45</v>
      </c>
      <c r="O1237" s="286" t="e">
        <f>VLOOKUP(Q1237,重复!A:A,1,FALSE)</f>
        <v>#N/A</v>
      </c>
      <c r="P1237" s="279" t="s">
        <v>543</v>
      </c>
      <c r="Q1237" s="279" t="str">
        <f>INDEX(本体!C:C,MATCH(R1237,本体!E:E,0))</f>
        <v>定期保养主表维护-店端</v>
      </c>
      <c r="R1237" s="180" t="s">
        <v>3081</v>
      </c>
    </row>
    <row r="1238" s="263" customFormat="1" ht="16.5" spans="1:18">
      <c r="A1238" s="278" t="s">
        <v>3105</v>
      </c>
      <c r="B1238" s="278" t="s">
        <v>1763</v>
      </c>
      <c r="C1238" s="279"/>
      <c r="D1238" s="282" t="s">
        <v>3106</v>
      </c>
      <c r="E1238" s="285">
        <v>6277.90655172412</v>
      </c>
      <c r="F1238" s="285" t="s">
        <v>2552</v>
      </c>
      <c r="G1238" s="286"/>
      <c r="H1238" s="286"/>
      <c r="I1238" s="286"/>
      <c r="J1238" s="286"/>
      <c r="K1238" s="286" t="e">
        <f>INDEX('2月'!F:F,MATCH(G1238,'2月'!A:A,0))</f>
        <v>#N/A</v>
      </c>
      <c r="L1238" s="287" t="s">
        <v>45</v>
      </c>
      <c r="M1238" s="287"/>
      <c r="N1238" s="287" t="s">
        <v>45</v>
      </c>
      <c r="O1238" s="286" t="e">
        <f>VLOOKUP(Q1238,重复!A:A,1,FALSE)</f>
        <v>#N/A</v>
      </c>
      <c r="P1238" s="279" t="s">
        <v>543</v>
      </c>
      <c r="Q1238" s="279" t="str">
        <f>INDEX(本体!C:C,MATCH(R1238,本体!E:E,0))</f>
        <v>定期保养主表维护-店端</v>
      </c>
      <c r="R1238" s="180" t="s">
        <v>3081</v>
      </c>
    </row>
    <row r="1239" s="263" customFormat="1" ht="16.5" spans="1:18">
      <c r="A1239" s="278" t="s">
        <v>3107</v>
      </c>
      <c r="B1239" s="278" t="s">
        <v>1763</v>
      </c>
      <c r="C1239" s="279" t="s">
        <v>3108</v>
      </c>
      <c r="D1239" s="280" t="s">
        <v>3109</v>
      </c>
      <c r="E1239" s="285">
        <v>6277.90655172412</v>
      </c>
      <c r="F1239" s="285" t="s">
        <v>2552</v>
      </c>
      <c r="G1239" s="286"/>
      <c r="H1239" s="286"/>
      <c r="I1239" s="286"/>
      <c r="J1239" s="286"/>
      <c r="K1239" s="286" t="e">
        <f>INDEX('2月'!F:F,MATCH(G1239,'2月'!A:A,0))</f>
        <v>#N/A</v>
      </c>
      <c r="L1239" s="287" t="s">
        <v>45</v>
      </c>
      <c r="M1239" s="287"/>
      <c r="N1239" s="287" t="s">
        <v>45</v>
      </c>
      <c r="O1239" s="286" t="e">
        <f>VLOOKUP(Q1239,重复!A:A,1,FALSE)</f>
        <v>#N/A</v>
      </c>
      <c r="P1239" s="279" t="s">
        <v>543</v>
      </c>
      <c r="Q1239" s="279" t="str">
        <f>INDEX(本体!C:C,MATCH(R1239,本体!E:E,0))</f>
        <v>服务商品一览-店端</v>
      </c>
      <c r="R1239" s="180" t="s">
        <v>3110</v>
      </c>
    </row>
    <row r="1240" s="263" customFormat="1" ht="16.5" spans="1:18">
      <c r="A1240" s="278" t="s">
        <v>3111</v>
      </c>
      <c r="B1240" s="278" t="s">
        <v>1763</v>
      </c>
      <c r="C1240" s="279"/>
      <c r="D1240" s="280" t="s">
        <v>2635</v>
      </c>
      <c r="E1240" s="285">
        <v>0</v>
      </c>
      <c r="F1240" s="285" t="s">
        <v>2552</v>
      </c>
      <c r="G1240" s="286"/>
      <c r="H1240" s="286"/>
      <c r="I1240" s="286"/>
      <c r="J1240" s="286"/>
      <c r="K1240" s="286" t="e">
        <f>INDEX('2月'!F:F,MATCH(G1240,'2月'!A:A,0))</f>
        <v>#N/A</v>
      </c>
      <c r="L1240" s="287" t="s">
        <v>45</v>
      </c>
      <c r="M1240" s="287"/>
      <c r="N1240" s="287" t="s">
        <v>45</v>
      </c>
      <c r="O1240" s="286" t="e">
        <f>VLOOKUP(Q1240,重复!A:A,1,FALSE)</f>
        <v>#N/A</v>
      </c>
      <c r="P1240" s="279" t="s">
        <v>543</v>
      </c>
      <c r="Q1240" s="279" t="str">
        <f>INDEX(本体!C:C,MATCH(R1240,本体!E:E,0))</f>
        <v>服务商品一览-店端</v>
      </c>
      <c r="R1240" s="180" t="s">
        <v>3110</v>
      </c>
    </row>
    <row r="1241" s="263" customFormat="1" ht="16.5" spans="1:18">
      <c r="A1241" s="278" t="s">
        <v>3112</v>
      </c>
      <c r="B1241" s="278" t="s">
        <v>1763</v>
      </c>
      <c r="C1241" s="279"/>
      <c r="D1241" s="280" t="s">
        <v>2637</v>
      </c>
      <c r="E1241" s="285">
        <v>0</v>
      </c>
      <c r="F1241" s="285" t="s">
        <v>2552</v>
      </c>
      <c r="G1241" s="286"/>
      <c r="H1241" s="286"/>
      <c r="I1241" s="286"/>
      <c r="J1241" s="286"/>
      <c r="K1241" s="286" t="e">
        <f>INDEX('2月'!F:F,MATCH(G1241,'2月'!A:A,0))</f>
        <v>#N/A</v>
      </c>
      <c r="L1241" s="287" t="s">
        <v>45</v>
      </c>
      <c r="M1241" s="287"/>
      <c r="N1241" s="287" t="s">
        <v>45</v>
      </c>
      <c r="O1241" s="286" t="e">
        <f>VLOOKUP(Q1241,重复!A:A,1,FALSE)</f>
        <v>#N/A</v>
      </c>
      <c r="P1241" s="279" t="s">
        <v>543</v>
      </c>
      <c r="Q1241" s="279" t="str">
        <f>INDEX(本体!C:C,MATCH(R1241,本体!E:E,0))</f>
        <v>服务商品一览-店端</v>
      </c>
      <c r="R1241" s="180" t="s">
        <v>3110</v>
      </c>
    </row>
    <row r="1242" s="263" customFormat="1" ht="16.5" spans="1:18">
      <c r="A1242" s="278" t="s">
        <v>3113</v>
      </c>
      <c r="B1242" s="278" t="s">
        <v>1763</v>
      </c>
      <c r="C1242" s="279"/>
      <c r="D1242" s="280" t="s">
        <v>2639</v>
      </c>
      <c r="E1242" s="285">
        <v>0</v>
      </c>
      <c r="F1242" s="285" t="s">
        <v>2552</v>
      </c>
      <c r="G1242" s="286"/>
      <c r="H1242" s="286"/>
      <c r="I1242" s="286"/>
      <c r="J1242" s="286"/>
      <c r="K1242" s="286" t="e">
        <f>INDEX('2月'!F:F,MATCH(G1242,'2月'!A:A,0))</f>
        <v>#N/A</v>
      </c>
      <c r="L1242" s="287" t="s">
        <v>45</v>
      </c>
      <c r="M1242" s="287"/>
      <c r="N1242" s="287" t="s">
        <v>45</v>
      </c>
      <c r="O1242" s="286" t="e">
        <f>VLOOKUP(Q1242,重复!A:A,1,FALSE)</f>
        <v>#N/A</v>
      </c>
      <c r="P1242" s="279" t="s">
        <v>543</v>
      </c>
      <c r="Q1242" s="279" t="str">
        <f>INDEX(本体!C:C,MATCH(R1242,本体!E:E,0))</f>
        <v>服务商品一览-店端</v>
      </c>
      <c r="R1242" s="180" t="s">
        <v>3110</v>
      </c>
    </row>
    <row r="1243" s="263" customFormat="1" ht="16.5" spans="1:18">
      <c r="A1243" s="278" t="s">
        <v>3114</v>
      </c>
      <c r="B1243" s="278" t="s">
        <v>1763</v>
      </c>
      <c r="C1243" s="279"/>
      <c r="D1243" s="280" t="s">
        <v>2641</v>
      </c>
      <c r="E1243" s="285">
        <v>0</v>
      </c>
      <c r="F1243" s="285" t="s">
        <v>2552</v>
      </c>
      <c r="G1243" s="286"/>
      <c r="H1243" s="286"/>
      <c r="I1243" s="286"/>
      <c r="J1243" s="286"/>
      <c r="K1243" s="286" t="e">
        <f>INDEX('2月'!F:F,MATCH(G1243,'2月'!A:A,0))</f>
        <v>#N/A</v>
      </c>
      <c r="L1243" s="287" t="s">
        <v>45</v>
      </c>
      <c r="M1243" s="287"/>
      <c r="N1243" s="287" t="s">
        <v>45</v>
      </c>
      <c r="O1243" s="286" t="e">
        <f>VLOOKUP(Q1243,重复!A:A,1,FALSE)</f>
        <v>#N/A</v>
      </c>
      <c r="P1243" s="279" t="s">
        <v>543</v>
      </c>
      <c r="Q1243" s="279" t="str">
        <f>INDEX(本体!C:C,MATCH(R1243,本体!E:E,0))</f>
        <v>服务商品一览-店端</v>
      </c>
      <c r="R1243" s="180" t="s">
        <v>3110</v>
      </c>
    </row>
    <row r="1244" s="263" customFormat="1" ht="16.5" spans="1:18">
      <c r="A1244" s="278" t="s">
        <v>3115</v>
      </c>
      <c r="B1244" s="278" t="s">
        <v>1763</v>
      </c>
      <c r="C1244" s="279"/>
      <c r="D1244" s="280" t="s">
        <v>2643</v>
      </c>
      <c r="E1244" s="285">
        <v>0</v>
      </c>
      <c r="F1244" s="285" t="s">
        <v>2552</v>
      </c>
      <c r="G1244" s="286"/>
      <c r="H1244" s="286"/>
      <c r="I1244" s="286"/>
      <c r="J1244" s="286"/>
      <c r="K1244" s="286" t="e">
        <f>INDEX('2月'!F:F,MATCH(G1244,'2月'!A:A,0))</f>
        <v>#N/A</v>
      </c>
      <c r="L1244" s="287" t="s">
        <v>45</v>
      </c>
      <c r="M1244" s="287"/>
      <c r="N1244" s="287" t="s">
        <v>45</v>
      </c>
      <c r="O1244" s="286" t="e">
        <f>VLOOKUP(Q1244,重复!A:A,1,FALSE)</f>
        <v>#N/A</v>
      </c>
      <c r="P1244" s="279" t="s">
        <v>543</v>
      </c>
      <c r="Q1244" s="279" t="str">
        <f>INDEX(本体!C:C,MATCH(R1244,本体!E:E,0))</f>
        <v>服务商品一览-店端</v>
      </c>
      <c r="R1244" s="180" t="s">
        <v>3110</v>
      </c>
    </row>
    <row r="1245" s="263" customFormat="1" ht="16.5" spans="1:18">
      <c r="A1245" s="278" t="s">
        <v>3116</v>
      </c>
      <c r="B1245" s="278" t="s">
        <v>1763</v>
      </c>
      <c r="C1245" s="279"/>
      <c r="D1245" s="282" t="s">
        <v>3117</v>
      </c>
      <c r="E1245" s="285">
        <v>7847.38318965515</v>
      </c>
      <c r="F1245" s="285" t="s">
        <v>2552</v>
      </c>
      <c r="G1245" s="286"/>
      <c r="H1245" s="286"/>
      <c r="I1245" s="286"/>
      <c r="J1245" s="286"/>
      <c r="K1245" s="286" t="e">
        <f>INDEX('2月'!F:F,MATCH(G1245,'2月'!A:A,0))</f>
        <v>#N/A</v>
      </c>
      <c r="L1245" s="287" t="s">
        <v>45</v>
      </c>
      <c r="M1245" s="287"/>
      <c r="N1245" s="287" t="s">
        <v>45</v>
      </c>
      <c r="O1245" s="286" t="e">
        <f>VLOOKUP(Q1245,重复!A:A,1,FALSE)</f>
        <v>#N/A</v>
      </c>
      <c r="P1245" s="279" t="s">
        <v>543</v>
      </c>
      <c r="Q1245" s="279" t="str">
        <f>INDEX(本体!C:C,MATCH(R1245,本体!E:E,0))</f>
        <v>服务商品一览-店端</v>
      </c>
      <c r="R1245" s="180" t="s">
        <v>3118</v>
      </c>
    </row>
    <row r="1246" s="263" customFormat="1" ht="16.5" spans="1:18">
      <c r="A1246" s="278" t="s">
        <v>3119</v>
      </c>
      <c r="B1246" s="278" t="s">
        <v>1763</v>
      </c>
      <c r="C1246" s="279"/>
      <c r="D1246" s="280" t="s">
        <v>3120</v>
      </c>
      <c r="E1246" s="285">
        <v>6277.90655172412</v>
      </c>
      <c r="F1246" s="285" t="s">
        <v>2552</v>
      </c>
      <c r="G1246" s="286"/>
      <c r="H1246" s="286"/>
      <c r="I1246" s="286"/>
      <c r="J1246" s="286"/>
      <c r="K1246" s="286" t="e">
        <f>INDEX('2月'!F:F,MATCH(G1246,'2月'!A:A,0))</f>
        <v>#N/A</v>
      </c>
      <c r="L1246" s="287" t="s">
        <v>45</v>
      </c>
      <c r="M1246" s="287"/>
      <c r="N1246" s="287" t="s">
        <v>45</v>
      </c>
      <c r="O1246" s="286" t="e">
        <f>VLOOKUP(Q1246,重复!A:A,1,FALSE)</f>
        <v>#N/A</v>
      </c>
      <c r="P1246" s="279" t="s">
        <v>543</v>
      </c>
      <c r="Q1246" s="279" t="str">
        <f>INDEX(本体!C:C,MATCH(R1246,本体!E:E,0))</f>
        <v>服务商品一览-店端</v>
      </c>
      <c r="R1246" s="180" t="s">
        <v>3121</v>
      </c>
    </row>
    <row r="1247" s="263" customFormat="1" ht="16.5" spans="1:18">
      <c r="A1247" s="278" t="s">
        <v>3122</v>
      </c>
      <c r="B1247" s="278" t="s">
        <v>1763</v>
      </c>
      <c r="C1247" s="279"/>
      <c r="D1247" s="282" t="s">
        <v>3123</v>
      </c>
      <c r="E1247" s="285">
        <v>6277.90655172412</v>
      </c>
      <c r="F1247" s="285" t="s">
        <v>2552</v>
      </c>
      <c r="G1247" s="286"/>
      <c r="H1247" s="286"/>
      <c r="I1247" s="286"/>
      <c r="J1247" s="286"/>
      <c r="K1247" s="286" t="e">
        <f>INDEX('2月'!F:F,MATCH(G1247,'2月'!A:A,0))</f>
        <v>#N/A</v>
      </c>
      <c r="L1247" s="287" t="s">
        <v>45</v>
      </c>
      <c r="M1247" s="287"/>
      <c r="N1247" s="287" t="s">
        <v>45</v>
      </c>
      <c r="O1247" s="286" t="e">
        <f>VLOOKUP(Q1247,重复!A:A,1,FALSE)</f>
        <v>#N/A</v>
      </c>
      <c r="P1247" s="279" t="s">
        <v>543</v>
      </c>
      <c r="Q1247" s="279" t="str">
        <f>INDEX(本体!C:C,MATCH(R1247,本体!E:E,0))</f>
        <v>服务商品一览-店端</v>
      </c>
      <c r="R1247" s="180" t="s">
        <v>3124</v>
      </c>
    </row>
    <row r="1248" s="263" customFormat="1" ht="16.5" spans="1:18">
      <c r="A1248" s="278" t="s">
        <v>3125</v>
      </c>
      <c r="B1248" s="278" t="s">
        <v>1763</v>
      </c>
      <c r="C1248" s="279"/>
      <c r="D1248" s="280" t="s">
        <v>2649</v>
      </c>
      <c r="E1248" s="285">
        <v>0</v>
      </c>
      <c r="F1248" s="285" t="s">
        <v>2552</v>
      </c>
      <c r="G1248" s="286"/>
      <c r="H1248" s="286"/>
      <c r="I1248" s="286"/>
      <c r="J1248" s="286"/>
      <c r="K1248" s="286" t="e">
        <f>INDEX('2月'!F:F,MATCH(G1248,'2月'!A:A,0))</f>
        <v>#N/A</v>
      </c>
      <c r="L1248" s="287" t="s">
        <v>45</v>
      </c>
      <c r="M1248" s="287"/>
      <c r="N1248" s="287" t="s">
        <v>45</v>
      </c>
      <c r="O1248" s="286" t="e">
        <f>VLOOKUP(Q1248,重复!A:A,1,FALSE)</f>
        <v>#N/A</v>
      </c>
      <c r="P1248" s="279" t="s">
        <v>543</v>
      </c>
      <c r="Q1248" s="279" t="str">
        <f>INDEX(本体!C:C,MATCH(R1248,本体!E:E,0))</f>
        <v>服务商品一览-店端</v>
      </c>
      <c r="R1248" s="180" t="s">
        <v>3126</v>
      </c>
    </row>
    <row r="1249" s="263" customFormat="1" ht="16.5" spans="1:18">
      <c r="A1249" s="278" t="s">
        <v>3127</v>
      </c>
      <c r="B1249" s="278" t="s">
        <v>1763</v>
      </c>
      <c r="C1249" s="279"/>
      <c r="D1249" s="280" t="s">
        <v>3128</v>
      </c>
      <c r="E1249" s="285">
        <v>0</v>
      </c>
      <c r="F1249" s="285" t="s">
        <v>2552</v>
      </c>
      <c r="G1249" s="286"/>
      <c r="H1249" s="286"/>
      <c r="I1249" s="286"/>
      <c r="J1249" s="286"/>
      <c r="K1249" s="286" t="e">
        <f>INDEX('2月'!F:F,MATCH(G1249,'2月'!A:A,0))</f>
        <v>#N/A</v>
      </c>
      <c r="L1249" s="287" t="s">
        <v>45</v>
      </c>
      <c r="M1249" s="287"/>
      <c r="N1249" s="287" t="s">
        <v>45</v>
      </c>
      <c r="O1249" s="286" t="e">
        <f>VLOOKUP(Q1249,重复!A:A,1,FALSE)</f>
        <v>#N/A</v>
      </c>
      <c r="P1249" s="279" t="s">
        <v>543</v>
      </c>
      <c r="Q1249" s="279" t="str">
        <f>INDEX(本体!C:C,MATCH(R1249,本体!E:E,0))</f>
        <v>服务商品一览-店端</v>
      </c>
      <c r="R1249" s="180" t="s">
        <v>3129</v>
      </c>
    </row>
    <row r="1250" s="263" customFormat="1" ht="16.5" spans="1:18">
      <c r="A1250" s="278" t="s">
        <v>3130</v>
      </c>
      <c r="B1250" s="278" t="s">
        <v>1763</v>
      </c>
      <c r="C1250" s="279"/>
      <c r="D1250" s="280" t="s">
        <v>2653</v>
      </c>
      <c r="E1250" s="285">
        <v>0</v>
      </c>
      <c r="F1250" s="285" t="s">
        <v>2552</v>
      </c>
      <c r="G1250" s="286"/>
      <c r="H1250" s="286"/>
      <c r="I1250" s="286"/>
      <c r="J1250" s="286"/>
      <c r="K1250" s="286" t="e">
        <f>INDEX('2月'!F:F,MATCH(G1250,'2月'!A:A,0))</f>
        <v>#N/A</v>
      </c>
      <c r="L1250" s="287" t="s">
        <v>45</v>
      </c>
      <c r="M1250" s="287"/>
      <c r="N1250" s="287" t="s">
        <v>45</v>
      </c>
      <c r="O1250" s="286" t="e">
        <f>VLOOKUP(Q1250,重复!A:A,1,FALSE)</f>
        <v>#N/A</v>
      </c>
      <c r="P1250" s="279" t="s">
        <v>543</v>
      </c>
      <c r="Q1250" s="279" t="str">
        <f>INDEX(本体!C:C,MATCH(R1250,本体!E:E,0))</f>
        <v>服务商品一览-店端</v>
      </c>
      <c r="R1250" s="180" t="s">
        <v>3131</v>
      </c>
    </row>
    <row r="1251" s="263" customFormat="1" ht="16.5" spans="1:18">
      <c r="A1251" s="278" t="s">
        <v>3132</v>
      </c>
      <c r="B1251" s="278" t="s">
        <v>1763</v>
      </c>
      <c r="C1251" s="279"/>
      <c r="D1251" s="280" t="s">
        <v>2655</v>
      </c>
      <c r="E1251" s="285">
        <v>0</v>
      </c>
      <c r="F1251" s="285" t="s">
        <v>2552</v>
      </c>
      <c r="G1251" s="286"/>
      <c r="H1251" s="286"/>
      <c r="I1251" s="286"/>
      <c r="J1251" s="286"/>
      <c r="K1251" s="286" t="e">
        <f>INDEX('2月'!F:F,MATCH(G1251,'2月'!A:A,0))</f>
        <v>#N/A</v>
      </c>
      <c r="L1251" s="287" t="s">
        <v>45</v>
      </c>
      <c r="M1251" s="287"/>
      <c r="N1251" s="287" t="s">
        <v>45</v>
      </c>
      <c r="O1251" s="286" t="e">
        <f>VLOOKUP(Q1251,重复!A:A,1,FALSE)</f>
        <v>#N/A</v>
      </c>
      <c r="P1251" s="279" t="s">
        <v>543</v>
      </c>
      <c r="Q1251" s="279" t="str">
        <f>INDEX(本体!C:C,MATCH(R1251,本体!E:E,0))</f>
        <v>服务商品一览-店端</v>
      </c>
      <c r="R1251" s="180" t="s">
        <v>3126</v>
      </c>
    </row>
    <row r="1252" s="263" customFormat="1" ht="16.5" spans="1:18">
      <c r="A1252" s="278" t="s">
        <v>3133</v>
      </c>
      <c r="B1252" s="278" t="s">
        <v>1763</v>
      </c>
      <c r="C1252" s="279"/>
      <c r="D1252" s="280" t="s">
        <v>2657</v>
      </c>
      <c r="E1252" s="285">
        <v>0</v>
      </c>
      <c r="F1252" s="285" t="s">
        <v>2552</v>
      </c>
      <c r="G1252" s="286"/>
      <c r="H1252" s="286"/>
      <c r="I1252" s="286"/>
      <c r="J1252" s="286"/>
      <c r="K1252" s="286" t="e">
        <f>INDEX('2月'!F:F,MATCH(G1252,'2月'!A:A,0))</f>
        <v>#N/A</v>
      </c>
      <c r="L1252" s="287" t="s">
        <v>45</v>
      </c>
      <c r="M1252" s="287"/>
      <c r="N1252" s="287" t="s">
        <v>45</v>
      </c>
      <c r="O1252" s="286" t="e">
        <f>VLOOKUP(Q1252,重复!A:A,1,FALSE)</f>
        <v>#N/A</v>
      </c>
      <c r="P1252" s="279" t="s">
        <v>543</v>
      </c>
      <c r="Q1252" s="279" t="str">
        <f>INDEX(本体!C:C,MATCH(R1252,本体!E:E,0))</f>
        <v>服务商品一览-店端</v>
      </c>
      <c r="R1252" s="180" t="s">
        <v>3126</v>
      </c>
    </row>
    <row r="1253" s="263" customFormat="1" ht="16.5" spans="1:18">
      <c r="A1253" s="278" t="s">
        <v>3134</v>
      </c>
      <c r="B1253" s="278" t="s">
        <v>1763</v>
      </c>
      <c r="C1253" s="279"/>
      <c r="D1253" s="280" t="s">
        <v>2659</v>
      </c>
      <c r="E1253" s="285">
        <v>0</v>
      </c>
      <c r="F1253" s="285" t="s">
        <v>2552</v>
      </c>
      <c r="G1253" s="286"/>
      <c r="H1253" s="286"/>
      <c r="I1253" s="286"/>
      <c r="J1253" s="286"/>
      <c r="K1253" s="286" t="e">
        <f>INDEX('2月'!F:F,MATCH(G1253,'2月'!A:A,0))</f>
        <v>#N/A</v>
      </c>
      <c r="L1253" s="287" t="s">
        <v>45</v>
      </c>
      <c r="M1253" s="287"/>
      <c r="N1253" s="287" t="s">
        <v>45</v>
      </c>
      <c r="O1253" s="286" t="e">
        <f>VLOOKUP(Q1253,重复!A:A,1,FALSE)</f>
        <v>#N/A</v>
      </c>
      <c r="P1253" s="279" t="s">
        <v>543</v>
      </c>
      <c r="Q1253" s="279" t="str">
        <f>INDEX(本体!C:C,MATCH(R1253,本体!E:E,0))</f>
        <v>服务商品一览-店端</v>
      </c>
      <c r="R1253" s="180" t="s">
        <v>3126</v>
      </c>
    </row>
    <row r="1254" s="263" customFormat="1" ht="16.5" spans="1:18">
      <c r="A1254" s="278" t="s">
        <v>3135</v>
      </c>
      <c r="B1254" s="278" t="s">
        <v>1763</v>
      </c>
      <c r="C1254" s="279"/>
      <c r="D1254" s="280" t="s">
        <v>3136</v>
      </c>
      <c r="E1254" s="285">
        <v>0</v>
      </c>
      <c r="F1254" s="285" t="s">
        <v>2552</v>
      </c>
      <c r="G1254" s="286"/>
      <c r="H1254" s="286"/>
      <c r="I1254" s="286"/>
      <c r="J1254" s="286"/>
      <c r="K1254" s="286" t="e">
        <f>INDEX('2月'!F:F,MATCH(G1254,'2月'!A:A,0))</f>
        <v>#N/A</v>
      </c>
      <c r="L1254" s="287" t="s">
        <v>45</v>
      </c>
      <c r="M1254" s="287"/>
      <c r="N1254" s="287" t="s">
        <v>45</v>
      </c>
      <c r="O1254" s="286" t="e">
        <f>VLOOKUP(Q1254,重复!A:A,1,FALSE)</f>
        <v>#N/A</v>
      </c>
      <c r="P1254" s="279" t="s">
        <v>543</v>
      </c>
      <c r="Q1254" s="279" t="str">
        <f>INDEX(本体!C:C,MATCH(R1254,本体!E:E,0))</f>
        <v>服务商品一览-店端</v>
      </c>
      <c r="R1254" s="180" t="s">
        <v>3126</v>
      </c>
    </row>
    <row r="1255" s="263" customFormat="1" ht="16.5" spans="1:18">
      <c r="A1255" s="278" t="s">
        <v>3137</v>
      </c>
      <c r="B1255" s="278" t="s">
        <v>1763</v>
      </c>
      <c r="C1255" s="279"/>
      <c r="D1255" s="280" t="s">
        <v>2663</v>
      </c>
      <c r="E1255" s="285">
        <v>0</v>
      </c>
      <c r="F1255" s="285" t="s">
        <v>2552</v>
      </c>
      <c r="G1255" s="286"/>
      <c r="H1255" s="286"/>
      <c r="I1255" s="286"/>
      <c r="J1255" s="286"/>
      <c r="K1255" s="286" t="e">
        <f>INDEX('2月'!F:F,MATCH(G1255,'2月'!A:A,0))</f>
        <v>#N/A</v>
      </c>
      <c r="L1255" s="287" t="s">
        <v>45</v>
      </c>
      <c r="M1255" s="287"/>
      <c r="N1255" s="287" t="s">
        <v>45</v>
      </c>
      <c r="O1255" s="286" t="e">
        <f>VLOOKUP(Q1255,重复!A:A,1,FALSE)</f>
        <v>#N/A</v>
      </c>
      <c r="P1255" s="279" t="s">
        <v>543</v>
      </c>
      <c r="Q1255" s="279" t="str">
        <f>INDEX(本体!C:C,MATCH(R1255,本体!E:E,0))</f>
        <v>服务商品一览-店端</v>
      </c>
      <c r="R1255" s="180" t="s">
        <v>3126</v>
      </c>
    </row>
    <row r="1256" s="263" customFormat="1" ht="16.5" spans="1:18">
      <c r="A1256" s="278" t="s">
        <v>3138</v>
      </c>
      <c r="B1256" s="278" t="s">
        <v>1763</v>
      </c>
      <c r="C1256" s="279"/>
      <c r="D1256" s="280" t="s">
        <v>3139</v>
      </c>
      <c r="E1256" s="285">
        <v>0</v>
      </c>
      <c r="F1256" s="285" t="s">
        <v>2552</v>
      </c>
      <c r="G1256" s="286"/>
      <c r="H1256" s="286"/>
      <c r="I1256" s="286"/>
      <c r="J1256" s="286"/>
      <c r="K1256" s="286" t="e">
        <f>INDEX('2月'!F:F,MATCH(G1256,'2月'!A:A,0))</f>
        <v>#N/A</v>
      </c>
      <c r="L1256" s="287" t="s">
        <v>45</v>
      </c>
      <c r="M1256" s="287"/>
      <c r="N1256" s="287" t="s">
        <v>45</v>
      </c>
      <c r="O1256" s="286" t="e">
        <f>VLOOKUP(Q1256,重复!A:A,1,FALSE)</f>
        <v>#N/A</v>
      </c>
      <c r="P1256" s="279" t="s">
        <v>543</v>
      </c>
      <c r="Q1256" s="279" t="str">
        <f>INDEX(本体!C:C,MATCH(R1256,本体!E:E,0))</f>
        <v>服务商品一览-店端</v>
      </c>
      <c r="R1256" s="180" t="s">
        <v>3140</v>
      </c>
    </row>
    <row r="1257" s="266" customFormat="1" ht="16.5" spans="1:18">
      <c r="A1257" s="278" t="s">
        <v>3141</v>
      </c>
      <c r="B1257" s="278" t="s">
        <v>1763</v>
      </c>
      <c r="C1257" s="287"/>
      <c r="D1257" s="310" t="s">
        <v>3142</v>
      </c>
      <c r="E1257" s="285">
        <v>6277.90655172412</v>
      </c>
      <c r="F1257" s="285" t="s">
        <v>2552</v>
      </c>
      <c r="G1257" s="286"/>
      <c r="H1257" s="286"/>
      <c r="I1257" s="286"/>
      <c r="J1257" s="286"/>
      <c r="K1257" s="286" t="e">
        <f>INDEX('2月'!F:F,MATCH(G1257,'2月'!A:A,0))</f>
        <v>#N/A</v>
      </c>
      <c r="L1257" s="287" t="s">
        <v>45</v>
      </c>
      <c r="M1257" s="287"/>
      <c r="N1257" s="287" t="s">
        <v>45</v>
      </c>
      <c r="O1257" s="286" t="e">
        <f>VLOOKUP(Q1257,重复!A:A,1,FALSE)</f>
        <v>#N/A</v>
      </c>
      <c r="P1257" s="287" t="s">
        <v>543</v>
      </c>
      <c r="Q1257" s="279" t="str">
        <f>INDEX(本体!C:C,MATCH(R1257,本体!E:E,0))</f>
        <v>服务商品一览-店端</v>
      </c>
      <c r="R1257" s="180" t="s">
        <v>3126</v>
      </c>
    </row>
    <row r="1258" s="266" customFormat="1" ht="16.5" spans="1:18">
      <c r="A1258" s="278" t="s">
        <v>3143</v>
      </c>
      <c r="B1258" s="278" t="s">
        <v>1763</v>
      </c>
      <c r="C1258" s="287"/>
      <c r="D1258" s="310" t="s">
        <v>3144</v>
      </c>
      <c r="E1258" s="285">
        <v>6277.90655172412</v>
      </c>
      <c r="F1258" s="285" t="s">
        <v>2552</v>
      </c>
      <c r="G1258" s="286"/>
      <c r="H1258" s="286"/>
      <c r="I1258" s="286"/>
      <c r="J1258" s="286"/>
      <c r="K1258" s="286" t="e">
        <f>INDEX('2月'!F:F,MATCH(G1258,'2月'!A:A,0))</f>
        <v>#N/A</v>
      </c>
      <c r="L1258" s="287" t="s">
        <v>45</v>
      </c>
      <c r="M1258" s="287"/>
      <c r="N1258" s="287" t="s">
        <v>45</v>
      </c>
      <c r="O1258" s="286" t="e">
        <f>VLOOKUP(Q1258,重复!A:A,1,FALSE)</f>
        <v>#N/A</v>
      </c>
      <c r="P1258" s="287" t="s">
        <v>543</v>
      </c>
      <c r="Q1258" s="279" t="str">
        <f>INDEX(本体!C:C,MATCH(R1258,本体!E:E,0))</f>
        <v>服务商品一览-店端</v>
      </c>
      <c r="R1258" s="180" t="s">
        <v>3126</v>
      </c>
    </row>
    <row r="1259" s="266" customFormat="1" ht="16.5" spans="1:18">
      <c r="A1259" s="278" t="s">
        <v>3145</v>
      </c>
      <c r="B1259" s="278" t="s">
        <v>1763</v>
      </c>
      <c r="C1259" s="287"/>
      <c r="D1259" s="310" t="s">
        <v>3146</v>
      </c>
      <c r="E1259" s="285">
        <v>6277.90655172412</v>
      </c>
      <c r="F1259" s="285" t="s">
        <v>2552</v>
      </c>
      <c r="G1259" s="286"/>
      <c r="H1259" s="286"/>
      <c r="I1259" s="286"/>
      <c r="J1259" s="286"/>
      <c r="K1259" s="286" t="e">
        <f>INDEX('2月'!F:F,MATCH(G1259,'2月'!A:A,0))</f>
        <v>#N/A</v>
      </c>
      <c r="L1259" s="287" t="s">
        <v>45</v>
      </c>
      <c r="M1259" s="287"/>
      <c r="N1259" s="287" t="s">
        <v>45</v>
      </c>
      <c r="O1259" s="286" t="e">
        <f>VLOOKUP(Q1259,重复!A:A,1,FALSE)</f>
        <v>#N/A</v>
      </c>
      <c r="P1259" s="287" t="s">
        <v>543</v>
      </c>
      <c r="Q1259" s="279" t="str">
        <f>INDEX(本体!C:C,MATCH(R1259,本体!E:E,0))</f>
        <v>服务商品一览-店端</v>
      </c>
      <c r="R1259" s="180" t="s">
        <v>3126</v>
      </c>
    </row>
    <row r="1260" s="263" customFormat="1" ht="16.5" spans="1:18">
      <c r="A1260" s="278" t="s">
        <v>3147</v>
      </c>
      <c r="B1260" s="278" t="s">
        <v>1763</v>
      </c>
      <c r="C1260" s="279"/>
      <c r="D1260" s="280" t="s">
        <v>3148</v>
      </c>
      <c r="E1260" s="285">
        <v>0</v>
      </c>
      <c r="F1260" s="285" t="s">
        <v>2552</v>
      </c>
      <c r="G1260" s="286"/>
      <c r="H1260" s="286"/>
      <c r="I1260" s="286"/>
      <c r="J1260" s="286"/>
      <c r="K1260" s="286" t="e">
        <f>INDEX('2月'!F:F,MATCH(G1260,'2月'!A:A,0))</f>
        <v>#N/A</v>
      </c>
      <c r="L1260" s="287" t="s">
        <v>45</v>
      </c>
      <c r="M1260" s="287"/>
      <c r="N1260" s="287" t="s">
        <v>45</v>
      </c>
      <c r="O1260" s="286" t="e">
        <f>VLOOKUP(Q1260,重复!A:A,1,FALSE)</f>
        <v>#N/A</v>
      </c>
      <c r="P1260" s="279" t="s">
        <v>543</v>
      </c>
      <c r="Q1260" s="279" t="str">
        <f>INDEX(本体!C:C,MATCH(R1260,本体!E:E,0))</f>
        <v>服务商品一览-店端</v>
      </c>
      <c r="R1260" s="180" t="s">
        <v>3126</v>
      </c>
    </row>
    <row r="1261" s="263" customFormat="1" ht="16.5" spans="1:18">
      <c r="A1261" s="278" t="s">
        <v>3149</v>
      </c>
      <c r="B1261" s="278" t="s">
        <v>1763</v>
      </c>
      <c r="C1261" s="279"/>
      <c r="D1261" s="280" t="s">
        <v>3150</v>
      </c>
      <c r="E1261" s="285">
        <v>0</v>
      </c>
      <c r="F1261" s="285" t="s">
        <v>2552</v>
      </c>
      <c r="G1261" s="286"/>
      <c r="H1261" s="286"/>
      <c r="I1261" s="286"/>
      <c r="J1261" s="286"/>
      <c r="K1261" s="286" t="e">
        <f>INDEX('2月'!F:F,MATCH(G1261,'2月'!A:A,0))</f>
        <v>#N/A</v>
      </c>
      <c r="L1261" s="287" t="s">
        <v>45</v>
      </c>
      <c r="M1261" s="287"/>
      <c r="N1261" s="287" t="s">
        <v>45</v>
      </c>
      <c r="O1261" s="286" t="e">
        <f>VLOOKUP(Q1261,重复!A:A,1,FALSE)</f>
        <v>#N/A</v>
      </c>
      <c r="P1261" s="279" t="s">
        <v>543</v>
      </c>
      <c r="Q1261" s="279" t="str">
        <f>INDEX(本体!C:C,MATCH(R1261,本体!E:E,0))</f>
        <v>服务商品一览-店端</v>
      </c>
      <c r="R1261" s="180" t="s">
        <v>3126</v>
      </c>
    </row>
    <row r="1262" s="266" customFormat="1" ht="16.5" spans="1:18">
      <c r="A1262" s="278" t="s">
        <v>3151</v>
      </c>
      <c r="B1262" s="278" t="s">
        <v>1763</v>
      </c>
      <c r="C1262" s="287"/>
      <c r="D1262" s="310" t="s">
        <v>3152</v>
      </c>
      <c r="E1262" s="285">
        <v>6277.90655172412</v>
      </c>
      <c r="F1262" s="285" t="s">
        <v>2552</v>
      </c>
      <c r="G1262" s="286"/>
      <c r="H1262" s="286"/>
      <c r="I1262" s="286"/>
      <c r="J1262" s="286"/>
      <c r="K1262" s="286" t="e">
        <f>INDEX('2月'!F:F,MATCH(G1262,'2月'!A:A,0))</f>
        <v>#N/A</v>
      </c>
      <c r="L1262" s="287" t="s">
        <v>45</v>
      </c>
      <c r="M1262" s="287"/>
      <c r="N1262" s="287" t="s">
        <v>45</v>
      </c>
      <c r="O1262" s="286" t="e">
        <f>VLOOKUP(Q1262,重复!A:A,1,FALSE)</f>
        <v>#N/A</v>
      </c>
      <c r="P1262" s="287" t="s">
        <v>543</v>
      </c>
      <c r="Q1262" s="279" t="str">
        <f>INDEX(本体!C:C,MATCH(R1262,本体!E:E,0))</f>
        <v>服务商品一览-店端</v>
      </c>
      <c r="R1262" s="180" t="s">
        <v>3126</v>
      </c>
    </row>
    <row r="1263" s="266" customFormat="1" ht="16.5" spans="1:18">
      <c r="A1263" s="278" t="s">
        <v>3153</v>
      </c>
      <c r="B1263" s="278" t="s">
        <v>1763</v>
      </c>
      <c r="C1263" s="287"/>
      <c r="D1263" s="310" t="s">
        <v>3154</v>
      </c>
      <c r="E1263" s="285">
        <v>6277.90655172412</v>
      </c>
      <c r="F1263" s="285" t="s">
        <v>2552</v>
      </c>
      <c r="G1263" s="286"/>
      <c r="H1263" s="286"/>
      <c r="I1263" s="286"/>
      <c r="J1263" s="286"/>
      <c r="K1263" s="286" t="e">
        <f>INDEX('2月'!F:F,MATCH(G1263,'2月'!A:A,0))</f>
        <v>#N/A</v>
      </c>
      <c r="L1263" s="287" t="s">
        <v>45</v>
      </c>
      <c r="M1263" s="287"/>
      <c r="N1263" s="287" t="s">
        <v>45</v>
      </c>
      <c r="O1263" s="286" t="e">
        <f>VLOOKUP(Q1263,重复!A:A,1,FALSE)</f>
        <v>#N/A</v>
      </c>
      <c r="P1263" s="287" t="s">
        <v>543</v>
      </c>
      <c r="Q1263" s="279" t="str">
        <f>INDEX(本体!C:C,MATCH(R1263,本体!E:E,0))</f>
        <v>服务商品一览-店端</v>
      </c>
      <c r="R1263" s="180" t="s">
        <v>3126</v>
      </c>
    </row>
    <row r="1264" s="263" customFormat="1" ht="16.5" spans="1:18">
      <c r="A1264" s="278" t="s">
        <v>3155</v>
      </c>
      <c r="B1264" s="278" t="s">
        <v>1763</v>
      </c>
      <c r="C1264" s="279"/>
      <c r="D1264" s="280" t="s">
        <v>3156</v>
      </c>
      <c r="E1264" s="285">
        <v>0</v>
      </c>
      <c r="F1264" s="285" t="s">
        <v>2552</v>
      </c>
      <c r="G1264" s="286"/>
      <c r="H1264" s="286"/>
      <c r="I1264" s="286"/>
      <c r="J1264" s="286"/>
      <c r="K1264" s="286" t="e">
        <f>INDEX('2月'!F:F,MATCH(G1264,'2月'!A:A,0))</f>
        <v>#N/A</v>
      </c>
      <c r="L1264" s="287" t="s">
        <v>45</v>
      </c>
      <c r="M1264" s="287"/>
      <c r="N1264" s="287" t="s">
        <v>45</v>
      </c>
      <c r="O1264" s="286" t="e">
        <f>VLOOKUP(Q1264,重复!A:A,1,FALSE)</f>
        <v>#N/A</v>
      </c>
      <c r="P1264" s="279" t="s">
        <v>543</v>
      </c>
      <c r="Q1264" s="279" t="str">
        <f>INDEX(本体!C:C,MATCH(R1264,本体!E:E,0))</f>
        <v>服务商品一览-店端</v>
      </c>
      <c r="R1264" s="180" t="s">
        <v>3126</v>
      </c>
    </row>
    <row r="1265" s="266" customFormat="1" ht="16.5" spans="1:18">
      <c r="A1265" s="278" t="s">
        <v>3157</v>
      </c>
      <c r="B1265" s="278" t="s">
        <v>1763</v>
      </c>
      <c r="C1265" s="287"/>
      <c r="D1265" s="310" t="s">
        <v>3158</v>
      </c>
      <c r="E1265" s="285">
        <v>6277.90655172412</v>
      </c>
      <c r="F1265" s="285" t="s">
        <v>2552</v>
      </c>
      <c r="G1265" s="286"/>
      <c r="H1265" s="286"/>
      <c r="I1265" s="286"/>
      <c r="J1265" s="286"/>
      <c r="K1265" s="286" t="e">
        <f>INDEX('2月'!F:F,MATCH(G1265,'2月'!A:A,0))</f>
        <v>#N/A</v>
      </c>
      <c r="L1265" s="287" t="s">
        <v>45</v>
      </c>
      <c r="M1265" s="287"/>
      <c r="N1265" s="287" t="s">
        <v>45</v>
      </c>
      <c r="O1265" s="286" t="e">
        <f>VLOOKUP(Q1265,重复!A:A,1,FALSE)</f>
        <v>#N/A</v>
      </c>
      <c r="P1265" s="287" t="s">
        <v>543</v>
      </c>
      <c r="Q1265" s="279" t="str">
        <f>INDEX(本体!C:C,MATCH(R1265,本体!E:E,0))</f>
        <v>服务商品一览-店端</v>
      </c>
      <c r="R1265" s="180" t="s">
        <v>3126</v>
      </c>
    </row>
    <row r="1266" s="263" customFormat="1" ht="16.5" spans="1:18">
      <c r="A1266" s="278" t="s">
        <v>3159</v>
      </c>
      <c r="B1266" s="278" t="s">
        <v>1763</v>
      </c>
      <c r="C1266" s="279"/>
      <c r="D1266" s="280" t="s">
        <v>3160</v>
      </c>
      <c r="E1266" s="285">
        <v>0</v>
      </c>
      <c r="F1266" s="285" t="s">
        <v>2552</v>
      </c>
      <c r="G1266" s="286"/>
      <c r="H1266" s="286"/>
      <c r="I1266" s="286"/>
      <c r="J1266" s="286"/>
      <c r="K1266" s="286" t="e">
        <f>INDEX('2月'!F:F,MATCH(G1266,'2月'!A:A,0))</f>
        <v>#N/A</v>
      </c>
      <c r="L1266" s="287" t="s">
        <v>45</v>
      </c>
      <c r="M1266" s="287"/>
      <c r="N1266" s="287" t="s">
        <v>45</v>
      </c>
      <c r="O1266" s="286" t="e">
        <f>VLOOKUP(Q1266,重复!A:A,1,FALSE)</f>
        <v>#N/A</v>
      </c>
      <c r="P1266" s="279" t="s">
        <v>543</v>
      </c>
      <c r="Q1266" s="279" t="str">
        <f>INDEX(本体!C:C,MATCH(R1266,本体!E:E,0))</f>
        <v>服务商品一览-店端</v>
      </c>
      <c r="R1266" s="180" t="s">
        <v>3126</v>
      </c>
    </row>
    <row r="1267" s="266" customFormat="1" ht="16.5" spans="1:18">
      <c r="A1267" s="278" t="s">
        <v>3161</v>
      </c>
      <c r="B1267" s="278" t="s">
        <v>1763</v>
      </c>
      <c r="C1267" s="287"/>
      <c r="D1267" s="310" t="s">
        <v>3162</v>
      </c>
      <c r="E1267" s="285">
        <v>6277.90655172412</v>
      </c>
      <c r="F1267" s="285" t="s">
        <v>2552</v>
      </c>
      <c r="G1267" s="286"/>
      <c r="H1267" s="286"/>
      <c r="I1267" s="286"/>
      <c r="J1267" s="286"/>
      <c r="K1267" s="286" t="e">
        <f>INDEX('2月'!F:F,MATCH(G1267,'2月'!A:A,0))</f>
        <v>#N/A</v>
      </c>
      <c r="L1267" s="287" t="s">
        <v>45</v>
      </c>
      <c r="M1267" s="287"/>
      <c r="N1267" s="287" t="s">
        <v>45</v>
      </c>
      <c r="O1267" s="286" t="e">
        <f>VLOOKUP(Q1267,重复!A:A,1,FALSE)</f>
        <v>#N/A</v>
      </c>
      <c r="P1267" s="287" t="s">
        <v>543</v>
      </c>
      <c r="Q1267" s="279" t="str">
        <f>INDEX(本体!C:C,MATCH(R1267,本体!E:E,0))</f>
        <v>服务商品一览-店端</v>
      </c>
      <c r="R1267" s="180" t="s">
        <v>3126</v>
      </c>
    </row>
    <row r="1268" s="266" customFormat="1" ht="16.5" spans="1:18">
      <c r="A1268" s="278" t="s">
        <v>3163</v>
      </c>
      <c r="B1268" s="278" t="s">
        <v>1763</v>
      </c>
      <c r="C1268" s="287"/>
      <c r="D1268" s="310" t="s">
        <v>3164</v>
      </c>
      <c r="E1268" s="285">
        <v>6277.90655172412</v>
      </c>
      <c r="F1268" s="285" t="s">
        <v>2552</v>
      </c>
      <c r="G1268" s="286"/>
      <c r="H1268" s="286"/>
      <c r="I1268" s="286"/>
      <c r="J1268" s="286"/>
      <c r="K1268" s="286" t="e">
        <f>INDEX('2月'!F:F,MATCH(G1268,'2月'!A:A,0))</f>
        <v>#N/A</v>
      </c>
      <c r="L1268" s="287" t="s">
        <v>45</v>
      </c>
      <c r="M1268" s="287"/>
      <c r="N1268" s="287" t="s">
        <v>45</v>
      </c>
      <c r="O1268" s="286" t="e">
        <f>VLOOKUP(Q1268,重复!A:A,1,FALSE)</f>
        <v>#N/A</v>
      </c>
      <c r="P1268" s="287" t="s">
        <v>543</v>
      </c>
      <c r="Q1268" s="279" t="str">
        <f>INDEX(本体!C:C,MATCH(R1268,本体!E:E,0))</f>
        <v>服务商品一览-店端</v>
      </c>
      <c r="R1268" s="180" t="s">
        <v>3126</v>
      </c>
    </row>
    <row r="1269" s="263" customFormat="1" ht="16.5" spans="1:18">
      <c r="A1269" s="278" t="s">
        <v>3165</v>
      </c>
      <c r="B1269" s="278" t="s">
        <v>1763</v>
      </c>
      <c r="C1269" s="279"/>
      <c r="D1269" s="280" t="s">
        <v>3166</v>
      </c>
      <c r="E1269" s="285">
        <v>0</v>
      </c>
      <c r="F1269" s="285" t="s">
        <v>2552</v>
      </c>
      <c r="G1269" s="286"/>
      <c r="H1269" s="286"/>
      <c r="I1269" s="286"/>
      <c r="J1269" s="286"/>
      <c r="K1269" s="286" t="e">
        <f>INDEX('2月'!F:F,MATCH(G1269,'2月'!A:A,0))</f>
        <v>#N/A</v>
      </c>
      <c r="L1269" s="287" t="s">
        <v>45</v>
      </c>
      <c r="M1269" s="287"/>
      <c r="N1269" s="287" t="s">
        <v>45</v>
      </c>
      <c r="O1269" s="286" t="e">
        <f>VLOOKUP(Q1269,重复!A:A,1,FALSE)</f>
        <v>#N/A</v>
      </c>
      <c r="P1269" s="279" t="s">
        <v>543</v>
      </c>
      <c r="Q1269" s="279" t="str">
        <f>INDEX(本体!C:C,MATCH(R1269,本体!E:E,0))</f>
        <v>服务商品一览-店端</v>
      </c>
      <c r="R1269" s="180" t="s">
        <v>3126</v>
      </c>
    </row>
    <row r="1270" s="266" customFormat="1" ht="16.5" spans="1:18">
      <c r="A1270" s="278" t="s">
        <v>3167</v>
      </c>
      <c r="B1270" s="278" t="s">
        <v>1763</v>
      </c>
      <c r="C1270" s="287"/>
      <c r="D1270" s="310" t="s">
        <v>3168</v>
      </c>
      <c r="E1270" s="285">
        <v>6277.90655172412</v>
      </c>
      <c r="F1270" s="285" t="s">
        <v>2552</v>
      </c>
      <c r="G1270" s="286"/>
      <c r="H1270" s="286"/>
      <c r="I1270" s="286"/>
      <c r="J1270" s="286"/>
      <c r="K1270" s="286" t="e">
        <f>INDEX('2月'!F:F,MATCH(G1270,'2月'!A:A,0))</f>
        <v>#N/A</v>
      </c>
      <c r="L1270" s="287" t="s">
        <v>45</v>
      </c>
      <c r="M1270" s="287"/>
      <c r="N1270" s="287" t="s">
        <v>45</v>
      </c>
      <c r="O1270" s="286" t="e">
        <f>VLOOKUP(Q1270,重复!A:A,1,FALSE)</f>
        <v>#N/A</v>
      </c>
      <c r="P1270" s="287" t="s">
        <v>543</v>
      </c>
      <c r="Q1270" s="279" t="str">
        <f>INDEX(本体!C:C,MATCH(R1270,本体!E:E,0))</f>
        <v>服务商品一览-店端</v>
      </c>
      <c r="R1270" s="180" t="s">
        <v>3126</v>
      </c>
    </row>
    <row r="1271" s="263" customFormat="1" ht="16.5" spans="1:18">
      <c r="A1271" s="278" t="s">
        <v>3169</v>
      </c>
      <c r="B1271" s="278" t="s">
        <v>1763</v>
      </c>
      <c r="C1271" s="279"/>
      <c r="D1271" s="280" t="s">
        <v>3170</v>
      </c>
      <c r="E1271" s="285">
        <v>0</v>
      </c>
      <c r="F1271" s="285" t="s">
        <v>2552</v>
      </c>
      <c r="G1271" s="286"/>
      <c r="H1271" s="286"/>
      <c r="I1271" s="286"/>
      <c r="J1271" s="286"/>
      <c r="K1271" s="286" t="e">
        <f>INDEX('2月'!F:F,MATCH(G1271,'2月'!A:A,0))</f>
        <v>#N/A</v>
      </c>
      <c r="L1271" s="287" t="s">
        <v>45</v>
      </c>
      <c r="M1271" s="287"/>
      <c r="N1271" s="287" t="s">
        <v>45</v>
      </c>
      <c r="O1271" s="286" t="e">
        <f>VLOOKUP(Q1271,重复!A:A,1,FALSE)</f>
        <v>#N/A</v>
      </c>
      <c r="P1271" s="279" t="s">
        <v>543</v>
      </c>
      <c r="Q1271" s="279" t="str">
        <f>INDEX(本体!C:C,MATCH(R1271,本体!E:E,0))</f>
        <v>服务商品一览-店端</v>
      </c>
      <c r="R1271" s="180" t="s">
        <v>3126</v>
      </c>
    </row>
    <row r="1272" s="263" customFormat="1" ht="16.5" spans="1:18">
      <c r="A1272" s="278" t="s">
        <v>3171</v>
      </c>
      <c r="B1272" s="278" t="s">
        <v>1763</v>
      </c>
      <c r="C1272" s="279"/>
      <c r="D1272" s="280" t="s">
        <v>3172</v>
      </c>
      <c r="E1272" s="285">
        <v>0</v>
      </c>
      <c r="F1272" s="285" t="s">
        <v>2552</v>
      </c>
      <c r="G1272" s="286"/>
      <c r="H1272" s="286"/>
      <c r="I1272" s="286"/>
      <c r="J1272" s="286"/>
      <c r="K1272" s="286" t="e">
        <f>INDEX('2月'!F:F,MATCH(G1272,'2月'!A:A,0))</f>
        <v>#N/A</v>
      </c>
      <c r="L1272" s="287" t="s">
        <v>45</v>
      </c>
      <c r="M1272" s="287"/>
      <c r="N1272" s="287" t="s">
        <v>45</v>
      </c>
      <c r="O1272" s="286" t="e">
        <f>VLOOKUP(Q1272,重复!A:A,1,FALSE)</f>
        <v>#N/A</v>
      </c>
      <c r="P1272" s="279" t="s">
        <v>543</v>
      </c>
      <c r="Q1272" s="279" t="str">
        <f>INDEX(本体!C:C,MATCH(R1272,本体!E:E,0))</f>
        <v>服务商品一览-店端</v>
      </c>
      <c r="R1272" s="180" t="s">
        <v>3129</v>
      </c>
    </row>
    <row r="1273" s="263" customFormat="1" ht="16.5" spans="1:18">
      <c r="A1273" s="278" t="s">
        <v>3173</v>
      </c>
      <c r="B1273" s="278" t="s">
        <v>1763</v>
      </c>
      <c r="C1273" s="279"/>
      <c r="D1273" s="280" t="s">
        <v>3174</v>
      </c>
      <c r="E1273" s="285">
        <v>6277.90655172412</v>
      </c>
      <c r="F1273" s="285" t="s">
        <v>2552</v>
      </c>
      <c r="G1273" s="286"/>
      <c r="H1273" s="286"/>
      <c r="I1273" s="286"/>
      <c r="J1273" s="286"/>
      <c r="K1273" s="286" t="e">
        <f>INDEX('2月'!F:F,MATCH(G1273,'2月'!A:A,0))</f>
        <v>#N/A</v>
      </c>
      <c r="L1273" s="287" t="s">
        <v>45</v>
      </c>
      <c r="M1273" s="287"/>
      <c r="N1273" s="287" t="s">
        <v>45</v>
      </c>
      <c r="O1273" s="286" t="e">
        <f>VLOOKUP(Q1273,重复!A:A,1,FALSE)</f>
        <v>#N/A</v>
      </c>
      <c r="P1273" s="279" t="s">
        <v>543</v>
      </c>
      <c r="Q1273" s="279" t="str">
        <f>INDEX(本体!C:C,MATCH(R1273,本体!E:E,0))</f>
        <v>服务商品一览-店端</v>
      </c>
      <c r="R1273" s="180" t="s">
        <v>3129</v>
      </c>
    </row>
    <row r="1274" s="263" customFormat="1" ht="16.5" spans="1:18">
      <c r="A1274" s="278" t="s">
        <v>3175</v>
      </c>
      <c r="B1274" s="278" t="s">
        <v>1763</v>
      </c>
      <c r="C1274" s="279"/>
      <c r="D1274" s="280" t="s">
        <v>3176</v>
      </c>
      <c r="E1274" s="285">
        <v>6277.90655172412</v>
      </c>
      <c r="F1274" s="285" t="s">
        <v>2552</v>
      </c>
      <c r="G1274" s="286"/>
      <c r="H1274" s="286"/>
      <c r="I1274" s="286"/>
      <c r="J1274" s="286"/>
      <c r="K1274" s="286" t="e">
        <f>INDEX('2月'!F:F,MATCH(G1274,'2月'!A:A,0))</f>
        <v>#N/A</v>
      </c>
      <c r="L1274" s="287" t="s">
        <v>45</v>
      </c>
      <c r="M1274" s="287"/>
      <c r="N1274" s="287" t="s">
        <v>45</v>
      </c>
      <c r="O1274" s="286" t="e">
        <f>VLOOKUP(Q1274,重复!A:A,1,FALSE)</f>
        <v>#N/A</v>
      </c>
      <c r="P1274" s="279" t="s">
        <v>543</v>
      </c>
      <c r="Q1274" s="279" t="str">
        <f>INDEX(本体!C:C,MATCH(R1274,本体!E:E,0))</f>
        <v>服务商品一览-店端</v>
      </c>
      <c r="R1274" s="180" t="s">
        <v>3129</v>
      </c>
    </row>
    <row r="1275" s="263" customFormat="1" ht="16.5" spans="1:18">
      <c r="A1275" s="278" t="s">
        <v>3177</v>
      </c>
      <c r="B1275" s="278" t="s">
        <v>1763</v>
      </c>
      <c r="C1275" s="279"/>
      <c r="D1275" s="280" t="s">
        <v>3178</v>
      </c>
      <c r="E1275" s="285">
        <v>6277.90655172412</v>
      </c>
      <c r="F1275" s="285" t="s">
        <v>2552</v>
      </c>
      <c r="G1275" s="286"/>
      <c r="H1275" s="286"/>
      <c r="I1275" s="286"/>
      <c r="J1275" s="286"/>
      <c r="K1275" s="286" t="e">
        <f>INDEX('2月'!F:F,MATCH(G1275,'2月'!A:A,0))</f>
        <v>#N/A</v>
      </c>
      <c r="L1275" s="287" t="s">
        <v>45</v>
      </c>
      <c r="M1275" s="287"/>
      <c r="N1275" s="287" t="s">
        <v>45</v>
      </c>
      <c r="O1275" s="286" t="e">
        <f>VLOOKUP(Q1275,重复!A:A,1,FALSE)</f>
        <v>#N/A</v>
      </c>
      <c r="P1275" s="279" t="s">
        <v>543</v>
      </c>
      <c r="Q1275" s="279" t="str">
        <f>INDEX(本体!C:C,MATCH(R1275,本体!E:E,0))</f>
        <v>服务商品一览-店端</v>
      </c>
      <c r="R1275" s="180" t="s">
        <v>3129</v>
      </c>
    </row>
    <row r="1276" s="263" customFormat="1" ht="16.5" spans="1:18">
      <c r="A1276" s="278" t="s">
        <v>3179</v>
      </c>
      <c r="B1276" s="278" t="s">
        <v>1763</v>
      </c>
      <c r="C1276" s="279"/>
      <c r="D1276" s="280" t="s">
        <v>3180</v>
      </c>
      <c r="E1276" s="285">
        <v>0</v>
      </c>
      <c r="F1276" s="285" t="s">
        <v>2552</v>
      </c>
      <c r="G1276" s="286"/>
      <c r="H1276" s="286"/>
      <c r="I1276" s="286"/>
      <c r="J1276" s="286"/>
      <c r="K1276" s="286" t="e">
        <f>INDEX('2月'!F:F,MATCH(G1276,'2月'!A:A,0))</f>
        <v>#N/A</v>
      </c>
      <c r="L1276" s="287" t="s">
        <v>45</v>
      </c>
      <c r="M1276" s="287"/>
      <c r="N1276" s="287" t="s">
        <v>45</v>
      </c>
      <c r="O1276" s="286" t="e">
        <f>VLOOKUP(Q1276,重复!A:A,1,FALSE)</f>
        <v>#N/A</v>
      </c>
      <c r="P1276" s="279" t="s">
        <v>543</v>
      </c>
      <c r="Q1276" s="279" t="str">
        <f>INDEX(本体!C:C,MATCH(R1276,本体!E:E,0))</f>
        <v>服务商品一览-店端</v>
      </c>
      <c r="R1276" s="180" t="s">
        <v>3181</v>
      </c>
    </row>
    <row r="1277" s="263" customFormat="1" ht="16.5" spans="1:18">
      <c r="A1277" s="278" t="s">
        <v>3182</v>
      </c>
      <c r="B1277" s="278" t="s">
        <v>1763</v>
      </c>
      <c r="C1277" s="279"/>
      <c r="D1277" s="282" t="s">
        <v>3183</v>
      </c>
      <c r="E1277" s="285">
        <v>6277.90655172412</v>
      </c>
      <c r="F1277" s="285" t="s">
        <v>2552</v>
      </c>
      <c r="G1277" s="286"/>
      <c r="H1277" s="286"/>
      <c r="I1277" s="286"/>
      <c r="J1277" s="286"/>
      <c r="K1277" s="286" t="e">
        <f>INDEX('2月'!F:F,MATCH(G1277,'2月'!A:A,0))</f>
        <v>#N/A</v>
      </c>
      <c r="L1277" s="287" t="s">
        <v>45</v>
      </c>
      <c r="M1277" s="287"/>
      <c r="N1277" s="287" t="s">
        <v>45</v>
      </c>
      <c r="O1277" s="286" t="e">
        <f>VLOOKUP(Q1277,重复!A:A,1,FALSE)</f>
        <v>#N/A</v>
      </c>
      <c r="P1277" s="279" t="s">
        <v>543</v>
      </c>
      <c r="Q1277" s="279" t="str">
        <f>INDEX(本体!C:C,MATCH(R1277,本体!E:E,0))</f>
        <v>服务商品一览-店端</v>
      </c>
      <c r="R1277" s="180" t="s">
        <v>3129</v>
      </c>
    </row>
    <row r="1278" s="263" customFormat="1" ht="16.5" spans="1:18">
      <c r="A1278" s="278" t="s">
        <v>3184</v>
      </c>
      <c r="B1278" s="278" t="s">
        <v>1763</v>
      </c>
      <c r="C1278" s="279"/>
      <c r="D1278" s="282" t="s">
        <v>3185</v>
      </c>
      <c r="E1278" s="285">
        <v>6277.90655172412</v>
      </c>
      <c r="F1278" s="285" t="s">
        <v>2552</v>
      </c>
      <c r="G1278" s="286"/>
      <c r="H1278" s="286"/>
      <c r="I1278" s="286"/>
      <c r="J1278" s="286"/>
      <c r="K1278" s="286" t="e">
        <f>INDEX('2月'!F:F,MATCH(G1278,'2月'!A:A,0))</f>
        <v>#N/A</v>
      </c>
      <c r="L1278" s="287" t="s">
        <v>45</v>
      </c>
      <c r="M1278" s="287"/>
      <c r="N1278" s="287" t="s">
        <v>45</v>
      </c>
      <c r="O1278" s="286" t="e">
        <f>VLOOKUP(Q1278,重复!A:A,1,FALSE)</f>
        <v>#N/A</v>
      </c>
      <c r="P1278" s="279" t="s">
        <v>543</v>
      </c>
      <c r="Q1278" s="279" t="str">
        <f>INDEX(本体!C:C,MATCH(R1278,本体!E:E,0))</f>
        <v>服务商品一览-店端</v>
      </c>
      <c r="R1278" s="180" t="s">
        <v>3131</v>
      </c>
    </row>
    <row r="1279" s="263" customFormat="1" ht="16.5" spans="1:18">
      <c r="A1279" s="278" t="s">
        <v>3186</v>
      </c>
      <c r="B1279" s="278" t="s">
        <v>1763</v>
      </c>
      <c r="C1279" s="279" t="s">
        <v>3187</v>
      </c>
      <c r="D1279" s="280" t="s">
        <v>3188</v>
      </c>
      <c r="E1279" s="285">
        <v>10986.3364655172</v>
      </c>
      <c r="F1279" s="285" t="s">
        <v>2552</v>
      </c>
      <c r="G1279" s="286"/>
      <c r="H1279" s="286"/>
      <c r="I1279" s="286"/>
      <c r="J1279" s="286"/>
      <c r="K1279" s="286" t="e">
        <f>INDEX('2月'!F:F,MATCH(G1279,'2月'!A:A,0))</f>
        <v>#N/A</v>
      </c>
      <c r="L1279" s="287" t="s">
        <v>45</v>
      </c>
      <c r="M1279" s="287"/>
      <c r="N1279" s="287" t="s">
        <v>45</v>
      </c>
      <c r="O1279" s="286" t="e">
        <f>VLOOKUP(Q1279,重复!A:A,1,FALSE)</f>
        <v>#N/A</v>
      </c>
      <c r="P1279" s="279" t="s">
        <v>543</v>
      </c>
      <c r="Q1279" s="279" t="str">
        <f>INDEX(本体!C:C,MATCH(R1279,本体!E:E,0))</f>
        <v>追加作业授权</v>
      </c>
      <c r="R1279" s="180" t="s">
        <v>3189</v>
      </c>
    </row>
    <row r="1280" s="263" customFormat="1" ht="16.5" spans="1:18">
      <c r="A1280" s="278" t="s">
        <v>3190</v>
      </c>
      <c r="B1280" s="278" t="s">
        <v>1763</v>
      </c>
      <c r="C1280" s="279"/>
      <c r="D1280" s="280" t="s">
        <v>3191</v>
      </c>
      <c r="E1280" s="285">
        <v>7847.38318965515</v>
      </c>
      <c r="F1280" s="285" t="s">
        <v>2552</v>
      </c>
      <c r="G1280" s="286"/>
      <c r="H1280" s="286"/>
      <c r="I1280" s="286"/>
      <c r="J1280" s="286"/>
      <c r="K1280" s="286" t="e">
        <f>INDEX('2月'!F:F,MATCH(G1280,'2月'!A:A,0))</f>
        <v>#N/A</v>
      </c>
      <c r="L1280" s="287" t="s">
        <v>45</v>
      </c>
      <c r="M1280" s="287"/>
      <c r="N1280" s="287" t="s">
        <v>45</v>
      </c>
      <c r="O1280" s="286" t="e">
        <f>VLOOKUP(Q1280,重复!A:A,1,FALSE)</f>
        <v>#N/A</v>
      </c>
      <c r="P1280" s="279" t="s">
        <v>543</v>
      </c>
      <c r="Q1280" s="279" t="str">
        <f>INDEX(本体!C:C,MATCH(R1280,本体!E:E,0))</f>
        <v>追加作业授权</v>
      </c>
      <c r="R1280" s="180" t="s">
        <v>3189</v>
      </c>
    </row>
    <row r="1281" s="263" customFormat="1" ht="16.5" spans="1:18">
      <c r="A1281" s="278" t="s">
        <v>3192</v>
      </c>
      <c r="B1281" s="278" t="s">
        <v>1763</v>
      </c>
      <c r="C1281" s="279"/>
      <c r="D1281" s="280" t="s">
        <v>3193</v>
      </c>
      <c r="E1281" s="285">
        <v>6277.90655172412</v>
      </c>
      <c r="F1281" s="285" t="s">
        <v>2552</v>
      </c>
      <c r="G1281" s="286"/>
      <c r="H1281" s="286"/>
      <c r="I1281" s="286"/>
      <c r="J1281" s="286"/>
      <c r="K1281" s="286" t="e">
        <f>INDEX('2月'!F:F,MATCH(G1281,'2月'!A:A,0))</f>
        <v>#N/A</v>
      </c>
      <c r="L1281" s="287" t="s">
        <v>45</v>
      </c>
      <c r="M1281" s="287"/>
      <c r="N1281" s="287" t="s">
        <v>45</v>
      </c>
      <c r="O1281" s="286" t="e">
        <f>VLOOKUP(Q1281,重复!A:A,1,FALSE)</f>
        <v>#N/A</v>
      </c>
      <c r="P1281" s="279" t="s">
        <v>543</v>
      </c>
      <c r="Q1281" s="279" t="str">
        <f>INDEX(本体!C:C,MATCH(R1281,本体!E:E,0))</f>
        <v>追加作业授权</v>
      </c>
      <c r="R1281" s="180" t="s">
        <v>3189</v>
      </c>
    </row>
    <row r="1282" s="263" customFormat="1" ht="16.5" spans="1:18">
      <c r="A1282" s="278" t="s">
        <v>3194</v>
      </c>
      <c r="B1282" s="278" t="s">
        <v>1763</v>
      </c>
      <c r="C1282" s="279" t="s">
        <v>3195</v>
      </c>
      <c r="D1282" s="280" t="s">
        <v>3196</v>
      </c>
      <c r="E1282" s="285">
        <v>10986.3364655172</v>
      </c>
      <c r="F1282" s="285" t="s">
        <v>2552</v>
      </c>
      <c r="G1282" s="286"/>
      <c r="H1282" s="286"/>
      <c r="I1282" s="286"/>
      <c r="J1282" s="286"/>
      <c r="K1282" s="286" t="e">
        <f>INDEX('2月'!F:F,MATCH(G1282,'2月'!A:A,0))</f>
        <v>#N/A</v>
      </c>
      <c r="L1282" s="287" t="s">
        <v>45</v>
      </c>
      <c r="M1282" s="287"/>
      <c r="N1282" s="287" t="s">
        <v>45</v>
      </c>
      <c r="O1282" s="286" t="e">
        <f>VLOOKUP(Q1282,重复!A:A,1,FALSE)</f>
        <v>#N/A</v>
      </c>
      <c r="P1282" s="279" t="s">
        <v>543</v>
      </c>
      <c r="Q1282" s="279" t="str">
        <f>INDEX(本体!C:C,MATCH(R1282,本体!E:E,0))</f>
        <v>反结算授权</v>
      </c>
      <c r="R1282" s="180" t="s">
        <v>3197</v>
      </c>
    </row>
    <row r="1283" s="263" customFormat="1" ht="16.5" spans="1:18">
      <c r="A1283" s="278" t="s">
        <v>3198</v>
      </c>
      <c r="B1283" s="278" t="s">
        <v>1763</v>
      </c>
      <c r="C1283" s="279"/>
      <c r="D1283" s="280" t="s">
        <v>3199</v>
      </c>
      <c r="E1283" s="285">
        <v>0</v>
      </c>
      <c r="F1283" s="285" t="s">
        <v>2552</v>
      </c>
      <c r="G1283" s="286"/>
      <c r="H1283" s="286"/>
      <c r="I1283" s="286"/>
      <c r="J1283" s="286"/>
      <c r="K1283" s="286" t="e">
        <f>INDEX('2月'!F:F,MATCH(G1283,'2月'!A:A,0))</f>
        <v>#N/A</v>
      </c>
      <c r="L1283" s="287" t="s">
        <v>45</v>
      </c>
      <c r="M1283" s="287"/>
      <c r="N1283" s="287" t="s">
        <v>45</v>
      </c>
      <c r="O1283" s="286" t="e">
        <f>VLOOKUP(Q1283,重复!A:A,1,FALSE)</f>
        <v>#N/A</v>
      </c>
      <c r="P1283" s="279" t="s">
        <v>543</v>
      </c>
      <c r="Q1283" s="279" t="str">
        <f>INDEX(本体!C:C,MATCH(R1283,本体!E:E,0))</f>
        <v>反结算授权</v>
      </c>
      <c r="R1283" s="180" t="s">
        <v>3200</v>
      </c>
    </row>
    <row r="1284" s="263" customFormat="1" ht="16.5" spans="1:18">
      <c r="A1284" s="278" t="s">
        <v>3201</v>
      </c>
      <c r="B1284" s="278" t="s">
        <v>1763</v>
      </c>
      <c r="C1284" s="279"/>
      <c r="D1284" s="280" t="s">
        <v>3202</v>
      </c>
      <c r="E1284" s="285">
        <v>7847.38318965515</v>
      </c>
      <c r="F1284" s="285" t="s">
        <v>2552</v>
      </c>
      <c r="G1284" s="286"/>
      <c r="H1284" s="286"/>
      <c r="I1284" s="286"/>
      <c r="J1284" s="286"/>
      <c r="K1284" s="286" t="e">
        <f>INDEX('2月'!F:F,MATCH(G1284,'2月'!A:A,0))</f>
        <v>#N/A</v>
      </c>
      <c r="L1284" s="287" t="s">
        <v>45</v>
      </c>
      <c r="M1284" s="287"/>
      <c r="N1284" s="287" t="s">
        <v>45</v>
      </c>
      <c r="O1284" s="286" t="e">
        <f>VLOOKUP(Q1284,重复!A:A,1,FALSE)</f>
        <v>#N/A</v>
      </c>
      <c r="P1284" s="279" t="s">
        <v>543</v>
      </c>
      <c r="Q1284" s="279" t="str">
        <f>INDEX(本体!C:C,MATCH(R1284,本体!E:E,0))</f>
        <v>反结算授权</v>
      </c>
      <c r="R1284" s="180" t="s">
        <v>3200</v>
      </c>
    </row>
    <row r="1285" s="263" customFormat="1" ht="16.5" spans="1:18">
      <c r="A1285" s="278" t="s">
        <v>3203</v>
      </c>
      <c r="B1285" s="278" t="s">
        <v>1763</v>
      </c>
      <c r="C1285" s="279"/>
      <c r="D1285" s="280" t="s">
        <v>3204</v>
      </c>
      <c r="E1285" s="285">
        <v>0</v>
      </c>
      <c r="F1285" s="285" t="s">
        <v>2552</v>
      </c>
      <c r="G1285" s="286"/>
      <c r="H1285" s="286"/>
      <c r="I1285" s="286"/>
      <c r="J1285" s="286"/>
      <c r="K1285" s="286" t="e">
        <f>INDEX('2月'!F:F,MATCH(G1285,'2月'!A:A,0))</f>
        <v>#N/A</v>
      </c>
      <c r="L1285" s="287" t="s">
        <v>45</v>
      </c>
      <c r="M1285" s="287"/>
      <c r="N1285" s="287" t="s">
        <v>45</v>
      </c>
      <c r="O1285" s="286" t="e">
        <f>VLOOKUP(Q1285,重复!A:A,1,FALSE)</f>
        <v>#N/A</v>
      </c>
      <c r="P1285" s="279" t="s">
        <v>543</v>
      </c>
      <c r="Q1285" s="279" t="str">
        <f>INDEX(本体!C:C,MATCH(R1285,本体!E:E,0))</f>
        <v>反结算授权</v>
      </c>
      <c r="R1285" s="180" t="s">
        <v>3197</v>
      </c>
    </row>
    <row r="1286" s="263" customFormat="1" ht="16.5" spans="1:18">
      <c r="A1286" s="278" t="s">
        <v>3205</v>
      </c>
      <c r="B1286" s="278" t="s">
        <v>1763</v>
      </c>
      <c r="C1286" s="279"/>
      <c r="D1286" s="280" t="s">
        <v>3206</v>
      </c>
      <c r="E1286" s="285">
        <v>6277.90655172412</v>
      </c>
      <c r="F1286" s="285" t="s">
        <v>2552</v>
      </c>
      <c r="G1286" s="286"/>
      <c r="H1286" s="286"/>
      <c r="I1286" s="286"/>
      <c r="J1286" s="286"/>
      <c r="K1286" s="286" t="e">
        <f>INDEX('2月'!F:F,MATCH(G1286,'2月'!A:A,0))</f>
        <v>#N/A</v>
      </c>
      <c r="L1286" s="287" t="s">
        <v>45</v>
      </c>
      <c r="M1286" s="287"/>
      <c r="N1286" s="287" t="s">
        <v>45</v>
      </c>
      <c r="O1286" s="286" t="e">
        <f>VLOOKUP(Q1286,重复!A:A,1,FALSE)</f>
        <v>#N/A</v>
      </c>
      <c r="P1286" s="279" t="s">
        <v>543</v>
      </c>
      <c r="Q1286" s="279" t="str">
        <f>INDEX(本体!C:C,MATCH(R1286,本体!E:E,0))</f>
        <v>反结算授权</v>
      </c>
      <c r="R1286" s="180" t="s">
        <v>3207</v>
      </c>
    </row>
    <row r="1287" s="263" customFormat="1" ht="16.5" spans="1:18">
      <c r="A1287" s="278" t="s">
        <v>3208</v>
      </c>
      <c r="B1287" s="278" t="s">
        <v>1763</v>
      </c>
      <c r="C1287" s="279"/>
      <c r="D1287" s="280" t="s">
        <v>3209</v>
      </c>
      <c r="E1287" s="285">
        <v>6277.90655172412</v>
      </c>
      <c r="F1287" s="285" t="s">
        <v>2552</v>
      </c>
      <c r="G1287" s="286"/>
      <c r="H1287" s="286"/>
      <c r="I1287" s="286"/>
      <c r="J1287" s="286"/>
      <c r="K1287" s="286" t="e">
        <f>INDEX('2月'!F:F,MATCH(G1287,'2月'!A:A,0))</f>
        <v>#N/A</v>
      </c>
      <c r="L1287" s="287" t="s">
        <v>45</v>
      </c>
      <c r="M1287" s="287"/>
      <c r="N1287" s="287" t="s">
        <v>45</v>
      </c>
      <c r="O1287" s="286" t="e">
        <f>VLOOKUP(Q1287,重复!A:A,1,FALSE)</f>
        <v>#N/A</v>
      </c>
      <c r="P1287" s="279" t="s">
        <v>543</v>
      </c>
      <c r="Q1287" s="279" t="str">
        <f>INDEX(本体!C:C,MATCH(R1287,本体!E:E,0))</f>
        <v>反结算授权</v>
      </c>
      <c r="R1287" s="180" t="s">
        <v>3200</v>
      </c>
    </row>
    <row r="1288" s="263" customFormat="1" ht="16.5" spans="1:18">
      <c r="A1288" s="278" t="s">
        <v>3210</v>
      </c>
      <c r="B1288" s="278" t="s">
        <v>1763</v>
      </c>
      <c r="C1288" s="279"/>
      <c r="D1288" s="280" t="s">
        <v>3211</v>
      </c>
      <c r="E1288" s="285">
        <v>0</v>
      </c>
      <c r="F1288" s="285" t="s">
        <v>2552</v>
      </c>
      <c r="G1288" s="286"/>
      <c r="H1288" s="286"/>
      <c r="I1288" s="286"/>
      <c r="J1288" s="286"/>
      <c r="K1288" s="286" t="e">
        <f>INDEX('2月'!F:F,MATCH(G1288,'2月'!A:A,0))</f>
        <v>#N/A</v>
      </c>
      <c r="L1288" s="287" t="s">
        <v>45</v>
      </c>
      <c r="M1288" s="287"/>
      <c r="N1288" s="287" t="s">
        <v>45</v>
      </c>
      <c r="O1288" s="286" t="e">
        <f>VLOOKUP(Q1288,重复!A:A,1,FALSE)</f>
        <v>#N/A</v>
      </c>
      <c r="P1288" s="279" t="s">
        <v>543</v>
      </c>
      <c r="Q1288" s="279" t="str">
        <f>INDEX(本体!C:C,MATCH(R1288,本体!E:E,0))</f>
        <v>反结算授权</v>
      </c>
      <c r="R1288" s="180" t="s">
        <v>3200</v>
      </c>
    </row>
    <row r="1289" s="263" customFormat="1" ht="16.5" spans="1:18">
      <c r="A1289" s="278" t="s">
        <v>3212</v>
      </c>
      <c r="B1289" s="278" t="s">
        <v>1763</v>
      </c>
      <c r="C1289" s="279"/>
      <c r="D1289" s="280" t="s">
        <v>3213</v>
      </c>
      <c r="E1289" s="285">
        <v>6277.90655172412</v>
      </c>
      <c r="F1289" s="285" t="s">
        <v>2552</v>
      </c>
      <c r="G1289" s="286"/>
      <c r="H1289" s="286"/>
      <c r="I1289" s="286"/>
      <c r="J1289" s="286"/>
      <c r="K1289" s="286" t="e">
        <f>INDEX('2月'!F:F,MATCH(G1289,'2月'!A:A,0))</f>
        <v>#N/A</v>
      </c>
      <c r="L1289" s="287" t="s">
        <v>45</v>
      </c>
      <c r="M1289" s="287"/>
      <c r="N1289" s="287" t="s">
        <v>45</v>
      </c>
      <c r="O1289" s="286" t="e">
        <f>VLOOKUP(Q1289,重复!A:A,1,FALSE)</f>
        <v>#N/A</v>
      </c>
      <c r="P1289" s="279" t="s">
        <v>543</v>
      </c>
      <c r="Q1289" s="279" t="str">
        <f>INDEX(本体!C:C,MATCH(R1289,本体!E:E,0))</f>
        <v>反结算授权</v>
      </c>
      <c r="R1289" s="180" t="s">
        <v>3200</v>
      </c>
    </row>
    <row r="1290" s="263" customFormat="1" ht="16.5" spans="1:18">
      <c r="A1290" s="278" t="s">
        <v>3214</v>
      </c>
      <c r="B1290" s="278" t="s">
        <v>1763</v>
      </c>
      <c r="C1290" s="279"/>
      <c r="D1290" s="279" t="s">
        <v>3215</v>
      </c>
      <c r="E1290" s="285">
        <v>6277.90655172412</v>
      </c>
      <c r="F1290" s="285" t="s">
        <v>2552</v>
      </c>
      <c r="G1290" s="286"/>
      <c r="H1290" s="286"/>
      <c r="I1290" s="286"/>
      <c r="J1290" s="286"/>
      <c r="K1290" s="286" t="e">
        <f>INDEX('2月'!F:F,MATCH(G1290,'2月'!A:A,0))</f>
        <v>#N/A</v>
      </c>
      <c r="L1290" s="287" t="s">
        <v>45</v>
      </c>
      <c r="M1290" s="287"/>
      <c r="N1290" s="287" t="s">
        <v>45</v>
      </c>
      <c r="O1290" s="286" t="e">
        <f>VLOOKUP(Q1290,重复!A:A,1,FALSE)</f>
        <v>#N/A</v>
      </c>
      <c r="P1290" s="279" t="s">
        <v>543</v>
      </c>
      <c r="Q1290" s="279" t="str">
        <f>INDEX(本体!C:C,MATCH(R1290,本体!E:E,0))</f>
        <v>反结算授权</v>
      </c>
      <c r="R1290" s="180" t="s">
        <v>3200</v>
      </c>
    </row>
    <row r="1291" s="263" customFormat="1" ht="16.5" spans="1:18">
      <c r="A1291" s="278" t="s">
        <v>3216</v>
      </c>
      <c r="B1291" s="278" t="s">
        <v>1763</v>
      </c>
      <c r="C1291" s="279"/>
      <c r="D1291" s="279" t="s">
        <v>3217</v>
      </c>
      <c r="E1291" s="285">
        <v>6277.90655172412</v>
      </c>
      <c r="F1291" s="285" t="s">
        <v>2552</v>
      </c>
      <c r="G1291" s="286"/>
      <c r="H1291" s="286"/>
      <c r="I1291" s="286"/>
      <c r="J1291" s="286"/>
      <c r="K1291" s="286" t="e">
        <f>INDEX('2月'!F:F,MATCH(G1291,'2月'!A:A,0))</f>
        <v>#N/A</v>
      </c>
      <c r="L1291" s="287" t="s">
        <v>45</v>
      </c>
      <c r="M1291" s="287"/>
      <c r="N1291" s="287" t="s">
        <v>45</v>
      </c>
      <c r="O1291" s="286" t="e">
        <f>VLOOKUP(Q1291,重复!A:A,1,FALSE)</f>
        <v>#N/A</v>
      </c>
      <c r="P1291" s="279" t="s">
        <v>543</v>
      </c>
      <c r="Q1291" s="279" t="str">
        <f>INDEX(本体!C:C,MATCH(R1291,本体!E:E,0))</f>
        <v>反结算授权</v>
      </c>
      <c r="R1291" s="180" t="s">
        <v>3200</v>
      </c>
    </row>
    <row r="1292" s="263" customFormat="1" ht="16.5" spans="1:18">
      <c r="A1292" s="278" t="s">
        <v>3218</v>
      </c>
      <c r="B1292" s="278" t="s">
        <v>1763</v>
      </c>
      <c r="C1292" s="279"/>
      <c r="D1292" s="280" t="s">
        <v>3219</v>
      </c>
      <c r="E1292" s="285">
        <v>0</v>
      </c>
      <c r="F1292" s="285" t="s">
        <v>2552</v>
      </c>
      <c r="G1292" s="286"/>
      <c r="H1292" s="286"/>
      <c r="I1292" s="286"/>
      <c r="J1292" s="286"/>
      <c r="K1292" s="286" t="e">
        <f>INDEX('2月'!F:F,MATCH(G1292,'2月'!A:A,0))</f>
        <v>#N/A</v>
      </c>
      <c r="L1292" s="287" t="s">
        <v>45</v>
      </c>
      <c r="M1292" s="287"/>
      <c r="N1292" s="287" t="s">
        <v>45</v>
      </c>
      <c r="O1292" s="286" t="e">
        <f>VLOOKUP(Q1292,重复!A:A,1,FALSE)</f>
        <v>#N/A</v>
      </c>
      <c r="P1292" s="279" t="s">
        <v>543</v>
      </c>
      <c r="Q1292" s="279" t="str">
        <f>INDEX(本体!C:C,MATCH(R1292,本体!E:E,0))</f>
        <v>反结算授权</v>
      </c>
      <c r="R1292" s="180" t="s">
        <v>3200</v>
      </c>
    </row>
    <row r="1293" s="263" customFormat="1" ht="16.5" spans="1:18">
      <c r="A1293" s="278" t="s">
        <v>3220</v>
      </c>
      <c r="B1293" s="278" t="s">
        <v>1763</v>
      </c>
      <c r="C1293" s="279"/>
      <c r="D1293" s="280" t="s">
        <v>3221</v>
      </c>
      <c r="E1293" s="285">
        <v>6277.90655172412</v>
      </c>
      <c r="F1293" s="285" t="s">
        <v>2552</v>
      </c>
      <c r="G1293" s="286"/>
      <c r="H1293" s="286"/>
      <c r="I1293" s="286"/>
      <c r="J1293" s="286"/>
      <c r="K1293" s="286" t="e">
        <f>INDEX('2月'!F:F,MATCH(G1293,'2月'!A:A,0))</f>
        <v>#N/A</v>
      </c>
      <c r="L1293" s="287" t="s">
        <v>45</v>
      </c>
      <c r="M1293" s="287"/>
      <c r="N1293" s="287" t="s">
        <v>45</v>
      </c>
      <c r="O1293" s="286" t="e">
        <f>VLOOKUP(Q1293,重复!A:A,1,FALSE)</f>
        <v>#N/A</v>
      </c>
      <c r="P1293" s="279" t="s">
        <v>543</v>
      </c>
      <c r="Q1293" s="279" t="str">
        <f>INDEX(本体!C:C,MATCH(R1293,本体!E:E,0))</f>
        <v>反结算授权</v>
      </c>
      <c r="R1293" s="180" t="s">
        <v>3200</v>
      </c>
    </row>
    <row r="1294" s="263" customFormat="1" ht="16.5" spans="1:18">
      <c r="A1294" s="278" t="s">
        <v>3222</v>
      </c>
      <c r="B1294" s="278" t="s">
        <v>1763</v>
      </c>
      <c r="C1294" s="279"/>
      <c r="D1294" s="280" t="s">
        <v>3223</v>
      </c>
      <c r="E1294" s="285">
        <v>0</v>
      </c>
      <c r="F1294" s="285" t="s">
        <v>2552</v>
      </c>
      <c r="G1294" s="286"/>
      <c r="H1294" s="286"/>
      <c r="I1294" s="286"/>
      <c r="J1294" s="286"/>
      <c r="K1294" s="286" t="e">
        <f>INDEX('2月'!F:F,MATCH(G1294,'2月'!A:A,0))</f>
        <v>#N/A</v>
      </c>
      <c r="L1294" s="287" t="s">
        <v>45</v>
      </c>
      <c r="M1294" s="287"/>
      <c r="N1294" s="287" t="s">
        <v>45</v>
      </c>
      <c r="O1294" s="286" t="e">
        <f>VLOOKUP(Q1294,重复!A:A,1,FALSE)</f>
        <v>#N/A</v>
      </c>
      <c r="P1294" s="279" t="s">
        <v>543</v>
      </c>
      <c r="Q1294" s="279" t="str">
        <f>INDEX(本体!C:C,MATCH(R1294,本体!E:E,0))</f>
        <v>反结算授权</v>
      </c>
      <c r="R1294" s="180" t="s">
        <v>3200</v>
      </c>
    </row>
    <row r="1295" s="263" customFormat="1" ht="16.5" spans="1:18">
      <c r="A1295" s="278" t="s">
        <v>3224</v>
      </c>
      <c r="B1295" s="278" t="s">
        <v>1763</v>
      </c>
      <c r="C1295" s="279"/>
      <c r="D1295" s="280" t="s">
        <v>3225</v>
      </c>
      <c r="E1295" s="285">
        <v>6277.90655172412</v>
      </c>
      <c r="F1295" s="285" t="s">
        <v>2552</v>
      </c>
      <c r="G1295" s="286"/>
      <c r="H1295" s="286"/>
      <c r="I1295" s="286"/>
      <c r="J1295" s="286"/>
      <c r="K1295" s="286" t="e">
        <f>INDEX('2月'!F:F,MATCH(G1295,'2月'!A:A,0))</f>
        <v>#N/A</v>
      </c>
      <c r="L1295" s="287" t="s">
        <v>45</v>
      </c>
      <c r="M1295" s="287"/>
      <c r="N1295" s="287" t="s">
        <v>45</v>
      </c>
      <c r="O1295" s="286" t="e">
        <f>VLOOKUP(Q1295,重复!A:A,1,FALSE)</f>
        <v>#N/A</v>
      </c>
      <c r="P1295" s="279" t="s">
        <v>543</v>
      </c>
      <c r="Q1295" s="279" t="str">
        <f>INDEX(本体!C:C,MATCH(R1295,本体!E:E,0))</f>
        <v>反结算授权</v>
      </c>
      <c r="R1295" s="180" t="s">
        <v>3200</v>
      </c>
    </row>
    <row r="1296" s="263" customFormat="1" ht="16.5" spans="1:18">
      <c r="A1296" s="278" t="s">
        <v>3226</v>
      </c>
      <c r="B1296" s="278" t="s">
        <v>1763</v>
      </c>
      <c r="C1296" s="279" t="s">
        <v>3227</v>
      </c>
      <c r="D1296" s="280" t="s">
        <v>3228</v>
      </c>
      <c r="E1296" s="285">
        <v>0</v>
      </c>
      <c r="F1296" s="285" t="s">
        <v>2552</v>
      </c>
      <c r="G1296" s="286"/>
      <c r="H1296" s="286"/>
      <c r="I1296" s="286"/>
      <c r="J1296" s="286"/>
      <c r="K1296" s="286" t="e">
        <f>INDEX('2月'!F:F,MATCH(G1296,'2月'!A:A,0))</f>
        <v>#N/A</v>
      </c>
      <c r="L1296" s="287" t="s">
        <v>45</v>
      </c>
      <c r="M1296" s="287"/>
      <c r="N1296" s="287" t="s">
        <v>45</v>
      </c>
      <c r="O1296" s="286" t="e">
        <f>VLOOKUP(Q1296,重复!A:A,1,FALSE)</f>
        <v>#N/A</v>
      </c>
      <c r="P1296" s="279" t="s">
        <v>543</v>
      </c>
      <c r="Q1296" s="279" t="str">
        <f>INDEX(本体!C:C,MATCH(R1296,本体!E:E,0))</f>
        <v>三包暂停维修授权-店端</v>
      </c>
      <c r="R1296" s="176" t="s">
        <v>3229</v>
      </c>
    </row>
    <row r="1297" s="263" customFormat="1" ht="16.5" spans="1:18">
      <c r="A1297" s="278" t="s">
        <v>3230</v>
      </c>
      <c r="B1297" s="311" t="s">
        <v>1763</v>
      </c>
      <c r="C1297" s="312"/>
      <c r="D1297" s="280" t="s">
        <v>3231</v>
      </c>
      <c r="E1297" s="285">
        <v>7847.38318965515</v>
      </c>
      <c r="F1297" s="285" t="s">
        <v>2552</v>
      </c>
      <c r="G1297" s="286"/>
      <c r="H1297" s="286"/>
      <c r="I1297" s="286"/>
      <c r="J1297" s="286"/>
      <c r="K1297" s="286" t="e">
        <f>INDEX('2月'!F:F,MATCH(G1297,'2月'!A:A,0))</f>
        <v>#N/A</v>
      </c>
      <c r="L1297" s="287" t="s">
        <v>45</v>
      </c>
      <c r="M1297" s="287"/>
      <c r="N1297" s="287" t="s">
        <v>45</v>
      </c>
      <c r="O1297" s="286" t="e">
        <f>VLOOKUP(Q1297,重复!A:A,1,FALSE)</f>
        <v>#N/A</v>
      </c>
      <c r="P1297" s="279" t="s">
        <v>543</v>
      </c>
      <c r="Q1297" s="279" t="str">
        <f>INDEX(本体!C:C,MATCH(R1297,本体!E:E,0))</f>
        <v>三包暂停维修授权-店端</v>
      </c>
      <c r="R1297" s="176" t="s">
        <v>3231</v>
      </c>
    </row>
    <row r="1298" s="263" customFormat="1" ht="16.5" spans="1:18">
      <c r="A1298" s="278" t="s">
        <v>3232</v>
      </c>
      <c r="B1298" s="311" t="s">
        <v>1763</v>
      </c>
      <c r="C1298" s="312"/>
      <c r="D1298" s="280" t="s">
        <v>3229</v>
      </c>
      <c r="E1298" s="285">
        <v>6277.90655172412</v>
      </c>
      <c r="F1298" s="285" t="s">
        <v>2552</v>
      </c>
      <c r="G1298" s="286"/>
      <c r="H1298" s="286"/>
      <c r="I1298" s="286"/>
      <c r="J1298" s="286"/>
      <c r="K1298" s="286" t="e">
        <f>INDEX('2月'!F:F,MATCH(G1298,'2月'!A:A,0))</f>
        <v>#N/A</v>
      </c>
      <c r="L1298" s="287" t="s">
        <v>45</v>
      </c>
      <c r="M1298" s="287"/>
      <c r="N1298" s="287" t="s">
        <v>45</v>
      </c>
      <c r="O1298" s="286" t="e">
        <f>VLOOKUP(Q1298,重复!A:A,1,FALSE)</f>
        <v>#N/A</v>
      </c>
      <c r="P1298" s="279" t="s">
        <v>543</v>
      </c>
      <c r="Q1298" s="279" t="str">
        <f>INDEX(本体!C:C,MATCH(R1298,本体!E:E,0))</f>
        <v>三包暂停维修授权-店端</v>
      </c>
      <c r="R1298" s="176" t="s">
        <v>3229</v>
      </c>
    </row>
    <row r="1299" s="263" customFormat="1" ht="16.5" spans="1:18">
      <c r="A1299" s="278" t="s">
        <v>3233</v>
      </c>
      <c r="B1299" s="311" t="s">
        <v>1763</v>
      </c>
      <c r="C1299" s="312"/>
      <c r="D1299" s="280" t="s">
        <v>3234</v>
      </c>
      <c r="E1299" s="285">
        <v>6277.90655172412</v>
      </c>
      <c r="F1299" s="285" t="s">
        <v>2552</v>
      </c>
      <c r="G1299" s="286"/>
      <c r="H1299" s="286"/>
      <c r="I1299" s="286"/>
      <c r="J1299" s="286"/>
      <c r="K1299" s="286" t="e">
        <f>INDEX('2月'!F:F,MATCH(G1299,'2月'!A:A,0))</f>
        <v>#N/A</v>
      </c>
      <c r="L1299" s="287" t="s">
        <v>45</v>
      </c>
      <c r="M1299" s="287"/>
      <c r="N1299" s="287" t="s">
        <v>45</v>
      </c>
      <c r="O1299" s="286" t="e">
        <f>VLOOKUP(Q1299,重复!A:A,1,FALSE)</f>
        <v>#N/A</v>
      </c>
      <c r="P1299" s="279" t="s">
        <v>543</v>
      </c>
      <c r="Q1299" s="279" t="str">
        <f>INDEX(本体!C:C,MATCH(R1299,本体!E:E,0))</f>
        <v>三包暂停维修授权-店端</v>
      </c>
      <c r="R1299" s="176" t="s">
        <v>3234</v>
      </c>
    </row>
    <row r="1300" s="263" customFormat="1" ht="16.5" spans="1:18">
      <c r="A1300" s="278" t="s">
        <v>3235</v>
      </c>
      <c r="B1300" s="278" t="s">
        <v>1763</v>
      </c>
      <c r="C1300" s="279" t="s">
        <v>3236</v>
      </c>
      <c r="D1300" s="280" t="s">
        <v>3237</v>
      </c>
      <c r="E1300" s="285">
        <v>0</v>
      </c>
      <c r="F1300" s="285" t="s">
        <v>2552</v>
      </c>
      <c r="G1300" s="286"/>
      <c r="H1300" s="286"/>
      <c r="I1300" s="286"/>
      <c r="J1300" s="286"/>
      <c r="K1300" s="286" t="e">
        <f>INDEX('2月'!F:F,MATCH(G1300,'2月'!A:A,0))</f>
        <v>#N/A</v>
      </c>
      <c r="L1300" s="287" t="s">
        <v>33</v>
      </c>
      <c r="M1300" s="287"/>
      <c r="N1300" s="287" t="s">
        <v>45</v>
      </c>
      <c r="O1300" s="286" t="e">
        <f>VLOOKUP(Q1300,重复!A:A,1,FALSE)</f>
        <v>#N/A</v>
      </c>
      <c r="P1300" s="279" t="s">
        <v>543</v>
      </c>
      <c r="Q1300" s="279" t="str">
        <f>INDEX(本体!C:C,MATCH(R1300,本体!E:E,0))</f>
        <v>维修履历查看授权-店端</v>
      </c>
      <c r="R1300" s="176" t="s">
        <v>3238</v>
      </c>
    </row>
    <row r="1301" s="263" customFormat="1" ht="16.5" spans="1:18">
      <c r="A1301" s="278" t="s">
        <v>3239</v>
      </c>
      <c r="B1301" s="311" t="s">
        <v>1763</v>
      </c>
      <c r="C1301" s="312"/>
      <c r="D1301" s="280" t="s">
        <v>3240</v>
      </c>
      <c r="E1301" s="285">
        <v>7847.38318965515</v>
      </c>
      <c r="F1301" s="285" t="s">
        <v>2552</v>
      </c>
      <c r="G1301" s="286"/>
      <c r="H1301" s="286"/>
      <c r="I1301" s="286"/>
      <c r="J1301" s="286"/>
      <c r="K1301" s="286" t="e">
        <f>INDEX('2月'!F:F,MATCH(G1301,'2月'!A:A,0))</f>
        <v>#N/A</v>
      </c>
      <c r="L1301" s="287" t="s">
        <v>33</v>
      </c>
      <c r="M1301" s="287"/>
      <c r="N1301" s="287" t="s">
        <v>45</v>
      </c>
      <c r="O1301" s="286" t="e">
        <f>VLOOKUP(Q1301,重复!A:A,1,FALSE)</f>
        <v>#N/A</v>
      </c>
      <c r="P1301" s="279" t="s">
        <v>543</v>
      </c>
      <c r="Q1301" s="279" t="str">
        <f>INDEX(本体!C:C,MATCH(R1301,本体!E:E,0))</f>
        <v>维修履历查看授权-店端</v>
      </c>
      <c r="R1301" s="176" t="s">
        <v>3240</v>
      </c>
    </row>
    <row r="1302" s="263" customFormat="1" ht="16.5" spans="1:18">
      <c r="A1302" s="278" t="s">
        <v>3241</v>
      </c>
      <c r="B1302" s="311" t="s">
        <v>1763</v>
      </c>
      <c r="C1302" s="312"/>
      <c r="D1302" s="280" t="s">
        <v>3238</v>
      </c>
      <c r="E1302" s="285">
        <v>6277.90655172412</v>
      </c>
      <c r="F1302" s="285" t="s">
        <v>2552</v>
      </c>
      <c r="G1302" s="286"/>
      <c r="H1302" s="286"/>
      <c r="I1302" s="286"/>
      <c r="J1302" s="286"/>
      <c r="K1302" s="286" t="e">
        <f>INDEX('2月'!F:F,MATCH(G1302,'2月'!A:A,0))</f>
        <v>#N/A</v>
      </c>
      <c r="L1302" s="287" t="s">
        <v>33</v>
      </c>
      <c r="M1302" s="287"/>
      <c r="N1302" s="287" t="s">
        <v>45</v>
      </c>
      <c r="O1302" s="286" t="e">
        <f>VLOOKUP(Q1302,重复!A:A,1,FALSE)</f>
        <v>#N/A</v>
      </c>
      <c r="P1302" s="279" t="s">
        <v>543</v>
      </c>
      <c r="Q1302" s="279" t="str">
        <f>INDEX(本体!C:C,MATCH(R1302,本体!E:E,0))</f>
        <v>维修履历查看授权-店端</v>
      </c>
      <c r="R1302" s="176" t="s">
        <v>3238</v>
      </c>
    </row>
    <row r="1303" s="263" customFormat="1" ht="16.5" spans="1:18">
      <c r="A1303" s="278" t="s">
        <v>3242</v>
      </c>
      <c r="B1303" s="311" t="s">
        <v>1763</v>
      </c>
      <c r="C1303" s="312"/>
      <c r="D1303" s="280" t="s">
        <v>3243</v>
      </c>
      <c r="E1303" s="285">
        <v>6277.90655172412</v>
      </c>
      <c r="F1303" s="285" t="s">
        <v>2552</v>
      </c>
      <c r="G1303" s="286"/>
      <c r="H1303" s="286"/>
      <c r="I1303" s="286"/>
      <c r="J1303" s="286"/>
      <c r="K1303" s="286" t="e">
        <f>INDEX('2月'!F:F,MATCH(G1303,'2月'!A:A,0))</f>
        <v>#N/A</v>
      </c>
      <c r="L1303" s="287" t="s">
        <v>33</v>
      </c>
      <c r="M1303" s="287"/>
      <c r="N1303" s="287" t="s">
        <v>45</v>
      </c>
      <c r="O1303" s="286" t="e">
        <f>VLOOKUP(Q1303,重复!A:A,1,FALSE)</f>
        <v>#N/A</v>
      </c>
      <c r="P1303" s="279" t="s">
        <v>543</v>
      </c>
      <c r="Q1303" s="279" t="str">
        <f>INDEX(本体!C:C,MATCH(R1303,本体!E:E,0))</f>
        <v>维修履历查看授权-店端</v>
      </c>
      <c r="R1303" s="176" t="s">
        <v>3243</v>
      </c>
    </row>
    <row r="1304" s="263" customFormat="1" ht="16.5" spans="1:18">
      <c r="A1304" s="278" t="s">
        <v>3244</v>
      </c>
      <c r="B1304" s="311" t="s">
        <v>1763</v>
      </c>
      <c r="C1304" s="312" t="s">
        <v>3245</v>
      </c>
      <c r="D1304" s="280" t="s">
        <v>3246</v>
      </c>
      <c r="E1304" s="285">
        <v>10986.3364655172</v>
      </c>
      <c r="F1304" s="285" t="s">
        <v>2552</v>
      </c>
      <c r="G1304" s="286"/>
      <c r="H1304" s="286"/>
      <c r="I1304" s="286"/>
      <c r="J1304" s="286"/>
      <c r="K1304" s="286" t="e">
        <f>INDEX('2月'!F:F,MATCH(G1304,'2月'!A:A,0))</f>
        <v>#N/A</v>
      </c>
      <c r="L1304" s="287" t="s">
        <v>45</v>
      </c>
      <c r="M1304" s="287"/>
      <c r="N1304" s="287" t="s">
        <v>45</v>
      </c>
      <c r="O1304" s="286" t="e">
        <f>VLOOKUP(Q1304,重复!A:A,1,FALSE)</f>
        <v>#N/A</v>
      </c>
      <c r="P1304" s="279" t="s">
        <v>543</v>
      </c>
      <c r="Q1304" s="279" t="str">
        <f>INDEX(本体!C:C,MATCH(R1304,本体!E:E,0))</f>
        <v>厂家政策实施汇总查询-厂端</v>
      </c>
      <c r="R1304" s="312" t="s">
        <v>3247</v>
      </c>
    </row>
    <row r="1305" s="263" customFormat="1" ht="16.5" spans="1:18">
      <c r="A1305" s="278" t="s">
        <v>3248</v>
      </c>
      <c r="B1305" s="311" t="s">
        <v>1763</v>
      </c>
      <c r="C1305" s="312"/>
      <c r="D1305" s="280" t="s">
        <v>3249</v>
      </c>
      <c r="E1305" s="285">
        <v>7847.38318965515</v>
      </c>
      <c r="F1305" s="285" t="s">
        <v>2552</v>
      </c>
      <c r="G1305" s="286"/>
      <c r="H1305" s="286"/>
      <c r="I1305" s="286"/>
      <c r="J1305" s="286"/>
      <c r="K1305" s="286" t="e">
        <f>INDEX('2月'!F:F,MATCH(G1305,'2月'!A:A,0))</f>
        <v>#N/A</v>
      </c>
      <c r="L1305" s="287" t="s">
        <v>45</v>
      </c>
      <c r="M1305" s="287"/>
      <c r="N1305" s="287" t="s">
        <v>45</v>
      </c>
      <c r="O1305" s="286" t="e">
        <f>VLOOKUP(Q1305,重复!A:A,1,FALSE)</f>
        <v>#N/A</v>
      </c>
      <c r="P1305" s="279" t="s">
        <v>543</v>
      </c>
      <c r="Q1305" s="279" t="str">
        <f>INDEX(本体!C:C,MATCH(R1305,本体!E:E,0))</f>
        <v>厂家政策实施汇总查询-厂端</v>
      </c>
      <c r="R1305" s="312" t="s">
        <v>3247</v>
      </c>
    </row>
    <row r="1306" s="263" customFormat="1" ht="16.5" spans="1:18">
      <c r="A1306" s="278" t="s">
        <v>3250</v>
      </c>
      <c r="B1306" s="311" t="s">
        <v>1763</v>
      </c>
      <c r="C1306" s="312"/>
      <c r="D1306" s="280" t="s">
        <v>3251</v>
      </c>
      <c r="E1306" s="285">
        <v>0</v>
      </c>
      <c r="F1306" s="285" t="s">
        <v>2552</v>
      </c>
      <c r="G1306" s="286"/>
      <c r="H1306" s="286"/>
      <c r="I1306" s="286"/>
      <c r="J1306" s="286"/>
      <c r="K1306" s="286" t="e">
        <f>INDEX('2月'!F:F,MATCH(G1306,'2月'!A:A,0))</f>
        <v>#N/A</v>
      </c>
      <c r="L1306" s="287" t="s">
        <v>45</v>
      </c>
      <c r="M1306" s="287"/>
      <c r="N1306" s="287" t="s">
        <v>45</v>
      </c>
      <c r="O1306" s="286" t="e">
        <f>VLOOKUP(Q1306,重复!A:A,1,FALSE)</f>
        <v>#N/A</v>
      </c>
      <c r="P1306" s="279" t="s">
        <v>543</v>
      </c>
      <c r="Q1306" s="279" t="e">
        <f>INDEX(本体!C:C,MATCH(R1306,本体!E:E,0))</f>
        <v>#N/A</v>
      </c>
      <c r="R1306" s="180" t="s">
        <v>520</v>
      </c>
    </row>
    <row r="1307" s="263" customFormat="1" ht="16.5" spans="1:18">
      <c r="A1307" s="278" t="s">
        <v>3252</v>
      </c>
      <c r="B1307" s="311" t="s">
        <v>1763</v>
      </c>
      <c r="C1307" s="312"/>
      <c r="D1307" s="280" t="s">
        <v>3253</v>
      </c>
      <c r="E1307" s="285">
        <v>0</v>
      </c>
      <c r="F1307" s="285" t="s">
        <v>2552</v>
      </c>
      <c r="G1307" s="286"/>
      <c r="H1307" s="286"/>
      <c r="I1307" s="286"/>
      <c r="J1307" s="286"/>
      <c r="K1307" s="286" t="e">
        <f>INDEX('2月'!F:F,MATCH(G1307,'2月'!A:A,0))</f>
        <v>#N/A</v>
      </c>
      <c r="L1307" s="287" t="s">
        <v>45</v>
      </c>
      <c r="M1307" s="287"/>
      <c r="N1307" s="287" t="s">
        <v>45</v>
      </c>
      <c r="O1307" s="286" t="e">
        <f>VLOOKUP(Q1307,重复!A:A,1,FALSE)</f>
        <v>#N/A</v>
      </c>
      <c r="P1307" s="279" t="s">
        <v>543</v>
      </c>
      <c r="Q1307" s="279" t="e">
        <f>INDEX(本体!C:C,MATCH(R1307,本体!E:E,0))</f>
        <v>#N/A</v>
      </c>
      <c r="R1307" s="180" t="s">
        <v>520</v>
      </c>
    </row>
    <row r="1308" s="263" customFormat="1" ht="16.5" spans="1:18">
      <c r="A1308" s="278" t="s">
        <v>3254</v>
      </c>
      <c r="B1308" s="311" t="s">
        <v>1763</v>
      </c>
      <c r="C1308" s="312"/>
      <c r="D1308" s="280" t="s">
        <v>3255</v>
      </c>
      <c r="E1308" s="285">
        <v>7847.38318965515</v>
      </c>
      <c r="F1308" s="285" t="s">
        <v>2552</v>
      </c>
      <c r="G1308" s="286"/>
      <c r="H1308" s="286"/>
      <c r="I1308" s="286"/>
      <c r="J1308" s="286"/>
      <c r="K1308" s="286" t="e">
        <f>INDEX('2月'!F:F,MATCH(G1308,'2月'!A:A,0))</f>
        <v>#N/A</v>
      </c>
      <c r="L1308" s="287" t="s">
        <v>45</v>
      </c>
      <c r="M1308" s="287"/>
      <c r="N1308" s="287" t="s">
        <v>45</v>
      </c>
      <c r="O1308" s="286" t="e">
        <f>VLOOKUP(Q1308,重复!A:A,1,FALSE)</f>
        <v>#N/A</v>
      </c>
      <c r="P1308" s="279" t="s">
        <v>543</v>
      </c>
      <c r="Q1308" s="279" t="str">
        <f>INDEX(本体!C:C,MATCH(R1308,本体!E:E,0))</f>
        <v>厂家政策实施汇总查询-厂端</v>
      </c>
      <c r="R1308" s="312" t="s">
        <v>3247</v>
      </c>
    </row>
    <row r="1309" s="263" customFormat="1" ht="16.5" spans="1:18">
      <c r="A1309" s="278" t="s">
        <v>3256</v>
      </c>
      <c r="B1309" s="278" t="s">
        <v>1763</v>
      </c>
      <c r="C1309" s="279" t="s">
        <v>3257</v>
      </c>
      <c r="D1309" s="280" t="s">
        <v>3258</v>
      </c>
      <c r="E1309" s="285">
        <v>10986.3364655172</v>
      </c>
      <c r="F1309" s="285" t="s">
        <v>2552</v>
      </c>
      <c r="G1309" s="286"/>
      <c r="H1309" s="286"/>
      <c r="I1309" s="286"/>
      <c r="J1309" s="286"/>
      <c r="K1309" s="286" t="e">
        <f>INDEX('2月'!F:F,MATCH(G1309,'2月'!A:A,0))</f>
        <v>#N/A</v>
      </c>
      <c r="L1309" s="287" t="s">
        <v>45</v>
      </c>
      <c r="M1309" s="287"/>
      <c r="N1309" s="287" t="s">
        <v>45</v>
      </c>
      <c r="O1309" s="286" t="e">
        <f>VLOOKUP(Q1309,重复!A:A,1,FALSE)</f>
        <v>#N/A</v>
      </c>
      <c r="P1309" s="279" t="s">
        <v>543</v>
      </c>
      <c r="Q1309" s="279" t="str">
        <f>INDEX(本体!C:C,MATCH(R1309,本体!E:E,0))</f>
        <v>厂家政策实施明细查询-厂端</v>
      </c>
      <c r="R1309" s="279" t="s">
        <v>3259</v>
      </c>
    </row>
    <row r="1310" s="263" customFormat="1" ht="16.5" spans="1:18">
      <c r="A1310" s="278" t="s">
        <v>3260</v>
      </c>
      <c r="B1310" s="278" t="s">
        <v>1763</v>
      </c>
      <c r="C1310" s="279"/>
      <c r="D1310" s="280" t="s">
        <v>3261</v>
      </c>
      <c r="E1310" s="285">
        <v>7847.38318965515</v>
      </c>
      <c r="F1310" s="285" t="s">
        <v>2552</v>
      </c>
      <c r="G1310" s="286"/>
      <c r="H1310" s="286"/>
      <c r="I1310" s="286"/>
      <c r="J1310" s="286"/>
      <c r="K1310" s="286" t="e">
        <f>INDEX('2月'!F:F,MATCH(G1310,'2月'!A:A,0))</f>
        <v>#N/A</v>
      </c>
      <c r="L1310" s="287" t="s">
        <v>45</v>
      </c>
      <c r="M1310" s="287"/>
      <c r="N1310" s="287" t="s">
        <v>45</v>
      </c>
      <c r="O1310" s="286" t="e">
        <f>VLOOKUP(Q1310,重复!A:A,1,FALSE)</f>
        <v>#N/A</v>
      </c>
      <c r="P1310" s="279" t="s">
        <v>543</v>
      </c>
      <c r="Q1310" s="279" t="str">
        <f>INDEX(本体!C:C,MATCH(R1310,本体!E:E,0))</f>
        <v>厂家政策实施明细查询-厂端</v>
      </c>
      <c r="R1310" s="279" t="s">
        <v>3259</v>
      </c>
    </row>
    <row r="1311" s="263" customFormat="1" ht="16.5" spans="1:18">
      <c r="A1311" s="278" t="s">
        <v>3262</v>
      </c>
      <c r="B1311" s="278" t="s">
        <v>1763</v>
      </c>
      <c r="C1311" s="279"/>
      <c r="D1311" s="280" t="s">
        <v>3263</v>
      </c>
      <c r="E1311" s="285">
        <v>0</v>
      </c>
      <c r="F1311" s="285" t="s">
        <v>2552</v>
      </c>
      <c r="G1311" s="286"/>
      <c r="H1311" s="286"/>
      <c r="I1311" s="286"/>
      <c r="J1311" s="286"/>
      <c r="K1311" s="286" t="e">
        <f>INDEX('2月'!F:F,MATCH(G1311,'2月'!A:A,0))</f>
        <v>#N/A</v>
      </c>
      <c r="L1311" s="287" t="s">
        <v>45</v>
      </c>
      <c r="M1311" s="287"/>
      <c r="N1311" s="287" t="s">
        <v>45</v>
      </c>
      <c r="O1311" s="286" t="e">
        <f>VLOOKUP(Q1311,重复!A:A,1,FALSE)</f>
        <v>#N/A</v>
      </c>
      <c r="P1311" s="279" t="s">
        <v>543</v>
      </c>
      <c r="Q1311" s="279" t="e">
        <f>INDEX(本体!C:C,MATCH(R1311,本体!E:E,0))</f>
        <v>#N/A</v>
      </c>
      <c r="R1311" s="180" t="s">
        <v>520</v>
      </c>
    </row>
    <row r="1312" s="263" customFormat="1" ht="16.5" spans="1:18">
      <c r="A1312" s="278" t="s">
        <v>3264</v>
      </c>
      <c r="B1312" s="278" t="s">
        <v>1763</v>
      </c>
      <c r="C1312" s="279"/>
      <c r="D1312" s="280" t="s">
        <v>3265</v>
      </c>
      <c r="E1312" s="285">
        <v>0</v>
      </c>
      <c r="F1312" s="285" t="s">
        <v>2552</v>
      </c>
      <c r="G1312" s="286"/>
      <c r="H1312" s="286"/>
      <c r="I1312" s="286"/>
      <c r="J1312" s="286"/>
      <c r="K1312" s="286" t="e">
        <f>INDEX('2月'!F:F,MATCH(G1312,'2月'!A:A,0))</f>
        <v>#N/A</v>
      </c>
      <c r="L1312" s="287" t="s">
        <v>45</v>
      </c>
      <c r="M1312" s="287"/>
      <c r="N1312" s="287" t="s">
        <v>45</v>
      </c>
      <c r="O1312" s="286" t="e">
        <f>VLOOKUP(Q1312,重复!A:A,1,FALSE)</f>
        <v>#N/A</v>
      </c>
      <c r="P1312" s="279" t="s">
        <v>543</v>
      </c>
      <c r="Q1312" s="279" t="e">
        <f>INDEX(本体!C:C,MATCH(R1312,本体!E:E,0))</f>
        <v>#N/A</v>
      </c>
      <c r="R1312" s="180" t="s">
        <v>520</v>
      </c>
    </row>
    <row r="1313" s="263" customFormat="1" ht="16.5" spans="1:18">
      <c r="A1313" s="278" t="s">
        <v>3266</v>
      </c>
      <c r="B1313" s="278" t="s">
        <v>1763</v>
      </c>
      <c r="C1313" s="279"/>
      <c r="D1313" s="280" t="s">
        <v>3267</v>
      </c>
      <c r="E1313" s="285">
        <v>7847.38318965515</v>
      </c>
      <c r="F1313" s="285" t="s">
        <v>2552</v>
      </c>
      <c r="G1313" s="286"/>
      <c r="H1313" s="286"/>
      <c r="I1313" s="286"/>
      <c r="J1313" s="286"/>
      <c r="K1313" s="286" t="e">
        <f>INDEX('2月'!F:F,MATCH(G1313,'2月'!A:A,0))</f>
        <v>#N/A</v>
      </c>
      <c r="L1313" s="287" t="s">
        <v>45</v>
      </c>
      <c r="M1313" s="287"/>
      <c r="N1313" s="287" t="s">
        <v>45</v>
      </c>
      <c r="O1313" s="286" t="e">
        <f>VLOOKUP(Q1313,重复!A:A,1,FALSE)</f>
        <v>#N/A</v>
      </c>
      <c r="P1313" s="279" t="s">
        <v>543</v>
      </c>
      <c r="Q1313" s="279" t="str">
        <f>INDEX(本体!C:C,MATCH(R1313,本体!E:E,0))</f>
        <v>厂家政策实施明细查询-厂端</v>
      </c>
      <c r="R1313" s="279" t="s">
        <v>3259</v>
      </c>
    </row>
    <row r="1314" s="263" customFormat="1" ht="16.5" spans="1:18">
      <c r="A1314" s="278" t="s">
        <v>3268</v>
      </c>
      <c r="B1314" s="278" t="s">
        <v>1763</v>
      </c>
      <c r="C1314" s="279" t="s">
        <v>3269</v>
      </c>
      <c r="D1314" s="279" t="s">
        <v>3270</v>
      </c>
      <c r="E1314" s="285">
        <v>10986.3364655172</v>
      </c>
      <c r="F1314" s="285" t="s">
        <v>2552</v>
      </c>
      <c r="G1314" s="286">
        <v>369</v>
      </c>
      <c r="H1314" s="286" t="s">
        <v>3068</v>
      </c>
      <c r="I1314" s="286" t="s">
        <v>3271</v>
      </c>
      <c r="J1314" s="286" t="s">
        <v>34</v>
      </c>
      <c r="K1314" s="286">
        <f>INDEX('2月'!F:F,MATCH(G1314,'2月'!A:A,0))</f>
        <v>0</v>
      </c>
      <c r="L1314" s="287"/>
      <c r="M1314" s="287"/>
      <c r="N1314" s="287" t="s">
        <v>34</v>
      </c>
      <c r="O1314" s="286" t="str">
        <f>VLOOKUP(Q1314,重复!A:A,1,FALSE)</f>
        <v>厂家政策入厂车辆查询-厂端</v>
      </c>
      <c r="P1314" s="279" t="s">
        <v>543</v>
      </c>
      <c r="Q1314" s="279" t="str">
        <f>INDEX(本体!C:C,MATCH(R1314,本体!E:E,0))</f>
        <v>厂家政策入厂车辆查询-厂端</v>
      </c>
      <c r="R1314" s="279" t="s">
        <v>3272</v>
      </c>
    </row>
    <row r="1315" s="263" customFormat="1" ht="16.5" spans="1:18">
      <c r="A1315" s="278" t="s">
        <v>3273</v>
      </c>
      <c r="B1315" s="278" t="s">
        <v>1763</v>
      </c>
      <c r="C1315" s="279"/>
      <c r="D1315" s="279" t="s">
        <v>3274</v>
      </c>
      <c r="E1315" s="285">
        <v>7847.38318965515</v>
      </c>
      <c r="F1315" s="285" t="s">
        <v>2552</v>
      </c>
      <c r="G1315" s="286">
        <v>418</v>
      </c>
      <c r="H1315" s="286" t="s">
        <v>1253</v>
      </c>
      <c r="I1315" s="286" t="s">
        <v>3271</v>
      </c>
      <c r="J1315" s="286" t="s">
        <v>34</v>
      </c>
      <c r="K1315" s="286">
        <f>INDEX('2月'!F:F,MATCH(G1315,'2月'!A:A,0))</f>
        <v>0</v>
      </c>
      <c r="L1315" s="287" t="s">
        <v>45</v>
      </c>
      <c r="M1315" s="287"/>
      <c r="N1315" s="287" t="s">
        <v>34</v>
      </c>
      <c r="O1315" s="286" t="str">
        <f>VLOOKUP(Q1315,重复!A:A,1,FALSE)</f>
        <v>厂家政策入厂车辆查询-厂端</v>
      </c>
      <c r="P1315" s="279" t="s">
        <v>543</v>
      </c>
      <c r="Q1315" s="279" t="str">
        <f>INDEX(本体!C:C,MATCH(R1315,本体!E:E,0))</f>
        <v>厂家政策入厂车辆查询-厂端</v>
      </c>
      <c r="R1315" s="279" t="s">
        <v>3272</v>
      </c>
    </row>
    <row r="1316" s="263" customFormat="1" ht="16.5" spans="1:18">
      <c r="A1316" s="278" t="s">
        <v>3275</v>
      </c>
      <c r="B1316" s="278" t="s">
        <v>1763</v>
      </c>
      <c r="C1316" s="279"/>
      <c r="D1316" s="279" t="s">
        <v>3276</v>
      </c>
      <c r="E1316" s="285">
        <v>0</v>
      </c>
      <c r="F1316" s="285" t="s">
        <v>2552</v>
      </c>
      <c r="G1316" s="286"/>
      <c r="H1316" s="286"/>
      <c r="I1316" s="286"/>
      <c r="J1316" s="286"/>
      <c r="K1316" s="286" t="e">
        <f>INDEX('2月'!F:F,MATCH(G1316,'2月'!A:A,0))</f>
        <v>#N/A</v>
      </c>
      <c r="L1316" s="287" t="s">
        <v>45</v>
      </c>
      <c r="M1316" s="287"/>
      <c r="N1316" s="287" t="s">
        <v>45</v>
      </c>
      <c r="O1316" s="286" t="e">
        <f>VLOOKUP(Q1316,重复!A:A,1,FALSE)</f>
        <v>#N/A</v>
      </c>
      <c r="P1316" s="279" t="s">
        <v>543</v>
      </c>
      <c r="Q1316" s="279" t="e">
        <f>INDEX(本体!C:C,MATCH(R1316,本体!E:E,0))</f>
        <v>#N/A</v>
      </c>
      <c r="R1316" s="180" t="s">
        <v>520</v>
      </c>
    </row>
    <row r="1317" s="263" customFormat="1" ht="16.5" spans="1:18">
      <c r="A1317" s="278" t="s">
        <v>3277</v>
      </c>
      <c r="B1317" s="278" t="s">
        <v>1763</v>
      </c>
      <c r="C1317" s="279"/>
      <c r="D1317" s="279" t="s">
        <v>3278</v>
      </c>
      <c r="E1317" s="285">
        <v>0</v>
      </c>
      <c r="F1317" s="285" t="s">
        <v>2552</v>
      </c>
      <c r="G1317" s="286"/>
      <c r="H1317" s="286"/>
      <c r="I1317" s="286"/>
      <c r="J1317" s="286"/>
      <c r="K1317" s="286" t="e">
        <f>INDEX('2月'!F:F,MATCH(G1317,'2月'!A:A,0))</f>
        <v>#N/A</v>
      </c>
      <c r="L1317" s="287" t="s">
        <v>45</v>
      </c>
      <c r="M1317" s="287"/>
      <c r="N1317" s="287" t="s">
        <v>45</v>
      </c>
      <c r="O1317" s="286" t="e">
        <f>VLOOKUP(Q1317,重复!A:A,1,FALSE)</f>
        <v>#N/A</v>
      </c>
      <c r="P1317" s="279" t="s">
        <v>543</v>
      </c>
      <c r="Q1317" s="279" t="e">
        <f>INDEX(本体!C:C,MATCH(R1317,本体!E:E,0))</f>
        <v>#N/A</v>
      </c>
      <c r="R1317" s="180" t="s">
        <v>520</v>
      </c>
    </row>
    <row r="1318" s="263" customFormat="1" ht="16.5" spans="1:18">
      <c r="A1318" s="278" t="s">
        <v>3279</v>
      </c>
      <c r="B1318" s="278" t="s">
        <v>1763</v>
      </c>
      <c r="C1318" s="279"/>
      <c r="D1318" s="279" t="s">
        <v>3280</v>
      </c>
      <c r="E1318" s="285">
        <v>0</v>
      </c>
      <c r="F1318" s="285" t="s">
        <v>2552</v>
      </c>
      <c r="G1318" s="286"/>
      <c r="H1318" s="286"/>
      <c r="I1318" s="286"/>
      <c r="J1318" s="286"/>
      <c r="K1318" s="286" t="e">
        <f>INDEX('2月'!F:F,MATCH(G1318,'2月'!A:A,0))</f>
        <v>#N/A</v>
      </c>
      <c r="L1318" s="287" t="s">
        <v>45</v>
      </c>
      <c r="M1318" s="287"/>
      <c r="N1318" s="287" t="s">
        <v>45</v>
      </c>
      <c r="O1318" s="286" t="e">
        <f>VLOOKUP(Q1318,重复!A:A,1,FALSE)</f>
        <v>#N/A</v>
      </c>
      <c r="P1318" s="279" t="s">
        <v>543</v>
      </c>
      <c r="Q1318" s="279" t="e">
        <f>INDEX(本体!C:C,MATCH(R1318,本体!E:E,0))</f>
        <v>#N/A</v>
      </c>
      <c r="R1318" s="180" t="s">
        <v>520</v>
      </c>
    </row>
    <row r="1319" s="263" customFormat="1" ht="16.5" spans="1:18">
      <c r="A1319" s="278" t="s">
        <v>3281</v>
      </c>
      <c r="B1319" s="278" t="s">
        <v>1763</v>
      </c>
      <c r="C1319" s="279"/>
      <c r="D1319" s="279" t="s">
        <v>3282</v>
      </c>
      <c r="E1319" s="285">
        <v>0</v>
      </c>
      <c r="F1319" s="285" t="s">
        <v>2552</v>
      </c>
      <c r="G1319" s="286"/>
      <c r="H1319" s="286"/>
      <c r="I1319" s="286"/>
      <c r="J1319" s="286"/>
      <c r="K1319" s="286" t="e">
        <f>INDEX('2月'!F:F,MATCH(G1319,'2月'!A:A,0))</f>
        <v>#N/A</v>
      </c>
      <c r="L1319" s="287" t="s">
        <v>45</v>
      </c>
      <c r="M1319" s="287"/>
      <c r="N1319" s="287" t="s">
        <v>45</v>
      </c>
      <c r="O1319" s="286" t="e">
        <f>VLOOKUP(Q1319,重复!A:A,1,FALSE)</f>
        <v>#N/A</v>
      </c>
      <c r="P1319" s="279" t="s">
        <v>543</v>
      </c>
      <c r="Q1319" s="279" t="e">
        <f>INDEX(本体!C:C,MATCH(R1319,本体!E:E,0))</f>
        <v>#N/A</v>
      </c>
      <c r="R1319" s="180" t="s">
        <v>520</v>
      </c>
    </row>
    <row r="1320" s="263" customFormat="1" ht="16.5" spans="1:18">
      <c r="A1320" s="278" t="s">
        <v>3283</v>
      </c>
      <c r="B1320" s="278" t="s">
        <v>1763</v>
      </c>
      <c r="C1320" s="279"/>
      <c r="D1320" s="279" t="s">
        <v>3284</v>
      </c>
      <c r="E1320" s="285">
        <v>7847.38318965515</v>
      </c>
      <c r="F1320" s="285" t="s">
        <v>2552</v>
      </c>
      <c r="G1320" s="286"/>
      <c r="H1320" s="286"/>
      <c r="I1320" s="286"/>
      <c r="J1320" s="286"/>
      <c r="K1320" s="286" t="e">
        <f>INDEX('2月'!F:F,MATCH(G1320,'2月'!A:A,0))</f>
        <v>#N/A</v>
      </c>
      <c r="L1320" s="287" t="s">
        <v>45</v>
      </c>
      <c r="M1320" s="287"/>
      <c r="N1320" s="287" t="s">
        <v>45</v>
      </c>
      <c r="O1320" s="286" t="str">
        <f>VLOOKUP(Q1320,重复!A:A,1,FALSE)</f>
        <v>厂家政策入厂车辆查询-厂端</v>
      </c>
      <c r="P1320" s="279" t="s">
        <v>543</v>
      </c>
      <c r="Q1320" s="279" t="str">
        <f>INDEX(本体!C:C,MATCH(R1320,本体!E:E,0))</f>
        <v>厂家政策入厂车辆查询-厂端</v>
      </c>
      <c r="R1320" s="279" t="s">
        <v>3272</v>
      </c>
    </row>
    <row r="1321" s="263" customFormat="1" ht="16.5" spans="1:18">
      <c r="A1321" s="278" t="s">
        <v>3285</v>
      </c>
      <c r="B1321" s="278" t="s">
        <v>1763</v>
      </c>
      <c r="C1321" s="279" t="s">
        <v>3286</v>
      </c>
      <c r="D1321" s="279" t="s">
        <v>3270</v>
      </c>
      <c r="E1321" s="285">
        <v>0</v>
      </c>
      <c r="F1321" s="285" t="s">
        <v>2552</v>
      </c>
      <c r="G1321" s="286"/>
      <c r="H1321" s="286"/>
      <c r="I1321" s="286"/>
      <c r="J1321" s="286"/>
      <c r="K1321" s="286" t="e">
        <f>INDEX('2月'!F:F,MATCH(G1321,'2月'!A:A,0))</f>
        <v>#N/A</v>
      </c>
      <c r="L1321" s="287" t="s">
        <v>45</v>
      </c>
      <c r="M1321" s="287"/>
      <c r="N1321" s="287" t="s">
        <v>45</v>
      </c>
      <c r="O1321" s="286" t="e">
        <f>VLOOKUP(Q1321,重复!A:A,1,FALSE)</f>
        <v>#N/A</v>
      </c>
      <c r="P1321" s="279" t="s">
        <v>543</v>
      </c>
      <c r="Q1321" s="279" t="e">
        <f>INDEX(本体!C:C,MATCH(R1321,本体!E:E,0))</f>
        <v>#N/A</v>
      </c>
      <c r="R1321" s="180" t="s">
        <v>520</v>
      </c>
    </row>
    <row r="1322" s="263" customFormat="1" ht="16.5" spans="1:18">
      <c r="A1322" s="278" t="s">
        <v>3287</v>
      </c>
      <c r="B1322" s="278" t="s">
        <v>1763</v>
      </c>
      <c r="C1322" s="279"/>
      <c r="D1322" s="279" t="s">
        <v>3274</v>
      </c>
      <c r="E1322" s="285">
        <v>0</v>
      </c>
      <c r="F1322" s="285" t="s">
        <v>2552</v>
      </c>
      <c r="G1322" s="286"/>
      <c r="H1322" s="286"/>
      <c r="I1322" s="286"/>
      <c r="J1322" s="286"/>
      <c r="K1322" s="286" t="e">
        <f>INDEX('2月'!F:F,MATCH(G1322,'2月'!A:A,0))</f>
        <v>#N/A</v>
      </c>
      <c r="L1322" s="287" t="s">
        <v>45</v>
      </c>
      <c r="M1322" s="287"/>
      <c r="N1322" s="287" t="s">
        <v>45</v>
      </c>
      <c r="O1322" s="286" t="e">
        <f>VLOOKUP(Q1322,重复!A:A,1,FALSE)</f>
        <v>#N/A</v>
      </c>
      <c r="P1322" s="279" t="s">
        <v>543</v>
      </c>
      <c r="Q1322" s="279" t="e">
        <f>INDEX(本体!C:C,MATCH(R1322,本体!E:E,0))</f>
        <v>#N/A</v>
      </c>
      <c r="R1322" s="180" t="s">
        <v>520</v>
      </c>
    </row>
    <row r="1323" s="263" customFormat="1" ht="16.5" spans="1:18">
      <c r="A1323" s="278" t="s">
        <v>3288</v>
      </c>
      <c r="B1323" s="278" t="s">
        <v>1763</v>
      </c>
      <c r="C1323" s="279"/>
      <c r="D1323" s="279" t="s">
        <v>3276</v>
      </c>
      <c r="E1323" s="285">
        <v>0</v>
      </c>
      <c r="F1323" s="285" t="s">
        <v>2552</v>
      </c>
      <c r="G1323" s="286"/>
      <c r="H1323" s="286"/>
      <c r="I1323" s="286"/>
      <c r="J1323" s="286"/>
      <c r="K1323" s="286" t="e">
        <f>INDEX('2月'!F:F,MATCH(G1323,'2月'!A:A,0))</f>
        <v>#N/A</v>
      </c>
      <c r="L1323" s="287" t="s">
        <v>45</v>
      </c>
      <c r="M1323" s="287"/>
      <c r="N1323" s="287" t="s">
        <v>45</v>
      </c>
      <c r="O1323" s="286" t="e">
        <f>VLOOKUP(Q1323,重复!A:A,1,FALSE)</f>
        <v>#N/A</v>
      </c>
      <c r="P1323" s="279" t="s">
        <v>543</v>
      </c>
      <c r="Q1323" s="279" t="e">
        <f>INDEX(本体!C:C,MATCH(R1323,本体!E:E,0))</f>
        <v>#N/A</v>
      </c>
      <c r="R1323" s="180" t="s">
        <v>520</v>
      </c>
    </row>
    <row r="1324" s="263" customFormat="1" ht="16.5" spans="1:18">
      <c r="A1324" s="278" t="s">
        <v>3289</v>
      </c>
      <c r="B1324" s="278" t="s">
        <v>1763</v>
      </c>
      <c r="C1324" s="279"/>
      <c r="D1324" s="279" t="s">
        <v>3278</v>
      </c>
      <c r="E1324" s="285">
        <v>0</v>
      </c>
      <c r="F1324" s="285" t="s">
        <v>2552</v>
      </c>
      <c r="G1324" s="286"/>
      <c r="H1324" s="286"/>
      <c r="I1324" s="286"/>
      <c r="J1324" s="286"/>
      <c r="K1324" s="286" t="e">
        <f>INDEX('2月'!F:F,MATCH(G1324,'2月'!A:A,0))</f>
        <v>#N/A</v>
      </c>
      <c r="L1324" s="287" t="s">
        <v>45</v>
      </c>
      <c r="M1324" s="287"/>
      <c r="N1324" s="287" t="s">
        <v>45</v>
      </c>
      <c r="O1324" s="286" t="e">
        <f>VLOOKUP(Q1324,重复!A:A,1,FALSE)</f>
        <v>#N/A</v>
      </c>
      <c r="P1324" s="279" t="s">
        <v>543</v>
      </c>
      <c r="Q1324" s="279" t="e">
        <f>INDEX(本体!C:C,MATCH(R1324,本体!E:E,0))</f>
        <v>#N/A</v>
      </c>
      <c r="R1324" s="180" t="s">
        <v>520</v>
      </c>
    </row>
    <row r="1325" s="263" customFormat="1" ht="16.5" spans="1:18">
      <c r="A1325" s="278" t="s">
        <v>3290</v>
      </c>
      <c r="B1325" s="278" t="s">
        <v>1763</v>
      </c>
      <c r="C1325" s="279"/>
      <c r="D1325" s="279" t="s">
        <v>3280</v>
      </c>
      <c r="E1325" s="285">
        <v>0</v>
      </c>
      <c r="F1325" s="285" t="s">
        <v>2552</v>
      </c>
      <c r="G1325" s="286"/>
      <c r="H1325" s="286"/>
      <c r="I1325" s="286"/>
      <c r="J1325" s="286"/>
      <c r="K1325" s="286" t="e">
        <f>INDEX('2月'!F:F,MATCH(G1325,'2月'!A:A,0))</f>
        <v>#N/A</v>
      </c>
      <c r="L1325" s="287" t="s">
        <v>45</v>
      </c>
      <c r="M1325" s="287"/>
      <c r="N1325" s="287" t="s">
        <v>45</v>
      </c>
      <c r="O1325" s="286" t="e">
        <f>VLOOKUP(Q1325,重复!A:A,1,FALSE)</f>
        <v>#N/A</v>
      </c>
      <c r="P1325" s="279" t="s">
        <v>543</v>
      </c>
      <c r="Q1325" s="279" t="e">
        <f>INDEX(本体!C:C,MATCH(R1325,本体!E:E,0))</f>
        <v>#N/A</v>
      </c>
      <c r="R1325" s="180" t="s">
        <v>520</v>
      </c>
    </row>
    <row r="1326" s="263" customFormat="1" ht="16.5" spans="1:18">
      <c r="A1326" s="278" t="s">
        <v>3291</v>
      </c>
      <c r="B1326" s="278" t="s">
        <v>1763</v>
      </c>
      <c r="C1326" s="279"/>
      <c r="D1326" s="279" t="s">
        <v>3282</v>
      </c>
      <c r="E1326" s="285">
        <v>0</v>
      </c>
      <c r="F1326" s="285" t="s">
        <v>2552</v>
      </c>
      <c r="G1326" s="286"/>
      <c r="H1326" s="286"/>
      <c r="I1326" s="286"/>
      <c r="J1326" s="286"/>
      <c r="K1326" s="286" t="e">
        <f>INDEX('2月'!F:F,MATCH(G1326,'2月'!A:A,0))</f>
        <v>#N/A</v>
      </c>
      <c r="L1326" s="287" t="s">
        <v>45</v>
      </c>
      <c r="M1326" s="287"/>
      <c r="N1326" s="287" t="s">
        <v>45</v>
      </c>
      <c r="O1326" s="286" t="e">
        <f>VLOOKUP(Q1326,重复!A:A,1,FALSE)</f>
        <v>#N/A</v>
      </c>
      <c r="P1326" s="279" t="s">
        <v>543</v>
      </c>
      <c r="Q1326" s="279" t="e">
        <f>INDEX(本体!C:C,MATCH(R1326,本体!E:E,0))</f>
        <v>#N/A</v>
      </c>
      <c r="R1326" s="180" t="s">
        <v>520</v>
      </c>
    </row>
    <row r="1327" s="263" customFormat="1" ht="16.5" spans="1:18">
      <c r="A1327" s="278" t="s">
        <v>3292</v>
      </c>
      <c r="B1327" s="278" t="s">
        <v>1763</v>
      </c>
      <c r="C1327" s="279"/>
      <c r="D1327" s="279" t="s">
        <v>3284</v>
      </c>
      <c r="E1327" s="285">
        <v>7847.38318965515</v>
      </c>
      <c r="F1327" s="285" t="s">
        <v>2552</v>
      </c>
      <c r="G1327" s="286"/>
      <c r="H1327" s="286"/>
      <c r="I1327" s="286"/>
      <c r="J1327" s="286"/>
      <c r="K1327" s="286" t="e">
        <f>INDEX('2月'!F:F,MATCH(G1327,'2月'!A:A,0))</f>
        <v>#N/A</v>
      </c>
      <c r="L1327" s="287" t="s">
        <v>45</v>
      </c>
      <c r="M1327" s="287"/>
      <c r="N1327" s="287" t="s">
        <v>45</v>
      </c>
      <c r="O1327" s="286" t="str">
        <f>VLOOKUP(Q1327,重复!A:A,1,FALSE)</f>
        <v>厂家政策入厂车辆查询-厂端</v>
      </c>
      <c r="P1327" s="279" t="s">
        <v>543</v>
      </c>
      <c r="Q1327" s="279" t="str">
        <f>INDEX(本体!C:C,MATCH(R1327,本体!E:E,0))</f>
        <v>厂家政策入厂车辆查询-厂端</v>
      </c>
      <c r="R1327" s="279" t="s">
        <v>3272</v>
      </c>
    </row>
    <row r="1328" s="263" customFormat="1" ht="16.5" spans="1:18">
      <c r="A1328" s="278" t="s">
        <v>3293</v>
      </c>
      <c r="B1328" s="278" t="s">
        <v>1763</v>
      </c>
      <c r="C1328" s="279" t="s">
        <v>3294</v>
      </c>
      <c r="D1328" s="279" t="s">
        <v>3295</v>
      </c>
      <c r="E1328" s="285">
        <v>10986.3364655172</v>
      </c>
      <c r="F1328" s="285" t="s">
        <v>2552</v>
      </c>
      <c r="G1328" s="286">
        <v>374</v>
      </c>
      <c r="H1328" s="286" t="s">
        <v>3068</v>
      </c>
      <c r="I1328" s="286" t="s">
        <v>3296</v>
      </c>
      <c r="J1328" s="286" t="s">
        <v>34</v>
      </c>
      <c r="K1328" s="286">
        <f>INDEX('2月'!F:F,MATCH(G1328,'2月'!A:A,0))</f>
        <v>0</v>
      </c>
      <c r="L1328" s="287"/>
      <c r="M1328" s="287"/>
      <c r="N1328" s="287" t="s">
        <v>34</v>
      </c>
      <c r="O1328" s="286" t="str">
        <f>VLOOKUP(Q1328,重复!A:A,1,FALSE)</f>
        <v>定保通销售履历下载-厂端</v>
      </c>
      <c r="P1328" s="279" t="s">
        <v>543</v>
      </c>
      <c r="Q1328" s="279" t="str">
        <f>INDEX(本体!C:C,MATCH(R1328,本体!E:E,0))</f>
        <v>定保通销售履历下载-厂端</v>
      </c>
      <c r="R1328" s="279" t="s">
        <v>3297</v>
      </c>
    </row>
    <row r="1329" s="263" customFormat="1" ht="16.5" spans="1:18">
      <c r="A1329" s="278" t="s">
        <v>3298</v>
      </c>
      <c r="B1329" s="278" t="s">
        <v>1763</v>
      </c>
      <c r="C1329" s="279"/>
      <c r="D1329" s="279" t="s">
        <v>3299</v>
      </c>
      <c r="E1329" s="285">
        <v>6277.90655172412</v>
      </c>
      <c r="F1329" s="285" t="s">
        <v>2552</v>
      </c>
      <c r="G1329" s="286"/>
      <c r="H1329" s="286"/>
      <c r="I1329" s="286"/>
      <c r="J1329" s="286"/>
      <c r="K1329" s="286" t="e">
        <f>INDEX('2月'!F:F,MATCH(G1329,'2月'!A:A,0))</f>
        <v>#N/A</v>
      </c>
      <c r="L1329" s="287" t="s">
        <v>45</v>
      </c>
      <c r="M1329" s="287"/>
      <c r="N1329" s="287" t="s">
        <v>45</v>
      </c>
      <c r="O1329" s="286" t="str">
        <f>VLOOKUP(Q1329,重复!A:A,1,FALSE)</f>
        <v>定保通销售履历下载-厂端</v>
      </c>
      <c r="P1329" s="279" t="s">
        <v>543</v>
      </c>
      <c r="Q1329" s="279" t="str">
        <f>INDEX(本体!C:C,MATCH(R1329,本体!E:E,0))</f>
        <v>定保通销售履历下载-厂端</v>
      </c>
      <c r="R1329" s="279" t="s">
        <v>3297</v>
      </c>
    </row>
    <row r="1330" s="263" customFormat="1" ht="16.5" spans="1:18">
      <c r="A1330" s="278" t="s">
        <v>3300</v>
      </c>
      <c r="B1330" s="278" t="s">
        <v>1763</v>
      </c>
      <c r="C1330" s="279"/>
      <c r="D1330" s="279" t="s">
        <v>3301</v>
      </c>
      <c r="E1330" s="285">
        <v>0</v>
      </c>
      <c r="F1330" s="285" t="s">
        <v>2552</v>
      </c>
      <c r="G1330" s="286"/>
      <c r="H1330" s="286"/>
      <c r="I1330" s="286"/>
      <c r="J1330" s="286"/>
      <c r="K1330" s="286" t="e">
        <f>INDEX('2月'!F:F,MATCH(G1330,'2月'!A:A,0))</f>
        <v>#N/A</v>
      </c>
      <c r="L1330" s="287" t="s">
        <v>45</v>
      </c>
      <c r="M1330" s="287"/>
      <c r="N1330" s="287" t="s">
        <v>45</v>
      </c>
      <c r="O1330" s="286" t="e">
        <f>VLOOKUP(Q1330,重复!A:A,1,FALSE)</f>
        <v>#N/A</v>
      </c>
      <c r="P1330" s="279" t="s">
        <v>543</v>
      </c>
      <c r="Q1330" s="279" t="e">
        <f>INDEX(本体!C:C,MATCH(R1330,本体!E:E,0))</f>
        <v>#N/A</v>
      </c>
      <c r="R1330" s="180" t="s">
        <v>520</v>
      </c>
    </row>
    <row r="1331" s="263" customFormat="1" ht="16.5" spans="1:18">
      <c r="A1331" s="278" t="s">
        <v>3302</v>
      </c>
      <c r="B1331" s="278" t="s">
        <v>1763</v>
      </c>
      <c r="C1331" s="279"/>
      <c r="D1331" s="279" t="s">
        <v>3303</v>
      </c>
      <c r="E1331" s="285">
        <v>0</v>
      </c>
      <c r="F1331" s="285" t="s">
        <v>2552</v>
      </c>
      <c r="G1331" s="286"/>
      <c r="H1331" s="286"/>
      <c r="I1331" s="286"/>
      <c r="J1331" s="286"/>
      <c r="K1331" s="286" t="e">
        <f>INDEX('2月'!F:F,MATCH(G1331,'2月'!A:A,0))</f>
        <v>#N/A</v>
      </c>
      <c r="L1331" s="287" t="s">
        <v>45</v>
      </c>
      <c r="M1331" s="287"/>
      <c r="N1331" s="287" t="s">
        <v>45</v>
      </c>
      <c r="O1331" s="286" t="e">
        <f>VLOOKUP(Q1331,重复!A:A,1,FALSE)</f>
        <v>#N/A</v>
      </c>
      <c r="P1331" s="279" t="s">
        <v>543</v>
      </c>
      <c r="Q1331" s="279" t="e">
        <f>INDEX(本体!C:C,MATCH(R1331,本体!E:E,0))</f>
        <v>#N/A</v>
      </c>
      <c r="R1331" s="180" t="s">
        <v>520</v>
      </c>
    </row>
    <row r="1332" s="263" customFormat="1" ht="16.5" spans="1:18">
      <c r="A1332" s="278" t="s">
        <v>3304</v>
      </c>
      <c r="B1332" s="278" t="s">
        <v>1763</v>
      </c>
      <c r="C1332" s="279"/>
      <c r="D1332" s="279" t="s">
        <v>3305</v>
      </c>
      <c r="E1332" s="285">
        <v>0</v>
      </c>
      <c r="F1332" s="285" t="s">
        <v>2552</v>
      </c>
      <c r="G1332" s="286"/>
      <c r="H1332" s="286"/>
      <c r="I1332" s="286"/>
      <c r="J1332" s="286"/>
      <c r="K1332" s="286" t="e">
        <f>INDEX('2月'!F:F,MATCH(G1332,'2月'!A:A,0))</f>
        <v>#N/A</v>
      </c>
      <c r="L1332" s="287" t="s">
        <v>45</v>
      </c>
      <c r="M1332" s="287"/>
      <c r="N1332" s="287" t="s">
        <v>45</v>
      </c>
      <c r="O1332" s="286" t="e">
        <f>VLOOKUP(Q1332,重复!A:A,1,FALSE)</f>
        <v>#N/A</v>
      </c>
      <c r="P1332" s="279" t="s">
        <v>543</v>
      </c>
      <c r="Q1332" s="279" t="e">
        <f>INDEX(本体!C:C,MATCH(R1332,本体!E:E,0))</f>
        <v>#N/A</v>
      </c>
      <c r="R1332" s="180" t="s">
        <v>520</v>
      </c>
    </row>
    <row r="1333" s="263" customFormat="1" ht="16.5" spans="1:18">
      <c r="A1333" s="278" t="s">
        <v>3306</v>
      </c>
      <c r="B1333" s="278" t="s">
        <v>1763</v>
      </c>
      <c r="C1333" s="279"/>
      <c r="D1333" s="279" t="s">
        <v>3307</v>
      </c>
      <c r="E1333" s="285">
        <v>0</v>
      </c>
      <c r="F1333" s="285" t="s">
        <v>2552</v>
      </c>
      <c r="G1333" s="286"/>
      <c r="H1333" s="286"/>
      <c r="I1333" s="286"/>
      <c r="J1333" s="286"/>
      <c r="K1333" s="286" t="e">
        <f>INDEX('2月'!F:F,MATCH(G1333,'2月'!A:A,0))</f>
        <v>#N/A</v>
      </c>
      <c r="L1333" s="287" t="s">
        <v>45</v>
      </c>
      <c r="M1333" s="287"/>
      <c r="N1333" s="287" t="s">
        <v>45</v>
      </c>
      <c r="O1333" s="286" t="e">
        <f>VLOOKUP(Q1333,重复!A:A,1,FALSE)</f>
        <v>#N/A</v>
      </c>
      <c r="P1333" s="279" t="s">
        <v>543</v>
      </c>
      <c r="Q1333" s="279" t="e">
        <f>INDEX(本体!C:C,MATCH(R1333,本体!E:E,0))</f>
        <v>#N/A</v>
      </c>
      <c r="R1333" s="180" t="s">
        <v>520</v>
      </c>
    </row>
    <row r="1334" s="263" customFormat="1" ht="16.5" spans="1:18">
      <c r="A1334" s="278" t="s">
        <v>3308</v>
      </c>
      <c r="B1334" s="278" t="s">
        <v>1763</v>
      </c>
      <c r="C1334" s="279"/>
      <c r="D1334" s="279" t="s">
        <v>3309</v>
      </c>
      <c r="E1334" s="285">
        <v>0</v>
      </c>
      <c r="F1334" s="285" t="s">
        <v>2552</v>
      </c>
      <c r="G1334" s="286"/>
      <c r="H1334" s="286"/>
      <c r="I1334" s="286"/>
      <c r="J1334" s="286"/>
      <c r="K1334" s="286" t="e">
        <f>INDEX('2月'!F:F,MATCH(G1334,'2月'!A:A,0))</f>
        <v>#N/A</v>
      </c>
      <c r="L1334" s="287" t="s">
        <v>45</v>
      </c>
      <c r="M1334" s="287"/>
      <c r="N1334" s="287" t="s">
        <v>45</v>
      </c>
      <c r="O1334" s="286" t="e">
        <f>VLOOKUP(Q1334,重复!A:A,1,FALSE)</f>
        <v>#N/A</v>
      </c>
      <c r="P1334" s="279" t="s">
        <v>543</v>
      </c>
      <c r="Q1334" s="279" t="e">
        <f>INDEX(本体!C:C,MATCH(R1334,本体!E:E,0))</f>
        <v>#N/A</v>
      </c>
      <c r="R1334" s="180" t="s">
        <v>520</v>
      </c>
    </row>
    <row r="1335" s="263" customFormat="1" ht="16.5" spans="1:18">
      <c r="A1335" s="278" t="s">
        <v>3310</v>
      </c>
      <c r="B1335" s="278" t="s">
        <v>1763</v>
      </c>
      <c r="C1335" s="279"/>
      <c r="D1335" s="279" t="s">
        <v>3311</v>
      </c>
      <c r="E1335" s="285">
        <v>0</v>
      </c>
      <c r="F1335" s="285" t="s">
        <v>2552</v>
      </c>
      <c r="G1335" s="286"/>
      <c r="H1335" s="286"/>
      <c r="I1335" s="286"/>
      <c r="J1335" s="286"/>
      <c r="K1335" s="286" t="e">
        <f>INDEX('2月'!F:F,MATCH(G1335,'2月'!A:A,0))</f>
        <v>#N/A</v>
      </c>
      <c r="L1335" s="287" t="s">
        <v>45</v>
      </c>
      <c r="M1335" s="287"/>
      <c r="N1335" s="287" t="s">
        <v>45</v>
      </c>
      <c r="O1335" s="286" t="e">
        <f>VLOOKUP(Q1335,重复!A:A,1,FALSE)</f>
        <v>#N/A</v>
      </c>
      <c r="P1335" s="279" t="s">
        <v>543</v>
      </c>
      <c r="Q1335" s="279" t="e">
        <f>INDEX(本体!C:C,MATCH(R1335,本体!E:E,0))</f>
        <v>#N/A</v>
      </c>
      <c r="R1335" s="180" t="s">
        <v>520</v>
      </c>
    </row>
    <row r="1336" s="263" customFormat="1" ht="16.5" spans="1:18">
      <c r="A1336" s="278" t="s">
        <v>3312</v>
      </c>
      <c r="B1336" s="278" t="s">
        <v>1763</v>
      </c>
      <c r="C1336" s="279"/>
      <c r="D1336" s="279" t="s">
        <v>3296</v>
      </c>
      <c r="E1336" s="285">
        <v>7847.38318965515</v>
      </c>
      <c r="F1336" s="285" t="s">
        <v>2552</v>
      </c>
      <c r="G1336" s="286"/>
      <c r="H1336" s="286"/>
      <c r="I1336" s="286"/>
      <c r="J1336" s="286"/>
      <c r="K1336" s="286" t="e">
        <f>INDEX('2月'!F:F,MATCH(G1336,'2月'!A:A,0))</f>
        <v>#N/A</v>
      </c>
      <c r="L1336" s="287" t="s">
        <v>45</v>
      </c>
      <c r="M1336" s="287"/>
      <c r="N1336" s="287" t="s">
        <v>45</v>
      </c>
      <c r="O1336" s="286" t="str">
        <f>VLOOKUP(Q1336,重复!A:A,1,FALSE)</f>
        <v>定保通销售履历下载-厂端</v>
      </c>
      <c r="P1336" s="279" t="s">
        <v>543</v>
      </c>
      <c r="Q1336" s="279" t="str">
        <f>INDEX(本体!C:C,MATCH(R1336,本体!E:E,0))</f>
        <v>定保通销售履历下载-厂端</v>
      </c>
      <c r="R1336" s="279" t="s">
        <v>3297</v>
      </c>
    </row>
    <row r="1337" s="263" customFormat="1" ht="16.5" spans="1:18">
      <c r="A1337" s="278" t="s">
        <v>3313</v>
      </c>
      <c r="B1337" s="278" t="s">
        <v>1763</v>
      </c>
      <c r="C1337" s="279"/>
      <c r="D1337" s="279" t="s">
        <v>3314</v>
      </c>
      <c r="E1337" s="285">
        <v>7847.38318965515</v>
      </c>
      <c r="F1337" s="285" t="s">
        <v>2552</v>
      </c>
      <c r="G1337" s="286"/>
      <c r="H1337" s="286"/>
      <c r="I1337" s="286"/>
      <c r="J1337" s="286"/>
      <c r="K1337" s="286" t="e">
        <f>INDEX('2月'!F:F,MATCH(G1337,'2月'!A:A,0))</f>
        <v>#N/A</v>
      </c>
      <c r="L1337" s="287" t="s">
        <v>45</v>
      </c>
      <c r="M1337" s="287"/>
      <c r="N1337" s="287" t="s">
        <v>45</v>
      </c>
      <c r="O1337" s="286" t="str">
        <f>VLOOKUP(Q1337,重复!A:A,1,FALSE)</f>
        <v>定保通销售履历下载-厂端</v>
      </c>
      <c r="P1337" s="279" t="s">
        <v>543</v>
      </c>
      <c r="Q1337" s="279" t="str">
        <f>INDEX(本体!C:C,MATCH(R1337,本体!E:E,0))</f>
        <v>定保通销售履历下载-厂端</v>
      </c>
      <c r="R1337" s="279" t="s">
        <v>3297</v>
      </c>
    </row>
    <row r="1338" s="263" customFormat="1" ht="16.5" spans="1:18">
      <c r="A1338" s="278" t="s">
        <v>3315</v>
      </c>
      <c r="B1338" s="278" t="s">
        <v>1763</v>
      </c>
      <c r="C1338" s="279" t="s">
        <v>3316</v>
      </c>
      <c r="D1338" s="279" t="s">
        <v>3317</v>
      </c>
      <c r="E1338" s="285">
        <v>10986.3364655172</v>
      </c>
      <c r="F1338" s="285" t="s">
        <v>2552</v>
      </c>
      <c r="G1338" s="286">
        <v>420</v>
      </c>
      <c r="H1338" s="286" t="s">
        <v>1253</v>
      </c>
      <c r="I1338" s="286" t="s">
        <v>3318</v>
      </c>
      <c r="J1338" s="286" t="s">
        <v>34</v>
      </c>
      <c r="K1338" s="286">
        <f>INDEX('2月'!F:F,MATCH(G1338,'2月'!A:A,0))</f>
        <v>0</v>
      </c>
      <c r="L1338" s="287"/>
      <c r="M1338" s="287"/>
      <c r="N1338" s="287" t="s">
        <v>34</v>
      </c>
      <c r="O1338" s="286" t="str">
        <f>VLOOKUP(Q1338,重复!A:A,1,FALSE)</f>
        <v>定保通固定数据提取-厂端</v>
      </c>
      <c r="P1338" s="279" t="s">
        <v>543</v>
      </c>
      <c r="Q1338" s="279" t="str">
        <f>INDEX(本体!C:C,MATCH(R1338,本体!E:E,0))</f>
        <v>定保通固定数据提取-厂端</v>
      </c>
      <c r="R1338" s="279" t="s">
        <v>3319</v>
      </c>
    </row>
    <row r="1339" s="263" customFormat="1" ht="16.5" spans="1:18">
      <c r="A1339" s="278" t="s">
        <v>3320</v>
      </c>
      <c r="B1339" s="278" t="s">
        <v>1763</v>
      </c>
      <c r="C1339" s="279"/>
      <c r="D1339" s="279" t="s">
        <v>3321</v>
      </c>
      <c r="E1339" s="285">
        <v>7847.38318965515</v>
      </c>
      <c r="F1339" s="285" t="s">
        <v>2552</v>
      </c>
      <c r="G1339" s="286"/>
      <c r="H1339" s="286"/>
      <c r="I1339" s="286"/>
      <c r="J1339" s="286"/>
      <c r="K1339" s="286" t="e">
        <f>INDEX('2月'!F:F,MATCH(G1339,'2月'!A:A,0))</f>
        <v>#N/A</v>
      </c>
      <c r="L1339" s="287" t="s">
        <v>45</v>
      </c>
      <c r="M1339" s="287"/>
      <c r="N1339" s="287" t="s">
        <v>45</v>
      </c>
      <c r="O1339" s="286" t="str">
        <f>VLOOKUP(Q1339,重复!A:A,1,FALSE)</f>
        <v>定保通固定数据提取-厂端</v>
      </c>
      <c r="P1339" s="279" t="s">
        <v>543</v>
      </c>
      <c r="Q1339" s="279" t="str">
        <f>INDEX(本体!C:C,MATCH(R1339,本体!E:E,0))</f>
        <v>定保通固定数据提取-厂端</v>
      </c>
      <c r="R1339" s="279" t="s">
        <v>3319</v>
      </c>
    </row>
    <row r="1340" s="263" customFormat="1" ht="16.5" spans="1:18">
      <c r="A1340" s="278" t="s">
        <v>3322</v>
      </c>
      <c r="B1340" s="278" t="s">
        <v>1763</v>
      </c>
      <c r="C1340" s="279"/>
      <c r="D1340" s="279" t="s">
        <v>3323</v>
      </c>
      <c r="E1340" s="285">
        <v>0</v>
      </c>
      <c r="F1340" s="285" t="s">
        <v>2552</v>
      </c>
      <c r="G1340" s="286"/>
      <c r="H1340" s="286"/>
      <c r="I1340" s="286"/>
      <c r="J1340" s="286"/>
      <c r="K1340" s="286" t="e">
        <f>INDEX('2月'!F:F,MATCH(G1340,'2月'!A:A,0))</f>
        <v>#N/A</v>
      </c>
      <c r="L1340" s="287" t="s">
        <v>45</v>
      </c>
      <c r="M1340" s="287"/>
      <c r="N1340" s="287" t="s">
        <v>45</v>
      </c>
      <c r="O1340" s="286" t="e">
        <f>VLOOKUP(Q1340,重复!A:A,1,FALSE)</f>
        <v>#N/A</v>
      </c>
      <c r="P1340" s="279" t="s">
        <v>543</v>
      </c>
      <c r="Q1340" s="279" t="e">
        <f>INDEX(本体!C:C,MATCH(R1340,本体!E:E,0))</f>
        <v>#N/A</v>
      </c>
      <c r="R1340" s="180" t="s">
        <v>520</v>
      </c>
    </row>
    <row r="1341" s="263" customFormat="1" ht="16.5" spans="1:18">
      <c r="A1341" s="278" t="s">
        <v>3324</v>
      </c>
      <c r="B1341" s="278" t="s">
        <v>1763</v>
      </c>
      <c r="C1341" s="279"/>
      <c r="D1341" s="281" t="s">
        <v>3325</v>
      </c>
      <c r="E1341" s="285">
        <v>6277.90655172412</v>
      </c>
      <c r="F1341" s="285" t="s">
        <v>2552</v>
      </c>
      <c r="G1341" s="286"/>
      <c r="H1341" s="286"/>
      <c r="I1341" s="286"/>
      <c r="J1341" s="286"/>
      <c r="K1341" s="286" t="e">
        <f>INDEX('2月'!F:F,MATCH(G1341,'2月'!A:A,0))</f>
        <v>#N/A</v>
      </c>
      <c r="L1341" s="287" t="s">
        <v>45</v>
      </c>
      <c r="M1341" s="287"/>
      <c r="N1341" s="287" t="s">
        <v>45</v>
      </c>
      <c r="O1341" s="286" t="str">
        <f>VLOOKUP(Q1341,重复!A:A,1,FALSE)</f>
        <v>定保通固定数据提取-厂端</v>
      </c>
      <c r="P1341" s="279" t="s">
        <v>543</v>
      </c>
      <c r="Q1341" s="279" t="str">
        <f>INDEX(本体!C:C,MATCH(R1341,本体!E:E,0))</f>
        <v>定保通固定数据提取-厂端</v>
      </c>
      <c r="R1341" s="279" t="s">
        <v>3319</v>
      </c>
    </row>
    <row r="1342" s="263" customFormat="1" ht="16.5" spans="1:18">
      <c r="A1342" s="278" t="s">
        <v>3326</v>
      </c>
      <c r="B1342" s="278" t="s">
        <v>1763</v>
      </c>
      <c r="C1342" s="279"/>
      <c r="D1342" s="279" t="s">
        <v>3327</v>
      </c>
      <c r="E1342" s="285">
        <v>7847.38318965515</v>
      </c>
      <c r="F1342" s="285" t="s">
        <v>2552</v>
      </c>
      <c r="G1342" s="286"/>
      <c r="H1342" s="286"/>
      <c r="I1342" s="286"/>
      <c r="J1342" s="286"/>
      <c r="K1342" s="286" t="e">
        <f>INDEX('2月'!F:F,MATCH(G1342,'2月'!A:A,0))</f>
        <v>#N/A</v>
      </c>
      <c r="L1342" s="287" t="s">
        <v>45</v>
      </c>
      <c r="M1342" s="287"/>
      <c r="N1342" s="287" t="s">
        <v>45</v>
      </c>
      <c r="O1342" s="286" t="str">
        <f>VLOOKUP(Q1342,重复!A:A,1,FALSE)</f>
        <v>定保通固定数据提取-厂端</v>
      </c>
      <c r="P1342" s="279" t="s">
        <v>543</v>
      </c>
      <c r="Q1342" s="279" t="str">
        <f>INDEX(本体!C:C,MATCH(R1342,本体!E:E,0))</f>
        <v>定保通固定数据提取-厂端</v>
      </c>
      <c r="R1342" s="279" t="s">
        <v>3319</v>
      </c>
    </row>
    <row r="1343" s="263" customFormat="1" ht="16.5" spans="1:18">
      <c r="A1343" s="278" t="s">
        <v>3328</v>
      </c>
      <c r="B1343" s="278" t="s">
        <v>1763</v>
      </c>
      <c r="C1343" s="279"/>
      <c r="D1343" s="279" t="s">
        <v>3329</v>
      </c>
      <c r="E1343" s="285">
        <v>0</v>
      </c>
      <c r="F1343" s="285" t="s">
        <v>2552</v>
      </c>
      <c r="G1343" s="286"/>
      <c r="H1343" s="286"/>
      <c r="I1343" s="286"/>
      <c r="J1343" s="286"/>
      <c r="K1343" s="286" t="e">
        <f>INDEX('2月'!F:F,MATCH(G1343,'2月'!A:A,0))</f>
        <v>#N/A</v>
      </c>
      <c r="L1343" s="287" t="s">
        <v>45</v>
      </c>
      <c r="M1343" s="287"/>
      <c r="N1343" s="287" t="s">
        <v>45</v>
      </c>
      <c r="O1343" s="286" t="e">
        <f>VLOOKUP(Q1343,重复!A:A,1,FALSE)</f>
        <v>#N/A</v>
      </c>
      <c r="P1343" s="279" t="s">
        <v>543</v>
      </c>
      <c r="Q1343" s="279" t="e">
        <f>INDEX(本体!C:C,MATCH(R1343,本体!E:E,0))</f>
        <v>#N/A</v>
      </c>
      <c r="R1343" s="180" t="s">
        <v>520</v>
      </c>
    </row>
    <row r="1344" s="263" customFormat="1" ht="16.5" spans="1:18">
      <c r="A1344" s="278" t="s">
        <v>3330</v>
      </c>
      <c r="B1344" s="278" t="s">
        <v>1763</v>
      </c>
      <c r="C1344" s="279"/>
      <c r="D1344" s="279" t="s">
        <v>3331</v>
      </c>
      <c r="E1344" s="285">
        <v>6277.90655172412</v>
      </c>
      <c r="F1344" s="285" t="s">
        <v>2552</v>
      </c>
      <c r="G1344" s="286"/>
      <c r="H1344" s="286"/>
      <c r="I1344" s="286"/>
      <c r="J1344" s="286"/>
      <c r="K1344" s="286" t="e">
        <f>INDEX('2月'!F:F,MATCH(G1344,'2月'!A:A,0))</f>
        <v>#N/A</v>
      </c>
      <c r="L1344" s="287" t="s">
        <v>45</v>
      </c>
      <c r="M1344" s="287"/>
      <c r="N1344" s="287" t="s">
        <v>45</v>
      </c>
      <c r="O1344" s="286" t="str">
        <f>VLOOKUP(Q1344,重复!A:A,1,FALSE)</f>
        <v>定保通固定数据提取-厂端</v>
      </c>
      <c r="P1344" s="279" t="s">
        <v>543</v>
      </c>
      <c r="Q1344" s="279" t="str">
        <f>INDEX(本体!C:C,MATCH(R1344,本体!E:E,0))</f>
        <v>定保通固定数据提取-厂端</v>
      </c>
      <c r="R1344" s="279" t="s">
        <v>3319</v>
      </c>
    </row>
    <row r="1345" s="263" customFormat="1" ht="16.5" spans="1:18">
      <c r="A1345" s="278" t="s">
        <v>3332</v>
      </c>
      <c r="B1345" s="278" t="s">
        <v>1763</v>
      </c>
      <c r="C1345" s="279" t="s">
        <v>3333</v>
      </c>
      <c r="D1345" s="279" t="s">
        <v>3295</v>
      </c>
      <c r="E1345" s="285">
        <v>0</v>
      </c>
      <c r="F1345" s="285" t="s">
        <v>2552</v>
      </c>
      <c r="G1345" s="286">
        <v>422</v>
      </c>
      <c r="H1345" s="286" t="s">
        <v>1253</v>
      </c>
      <c r="I1345" s="286" t="s">
        <v>3296</v>
      </c>
      <c r="J1345" s="286" t="s">
        <v>34</v>
      </c>
      <c r="K1345" s="286">
        <f>INDEX('2月'!F:F,MATCH(G1345,'2月'!A:A,0))</f>
        <v>0</v>
      </c>
      <c r="L1345" s="287"/>
      <c r="M1345" s="287"/>
      <c r="N1345" s="287" t="s">
        <v>34</v>
      </c>
      <c r="O1345" s="286" t="e">
        <f>VLOOKUP(Q1345,重复!A:A,1,FALSE)</f>
        <v>#N/A</v>
      </c>
      <c r="P1345" s="279" t="s">
        <v>543</v>
      </c>
      <c r="Q1345" s="279" t="str">
        <f>INDEX(本体!C:C,MATCH(R1345,本体!E:E,0))</f>
        <v>定保通销售履历下载-店端</v>
      </c>
      <c r="R1345" s="279" t="s">
        <v>3334</v>
      </c>
    </row>
    <row r="1346" s="263" customFormat="1" ht="16.5" spans="1:18">
      <c r="A1346" s="278" t="s">
        <v>3335</v>
      </c>
      <c r="B1346" s="278" t="s">
        <v>1763</v>
      </c>
      <c r="C1346" s="279"/>
      <c r="D1346" s="281" t="s">
        <v>3336</v>
      </c>
      <c r="E1346" s="285">
        <v>7847.38318965515</v>
      </c>
      <c r="F1346" s="285" t="s">
        <v>2552</v>
      </c>
      <c r="G1346" s="286"/>
      <c r="H1346" s="286"/>
      <c r="I1346" s="286"/>
      <c r="J1346" s="286"/>
      <c r="K1346" s="286" t="e">
        <f>INDEX('2月'!F:F,MATCH(G1346,'2月'!A:A,0))</f>
        <v>#N/A</v>
      </c>
      <c r="L1346" s="287" t="s">
        <v>45</v>
      </c>
      <c r="M1346" s="287"/>
      <c r="N1346" s="287" t="s">
        <v>45</v>
      </c>
      <c r="O1346" s="286" t="e">
        <f>VLOOKUP(Q1346,重复!A:A,1,FALSE)</f>
        <v>#N/A</v>
      </c>
      <c r="P1346" s="279" t="s">
        <v>543</v>
      </c>
      <c r="Q1346" s="279" t="str">
        <f>INDEX(本体!C:C,MATCH(R1346,本体!E:E,0))</f>
        <v>定保通销售履历下载-店端</v>
      </c>
      <c r="R1346" s="279" t="s">
        <v>3334</v>
      </c>
    </row>
    <row r="1347" s="263" customFormat="1" ht="16.5" spans="1:18">
      <c r="A1347" s="278" t="s">
        <v>3337</v>
      </c>
      <c r="B1347" s="278" t="s">
        <v>1763</v>
      </c>
      <c r="C1347" s="279"/>
      <c r="D1347" s="279" t="s">
        <v>3301</v>
      </c>
      <c r="E1347" s="285">
        <v>0</v>
      </c>
      <c r="F1347" s="285" t="s">
        <v>2552</v>
      </c>
      <c r="G1347" s="286"/>
      <c r="H1347" s="286"/>
      <c r="I1347" s="286"/>
      <c r="J1347" s="286"/>
      <c r="K1347" s="286" t="e">
        <f>INDEX('2月'!F:F,MATCH(G1347,'2月'!A:A,0))</f>
        <v>#N/A</v>
      </c>
      <c r="L1347" s="287" t="s">
        <v>45</v>
      </c>
      <c r="M1347" s="287"/>
      <c r="N1347" s="287" t="s">
        <v>45</v>
      </c>
      <c r="O1347" s="286" t="e">
        <f>VLOOKUP(Q1347,重复!A:A,1,FALSE)</f>
        <v>#N/A</v>
      </c>
      <c r="P1347" s="279" t="s">
        <v>543</v>
      </c>
      <c r="Q1347" s="279" t="str">
        <f>INDEX(本体!C:C,MATCH(R1347,本体!E:E,0))</f>
        <v>定保通销售履历下载-店端</v>
      </c>
      <c r="R1347" s="279" t="s">
        <v>3334</v>
      </c>
    </row>
    <row r="1348" s="263" customFormat="1" ht="16.5" spans="1:18">
      <c r="A1348" s="278" t="s">
        <v>3338</v>
      </c>
      <c r="B1348" s="278" t="s">
        <v>1763</v>
      </c>
      <c r="C1348" s="279"/>
      <c r="D1348" s="279" t="s">
        <v>3303</v>
      </c>
      <c r="E1348" s="285">
        <v>0</v>
      </c>
      <c r="F1348" s="285" t="s">
        <v>2552</v>
      </c>
      <c r="G1348" s="286"/>
      <c r="H1348" s="286"/>
      <c r="I1348" s="286"/>
      <c r="J1348" s="286"/>
      <c r="K1348" s="286" t="e">
        <f>INDEX('2月'!F:F,MATCH(G1348,'2月'!A:A,0))</f>
        <v>#N/A</v>
      </c>
      <c r="L1348" s="287" t="s">
        <v>45</v>
      </c>
      <c r="M1348" s="287"/>
      <c r="N1348" s="287" t="s">
        <v>45</v>
      </c>
      <c r="O1348" s="286" t="e">
        <f>VLOOKUP(Q1348,重复!A:A,1,FALSE)</f>
        <v>#N/A</v>
      </c>
      <c r="P1348" s="279" t="s">
        <v>543</v>
      </c>
      <c r="Q1348" s="279" t="str">
        <f>INDEX(本体!C:C,MATCH(R1348,本体!E:E,0))</f>
        <v>定保通销售履历下载-店端</v>
      </c>
      <c r="R1348" s="279" t="s">
        <v>3334</v>
      </c>
    </row>
    <row r="1349" s="263" customFormat="1" ht="16.5" spans="1:18">
      <c r="A1349" s="278" t="s">
        <v>3339</v>
      </c>
      <c r="B1349" s="278" t="s">
        <v>1763</v>
      </c>
      <c r="C1349" s="279"/>
      <c r="D1349" s="279" t="s">
        <v>3305</v>
      </c>
      <c r="E1349" s="285">
        <v>0</v>
      </c>
      <c r="F1349" s="285" t="s">
        <v>2552</v>
      </c>
      <c r="G1349" s="286"/>
      <c r="H1349" s="286"/>
      <c r="I1349" s="286"/>
      <c r="J1349" s="286"/>
      <c r="K1349" s="286" t="e">
        <f>INDEX('2月'!F:F,MATCH(G1349,'2月'!A:A,0))</f>
        <v>#N/A</v>
      </c>
      <c r="L1349" s="287" t="s">
        <v>45</v>
      </c>
      <c r="M1349" s="287"/>
      <c r="N1349" s="287" t="s">
        <v>45</v>
      </c>
      <c r="O1349" s="286" t="e">
        <f>VLOOKUP(Q1349,重复!A:A,1,FALSE)</f>
        <v>#N/A</v>
      </c>
      <c r="P1349" s="279" t="s">
        <v>543</v>
      </c>
      <c r="Q1349" s="279" t="str">
        <f>INDEX(本体!C:C,MATCH(R1349,本体!E:E,0))</f>
        <v>定保通销售履历下载-店端</v>
      </c>
      <c r="R1349" s="279" t="s">
        <v>3334</v>
      </c>
    </row>
    <row r="1350" s="263" customFormat="1" ht="16.5" spans="1:18">
      <c r="A1350" s="278" t="s">
        <v>3340</v>
      </c>
      <c r="B1350" s="278" t="s">
        <v>1763</v>
      </c>
      <c r="C1350" s="279"/>
      <c r="D1350" s="279" t="s">
        <v>3341</v>
      </c>
      <c r="E1350" s="285">
        <v>7847.38318965515</v>
      </c>
      <c r="F1350" s="285" t="s">
        <v>2552</v>
      </c>
      <c r="G1350" s="286"/>
      <c r="H1350" s="286"/>
      <c r="I1350" s="286"/>
      <c r="J1350" s="286"/>
      <c r="K1350" s="286" t="e">
        <f>INDEX('2月'!F:F,MATCH(G1350,'2月'!A:A,0))</f>
        <v>#N/A</v>
      </c>
      <c r="L1350" s="287" t="s">
        <v>45</v>
      </c>
      <c r="M1350" s="287"/>
      <c r="N1350" s="287" t="s">
        <v>45</v>
      </c>
      <c r="O1350" s="286" t="e">
        <f>VLOOKUP(Q1350,重复!A:A,1,FALSE)</f>
        <v>#N/A</v>
      </c>
      <c r="P1350" s="279" t="s">
        <v>543</v>
      </c>
      <c r="Q1350" s="279" t="str">
        <f>INDEX(本体!C:C,MATCH(R1350,本体!E:E,0))</f>
        <v>定保通销售履历下载-店端</v>
      </c>
      <c r="R1350" s="279" t="s">
        <v>3334</v>
      </c>
    </row>
    <row r="1351" s="263" customFormat="1" ht="16.5" spans="1:18">
      <c r="A1351" s="278" t="s">
        <v>3342</v>
      </c>
      <c r="B1351" s="278" t="s">
        <v>1763</v>
      </c>
      <c r="C1351" s="279"/>
      <c r="D1351" s="279" t="s">
        <v>3343</v>
      </c>
      <c r="E1351" s="285">
        <v>7847.38318965515</v>
      </c>
      <c r="F1351" s="285" t="s">
        <v>2552</v>
      </c>
      <c r="G1351" s="286"/>
      <c r="H1351" s="286"/>
      <c r="I1351" s="286"/>
      <c r="J1351" s="286"/>
      <c r="K1351" s="286" t="e">
        <f>INDEX('2月'!F:F,MATCH(G1351,'2月'!A:A,0))</f>
        <v>#N/A</v>
      </c>
      <c r="L1351" s="287" t="s">
        <v>45</v>
      </c>
      <c r="M1351" s="287"/>
      <c r="N1351" s="287" t="s">
        <v>45</v>
      </c>
      <c r="O1351" s="286" t="e">
        <f>VLOOKUP(Q1351,重复!A:A,1,FALSE)</f>
        <v>#N/A</v>
      </c>
      <c r="P1351" s="279" t="s">
        <v>543</v>
      </c>
      <c r="Q1351" s="279" t="str">
        <f>INDEX(本体!C:C,MATCH(R1351,本体!E:E,0))</f>
        <v>服务商品销售履历查询-厂端</v>
      </c>
      <c r="R1351" s="279" t="s">
        <v>3344</v>
      </c>
    </row>
    <row r="1352" s="263" customFormat="1" ht="16.5" spans="1:18">
      <c r="A1352" s="278" t="s">
        <v>3345</v>
      </c>
      <c r="B1352" s="278" t="s">
        <v>1763</v>
      </c>
      <c r="C1352" s="279" t="s">
        <v>3346</v>
      </c>
      <c r="D1352" s="279" t="s">
        <v>3347</v>
      </c>
      <c r="E1352" s="285">
        <v>10986.3364655172</v>
      </c>
      <c r="F1352" s="285" t="s">
        <v>2552</v>
      </c>
      <c r="G1352" s="286"/>
      <c r="H1352" s="286"/>
      <c r="I1352" s="286"/>
      <c r="J1352" s="286"/>
      <c r="K1352" s="286" t="e">
        <f>INDEX('2月'!F:F,MATCH(G1352,'2月'!A:A,0))</f>
        <v>#N/A</v>
      </c>
      <c r="L1352" s="287" t="s">
        <v>45</v>
      </c>
      <c r="M1352" s="287"/>
      <c r="N1352" s="287" t="s">
        <v>45</v>
      </c>
      <c r="O1352" s="286" t="e">
        <f>VLOOKUP(Q1352,重复!A:A,1,FALSE)</f>
        <v>#N/A</v>
      </c>
      <c r="P1352" s="279" t="s">
        <v>543</v>
      </c>
      <c r="Q1352" s="279" t="str">
        <f>INDEX(本体!C:C,MATCH(R1352,本体!E:E,0))</f>
        <v>服务商品销售履历查询-厂端</v>
      </c>
      <c r="R1352" s="279" t="s">
        <v>3344</v>
      </c>
    </row>
    <row r="1353" s="263" customFormat="1" ht="16.5" spans="1:18">
      <c r="A1353" s="278" t="s">
        <v>3348</v>
      </c>
      <c r="B1353" s="278" t="s">
        <v>1763</v>
      </c>
      <c r="C1353" s="279"/>
      <c r="D1353" s="279" t="s">
        <v>3349</v>
      </c>
      <c r="E1353" s="285">
        <v>7847.38318965515</v>
      </c>
      <c r="F1353" s="285" t="s">
        <v>2552</v>
      </c>
      <c r="G1353" s="286"/>
      <c r="H1353" s="286"/>
      <c r="I1353" s="286"/>
      <c r="J1353" s="286"/>
      <c r="K1353" s="286" t="e">
        <f>INDEX('2月'!F:F,MATCH(G1353,'2月'!A:A,0))</f>
        <v>#N/A</v>
      </c>
      <c r="L1353" s="287" t="s">
        <v>45</v>
      </c>
      <c r="M1353" s="287"/>
      <c r="N1353" s="287" t="s">
        <v>45</v>
      </c>
      <c r="O1353" s="286" t="e">
        <f>VLOOKUP(Q1353,重复!A:A,1,FALSE)</f>
        <v>#N/A</v>
      </c>
      <c r="P1353" s="279" t="s">
        <v>543</v>
      </c>
      <c r="Q1353" s="279" t="str">
        <f>INDEX(本体!C:C,MATCH(R1353,本体!E:E,0))</f>
        <v>服务商品销售履历查询-厂端</v>
      </c>
      <c r="R1353" s="279" t="s">
        <v>3344</v>
      </c>
    </row>
    <row r="1354" s="263" customFormat="1" ht="16.5" spans="1:18">
      <c r="A1354" s="278" t="s">
        <v>3350</v>
      </c>
      <c r="B1354" s="278" t="s">
        <v>1763</v>
      </c>
      <c r="C1354" s="279"/>
      <c r="D1354" s="279" t="s">
        <v>3351</v>
      </c>
      <c r="E1354" s="285">
        <v>0</v>
      </c>
      <c r="F1354" s="285" t="s">
        <v>2552</v>
      </c>
      <c r="G1354" s="286"/>
      <c r="H1354" s="286"/>
      <c r="I1354" s="286"/>
      <c r="J1354" s="286"/>
      <c r="K1354" s="286" t="e">
        <f>INDEX('2月'!F:F,MATCH(G1354,'2月'!A:A,0))</f>
        <v>#N/A</v>
      </c>
      <c r="L1354" s="287" t="s">
        <v>45</v>
      </c>
      <c r="M1354" s="287"/>
      <c r="N1354" s="287" t="s">
        <v>45</v>
      </c>
      <c r="O1354" s="286" t="e">
        <f>VLOOKUP(Q1354,重复!A:A,1,FALSE)</f>
        <v>#N/A</v>
      </c>
      <c r="P1354" s="279" t="s">
        <v>543</v>
      </c>
      <c r="Q1354" s="279" t="str">
        <f>INDEX(本体!C:C,MATCH(R1354,本体!E:E,0))</f>
        <v>服务商品销售履历查询-厂端</v>
      </c>
      <c r="R1354" s="279" t="s">
        <v>3344</v>
      </c>
    </row>
    <row r="1355" s="263" customFormat="1" ht="16.5" spans="1:18">
      <c r="A1355" s="278" t="s">
        <v>3352</v>
      </c>
      <c r="B1355" s="278" t="s">
        <v>1763</v>
      </c>
      <c r="C1355" s="279"/>
      <c r="D1355" s="279" t="s">
        <v>3353</v>
      </c>
      <c r="E1355" s="285">
        <v>0</v>
      </c>
      <c r="F1355" s="285" t="s">
        <v>2552</v>
      </c>
      <c r="G1355" s="286"/>
      <c r="H1355" s="286"/>
      <c r="I1355" s="286"/>
      <c r="J1355" s="286"/>
      <c r="K1355" s="286" t="e">
        <f>INDEX('2月'!F:F,MATCH(G1355,'2月'!A:A,0))</f>
        <v>#N/A</v>
      </c>
      <c r="L1355" s="287" t="s">
        <v>45</v>
      </c>
      <c r="M1355" s="287"/>
      <c r="N1355" s="287" t="s">
        <v>45</v>
      </c>
      <c r="O1355" s="286" t="e">
        <f>VLOOKUP(Q1355,重复!A:A,1,FALSE)</f>
        <v>#N/A</v>
      </c>
      <c r="P1355" s="279" t="s">
        <v>543</v>
      </c>
      <c r="Q1355" s="279" t="str">
        <f>INDEX(本体!C:C,MATCH(R1355,本体!E:E,0))</f>
        <v>服务商品销售履历查询-厂端</v>
      </c>
      <c r="R1355" s="279" t="s">
        <v>3344</v>
      </c>
    </row>
    <row r="1356" s="263" customFormat="1" ht="16.5" spans="1:18">
      <c r="A1356" s="278" t="s">
        <v>3354</v>
      </c>
      <c r="B1356" s="278" t="s">
        <v>1763</v>
      </c>
      <c r="C1356" s="279"/>
      <c r="D1356" s="279" t="s">
        <v>3355</v>
      </c>
      <c r="E1356" s="285">
        <v>0</v>
      </c>
      <c r="F1356" s="285" t="s">
        <v>2552</v>
      </c>
      <c r="G1356" s="286"/>
      <c r="H1356" s="286"/>
      <c r="I1356" s="286"/>
      <c r="J1356" s="286"/>
      <c r="K1356" s="286" t="e">
        <f>INDEX('2月'!F:F,MATCH(G1356,'2月'!A:A,0))</f>
        <v>#N/A</v>
      </c>
      <c r="L1356" s="287" t="s">
        <v>45</v>
      </c>
      <c r="M1356" s="287"/>
      <c r="N1356" s="287" t="s">
        <v>45</v>
      </c>
      <c r="O1356" s="286" t="e">
        <f>VLOOKUP(Q1356,重复!A:A,1,FALSE)</f>
        <v>#N/A</v>
      </c>
      <c r="P1356" s="279" t="s">
        <v>543</v>
      </c>
      <c r="Q1356" s="279" t="str">
        <f>INDEX(本体!C:C,MATCH(R1356,本体!E:E,0))</f>
        <v>服务商品销售履历查询-厂端</v>
      </c>
      <c r="R1356" s="279" t="s">
        <v>3344</v>
      </c>
    </row>
    <row r="1357" s="263" customFormat="1" ht="16.5" spans="1:18">
      <c r="A1357" s="278" t="s">
        <v>3356</v>
      </c>
      <c r="B1357" s="278" t="s">
        <v>1763</v>
      </c>
      <c r="C1357" s="279"/>
      <c r="D1357" s="279" t="s">
        <v>3357</v>
      </c>
      <c r="E1357" s="285">
        <v>0</v>
      </c>
      <c r="F1357" s="285" t="s">
        <v>2552</v>
      </c>
      <c r="G1357" s="286"/>
      <c r="H1357" s="286"/>
      <c r="I1357" s="286"/>
      <c r="J1357" s="286"/>
      <c r="K1357" s="286" t="e">
        <f>INDEX('2月'!F:F,MATCH(G1357,'2月'!A:A,0))</f>
        <v>#N/A</v>
      </c>
      <c r="L1357" s="287" t="s">
        <v>45</v>
      </c>
      <c r="M1357" s="287"/>
      <c r="N1357" s="287" t="s">
        <v>45</v>
      </c>
      <c r="O1357" s="286" t="e">
        <f>VLOOKUP(Q1357,重复!A:A,1,FALSE)</f>
        <v>#N/A</v>
      </c>
      <c r="P1357" s="279" t="s">
        <v>543</v>
      </c>
      <c r="Q1357" s="279" t="str">
        <f>INDEX(本体!C:C,MATCH(R1357,本体!E:E,0))</f>
        <v>服务商品销售履历查询-厂端</v>
      </c>
      <c r="R1357" s="279" t="s">
        <v>3344</v>
      </c>
    </row>
    <row r="1358" s="263" customFormat="1" ht="16.5" spans="1:18">
      <c r="A1358" s="278" t="s">
        <v>3358</v>
      </c>
      <c r="B1358" s="278" t="s">
        <v>1763</v>
      </c>
      <c r="C1358" s="279"/>
      <c r="D1358" s="279" t="s">
        <v>3359</v>
      </c>
      <c r="E1358" s="285">
        <v>7847.38318965515</v>
      </c>
      <c r="F1358" s="285" t="s">
        <v>2552</v>
      </c>
      <c r="G1358" s="286"/>
      <c r="H1358" s="286"/>
      <c r="I1358" s="286"/>
      <c r="J1358" s="286"/>
      <c r="K1358" s="286" t="e">
        <f>INDEX('2月'!F:F,MATCH(G1358,'2月'!A:A,0))</f>
        <v>#N/A</v>
      </c>
      <c r="L1358" s="287" t="s">
        <v>45</v>
      </c>
      <c r="M1358" s="287"/>
      <c r="N1358" s="287" t="s">
        <v>45</v>
      </c>
      <c r="O1358" s="286" t="e">
        <f>VLOOKUP(Q1358,重复!A:A,1,FALSE)</f>
        <v>#N/A</v>
      </c>
      <c r="P1358" s="279" t="s">
        <v>543</v>
      </c>
      <c r="Q1358" s="279" t="str">
        <f>INDEX(本体!C:C,MATCH(R1358,本体!E:E,0))</f>
        <v>服务商品销售履历查询-厂端</v>
      </c>
      <c r="R1358" s="279" t="s">
        <v>3344</v>
      </c>
    </row>
    <row r="1359" s="263" customFormat="1" ht="16.5" spans="1:18">
      <c r="A1359" s="278" t="s">
        <v>3360</v>
      </c>
      <c r="B1359" s="278" t="s">
        <v>1763</v>
      </c>
      <c r="C1359" s="279"/>
      <c r="D1359" s="279" t="s">
        <v>1109</v>
      </c>
      <c r="E1359" s="285">
        <v>6277.90655172412</v>
      </c>
      <c r="F1359" s="285" t="s">
        <v>2552</v>
      </c>
      <c r="G1359" s="286"/>
      <c r="H1359" s="286"/>
      <c r="I1359" s="286"/>
      <c r="J1359" s="286"/>
      <c r="K1359" s="286" t="e">
        <f>INDEX('2月'!F:F,MATCH(G1359,'2月'!A:A,0))</f>
        <v>#N/A</v>
      </c>
      <c r="L1359" s="287" t="s">
        <v>45</v>
      </c>
      <c r="M1359" s="287"/>
      <c r="N1359" s="287" t="s">
        <v>45</v>
      </c>
      <c r="O1359" s="286" t="e">
        <f>VLOOKUP(Q1359,重复!A:A,1,FALSE)</f>
        <v>#N/A</v>
      </c>
      <c r="P1359" s="279" t="s">
        <v>543</v>
      </c>
      <c r="Q1359" s="279" t="str">
        <f>INDEX(本体!C:C,MATCH(R1359,本体!E:E,0))</f>
        <v>服务商品销售履历查询-厂端</v>
      </c>
      <c r="R1359" s="279" t="s">
        <v>3344</v>
      </c>
    </row>
    <row r="1360" s="263" customFormat="1" ht="16.5" spans="1:18">
      <c r="A1360" s="278" t="s">
        <v>3361</v>
      </c>
      <c r="B1360" s="278" t="s">
        <v>1763</v>
      </c>
      <c r="C1360" s="279" t="s">
        <v>3362</v>
      </c>
      <c r="D1360" s="279" t="s">
        <v>3363</v>
      </c>
      <c r="E1360" s="285">
        <v>10986.3364655172</v>
      </c>
      <c r="F1360" s="285" t="s">
        <v>2552</v>
      </c>
      <c r="G1360" s="286"/>
      <c r="H1360" s="286"/>
      <c r="I1360" s="286"/>
      <c r="J1360" s="286"/>
      <c r="K1360" s="286" t="e">
        <f>INDEX('2月'!F:F,MATCH(G1360,'2月'!A:A,0))</f>
        <v>#N/A</v>
      </c>
      <c r="L1360" s="287" t="s">
        <v>45</v>
      </c>
      <c r="M1360" s="287"/>
      <c r="N1360" s="287" t="s">
        <v>45</v>
      </c>
      <c r="O1360" s="286" t="e">
        <f>VLOOKUP(Q1360,重复!A:A,1,FALSE)</f>
        <v>#N/A</v>
      </c>
      <c r="P1360" s="279" t="s">
        <v>543</v>
      </c>
      <c r="Q1360" s="279" t="str">
        <f>INDEX(本体!C:C,MATCH(R1360,本体!E:E,0))</f>
        <v>服务商品实施状况查询-厂端</v>
      </c>
      <c r="R1360" s="279" t="s">
        <v>3364</v>
      </c>
    </row>
    <row r="1361" s="263" customFormat="1" ht="16.5" spans="1:18">
      <c r="A1361" s="278" t="s">
        <v>3365</v>
      </c>
      <c r="B1361" s="278" t="s">
        <v>1763</v>
      </c>
      <c r="C1361" s="279"/>
      <c r="D1361" s="279" t="s">
        <v>3366</v>
      </c>
      <c r="E1361" s="285">
        <v>0</v>
      </c>
      <c r="F1361" s="285" t="s">
        <v>2552</v>
      </c>
      <c r="G1361" s="286"/>
      <c r="H1361" s="286"/>
      <c r="I1361" s="286"/>
      <c r="J1361" s="286"/>
      <c r="K1361" s="286" t="e">
        <f>INDEX('2月'!F:F,MATCH(G1361,'2月'!A:A,0))</f>
        <v>#N/A</v>
      </c>
      <c r="L1361" s="287" t="s">
        <v>45</v>
      </c>
      <c r="M1361" s="287"/>
      <c r="N1361" s="287" t="s">
        <v>45</v>
      </c>
      <c r="O1361" s="286" t="e">
        <f>VLOOKUP(Q1361,重复!A:A,1,FALSE)</f>
        <v>#N/A</v>
      </c>
      <c r="P1361" s="279" t="s">
        <v>543</v>
      </c>
      <c r="Q1361" s="279" t="str">
        <f>INDEX(本体!C:C,MATCH(R1361,本体!E:E,0))</f>
        <v>服务商品实施状况查询-厂端</v>
      </c>
      <c r="R1361" s="279" t="s">
        <v>3364</v>
      </c>
    </row>
    <row r="1362" s="263" customFormat="1" ht="16.5" spans="1:18">
      <c r="A1362" s="278" t="s">
        <v>3367</v>
      </c>
      <c r="B1362" s="278" t="s">
        <v>1763</v>
      </c>
      <c r="C1362" s="279"/>
      <c r="D1362" s="279" t="s">
        <v>3368</v>
      </c>
      <c r="E1362" s="285">
        <v>0</v>
      </c>
      <c r="F1362" s="285" t="s">
        <v>2552</v>
      </c>
      <c r="G1362" s="286"/>
      <c r="H1362" s="286"/>
      <c r="I1362" s="286"/>
      <c r="J1362" s="286"/>
      <c r="K1362" s="286" t="e">
        <f>INDEX('2月'!F:F,MATCH(G1362,'2月'!A:A,0))</f>
        <v>#N/A</v>
      </c>
      <c r="L1362" s="287" t="s">
        <v>45</v>
      </c>
      <c r="M1362" s="287"/>
      <c r="N1362" s="287" t="s">
        <v>45</v>
      </c>
      <c r="O1362" s="286" t="e">
        <f>VLOOKUP(Q1362,重复!A:A,1,FALSE)</f>
        <v>#N/A</v>
      </c>
      <c r="P1362" s="279" t="s">
        <v>543</v>
      </c>
      <c r="Q1362" s="279" t="str">
        <f>INDEX(本体!C:C,MATCH(R1362,本体!E:E,0))</f>
        <v>服务商品实施状况查询-厂端</v>
      </c>
      <c r="R1362" s="279" t="s">
        <v>3364</v>
      </c>
    </row>
    <row r="1363" s="263" customFormat="1" ht="16.5" spans="1:18">
      <c r="A1363" s="278" t="s">
        <v>3369</v>
      </c>
      <c r="B1363" s="278" t="s">
        <v>1763</v>
      </c>
      <c r="C1363" s="279"/>
      <c r="D1363" s="279" t="s">
        <v>3370</v>
      </c>
      <c r="E1363" s="285">
        <v>7847.38318965515</v>
      </c>
      <c r="F1363" s="285" t="s">
        <v>2552</v>
      </c>
      <c r="G1363" s="286"/>
      <c r="H1363" s="286"/>
      <c r="I1363" s="286"/>
      <c r="J1363" s="286"/>
      <c r="K1363" s="286" t="e">
        <f>INDEX('2月'!F:F,MATCH(G1363,'2月'!A:A,0))</f>
        <v>#N/A</v>
      </c>
      <c r="L1363" s="287" t="s">
        <v>45</v>
      </c>
      <c r="M1363" s="287"/>
      <c r="N1363" s="287" t="s">
        <v>45</v>
      </c>
      <c r="O1363" s="286" t="e">
        <f>VLOOKUP(Q1363,重复!A:A,1,FALSE)</f>
        <v>#N/A</v>
      </c>
      <c r="P1363" s="279" t="s">
        <v>543</v>
      </c>
      <c r="Q1363" s="279" t="str">
        <f>INDEX(本体!C:C,MATCH(R1363,本体!E:E,0))</f>
        <v>服务商品实施状况查询-厂端</v>
      </c>
      <c r="R1363" s="279" t="s">
        <v>3364</v>
      </c>
    </row>
    <row r="1364" ht="16.5" spans="1:18">
      <c r="A1364" s="278" t="s">
        <v>3371</v>
      </c>
      <c r="B1364" s="295" t="s">
        <v>1763</v>
      </c>
      <c r="C1364" s="296"/>
      <c r="D1364" s="297" t="s">
        <v>3372</v>
      </c>
      <c r="E1364" s="285">
        <v>7847.38318965515</v>
      </c>
      <c r="F1364" s="285" t="s">
        <v>2552</v>
      </c>
      <c r="G1364" s="286"/>
      <c r="H1364" s="286"/>
      <c r="I1364" s="286"/>
      <c r="J1364" s="286"/>
      <c r="K1364" s="286" t="e">
        <f>INDEX('2月'!F:F,MATCH(G1364,'2月'!A:A,0))</f>
        <v>#N/A</v>
      </c>
      <c r="L1364" s="287" t="s">
        <v>45</v>
      </c>
      <c r="M1364" s="287"/>
      <c r="N1364" s="287" t="s">
        <v>45</v>
      </c>
      <c r="O1364" s="286" t="e">
        <f>VLOOKUP(Q1364,重复!A:A,1,FALSE)</f>
        <v>#N/A</v>
      </c>
      <c r="P1364" s="298" t="s">
        <v>543</v>
      </c>
      <c r="Q1364" s="279" t="str">
        <f>INDEX(本体!C:C,MATCH(R1364,本体!E:E,0))</f>
        <v>服务商品实施状况查询-厂端</v>
      </c>
      <c r="R1364" s="279" t="s">
        <v>3364</v>
      </c>
    </row>
    <row r="1365" s="263" customFormat="1" ht="16.5" spans="1:18">
      <c r="A1365" s="278" t="s">
        <v>3373</v>
      </c>
      <c r="B1365" s="278" t="s">
        <v>1763</v>
      </c>
      <c r="C1365" s="279"/>
      <c r="D1365" s="279" t="s">
        <v>3374</v>
      </c>
      <c r="E1365" s="285">
        <v>6277.90655172412</v>
      </c>
      <c r="F1365" s="285" t="s">
        <v>2552</v>
      </c>
      <c r="G1365" s="286"/>
      <c r="H1365" s="286"/>
      <c r="I1365" s="286"/>
      <c r="J1365" s="286"/>
      <c r="K1365" s="286" t="e">
        <f>INDEX('2月'!F:F,MATCH(G1365,'2月'!A:A,0))</f>
        <v>#N/A</v>
      </c>
      <c r="L1365" s="287" t="s">
        <v>45</v>
      </c>
      <c r="M1365" s="287"/>
      <c r="N1365" s="287" t="s">
        <v>45</v>
      </c>
      <c r="O1365" s="286" t="e">
        <f>VLOOKUP(Q1365,重复!A:A,1,FALSE)</f>
        <v>#N/A</v>
      </c>
      <c r="P1365" s="279" t="s">
        <v>543</v>
      </c>
      <c r="Q1365" s="279" t="str">
        <f>INDEX(本体!C:C,MATCH(R1365,本体!E:E,0))</f>
        <v>服务商品实施状况查询-厂端</v>
      </c>
      <c r="R1365" s="279" t="s">
        <v>3364</v>
      </c>
    </row>
    <row r="1366" s="263" customFormat="1" ht="16.5" spans="1:18">
      <c r="A1366" s="278" t="s">
        <v>3375</v>
      </c>
      <c r="B1366" s="278" t="s">
        <v>1763</v>
      </c>
      <c r="C1366" s="279" t="s">
        <v>3376</v>
      </c>
      <c r="D1366" s="279" t="s">
        <v>3347</v>
      </c>
      <c r="E1366" s="285">
        <v>0</v>
      </c>
      <c r="F1366" s="285" t="s">
        <v>2552</v>
      </c>
      <c r="G1366" s="286">
        <v>387</v>
      </c>
      <c r="H1366" s="286" t="s">
        <v>3377</v>
      </c>
      <c r="I1366" s="286" t="s">
        <v>995</v>
      </c>
      <c r="J1366" s="286" t="s">
        <v>34</v>
      </c>
      <c r="K1366" s="286">
        <f>INDEX('2月'!F:F,MATCH(G1366,'2月'!A:A,0))</f>
        <v>0</v>
      </c>
      <c r="L1366" s="287"/>
      <c r="M1366" s="287"/>
      <c r="N1366" s="287" t="s">
        <v>34</v>
      </c>
      <c r="O1366" s="286" t="e">
        <f>VLOOKUP(Q1366,重复!A:A,1,FALSE)</f>
        <v>#N/A</v>
      </c>
      <c r="P1366" s="279" t="s">
        <v>543</v>
      </c>
      <c r="Q1366" s="279" t="str">
        <f>INDEX(本体!C:C,MATCH(R1366,本体!E:E,0))</f>
        <v>服务商品销售履历查询-店端</v>
      </c>
      <c r="R1366" s="279" t="s">
        <v>3378</v>
      </c>
    </row>
    <row r="1367" s="263" customFormat="1" ht="16.5" spans="1:18">
      <c r="A1367" s="278" t="s">
        <v>3379</v>
      </c>
      <c r="B1367" s="278" t="s">
        <v>1763</v>
      </c>
      <c r="C1367" s="279"/>
      <c r="D1367" s="281" t="s">
        <v>3380</v>
      </c>
      <c r="E1367" s="285">
        <v>7847.38318965515</v>
      </c>
      <c r="F1367" s="285" t="s">
        <v>2552</v>
      </c>
      <c r="G1367" s="286"/>
      <c r="H1367" s="286"/>
      <c r="I1367" s="286"/>
      <c r="J1367" s="286"/>
      <c r="K1367" s="286" t="e">
        <f>INDEX('2月'!F:F,MATCH(G1367,'2月'!A:A,0))</f>
        <v>#N/A</v>
      </c>
      <c r="L1367" s="287" t="s">
        <v>45</v>
      </c>
      <c r="M1367" s="287"/>
      <c r="N1367" s="287" t="s">
        <v>45</v>
      </c>
      <c r="O1367" s="286" t="e">
        <f>VLOOKUP(Q1367,重复!A:A,1,FALSE)</f>
        <v>#N/A</v>
      </c>
      <c r="P1367" s="279" t="s">
        <v>543</v>
      </c>
      <c r="Q1367" s="279" t="str">
        <f>INDEX(本体!C:C,MATCH(R1367,本体!E:E,0))</f>
        <v>服务商品销售履历查询-店端</v>
      </c>
      <c r="R1367" s="279" t="s">
        <v>3378</v>
      </c>
    </row>
    <row r="1368" s="263" customFormat="1" ht="16.5" spans="1:18">
      <c r="A1368" s="278" t="s">
        <v>3381</v>
      </c>
      <c r="B1368" s="278" t="s">
        <v>1763</v>
      </c>
      <c r="C1368" s="279"/>
      <c r="D1368" s="279" t="s">
        <v>3351</v>
      </c>
      <c r="E1368" s="285">
        <v>0</v>
      </c>
      <c r="F1368" s="285" t="s">
        <v>2552</v>
      </c>
      <c r="G1368" s="286"/>
      <c r="H1368" s="286"/>
      <c r="I1368" s="286"/>
      <c r="J1368" s="286"/>
      <c r="K1368" s="286" t="e">
        <f>INDEX('2月'!F:F,MATCH(G1368,'2月'!A:A,0))</f>
        <v>#N/A</v>
      </c>
      <c r="L1368" s="287" t="s">
        <v>45</v>
      </c>
      <c r="M1368" s="287"/>
      <c r="N1368" s="287" t="s">
        <v>45</v>
      </c>
      <c r="O1368" s="286" t="e">
        <f>VLOOKUP(Q1368,重复!A:A,1,FALSE)</f>
        <v>#N/A</v>
      </c>
      <c r="P1368" s="279" t="s">
        <v>543</v>
      </c>
      <c r="Q1368" s="279" t="str">
        <f>INDEX(本体!C:C,MATCH(R1368,本体!E:E,0))</f>
        <v>服务商品销售履历查询-店端</v>
      </c>
      <c r="R1368" s="279" t="s">
        <v>3378</v>
      </c>
    </row>
    <row r="1369" s="263" customFormat="1" ht="16.5" spans="1:18">
      <c r="A1369" s="278" t="s">
        <v>3382</v>
      </c>
      <c r="B1369" s="278" t="s">
        <v>1763</v>
      </c>
      <c r="C1369" s="279"/>
      <c r="D1369" s="279" t="s">
        <v>3353</v>
      </c>
      <c r="E1369" s="285">
        <v>0</v>
      </c>
      <c r="F1369" s="285" t="s">
        <v>2552</v>
      </c>
      <c r="G1369" s="286"/>
      <c r="H1369" s="286"/>
      <c r="I1369" s="286"/>
      <c r="J1369" s="286"/>
      <c r="K1369" s="286" t="e">
        <f>INDEX('2月'!F:F,MATCH(G1369,'2月'!A:A,0))</f>
        <v>#N/A</v>
      </c>
      <c r="L1369" s="287" t="s">
        <v>45</v>
      </c>
      <c r="M1369" s="287"/>
      <c r="N1369" s="287" t="s">
        <v>45</v>
      </c>
      <c r="O1369" s="286" t="e">
        <f>VLOOKUP(Q1369,重复!A:A,1,FALSE)</f>
        <v>#N/A</v>
      </c>
      <c r="P1369" s="279" t="s">
        <v>543</v>
      </c>
      <c r="Q1369" s="279" t="str">
        <f>INDEX(本体!C:C,MATCH(R1369,本体!E:E,0))</f>
        <v>服务商品销售履历查询-店端</v>
      </c>
      <c r="R1369" s="279" t="s">
        <v>3378</v>
      </c>
    </row>
    <row r="1370" s="263" customFormat="1" ht="16.5" spans="1:18">
      <c r="A1370" s="278" t="s">
        <v>3383</v>
      </c>
      <c r="B1370" s="278" t="s">
        <v>1763</v>
      </c>
      <c r="C1370" s="279"/>
      <c r="D1370" s="279" t="s">
        <v>3355</v>
      </c>
      <c r="E1370" s="285">
        <v>0</v>
      </c>
      <c r="F1370" s="285" t="s">
        <v>2552</v>
      </c>
      <c r="G1370" s="286"/>
      <c r="H1370" s="286"/>
      <c r="I1370" s="286"/>
      <c r="J1370" s="286"/>
      <c r="K1370" s="286" t="e">
        <f>INDEX('2月'!F:F,MATCH(G1370,'2月'!A:A,0))</f>
        <v>#N/A</v>
      </c>
      <c r="L1370" s="287" t="s">
        <v>45</v>
      </c>
      <c r="M1370" s="287"/>
      <c r="N1370" s="287" t="s">
        <v>45</v>
      </c>
      <c r="O1370" s="286" t="e">
        <f>VLOOKUP(Q1370,重复!A:A,1,FALSE)</f>
        <v>#N/A</v>
      </c>
      <c r="P1370" s="279" t="s">
        <v>543</v>
      </c>
      <c r="Q1370" s="279" t="str">
        <f>INDEX(本体!C:C,MATCH(R1370,本体!E:E,0))</f>
        <v>服务商品销售履历查询-店端</v>
      </c>
      <c r="R1370" s="279" t="s">
        <v>3378</v>
      </c>
    </row>
    <row r="1371" s="263" customFormat="1" ht="16.5" spans="1:18">
      <c r="A1371" s="278" t="s">
        <v>3384</v>
      </c>
      <c r="B1371" s="278" t="s">
        <v>1763</v>
      </c>
      <c r="C1371" s="279"/>
      <c r="D1371" s="279" t="s">
        <v>3357</v>
      </c>
      <c r="E1371" s="285">
        <v>0</v>
      </c>
      <c r="F1371" s="285" t="s">
        <v>2552</v>
      </c>
      <c r="G1371" s="286"/>
      <c r="H1371" s="286"/>
      <c r="I1371" s="286"/>
      <c r="J1371" s="286"/>
      <c r="K1371" s="286" t="e">
        <f>INDEX('2月'!F:F,MATCH(G1371,'2月'!A:A,0))</f>
        <v>#N/A</v>
      </c>
      <c r="L1371" s="287" t="s">
        <v>45</v>
      </c>
      <c r="M1371" s="287"/>
      <c r="N1371" s="287" t="s">
        <v>45</v>
      </c>
      <c r="O1371" s="286" t="e">
        <f>VLOOKUP(Q1371,重复!A:A,1,FALSE)</f>
        <v>#N/A</v>
      </c>
      <c r="P1371" s="279" t="s">
        <v>543</v>
      </c>
      <c r="Q1371" s="279" t="str">
        <f>INDEX(本体!C:C,MATCH(R1371,本体!E:E,0))</f>
        <v>服务商品销售履历查询-店端</v>
      </c>
      <c r="R1371" s="279" t="s">
        <v>3378</v>
      </c>
    </row>
    <row r="1372" s="263" customFormat="1" ht="16.5" spans="1:18">
      <c r="A1372" s="278" t="s">
        <v>3385</v>
      </c>
      <c r="B1372" s="278" t="s">
        <v>1763</v>
      </c>
      <c r="C1372" s="279"/>
      <c r="D1372" s="281" t="s">
        <v>3386</v>
      </c>
      <c r="E1372" s="285">
        <v>7847.38318965515</v>
      </c>
      <c r="F1372" s="285" t="s">
        <v>2552</v>
      </c>
      <c r="G1372" s="286"/>
      <c r="H1372" s="286"/>
      <c r="I1372" s="286"/>
      <c r="J1372" s="286"/>
      <c r="K1372" s="286" t="e">
        <f>INDEX('2月'!F:F,MATCH(G1372,'2月'!A:A,0))</f>
        <v>#N/A</v>
      </c>
      <c r="L1372" s="287" t="s">
        <v>45</v>
      </c>
      <c r="M1372" s="287"/>
      <c r="N1372" s="287" t="s">
        <v>45</v>
      </c>
      <c r="O1372" s="286" t="e">
        <f>VLOOKUP(Q1372,重复!A:A,1,FALSE)</f>
        <v>#N/A</v>
      </c>
      <c r="P1372" s="279" t="s">
        <v>543</v>
      </c>
      <c r="Q1372" s="279" t="str">
        <f>INDEX(本体!C:C,MATCH(R1372,本体!E:E,0))</f>
        <v>服务商品销售履历查询-店端</v>
      </c>
      <c r="R1372" s="279" t="s">
        <v>3378</v>
      </c>
    </row>
    <row r="1373" s="263" customFormat="1" ht="16.5" spans="1:18">
      <c r="A1373" s="278" t="s">
        <v>3387</v>
      </c>
      <c r="B1373" s="278" t="s">
        <v>1763</v>
      </c>
      <c r="C1373" s="279"/>
      <c r="D1373" s="279" t="s">
        <v>1109</v>
      </c>
      <c r="E1373" s="285">
        <v>0</v>
      </c>
      <c r="F1373" s="285" t="s">
        <v>2552</v>
      </c>
      <c r="G1373" s="286"/>
      <c r="H1373" s="286"/>
      <c r="I1373" s="286"/>
      <c r="J1373" s="286"/>
      <c r="K1373" s="286" t="e">
        <f>INDEX('2月'!F:F,MATCH(G1373,'2月'!A:A,0))</f>
        <v>#N/A</v>
      </c>
      <c r="L1373" s="287" t="s">
        <v>45</v>
      </c>
      <c r="M1373" s="287"/>
      <c r="N1373" s="287" t="s">
        <v>45</v>
      </c>
      <c r="O1373" s="286" t="e">
        <f>VLOOKUP(Q1373,重复!A:A,1,FALSE)</f>
        <v>#N/A</v>
      </c>
      <c r="P1373" s="279" t="s">
        <v>543</v>
      </c>
      <c r="Q1373" s="279" t="str">
        <f>INDEX(本体!C:C,MATCH(R1373,本体!E:E,0))</f>
        <v>服务商品销售履历查询-店端</v>
      </c>
      <c r="R1373" s="279" t="s">
        <v>3378</v>
      </c>
    </row>
    <row r="1374" s="263" customFormat="1" ht="16.5" spans="1:18">
      <c r="A1374" s="278" t="s">
        <v>3388</v>
      </c>
      <c r="B1374" s="278" t="s">
        <v>1763</v>
      </c>
      <c r="C1374" s="279" t="s">
        <v>3389</v>
      </c>
      <c r="D1374" s="279" t="s">
        <v>3363</v>
      </c>
      <c r="E1374" s="285">
        <v>0</v>
      </c>
      <c r="F1374" s="285" t="s">
        <v>2552</v>
      </c>
      <c r="G1374" s="286"/>
      <c r="H1374" s="286"/>
      <c r="I1374" s="286"/>
      <c r="J1374" s="286"/>
      <c r="K1374" s="286" t="e">
        <f>INDEX('2月'!F:F,MATCH(G1374,'2月'!A:A,0))</f>
        <v>#N/A</v>
      </c>
      <c r="L1374" s="287" t="s">
        <v>45</v>
      </c>
      <c r="M1374" s="287"/>
      <c r="N1374" s="287" t="s">
        <v>45</v>
      </c>
      <c r="O1374" s="286" t="e">
        <f>VLOOKUP(Q1374,重复!A:A,1,FALSE)</f>
        <v>#N/A</v>
      </c>
      <c r="P1374" s="279" t="s">
        <v>543</v>
      </c>
      <c r="Q1374" s="279" t="str">
        <f>INDEX(本体!C:C,MATCH(R1374,本体!E:E,0))</f>
        <v>服务商品实施状况查询-店端</v>
      </c>
      <c r="R1374" s="279" t="s">
        <v>3390</v>
      </c>
    </row>
    <row r="1375" s="263" customFormat="1" ht="16.5" spans="1:18">
      <c r="A1375" s="278" t="s">
        <v>3391</v>
      </c>
      <c r="B1375" s="278" t="s">
        <v>1763</v>
      </c>
      <c r="C1375" s="279"/>
      <c r="D1375" s="279" t="s">
        <v>3366</v>
      </c>
      <c r="E1375" s="285">
        <v>0</v>
      </c>
      <c r="F1375" s="285" t="s">
        <v>2552</v>
      </c>
      <c r="G1375" s="286"/>
      <c r="H1375" s="286"/>
      <c r="I1375" s="286"/>
      <c r="J1375" s="286"/>
      <c r="K1375" s="286" t="e">
        <f>INDEX('2月'!F:F,MATCH(G1375,'2月'!A:A,0))</f>
        <v>#N/A</v>
      </c>
      <c r="L1375" s="287" t="s">
        <v>45</v>
      </c>
      <c r="M1375" s="287"/>
      <c r="N1375" s="287" t="s">
        <v>45</v>
      </c>
      <c r="O1375" s="286" t="e">
        <f>VLOOKUP(Q1375,重复!A:A,1,FALSE)</f>
        <v>#N/A</v>
      </c>
      <c r="P1375" s="279" t="s">
        <v>543</v>
      </c>
      <c r="Q1375" s="279" t="str">
        <f>INDEX(本体!C:C,MATCH(R1375,本体!E:E,0))</f>
        <v>服务商品实施状况查询-店端</v>
      </c>
      <c r="R1375" s="279" t="s">
        <v>3390</v>
      </c>
    </row>
    <row r="1376" s="263" customFormat="1" ht="16.5" spans="1:18">
      <c r="A1376" s="278" t="s">
        <v>3392</v>
      </c>
      <c r="B1376" s="278" t="s">
        <v>1763</v>
      </c>
      <c r="C1376" s="279"/>
      <c r="D1376" s="279" t="s">
        <v>3368</v>
      </c>
      <c r="E1376" s="285">
        <v>0</v>
      </c>
      <c r="F1376" s="285" t="s">
        <v>2552</v>
      </c>
      <c r="G1376" s="286"/>
      <c r="H1376" s="286"/>
      <c r="I1376" s="286"/>
      <c r="J1376" s="286"/>
      <c r="K1376" s="286" t="e">
        <f>INDEX('2月'!F:F,MATCH(G1376,'2月'!A:A,0))</f>
        <v>#N/A</v>
      </c>
      <c r="L1376" s="287" t="s">
        <v>45</v>
      </c>
      <c r="M1376" s="287"/>
      <c r="N1376" s="287" t="s">
        <v>45</v>
      </c>
      <c r="O1376" s="286" t="e">
        <f>VLOOKUP(Q1376,重复!A:A,1,FALSE)</f>
        <v>#N/A</v>
      </c>
      <c r="P1376" s="279" t="s">
        <v>543</v>
      </c>
      <c r="Q1376" s="279" t="str">
        <f>INDEX(本体!C:C,MATCH(R1376,本体!E:E,0))</f>
        <v>服务商品实施状况查询-店端</v>
      </c>
      <c r="R1376" s="279" t="s">
        <v>3390</v>
      </c>
    </row>
    <row r="1377" s="263" customFormat="1" ht="16.5" spans="1:18">
      <c r="A1377" s="278" t="s">
        <v>3393</v>
      </c>
      <c r="B1377" s="278" t="s">
        <v>1763</v>
      </c>
      <c r="C1377" s="279"/>
      <c r="D1377" s="281" t="s">
        <v>3394</v>
      </c>
      <c r="E1377" s="285">
        <v>6277.90655172412</v>
      </c>
      <c r="F1377" s="285" t="s">
        <v>2552</v>
      </c>
      <c r="G1377" s="286"/>
      <c r="H1377" s="286"/>
      <c r="I1377" s="286"/>
      <c r="J1377" s="286"/>
      <c r="K1377" s="286" t="e">
        <f>INDEX('2月'!F:F,MATCH(G1377,'2月'!A:A,0))</f>
        <v>#N/A</v>
      </c>
      <c r="L1377" s="287" t="s">
        <v>45</v>
      </c>
      <c r="M1377" s="287"/>
      <c r="N1377" s="287" t="s">
        <v>45</v>
      </c>
      <c r="O1377" s="286" t="e">
        <f>VLOOKUP(Q1377,重复!A:A,1,FALSE)</f>
        <v>#N/A</v>
      </c>
      <c r="P1377" s="279" t="s">
        <v>543</v>
      </c>
      <c r="Q1377" s="279" t="str">
        <f>INDEX(本体!C:C,MATCH(R1377,本体!E:E,0))</f>
        <v>服务商品实施状况查询-店端</v>
      </c>
      <c r="R1377" s="279" t="s">
        <v>3390</v>
      </c>
    </row>
    <row r="1378" s="263" customFormat="1" ht="16.5" spans="1:18">
      <c r="A1378" s="278" t="s">
        <v>3395</v>
      </c>
      <c r="B1378" s="278" t="s">
        <v>1763</v>
      </c>
      <c r="C1378" s="279"/>
      <c r="D1378" s="279" t="s">
        <v>3396</v>
      </c>
      <c r="E1378" s="285">
        <v>0</v>
      </c>
      <c r="F1378" s="285" t="s">
        <v>2552</v>
      </c>
      <c r="G1378" s="286"/>
      <c r="H1378" s="286"/>
      <c r="I1378" s="286"/>
      <c r="J1378" s="286"/>
      <c r="K1378" s="286" t="e">
        <f>INDEX('2月'!F:F,MATCH(G1378,'2月'!A:A,0))</f>
        <v>#N/A</v>
      </c>
      <c r="L1378" s="287" t="s">
        <v>45</v>
      </c>
      <c r="M1378" s="287"/>
      <c r="N1378" s="287" t="s">
        <v>45</v>
      </c>
      <c r="O1378" s="286" t="e">
        <f>VLOOKUP(Q1378,重复!A:A,1,FALSE)</f>
        <v>#N/A</v>
      </c>
      <c r="P1378" s="279" t="s">
        <v>543</v>
      </c>
      <c r="Q1378" s="279" t="str">
        <f>INDEX(本体!C:C,MATCH(R1378,本体!E:E,0))</f>
        <v>服务商品实施状况查询-店端</v>
      </c>
      <c r="R1378" s="279" t="s">
        <v>3390</v>
      </c>
    </row>
    <row r="1379" s="263" customFormat="1" ht="16.5" spans="1:18">
      <c r="A1379" s="278" t="s">
        <v>3397</v>
      </c>
      <c r="B1379" s="278" t="s">
        <v>1763</v>
      </c>
      <c r="C1379" s="279" t="s">
        <v>3398</v>
      </c>
      <c r="D1379" s="279" t="s">
        <v>3399</v>
      </c>
      <c r="E1379" s="285">
        <v>10986.3364655172</v>
      </c>
      <c r="F1379" s="285" t="s">
        <v>2552</v>
      </c>
      <c r="G1379" s="286">
        <v>118</v>
      </c>
      <c r="H1379" s="286" t="s">
        <v>792</v>
      </c>
      <c r="I1379" s="286" t="s">
        <v>3400</v>
      </c>
      <c r="J1379" s="286" t="s">
        <v>34</v>
      </c>
      <c r="K1379" s="286">
        <f>INDEX('2月'!F:F,MATCH(G1379,'2月'!A:A,0))</f>
        <v>0</v>
      </c>
      <c r="L1379" s="287"/>
      <c r="M1379" s="287"/>
      <c r="N1379" s="287" t="s">
        <v>34</v>
      </c>
      <c r="O1379" s="286" t="str">
        <f>VLOOKUP(Q1379,重复!A:A,1,FALSE)</f>
        <v>三包维修暂停履历下载-厂端</v>
      </c>
      <c r="P1379" s="279" t="s">
        <v>543</v>
      </c>
      <c r="Q1379" s="279" t="str">
        <f>INDEX(本体!C:C,MATCH(R1379,本体!E:E,0))</f>
        <v>三包维修暂停履历下载-厂端</v>
      </c>
      <c r="R1379" s="180" t="s">
        <v>3401</v>
      </c>
    </row>
    <row r="1380" s="263" customFormat="1" ht="16.5" spans="1:18">
      <c r="A1380" s="278" t="s">
        <v>3402</v>
      </c>
      <c r="B1380" s="278" t="s">
        <v>1763</v>
      </c>
      <c r="C1380" s="279"/>
      <c r="D1380" s="279" t="s">
        <v>3403</v>
      </c>
      <c r="E1380" s="285">
        <v>7847.38318965515</v>
      </c>
      <c r="F1380" s="285" t="s">
        <v>2552</v>
      </c>
      <c r="G1380" s="286"/>
      <c r="H1380" s="286"/>
      <c r="I1380" s="286"/>
      <c r="J1380" s="286"/>
      <c r="K1380" s="286" t="e">
        <f>INDEX('2月'!F:F,MATCH(G1380,'2月'!A:A,0))</f>
        <v>#N/A</v>
      </c>
      <c r="L1380" s="287" t="s">
        <v>45</v>
      </c>
      <c r="M1380" s="287"/>
      <c r="N1380" s="287" t="s">
        <v>45</v>
      </c>
      <c r="O1380" s="286" t="str">
        <f>VLOOKUP(Q1380,重复!A:A,1,FALSE)</f>
        <v>三包维修暂停履历下载-厂端</v>
      </c>
      <c r="P1380" s="279" t="s">
        <v>543</v>
      </c>
      <c r="Q1380" s="279" t="str">
        <f>INDEX(本体!C:C,MATCH(R1380,本体!E:E,0))</f>
        <v>三包维修暂停履历下载-厂端</v>
      </c>
      <c r="R1380" s="180" t="s">
        <v>3401</v>
      </c>
    </row>
    <row r="1381" s="263" customFormat="1" ht="16.5" spans="1:18">
      <c r="A1381" s="278" t="s">
        <v>3404</v>
      </c>
      <c r="B1381" s="278" t="s">
        <v>1763</v>
      </c>
      <c r="C1381" s="279"/>
      <c r="D1381" s="279" t="s">
        <v>3405</v>
      </c>
      <c r="E1381" s="285">
        <v>7847.38318965515</v>
      </c>
      <c r="F1381" s="285" t="s">
        <v>2552</v>
      </c>
      <c r="G1381" s="286"/>
      <c r="H1381" s="286"/>
      <c r="I1381" s="286"/>
      <c r="J1381" s="286"/>
      <c r="K1381" s="286" t="e">
        <f>INDEX('2月'!F:F,MATCH(G1381,'2月'!A:A,0))</f>
        <v>#N/A</v>
      </c>
      <c r="L1381" s="287" t="s">
        <v>45</v>
      </c>
      <c r="M1381" s="287"/>
      <c r="N1381" s="287" t="s">
        <v>45</v>
      </c>
      <c r="O1381" s="286" t="str">
        <f>VLOOKUP(Q1381,重复!A:A,1,FALSE)</f>
        <v>三包维修暂停履历下载-厂端</v>
      </c>
      <c r="P1381" s="279" t="s">
        <v>543</v>
      </c>
      <c r="Q1381" s="279" t="str">
        <f>INDEX(本体!C:C,MATCH(R1381,本体!E:E,0))</f>
        <v>三包维修暂停履历下载-厂端</v>
      </c>
      <c r="R1381" s="180" t="s">
        <v>3406</v>
      </c>
    </row>
    <row r="1382" s="263" customFormat="1" ht="16.5" spans="1:18">
      <c r="A1382" s="278" t="s">
        <v>3407</v>
      </c>
      <c r="B1382" s="278" t="s">
        <v>1763</v>
      </c>
      <c r="C1382" s="279"/>
      <c r="D1382" s="279" t="s">
        <v>3408</v>
      </c>
      <c r="E1382" s="285">
        <v>0</v>
      </c>
      <c r="F1382" s="285" t="s">
        <v>2552</v>
      </c>
      <c r="G1382" s="286">
        <v>411</v>
      </c>
      <c r="H1382" s="286" t="s">
        <v>1253</v>
      </c>
      <c r="I1382" s="286" t="s">
        <v>1254</v>
      </c>
      <c r="J1382" s="286" t="s">
        <v>34</v>
      </c>
      <c r="K1382" s="286">
        <f>INDEX('2月'!F:F,MATCH(G1382,'2月'!A:A,0))</f>
        <v>0</v>
      </c>
      <c r="L1382" s="287"/>
      <c r="M1382" s="287"/>
      <c r="N1382" s="287" t="s">
        <v>34</v>
      </c>
      <c r="O1382" s="286" t="e">
        <f>VLOOKUP(Q1382,重复!A:A,1,FALSE)</f>
        <v>#N/A</v>
      </c>
      <c r="P1382" s="279" t="s">
        <v>543</v>
      </c>
      <c r="Q1382" s="279" t="e">
        <f>INDEX(本体!C:C,MATCH(R1382,本体!E:E,0))</f>
        <v>#N/A</v>
      </c>
      <c r="R1382" s="180" t="s">
        <v>520</v>
      </c>
    </row>
    <row r="1383" s="263" customFormat="1" ht="16.5" spans="1:18">
      <c r="A1383" s="278" t="s">
        <v>3409</v>
      </c>
      <c r="B1383" s="278" t="s">
        <v>1763</v>
      </c>
      <c r="C1383" s="279"/>
      <c r="D1383" s="279" t="s">
        <v>3410</v>
      </c>
      <c r="E1383" s="285">
        <v>0</v>
      </c>
      <c r="F1383" s="285" t="s">
        <v>2552</v>
      </c>
      <c r="G1383" s="286"/>
      <c r="H1383" s="286"/>
      <c r="I1383" s="286"/>
      <c r="J1383" s="286"/>
      <c r="K1383" s="286" t="e">
        <f>INDEX('2月'!F:F,MATCH(G1383,'2月'!A:A,0))</f>
        <v>#N/A</v>
      </c>
      <c r="L1383" s="287" t="s">
        <v>34</v>
      </c>
      <c r="M1383" s="287"/>
      <c r="N1383" s="287" t="s">
        <v>45</v>
      </c>
      <c r="O1383" s="286" t="e">
        <f>VLOOKUP(Q1383,重复!A:A,1,FALSE)</f>
        <v>#N/A</v>
      </c>
      <c r="P1383" s="279" t="s">
        <v>543</v>
      </c>
      <c r="Q1383" s="279" t="e">
        <f>INDEX(本体!C:C,MATCH(R1383,本体!E:E,0))</f>
        <v>#N/A</v>
      </c>
      <c r="R1383" s="180" t="s">
        <v>520</v>
      </c>
    </row>
    <row r="1384" s="263" customFormat="1" ht="16.5" spans="1:18">
      <c r="A1384" s="278" t="s">
        <v>3411</v>
      </c>
      <c r="B1384" s="278" t="s">
        <v>1763</v>
      </c>
      <c r="C1384" s="279"/>
      <c r="D1384" s="279" t="s">
        <v>3412</v>
      </c>
      <c r="E1384" s="285">
        <v>0</v>
      </c>
      <c r="F1384" s="285" t="s">
        <v>2552</v>
      </c>
      <c r="G1384" s="286"/>
      <c r="H1384" s="286"/>
      <c r="I1384" s="286"/>
      <c r="J1384" s="286"/>
      <c r="K1384" s="286" t="e">
        <f>INDEX('2月'!F:F,MATCH(G1384,'2月'!A:A,0))</f>
        <v>#N/A</v>
      </c>
      <c r="L1384" s="287" t="s">
        <v>34</v>
      </c>
      <c r="M1384" s="287"/>
      <c r="N1384" s="287" t="s">
        <v>45</v>
      </c>
      <c r="O1384" s="286" t="e">
        <f>VLOOKUP(Q1384,重复!A:A,1,FALSE)</f>
        <v>#N/A</v>
      </c>
      <c r="P1384" s="279" t="s">
        <v>543</v>
      </c>
      <c r="Q1384" s="279" t="e">
        <f>INDEX(本体!C:C,MATCH(R1384,本体!E:E,0))</f>
        <v>#N/A</v>
      </c>
      <c r="R1384" s="180" t="s">
        <v>520</v>
      </c>
    </row>
    <row r="1385" s="263" customFormat="1" ht="16.5" spans="1:18">
      <c r="A1385" s="278" t="s">
        <v>3413</v>
      </c>
      <c r="B1385" s="278" t="s">
        <v>1763</v>
      </c>
      <c r="C1385" s="279"/>
      <c r="D1385" s="279" t="s">
        <v>3414</v>
      </c>
      <c r="E1385" s="285">
        <v>0</v>
      </c>
      <c r="F1385" s="285" t="s">
        <v>2552</v>
      </c>
      <c r="G1385" s="286"/>
      <c r="H1385" s="286"/>
      <c r="I1385" s="286"/>
      <c r="J1385" s="286"/>
      <c r="K1385" s="286" t="e">
        <f>INDEX('2月'!F:F,MATCH(G1385,'2月'!A:A,0))</f>
        <v>#N/A</v>
      </c>
      <c r="L1385" s="287" t="s">
        <v>34</v>
      </c>
      <c r="M1385" s="287"/>
      <c r="N1385" s="287" t="s">
        <v>45</v>
      </c>
      <c r="O1385" s="286" t="e">
        <f>VLOOKUP(Q1385,重复!A:A,1,FALSE)</f>
        <v>#N/A</v>
      </c>
      <c r="P1385" s="279" t="s">
        <v>543</v>
      </c>
      <c r="Q1385" s="279" t="e">
        <f>INDEX(本体!C:C,MATCH(R1385,本体!E:E,0))</f>
        <v>#N/A</v>
      </c>
      <c r="R1385" s="180" t="s">
        <v>520</v>
      </c>
    </row>
    <row r="1386" s="263" customFormat="1" ht="16.5" spans="1:18">
      <c r="A1386" s="278" t="s">
        <v>3415</v>
      </c>
      <c r="B1386" s="278" t="s">
        <v>1763</v>
      </c>
      <c r="C1386" s="279" t="s">
        <v>3416</v>
      </c>
      <c r="D1386" s="279" t="s">
        <v>3417</v>
      </c>
      <c r="E1386" s="285">
        <v>0</v>
      </c>
      <c r="F1386" s="285" t="s">
        <v>2552</v>
      </c>
      <c r="G1386" s="286">
        <v>118</v>
      </c>
      <c r="H1386" s="286" t="s">
        <v>792</v>
      </c>
      <c r="I1386" s="286" t="s">
        <v>3400</v>
      </c>
      <c r="J1386" s="286" t="s">
        <v>34</v>
      </c>
      <c r="K1386" s="286">
        <f>INDEX('2月'!F:F,MATCH(G1386,'2月'!A:A,0))</f>
        <v>0</v>
      </c>
      <c r="L1386" s="287"/>
      <c r="M1386" s="287"/>
      <c r="N1386" s="287" t="s">
        <v>34</v>
      </c>
      <c r="O1386" s="286" t="str">
        <f>VLOOKUP(Q1386,重复!A:A,1,FALSE)</f>
        <v>三包维修暂停履历下载-厂端</v>
      </c>
      <c r="P1386" s="279" t="s">
        <v>543</v>
      </c>
      <c r="Q1386" s="279" t="str">
        <f>INDEX(本体!C:C,MATCH(R1386,本体!E:E,0))</f>
        <v>三包维修暂停履历下载-厂端</v>
      </c>
      <c r="R1386" s="180" t="s">
        <v>3418</v>
      </c>
    </row>
    <row r="1387" s="263" customFormat="1" ht="16.5" spans="1:18">
      <c r="A1387" s="278" t="s">
        <v>3419</v>
      </c>
      <c r="B1387" s="278" t="s">
        <v>1763</v>
      </c>
      <c r="C1387" s="279"/>
      <c r="D1387" s="279" t="s">
        <v>3420</v>
      </c>
      <c r="E1387" s="285">
        <v>0</v>
      </c>
      <c r="F1387" s="285" t="s">
        <v>2552</v>
      </c>
      <c r="G1387" s="286"/>
      <c r="H1387" s="286"/>
      <c r="I1387" s="286"/>
      <c r="J1387" s="286"/>
      <c r="K1387" s="286" t="e">
        <f>INDEX('2月'!F:F,MATCH(G1387,'2月'!A:A,0))</f>
        <v>#N/A</v>
      </c>
      <c r="L1387" s="287" t="s">
        <v>45</v>
      </c>
      <c r="M1387" s="287"/>
      <c r="N1387" s="287" t="s">
        <v>45</v>
      </c>
      <c r="O1387" s="286" t="str">
        <f>VLOOKUP(Q1387,重复!A:A,1,FALSE)</f>
        <v>三包维修暂停履历下载-厂端</v>
      </c>
      <c r="P1387" s="279" t="s">
        <v>543</v>
      </c>
      <c r="Q1387" s="279" t="str">
        <f>INDEX(本体!C:C,MATCH(R1387,本体!E:E,0))</f>
        <v>三包维修暂停履历下载-厂端</v>
      </c>
      <c r="R1387" s="180" t="s">
        <v>3418</v>
      </c>
    </row>
    <row r="1388" s="263" customFormat="1" ht="16.5" spans="1:18">
      <c r="A1388" s="278" t="s">
        <v>3421</v>
      </c>
      <c r="B1388" s="278" t="s">
        <v>1763</v>
      </c>
      <c r="C1388" s="279"/>
      <c r="D1388" s="279" t="s">
        <v>3422</v>
      </c>
      <c r="E1388" s="285">
        <v>7847.38318965515</v>
      </c>
      <c r="F1388" s="285" t="s">
        <v>2552</v>
      </c>
      <c r="G1388" s="286"/>
      <c r="H1388" s="286"/>
      <c r="I1388" s="286"/>
      <c r="J1388" s="286"/>
      <c r="K1388" s="286" t="e">
        <f>INDEX('2月'!F:F,MATCH(G1388,'2月'!A:A,0))</f>
        <v>#N/A</v>
      </c>
      <c r="L1388" s="287" t="s">
        <v>45</v>
      </c>
      <c r="M1388" s="287"/>
      <c r="N1388" s="287" t="s">
        <v>45</v>
      </c>
      <c r="O1388" s="286" t="e">
        <f>VLOOKUP(Q1388,重复!A:A,1,FALSE)</f>
        <v>#N/A</v>
      </c>
      <c r="P1388" s="279" t="s">
        <v>543</v>
      </c>
      <c r="Q1388" s="279" t="str">
        <f>INDEX(本体!C:C,MATCH(R1388,本体!E:E,0))</f>
        <v>三包维修暂停履历下载-店端</v>
      </c>
      <c r="R1388" s="180" t="s">
        <v>3423</v>
      </c>
    </row>
    <row r="1389" s="263" customFormat="1" ht="16.5" spans="1:18">
      <c r="A1389" s="278" t="s">
        <v>3424</v>
      </c>
      <c r="B1389" s="278" t="s">
        <v>1763</v>
      </c>
      <c r="C1389" s="279" t="s">
        <v>3425</v>
      </c>
      <c r="D1389" s="279"/>
      <c r="E1389" s="285">
        <v>0</v>
      </c>
      <c r="F1389" s="285" t="s">
        <v>2552</v>
      </c>
      <c r="G1389" s="286">
        <v>354</v>
      </c>
      <c r="H1389" s="286" t="s">
        <v>3426</v>
      </c>
      <c r="I1389" s="286" t="s">
        <v>3427</v>
      </c>
      <c r="J1389" s="286" t="s">
        <v>34</v>
      </c>
      <c r="K1389" s="286" t="str">
        <f>INDEX('2月'!F:F,MATCH(G1389,'2月'!A:A,0))</f>
        <v>可废弃</v>
      </c>
      <c r="L1389" s="287"/>
      <c r="M1389" s="287" t="s">
        <v>519</v>
      </c>
      <c r="N1389" s="287" t="s">
        <v>34</v>
      </c>
      <c r="O1389" s="286" t="e">
        <f>VLOOKUP(Q1389,重复!A:A,1,FALSE)</f>
        <v>#N/A</v>
      </c>
      <c r="P1389" s="279" t="s">
        <v>543</v>
      </c>
      <c r="Q1389" s="279" t="e">
        <f>INDEX(本体!C:C,MATCH(R1389,本体!E:E,0))</f>
        <v>#N/A</v>
      </c>
      <c r="R1389" s="180" t="s">
        <v>520</v>
      </c>
    </row>
    <row r="1390" s="263" customFormat="1" ht="16.5" spans="1:18">
      <c r="A1390" s="278" t="s">
        <v>3428</v>
      </c>
      <c r="B1390" s="278" t="s">
        <v>1763</v>
      </c>
      <c r="C1390" s="279" t="s">
        <v>3429</v>
      </c>
      <c r="D1390" s="279"/>
      <c r="E1390" s="285">
        <v>0</v>
      </c>
      <c r="F1390" s="285" t="s">
        <v>2552</v>
      </c>
      <c r="G1390" s="286">
        <v>355</v>
      </c>
      <c r="H1390" s="286" t="s">
        <v>3426</v>
      </c>
      <c r="I1390" s="286" t="s">
        <v>3430</v>
      </c>
      <c r="J1390" s="286" t="s">
        <v>34</v>
      </c>
      <c r="K1390" s="286" t="str">
        <f>INDEX('2月'!F:F,MATCH(G1390,'2月'!A:A,0))</f>
        <v>可废弃</v>
      </c>
      <c r="L1390" s="287"/>
      <c r="M1390" s="287" t="s">
        <v>519</v>
      </c>
      <c r="N1390" s="287" t="s">
        <v>34</v>
      </c>
      <c r="O1390" s="286" t="e">
        <f>VLOOKUP(Q1390,重复!A:A,1,FALSE)</f>
        <v>#N/A</v>
      </c>
      <c r="P1390" s="279" t="s">
        <v>543</v>
      </c>
      <c r="Q1390" s="279" t="e">
        <f>INDEX(本体!C:C,MATCH(R1390,本体!E:E,0))</f>
        <v>#N/A</v>
      </c>
      <c r="R1390" s="180" t="s">
        <v>520</v>
      </c>
    </row>
    <row r="1391" s="263" customFormat="1" ht="16.5" spans="1:18">
      <c r="A1391" s="278" t="s">
        <v>3431</v>
      </c>
      <c r="B1391" s="278" t="s">
        <v>1763</v>
      </c>
      <c r="C1391" s="279" t="s">
        <v>3432</v>
      </c>
      <c r="D1391" s="279"/>
      <c r="E1391" s="285">
        <v>0</v>
      </c>
      <c r="F1391" s="285" t="s">
        <v>2552</v>
      </c>
      <c r="G1391" s="286">
        <v>356</v>
      </c>
      <c r="H1391" s="286" t="s">
        <v>3426</v>
      </c>
      <c r="I1391" s="286" t="s">
        <v>3433</v>
      </c>
      <c r="J1391" s="286" t="s">
        <v>34</v>
      </c>
      <c r="K1391" s="286" t="str">
        <f>INDEX('2月'!F:F,MATCH(G1391,'2月'!A:A,0))</f>
        <v>可废弃</v>
      </c>
      <c r="L1391" s="287"/>
      <c r="M1391" s="287" t="s">
        <v>519</v>
      </c>
      <c r="N1391" s="287" t="s">
        <v>34</v>
      </c>
      <c r="O1391" s="286" t="e">
        <f>VLOOKUP(Q1391,重复!A:A,1,FALSE)</f>
        <v>#N/A</v>
      </c>
      <c r="P1391" s="279" t="s">
        <v>543</v>
      </c>
      <c r="Q1391" s="279" t="e">
        <f>INDEX(本体!C:C,MATCH(R1391,本体!E:E,0))</f>
        <v>#N/A</v>
      </c>
      <c r="R1391" s="180" t="s">
        <v>520</v>
      </c>
    </row>
    <row r="1392" s="263" customFormat="1" ht="16.5" spans="1:18">
      <c r="A1392" s="278" t="s">
        <v>3434</v>
      </c>
      <c r="B1392" s="278" t="s">
        <v>1763</v>
      </c>
      <c r="C1392" s="279" t="s">
        <v>3435</v>
      </c>
      <c r="D1392" s="279"/>
      <c r="E1392" s="285">
        <v>0</v>
      </c>
      <c r="F1392" s="285" t="s">
        <v>2552</v>
      </c>
      <c r="G1392" s="286">
        <v>357</v>
      </c>
      <c r="H1392" s="286" t="s">
        <v>3426</v>
      </c>
      <c r="I1392" s="286" t="s">
        <v>3436</v>
      </c>
      <c r="J1392" s="286" t="s">
        <v>34</v>
      </c>
      <c r="K1392" s="286" t="str">
        <f>INDEX('2月'!F:F,MATCH(G1392,'2月'!A:A,0))</f>
        <v>可废弃</v>
      </c>
      <c r="L1392" s="287"/>
      <c r="M1392" s="287" t="s">
        <v>519</v>
      </c>
      <c r="N1392" s="287" t="s">
        <v>34</v>
      </c>
      <c r="O1392" s="286" t="e">
        <f>VLOOKUP(Q1392,重复!A:A,1,FALSE)</f>
        <v>#N/A</v>
      </c>
      <c r="P1392" s="279" t="s">
        <v>543</v>
      </c>
      <c r="Q1392" s="279" t="e">
        <f>INDEX(本体!C:C,MATCH(R1392,本体!E:E,0))</f>
        <v>#N/A</v>
      </c>
      <c r="R1392" s="180" t="s">
        <v>520</v>
      </c>
    </row>
    <row r="1393" s="263" customFormat="1" ht="16.5" spans="1:18">
      <c r="A1393" s="278" t="s">
        <v>3437</v>
      </c>
      <c r="B1393" s="278" t="s">
        <v>1763</v>
      </c>
      <c r="C1393" s="279" t="s">
        <v>3438</v>
      </c>
      <c r="D1393" s="279"/>
      <c r="E1393" s="285">
        <v>0</v>
      </c>
      <c r="F1393" s="285" t="s">
        <v>2552</v>
      </c>
      <c r="G1393" s="286">
        <v>358</v>
      </c>
      <c r="H1393" s="286" t="s">
        <v>3426</v>
      </c>
      <c r="I1393" s="286" t="s">
        <v>3439</v>
      </c>
      <c r="J1393" s="286" t="s">
        <v>34</v>
      </c>
      <c r="K1393" s="286" t="str">
        <f>INDEX('2月'!F:F,MATCH(G1393,'2月'!A:A,0))</f>
        <v>废弃</v>
      </c>
      <c r="L1393" s="287"/>
      <c r="M1393" s="287" t="s">
        <v>519</v>
      </c>
      <c r="N1393" s="287" t="s">
        <v>34</v>
      </c>
      <c r="O1393" s="286" t="e">
        <f>VLOOKUP(Q1393,重复!A:A,1,FALSE)</f>
        <v>#N/A</v>
      </c>
      <c r="P1393" s="279" t="s">
        <v>543</v>
      </c>
      <c r="Q1393" s="279" t="e">
        <f>INDEX(本体!C:C,MATCH(R1393,本体!E:E,0))</f>
        <v>#N/A</v>
      </c>
      <c r="R1393" s="180" t="s">
        <v>520</v>
      </c>
    </row>
    <row r="1394" s="263" customFormat="1" ht="16.5" spans="1:18">
      <c r="A1394" s="278" t="s">
        <v>3440</v>
      </c>
      <c r="B1394" s="278" t="s">
        <v>1763</v>
      </c>
      <c r="C1394" s="291" t="s">
        <v>3441</v>
      </c>
      <c r="D1394" s="279"/>
      <c r="E1394" s="285">
        <v>0</v>
      </c>
      <c r="F1394" s="285" t="s">
        <v>2552</v>
      </c>
      <c r="G1394" s="286">
        <v>234</v>
      </c>
      <c r="H1394" s="286" t="s">
        <v>3442</v>
      </c>
      <c r="I1394" s="286" t="s">
        <v>3441</v>
      </c>
      <c r="J1394" s="286" t="s">
        <v>33</v>
      </c>
      <c r="K1394" s="286">
        <f>INDEX('2月'!F:F,MATCH(G1394,'2月'!A:A,0))</f>
        <v>0</v>
      </c>
      <c r="L1394" s="287"/>
      <c r="M1394" s="287"/>
      <c r="N1394" s="287" t="s">
        <v>33</v>
      </c>
      <c r="O1394" s="286" t="e">
        <f>VLOOKUP(Q1394,重复!A:A,1,FALSE)</f>
        <v>#N/A</v>
      </c>
      <c r="P1394" s="279" t="s">
        <v>543</v>
      </c>
      <c r="Q1394" s="279" t="e">
        <f>INDEX(本体!C:C,MATCH(R1394,本体!E:E,0))</f>
        <v>#N/A</v>
      </c>
      <c r="R1394" s="180" t="s">
        <v>520</v>
      </c>
    </row>
    <row r="1395" s="263" customFormat="1" ht="16.5" spans="1:18">
      <c r="A1395" s="278" t="s">
        <v>3443</v>
      </c>
      <c r="B1395" s="278" t="s">
        <v>1763</v>
      </c>
      <c r="C1395" s="291" t="s">
        <v>3444</v>
      </c>
      <c r="D1395" s="279"/>
      <c r="E1395" s="285">
        <v>0</v>
      </c>
      <c r="F1395" s="285" t="s">
        <v>2552</v>
      </c>
      <c r="G1395" s="286">
        <v>235</v>
      </c>
      <c r="H1395" s="286" t="s">
        <v>3442</v>
      </c>
      <c r="I1395" s="286" t="s">
        <v>3444</v>
      </c>
      <c r="J1395" s="286" t="s">
        <v>33</v>
      </c>
      <c r="K1395" s="286">
        <f>INDEX('2月'!F:F,MATCH(G1395,'2月'!A:A,0))</f>
        <v>0</v>
      </c>
      <c r="L1395" s="287"/>
      <c r="M1395" s="287"/>
      <c r="N1395" s="287" t="s">
        <v>33</v>
      </c>
      <c r="O1395" s="286" t="e">
        <f>VLOOKUP(Q1395,重复!A:A,1,FALSE)</f>
        <v>#N/A</v>
      </c>
      <c r="P1395" s="279" t="s">
        <v>543</v>
      </c>
      <c r="Q1395" s="279" t="e">
        <f>INDEX(本体!C:C,MATCH(R1395,本体!E:E,0))</f>
        <v>#N/A</v>
      </c>
      <c r="R1395" s="180" t="s">
        <v>520</v>
      </c>
    </row>
    <row r="1396" s="263" customFormat="1" ht="16.5" spans="1:18">
      <c r="A1396" s="278" t="s">
        <v>3445</v>
      </c>
      <c r="B1396" s="278" t="s">
        <v>1763</v>
      </c>
      <c r="C1396" s="291" t="s">
        <v>3446</v>
      </c>
      <c r="D1396" s="279"/>
      <c r="E1396" s="285">
        <v>0</v>
      </c>
      <c r="F1396" s="285" t="s">
        <v>2552</v>
      </c>
      <c r="G1396" s="286">
        <v>236</v>
      </c>
      <c r="H1396" s="286" t="s">
        <v>3442</v>
      </c>
      <c r="I1396" s="286" t="s">
        <v>3446</v>
      </c>
      <c r="J1396" s="286" t="s">
        <v>33</v>
      </c>
      <c r="K1396" s="286">
        <f>INDEX('2月'!F:F,MATCH(G1396,'2月'!A:A,0))</f>
        <v>0</v>
      </c>
      <c r="L1396" s="287"/>
      <c r="M1396" s="287"/>
      <c r="N1396" s="287" t="s">
        <v>33</v>
      </c>
      <c r="O1396" s="286" t="e">
        <f>VLOOKUP(Q1396,重复!A:A,1,FALSE)</f>
        <v>#N/A</v>
      </c>
      <c r="P1396" s="279" t="s">
        <v>543</v>
      </c>
      <c r="Q1396" s="279" t="e">
        <f>INDEX(本体!C:C,MATCH(R1396,本体!E:E,0))</f>
        <v>#N/A</v>
      </c>
      <c r="R1396" s="180" t="s">
        <v>520</v>
      </c>
    </row>
    <row r="1397" s="263" customFormat="1" ht="16.5" spans="1:18">
      <c r="A1397" s="278" t="s">
        <v>3447</v>
      </c>
      <c r="B1397" s="278" t="s">
        <v>1763</v>
      </c>
      <c r="C1397" s="291" t="s">
        <v>3448</v>
      </c>
      <c r="D1397" s="279"/>
      <c r="E1397" s="285">
        <v>0</v>
      </c>
      <c r="F1397" s="285" t="s">
        <v>2552</v>
      </c>
      <c r="G1397" s="286">
        <v>237</v>
      </c>
      <c r="H1397" s="286" t="s">
        <v>3442</v>
      </c>
      <c r="I1397" s="286" t="s">
        <v>3448</v>
      </c>
      <c r="J1397" s="286" t="s">
        <v>33</v>
      </c>
      <c r="K1397" s="286">
        <f>INDEX('2月'!F:F,MATCH(G1397,'2月'!A:A,0))</f>
        <v>0</v>
      </c>
      <c r="L1397" s="287"/>
      <c r="M1397" s="287"/>
      <c r="N1397" s="287" t="s">
        <v>33</v>
      </c>
      <c r="O1397" s="286" t="e">
        <f>VLOOKUP(Q1397,重复!A:A,1,FALSE)</f>
        <v>#N/A</v>
      </c>
      <c r="P1397" s="279" t="s">
        <v>543</v>
      </c>
      <c r="Q1397" s="279" t="e">
        <f>INDEX(本体!C:C,MATCH(R1397,本体!E:E,0))</f>
        <v>#N/A</v>
      </c>
      <c r="R1397" s="180" t="s">
        <v>520</v>
      </c>
    </row>
    <row r="1398" s="263" customFormat="1" ht="16.5" spans="1:18">
      <c r="A1398" s="278" t="s">
        <v>3449</v>
      </c>
      <c r="B1398" s="278" t="s">
        <v>1763</v>
      </c>
      <c r="C1398" s="291" t="s">
        <v>3450</v>
      </c>
      <c r="D1398" s="279"/>
      <c r="E1398" s="285">
        <v>0</v>
      </c>
      <c r="F1398" s="285" t="s">
        <v>2552</v>
      </c>
      <c r="G1398" s="286">
        <v>238</v>
      </c>
      <c r="H1398" s="286" t="s">
        <v>3451</v>
      </c>
      <c r="I1398" s="286" t="s">
        <v>3450</v>
      </c>
      <c r="J1398" s="286" t="s">
        <v>33</v>
      </c>
      <c r="K1398" s="286">
        <f>INDEX('2月'!F:F,MATCH(G1398,'2月'!A:A,0))</f>
        <v>0</v>
      </c>
      <c r="L1398" s="287"/>
      <c r="M1398" s="287"/>
      <c r="N1398" s="287" t="s">
        <v>33</v>
      </c>
      <c r="O1398" s="286" t="e">
        <f>VLOOKUP(Q1398,重复!A:A,1,FALSE)</f>
        <v>#N/A</v>
      </c>
      <c r="P1398" s="279" t="s">
        <v>543</v>
      </c>
      <c r="Q1398" s="279" t="e">
        <f>INDEX(本体!C:C,MATCH(R1398,本体!E:E,0))</f>
        <v>#N/A</v>
      </c>
      <c r="R1398" s="180" t="s">
        <v>520</v>
      </c>
    </row>
    <row r="1399" s="263" customFormat="1" ht="16.5" spans="1:18">
      <c r="A1399" s="278" t="s">
        <v>3452</v>
      </c>
      <c r="B1399" s="278" t="s">
        <v>1763</v>
      </c>
      <c r="C1399" s="291" t="s">
        <v>3453</v>
      </c>
      <c r="D1399" s="279"/>
      <c r="E1399" s="285">
        <v>0</v>
      </c>
      <c r="F1399" s="285" t="s">
        <v>2552</v>
      </c>
      <c r="G1399" s="286">
        <v>239</v>
      </c>
      <c r="H1399" s="286" t="s">
        <v>3451</v>
      </c>
      <c r="I1399" s="286" t="s">
        <v>3453</v>
      </c>
      <c r="J1399" s="286" t="s">
        <v>33</v>
      </c>
      <c r="K1399" s="286">
        <f>INDEX('2月'!F:F,MATCH(G1399,'2月'!A:A,0))</f>
        <v>0</v>
      </c>
      <c r="L1399" s="287"/>
      <c r="M1399" s="287"/>
      <c r="N1399" s="287" t="s">
        <v>33</v>
      </c>
      <c r="O1399" s="286" t="e">
        <f>VLOOKUP(Q1399,重复!A:A,1,FALSE)</f>
        <v>#N/A</v>
      </c>
      <c r="P1399" s="279" t="s">
        <v>543</v>
      </c>
      <c r="Q1399" s="279" t="e">
        <f>INDEX(本体!C:C,MATCH(R1399,本体!E:E,0))</f>
        <v>#N/A</v>
      </c>
      <c r="R1399" s="180" t="s">
        <v>520</v>
      </c>
    </row>
    <row r="1400" s="263" customFormat="1" ht="16.5" spans="1:18">
      <c r="A1400" s="278" t="s">
        <v>3454</v>
      </c>
      <c r="B1400" s="278" t="s">
        <v>1763</v>
      </c>
      <c r="C1400" s="291" t="s">
        <v>3455</v>
      </c>
      <c r="D1400" s="279"/>
      <c r="E1400" s="285">
        <v>0</v>
      </c>
      <c r="F1400" s="285" t="s">
        <v>2552</v>
      </c>
      <c r="G1400" s="286">
        <v>240</v>
      </c>
      <c r="H1400" s="286" t="s">
        <v>3451</v>
      </c>
      <c r="I1400" s="286" t="s">
        <v>3455</v>
      </c>
      <c r="J1400" s="286" t="s">
        <v>33</v>
      </c>
      <c r="K1400" s="286">
        <f>INDEX('2月'!F:F,MATCH(G1400,'2月'!A:A,0))</f>
        <v>0</v>
      </c>
      <c r="L1400" s="287"/>
      <c r="M1400" s="287"/>
      <c r="N1400" s="287" t="s">
        <v>33</v>
      </c>
      <c r="O1400" s="286" t="e">
        <f>VLOOKUP(Q1400,重复!A:A,1,FALSE)</f>
        <v>#N/A</v>
      </c>
      <c r="P1400" s="279" t="s">
        <v>543</v>
      </c>
      <c r="Q1400" s="279" t="e">
        <f>INDEX(本体!C:C,MATCH(R1400,本体!E:E,0))</f>
        <v>#N/A</v>
      </c>
      <c r="R1400" s="180" t="s">
        <v>520</v>
      </c>
    </row>
    <row r="1401" s="263" customFormat="1" ht="16.5" spans="1:18">
      <c r="A1401" s="278" t="s">
        <v>3456</v>
      </c>
      <c r="B1401" s="278" t="s">
        <v>1763</v>
      </c>
      <c r="C1401" s="291" t="s">
        <v>3457</v>
      </c>
      <c r="D1401" s="279"/>
      <c r="E1401" s="285">
        <v>0</v>
      </c>
      <c r="F1401" s="285" t="s">
        <v>2552</v>
      </c>
      <c r="G1401" s="286">
        <v>241</v>
      </c>
      <c r="H1401" s="286" t="s">
        <v>3451</v>
      </c>
      <c r="I1401" s="286" t="s">
        <v>3457</v>
      </c>
      <c r="J1401" s="286" t="s">
        <v>33</v>
      </c>
      <c r="K1401" s="286">
        <f>INDEX('2月'!F:F,MATCH(G1401,'2月'!A:A,0))</f>
        <v>0</v>
      </c>
      <c r="L1401" s="287"/>
      <c r="M1401" s="287"/>
      <c r="N1401" s="287" t="s">
        <v>33</v>
      </c>
      <c r="O1401" s="286" t="e">
        <f>VLOOKUP(Q1401,重复!A:A,1,FALSE)</f>
        <v>#N/A</v>
      </c>
      <c r="P1401" s="279" t="s">
        <v>543</v>
      </c>
      <c r="Q1401" s="279" t="e">
        <f>INDEX(本体!C:C,MATCH(R1401,本体!E:E,0))</f>
        <v>#N/A</v>
      </c>
      <c r="R1401" s="180" t="s">
        <v>520</v>
      </c>
    </row>
    <row r="1402" s="263" customFormat="1" ht="16.5" spans="1:18">
      <c r="A1402" s="278" t="s">
        <v>3458</v>
      </c>
      <c r="B1402" s="278" t="s">
        <v>1763</v>
      </c>
      <c r="C1402" s="291" t="s">
        <v>3459</v>
      </c>
      <c r="D1402" s="279"/>
      <c r="E1402" s="285">
        <v>0</v>
      </c>
      <c r="F1402" s="285" t="s">
        <v>2552</v>
      </c>
      <c r="G1402" s="286">
        <v>242</v>
      </c>
      <c r="H1402" s="286" t="s">
        <v>3451</v>
      </c>
      <c r="I1402" s="286" t="s">
        <v>3459</v>
      </c>
      <c r="J1402" s="286" t="s">
        <v>33</v>
      </c>
      <c r="K1402" s="286">
        <f>INDEX('2月'!F:F,MATCH(G1402,'2月'!A:A,0))</f>
        <v>0</v>
      </c>
      <c r="L1402" s="287"/>
      <c r="M1402" s="287"/>
      <c r="N1402" s="287" t="s">
        <v>33</v>
      </c>
      <c r="O1402" s="286" t="e">
        <f>VLOOKUP(Q1402,重复!A:A,1,FALSE)</f>
        <v>#N/A</v>
      </c>
      <c r="P1402" s="279" t="s">
        <v>543</v>
      </c>
      <c r="Q1402" s="279" t="e">
        <f>INDEX(本体!C:C,MATCH(R1402,本体!E:E,0))</f>
        <v>#N/A</v>
      </c>
      <c r="R1402" s="180" t="s">
        <v>520</v>
      </c>
    </row>
    <row r="1403" s="263" customFormat="1" ht="16.5" spans="1:18">
      <c r="A1403" s="278" t="s">
        <v>3460</v>
      </c>
      <c r="B1403" s="278" t="s">
        <v>1763</v>
      </c>
      <c r="C1403" s="291" t="s">
        <v>3461</v>
      </c>
      <c r="D1403" s="279"/>
      <c r="E1403" s="285">
        <v>0</v>
      </c>
      <c r="F1403" s="285" t="s">
        <v>2552</v>
      </c>
      <c r="G1403" s="286">
        <v>243</v>
      </c>
      <c r="H1403" s="286" t="s">
        <v>3462</v>
      </c>
      <c r="I1403" s="286" t="s">
        <v>3461</v>
      </c>
      <c r="J1403" s="286" t="s">
        <v>33</v>
      </c>
      <c r="K1403" s="286">
        <f>INDEX('2月'!F:F,MATCH(G1403,'2月'!A:A,0))</f>
        <v>0</v>
      </c>
      <c r="L1403" s="287"/>
      <c r="M1403" s="287"/>
      <c r="N1403" s="287" t="s">
        <v>33</v>
      </c>
      <c r="O1403" s="286" t="e">
        <f>VLOOKUP(Q1403,重复!A:A,1,FALSE)</f>
        <v>#N/A</v>
      </c>
      <c r="P1403" s="279" t="s">
        <v>543</v>
      </c>
      <c r="Q1403" s="279" t="e">
        <f>INDEX(本体!C:C,MATCH(R1403,本体!E:E,0))</f>
        <v>#N/A</v>
      </c>
      <c r="R1403" s="180" t="s">
        <v>520</v>
      </c>
    </row>
    <row r="1404" s="263" customFormat="1" ht="16.5" spans="1:18">
      <c r="A1404" s="278" t="s">
        <v>3463</v>
      </c>
      <c r="B1404" s="278" t="s">
        <v>1763</v>
      </c>
      <c r="C1404" s="291" t="s">
        <v>3464</v>
      </c>
      <c r="D1404" s="279"/>
      <c r="E1404" s="285">
        <v>0</v>
      </c>
      <c r="F1404" s="285" t="s">
        <v>2552</v>
      </c>
      <c r="G1404" s="286">
        <v>244</v>
      </c>
      <c r="H1404" s="286" t="s">
        <v>3462</v>
      </c>
      <c r="I1404" s="286" t="s">
        <v>3464</v>
      </c>
      <c r="J1404" s="286" t="s">
        <v>33</v>
      </c>
      <c r="K1404" s="286">
        <f>INDEX('2月'!F:F,MATCH(G1404,'2月'!A:A,0))</f>
        <v>0</v>
      </c>
      <c r="L1404" s="287"/>
      <c r="M1404" s="287"/>
      <c r="N1404" s="287" t="s">
        <v>33</v>
      </c>
      <c r="O1404" s="286" t="e">
        <f>VLOOKUP(Q1404,重复!A:A,1,FALSE)</f>
        <v>#N/A</v>
      </c>
      <c r="P1404" s="279" t="s">
        <v>543</v>
      </c>
      <c r="Q1404" s="279" t="e">
        <f>INDEX(本体!C:C,MATCH(R1404,本体!E:E,0))</f>
        <v>#N/A</v>
      </c>
      <c r="R1404" s="180" t="s">
        <v>520</v>
      </c>
    </row>
    <row r="1405" s="263" customFormat="1" ht="16.5" spans="1:18">
      <c r="A1405" s="278" t="s">
        <v>3465</v>
      </c>
      <c r="B1405" s="278" t="s">
        <v>1763</v>
      </c>
      <c r="C1405" s="291" t="s">
        <v>3466</v>
      </c>
      <c r="D1405" s="279"/>
      <c r="E1405" s="285">
        <v>0</v>
      </c>
      <c r="F1405" s="285" t="s">
        <v>2552</v>
      </c>
      <c r="G1405" s="286">
        <v>245</v>
      </c>
      <c r="H1405" s="286" t="s">
        <v>3467</v>
      </c>
      <c r="I1405" s="286" t="s">
        <v>3466</v>
      </c>
      <c r="J1405" s="286" t="s">
        <v>33</v>
      </c>
      <c r="K1405" s="286">
        <f>INDEX('2月'!F:F,MATCH(G1405,'2月'!A:A,0))</f>
        <v>0</v>
      </c>
      <c r="L1405" s="287"/>
      <c r="M1405" s="287"/>
      <c r="N1405" s="287" t="s">
        <v>33</v>
      </c>
      <c r="O1405" s="286" t="e">
        <f>VLOOKUP(Q1405,重复!A:A,1,FALSE)</f>
        <v>#N/A</v>
      </c>
      <c r="P1405" s="279" t="s">
        <v>543</v>
      </c>
      <c r="Q1405" s="279" t="e">
        <f>INDEX(本体!C:C,MATCH(R1405,本体!E:E,0))</f>
        <v>#N/A</v>
      </c>
      <c r="R1405" s="180" t="s">
        <v>520</v>
      </c>
    </row>
    <row r="1406" s="263" customFormat="1" ht="16.5" spans="1:18">
      <c r="A1406" s="278" t="s">
        <v>3468</v>
      </c>
      <c r="B1406" s="278" t="s">
        <v>1763</v>
      </c>
      <c r="C1406" s="291" t="s">
        <v>3469</v>
      </c>
      <c r="D1406" s="279"/>
      <c r="E1406" s="285">
        <v>0</v>
      </c>
      <c r="F1406" s="285" t="s">
        <v>2552</v>
      </c>
      <c r="G1406" s="286">
        <v>246</v>
      </c>
      <c r="H1406" s="286" t="s">
        <v>3467</v>
      </c>
      <c r="I1406" s="286" t="s">
        <v>3469</v>
      </c>
      <c r="J1406" s="286" t="s">
        <v>33</v>
      </c>
      <c r="K1406" s="286">
        <f>INDEX('2月'!F:F,MATCH(G1406,'2月'!A:A,0))</f>
        <v>0</v>
      </c>
      <c r="L1406" s="287"/>
      <c r="M1406" s="287"/>
      <c r="N1406" s="287" t="s">
        <v>33</v>
      </c>
      <c r="O1406" s="286" t="e">
        <f>VLOOKUP(Q1406,重复!A:A,1,FALSE)</f>
        <v>#N/A</v>
      </c>
      <c r="P1406" s="279" t="s">
        <v>543</v>
      </c>
      <c r="Q1406" s="279" t="e">
        <f>INDEX(本体!C:C,MATCH(R1406,本体!E:E,0))</f>
        <v>#N/A</v>
      </c>
      <c r="R1406" s="180" t="s">
        <v>520</v>
      </c>
    </row>
    <row r="1407" s="263" customFormat="1" ht="16.5" spans="1:18">
      <c r="A1407" s="278" t="s">
        <v>3470</v>
      </c>
      <c r="B1407" s="278" t="s">
        <v>1763</v>
      </c>
      <c r="C1407" s="291" t="s">
        <v>3471</v>
      </c>
      <c r="D1407" s="279"/>
      <c r="E1407" s="285">
        <v>0</v>
      </c>
      <c r="F1407" s="285" t="s">
        <v>2552</v>
      </c>
      <c r="G1407" s="286">
        <v>247</v>
      </c>
      <c r="H1407" s="286" t="s">
        <v>3472</v>
      </c>
      <c r="I1407" s="286" t="s">
        <v>3471</v>
      </c>
      <c r="J1407" s="286" t="s">
        <v>33</v>
      </c>
      <c r="K1407" s="286">
        <f>INDEX('2月'!F:F,MATCH(G1407,'2月'!A:A,0))</f>
        <v>0</v>
      </c>
      <c r="L1407" s="287"/>
      <c r="M1407" s="287"/>
      <c r="N1407" s="287" t="s">
        <v>33</v>
      </c>
      <c r="O1407" s="286" t="e">
        <f>VLOOKUP(Q1407,重复!A:A,1,FALSE)</f>
        <v>#N/A</v>
      </c>
      <c r="P1407" s="279" t="s">
        <v>543</v>
      </c>
      <c r="Q1407" s="279" t="e">
        <f>INDEX(本体!C:C,MATCH(R1407,本体!E:E,0))</f>
        <v>#N/A</v>
      </c>
      <c r="R1407" s="180" t="s">
        <v>520</v>
      </c>
    </row>
    <row r="1408" s="263" customFormat="1" ht="16.5" spans="1:18">
      <c r="A1408" s="278" t="s">
        <v>3473</v>
      </c>
      <c r="B1408" s="278" t="s">
        <v>1763</v>
      </c>
      <c r="C1408" s="291" t="s">
        <v>3474</v>
      </c>
      <c r="D1408" s="279"/>
      <c r="E1408" s="285">
        <v>0</v>
      </c>
      <c r="F1408" s="285" t="s">
        <v>2552</v>
      </c>
      <c r="G1408" s="286">
        <v>248</v>
      </c>
      <c r="H1408" s="286" t="s">
        <v>3472</v>
      </c>
      <c r="I1408" s="286" t="s">
        <v>3474</v>
      </c>
      <c r="J1408" s="286" t="s">
        <v>33</v>
      </c>
      <c r="K1408" s="286">
        <f>INDEX('2月'!F:F,MATCH(G1408,'2月'!A:A,0))</f>
        <v>0</v>
      </c>
      <c r="L1408" s="287"/>
      <c r="M1408" s="287"/>
      <c r="N1408" s="287" t="s">
        <v>33</v>
      </c>
      <c r="O1408" s="286" t="e">
        <f>VLOOKUP(Q1408,重复!A:A,1,FALSE)</f>
        <v>#N/A</v>
      </c>
      <c r="P1408" s="279" t="s">
        <v>543</v>
      </c>
      <c r="Q1408" s="279" t="e">
        <f>INDEX(本体!C:C,MATCH(R1408,本体!E:E,0))</f>
        <v>#N/A</v>
      </c>
      <c r="R1408" s="180" t="s">
        <v>520</v>
      </c>
    </row>
    <row r="1409" s="263" customFormat="1" ht="16.5" spans="1:18">
      <c r="A1409" s="278" t="s">
        <v>3475</v>
      </c>
      <c r="B1409" s="278" t="s">
        <v>1763</v>
      </c>
      <c r="C1409" s="291" t="s">
        <v>3476</v>
      </c>
      <c r="D1409" s="279"/>
      <c r="E1409" s="285">
        <v>0</v>
      </c>
      <c r="F1409" s="285" t="s">
        <v>2552</v>
      </c>
      <c r="G1409" s="286">
        <v>249</v>
      </c>
      <c r="H1409" s="286" t="s">
        <v>3472</v>
      </c>
      <c r="I1409" s="286" t="s">
        <v>3476</v>
      </c>
      <c r="J1409" s="286" t="s">
        <v>33</v>
      </c>
      <c r="K1409" s="286">
        <f>INDEX('2月'!F:F,MATCH(G1409,'2月'!A:A,0))</f>
        <v>0</v>
      </c>
      <c r="L1409" s="287"/>
      <c r="M1409" s="287"/>
      <c r="N1409" s="287" t="s">
        <v>33</v>
      </c>
      <c r="O1409" s="286" t="e">
        <f>VLOOKUP(Q1409,重复!A:A,1,FALSE)</f>
        <v>#N/A</v>
      </c>
      <c r="P1409" s="279" t="s">
        <v>543</v>
      </c>
      <c r="Q1409" s="279" t="e">
        <f>INDEX(本体!C:C,MATCH(R1409,本体!E:E,0))</f>
        <v>#N/A</v>
      </c>
      <c r="R1409" s="180" t="s">
        <v>520</v>
      </c>
    </row>
    <row r="1410" s="263" customFormat="1" ht="16.5" spans="1:18">
      <c r="A1410" s="278" t="s">
        <v>3477</v>
      </c>
      <c r="B1410" s="278" t="s">
        <v>1763</v>
      </c>
      <c r="C1410" s="291" t="s">
        <v>3471</v>
      </c>
      <c r="D1410" s="279"/>
      <c r="E1410" s="285">
        <v>0</v>
      </c>
      <c r="F1410" s="285" t="s">
        <v>2552</v>
      </c>
      <c r="G1410" s="286">
        <v>250</v>
      </c>
      <c r="H1410" s="286" t="s">
        <v>3472</v>
      </c>
      <c r="I1410" s="286" t="s">
        <v>3471</v>
      </c>
      <c r="J1410" s="286" t="s">
        <v>33</v>
      </c>
      <c r="K1410" s="286">
        <f>INDEX('2月'!F:F,MATCH(G1410,'2月'!A:A,0))</f>
        <v>0</v>
      </c>
      <c r="L1410" s="287"/>
      <c r="M1410" s="287"/>
      <c r="N1410" s="287" t="s">
        <v>33</v>
      </c>
      <c r="O1410" s="286" t="e">
        <f>VLOOKUP(Q1410,重复!A:A,1,FALSE)</f>
        <v>#N/A</v>
      </c>
      <c r="P1410" s="279" t="s">
        <v>543</v>
      </c>
      <c r="Q1410" s="279" t="e">
        <f>INDEX(本体!C:C,MATCH(R1410,本体!E:E,0))</f>
        <v>#N/A</v>
      </c>
      <c r="R1410" s="180" t="s">
        <v>520</v>
      </c>
    </row>
    <row r="1411" s="263" customFormat="1" ht="16.5" spans="1:18">
      <c r="A1411" s="278" t="s">
        <v>3478</v>
      </c>
      <c r="B1411" s="278" t="s">
        <v>1763</v>
      </c>
      <c r="C1411" s="291" t="s">
        <v>3479</v>
      </c>
      <c r="D1411" s="279"/>
      <c r="E1411" s="285">
        <v>0</v>
      </c>
      <c r="F1411" s="285" t="s">
        <v>2552</v>
      </c>
      <c r="G1411" s="286">
        <v>251</v>
      </c>
      <c r="H1411" s="286" t="s">
        <v>695</v>
      </c>
      <c r="I1411" s="286" t="s">
        <v>3479</v>
      </c>
      <c r="J1411" s="286" t="s">
        <v>33</v>
      </c>
      <c r="K1411" s="286">
        <f>INDEX('2月'!F:F,MATCH(G1411,'2月'!A:A,0))</f>
        <v>0</v>
      </c>
      <c r="L1411" s="287"/>
      <c r="M1411" s="287"/>
      <c r="N1411" s="287" t="s">
        <v>33</v>
      </c>
      <c r="O1411" s="286" t="e">
        <f>VLOOKUP(Q1411,重复!A:A,1,FALSE)</f>
        <v>#N/A</v>
      </c>
      <c r="P1411" s="279" t="s">
        <v>543</v>
      </c>
      <c r="Q1411" s="279" t="e">
        <f>INDEX(本体!C:C,MATCH(R1411,本体!E:E,0))</f>
        <v>#N/A</v>
      </c>
      <c r="R1411" s="180" t="s">
        <v>520</v>
      </c>
    </row>
    <row r="1412" s="263" customFormat="1" ht="16.5" spans="1:18">
      <c r="A1412" s="278" t="s">
        <v>3480</v>
      </c>
      <c r="B1412" s="278" t="s">
        <v>1763</v>
      </c>
      <c r="C1412" s="291" t="s">
        <v>3481</v>
      </c>
      <c r="D1412" s="279"/>
      <c r="E1412" s="285">
        <v>0</v>
      </c>
      <c r="F1412" s="285" t="s">
        <v>2552</v>
      </c>
      <c r="G1412" s="286">
        <v>252</v>
      </c>
      <c r="H1412" s="286" t="s">
        <v>695</v>
      </c>
      <c r="I1412" s="286" t="s">
        <v>3481</v>
      </c>
      <c r="J1412" s="286" t="s">
        <v>33</v>
      </c>
      <c r="K1412" s="286">
        <f>INDEX('2月'!F:F,MATCH(G1412,'2月'!A:A,0))</f>
        <v>0</v>
      </c>
      <c r="L1412" s="287"/>
      <c r="M1412" s="287"/>
      <c r="N1412" s="287" t="s">
        <v>33</v>
      </c>
      <c r="O1412" s="286" t="e">
        <f>VLOOKUP(Q1412,重复!A:A,1,FALSE)</f>
        <v>#N/A</v>
      </c>
      <c r="P1412" s="279" t="s">
        <v>543</v>
      </c>
      <c r="Q1412" s="279" t="e">
        <f>INDEX(本体!C:C,MATCH(R1412,本体!E:E,0))</f>
        <v>#N/A</v>
      </c>
      <c r="R1412" s="180" t="s">
        <v>520</v>
      </c>
    </row>
    <row r="1413" s="263" customFormat="1" ht="16.5" spans="1:18">
      <c r="A1413" s="278" t="s">
        <v>3482</v>
      </c>
      <c r="B1413" s="278" t="s">
        <v>1763</v>
      </c>
      <c r="C1413" s="291" t="s">
        <v>3483</v>
      </c>
      <c r="D1413" s="279"/>
      <c r="E1413" s="285">
        <v>0</v>
      </c>
      <c r="F1413" s="285" t="s">
        <v>2552</v>
      </c>
      <c r="G1413" s="286">
        <v>253</v>
      </c>
      <c r="H1413" s="286" t="s">
        <v>695</v>
      </c>
      <c r="I1413" s="286" t="s">
        <v>3483</v>
      </c>
      <c r="J1413" s="286" t="s">
        <v>33</v>
      </c>
      <c r="K1413" s="286">
        <f>INDEX('2月'!F:F,MATCH(G1413,'2月'!A:A,0))</f>
        <v>0</v>
      </c>
      <c r="L1413" s="287"/>
      <c r="M1413" s="287"/>
      <c r="N1413" s="287" t="s">
        <v>33</v>
      </c>
      <c r="O1413" s="286" t="e">
        <f>VLOOKUP(Q1413,重复!A:A,1,FALSE)</f>
        <v>#N/A</v>
      </c>
      <c r="P1413" s="279" t="s">
        <v>543</v>
      </c>
      <c r="Q1413" s="279" t="e">
        <f>INDEX(本体!C:C,MATCH(R1413,本体!E:E,0))</f>
        <v>#N/A</v>
      </c>
      <c r="R1413" s="180" t="s">
        <v>520</v>
      </c>
    </row>
    <row r="1414" s="263" customFormat="1" ht="16.5" spans="1:18">
      <c r="A1414" s="278" t="s">
        <v>3484</v>
      </c>
      <c r="B1414" s="278" t="s">
        <v>1763</v>
      </c>
      <c r="C1414" s="291" t="s">
        <v>3471</v>
      </c>
      <c r="D1414" s="279"/>
      <c r="E1414" s="285">
        <v>0</v>
      </c>
      <c r="F1414" s="285" t="s">
        <v>2552</v>
      </c>
      <c r="G1414" s="286">
        <v>254</v>
      </c>
      <c r="H1414" s="286" t="s">
        <v>695</v>
      </c>
      <c r="I1414" s="286" t="s">
        <v>3471</v>
      </c>
      <c r="J1414" s="286" t="s">
        <v>33</v>
      </c>
      <c r="K1414" s="286">
        <f>INDEX('2月'!F:F,MATCH(G1414,'2月'!A:A,0))</f>
        <v>0</v>
      </c>
      <c r="L1414" s="287"/>
      <c r="M1414" s="287"/>
      <c r="N1414" s="287" t="s">
        <v>33</v>
      </c>
      <c r="O1414" s="286" t="e">
        <f>VLOOKUP(Q1414,重复!A:A,1,FALSE)</f>
        <v>#N/A</v>
      </c>
      <c r="P1414" s="279" t="s">
        <v>543</v>
      </c>
      <c r="Q1414" s="279" t="e">
        <f>INDEX(本体!C:C,MATCH(R1414,本体!E:E,0))</f>
        <v>#N/A</v>
      </c>
      <c r="R1414" s="180" t="s">
        <v>520</v>
      </c>
    </row>
    <row r="1415" s="263" customFormat="1" ht="16.5" spans="1:18">
      <c r="A1415" s="278" t="s">
        <v>3485</v>
      </c>
      <c r="B1415" s="278" t="s">
        <v>1763</v>
      </c>
      <c r="C1415" s="291"/>
      <c r="D1415" s="279"/>
      <c r="E1415" s="285">
        <v>0</v>
      </c>
      <c r="F1415" s="285" t="s">
        <v>2552</v>
      </c>
      <c r="G1415" s="286">
        <v>255</v>
      </c>
      <c r="H1415" s="286" t="s">
        <v>695</v>
      </c>
      <c r="I1415" s="286" t="s">
        <v>3486</v>
      </c>
      <c r="J1415" s="286" t="s">
        <v>33</v>
      </c>
      <c r="K1415" s="286">
        <f>INDEX('2月'!F:F,MATCH(G1415,'2月'!A:A,0))</f>
        <v>0</v>
      </c>
      <c r="L1415" s="287"/>
      <c r="M1415" s="287"/>
      <c r="N1415" s="287" t="s">
        <v>33</v>
      </c>
      <c r="O1415" s="286" t="e">
        <f>VLOOKUP(Q1415,重复!A:A,1,FALSE)</f>
        <v>#N/A</v>
      </c>
      <c r="P1415" s="279" t="s">
        <v>543</v>
      </c>
      <c r="Q1415" s="279" t="e">
        <f>INDEX(本体!C:C,MATCH(R1415,本体!E:E,0))</f>
        <v>#N/A</v>
      </c>
      <c r="R1415" s="180" t="s">
        <v>520</v>
      </c>
    </row>
    <row r="1416" s="263" customFormat="1" ht="16.5" spans="1:18">
      <c r="A1416" s="278" t="s">
        <v>3487</v>
      </c>
      <c r="B1416" s="278" t="s">
        <v>1763</v>
      </c>
      <c r="C1416" s="291"/>
      <c r="D1416" s="279"/>
      <c r="E1416" s="285">
        <v>0</v>
      </c>
      <c r="F1416" s="285" t="s">
        <v>2552</v>
      </c>
      <c r="G1416" s="286"/>
      <c r="H1416" s="286"/>
      <c r="I1416" s="286"/>
      <c r="J1416" s="286"/>
      <c r="K1416" s="286" t="e">
        <f>INDEX('2月'!F:F,MATCH(G1416,'2月'!A:A,0))</f>
        <v>#N/A</v>
      </c>
      <c r="L1416" s="287" t="s">
        <v>34</v>
      </c>
      <c r="M1416" s="287"/>
      <c r="N1416" s="287" t="s">
        <v>45</v>
      </c>
      <c r="O1416" s="286" t="e">
        <f>VLOOKUP(Q1416,重复!A:A,1,FALSE)</f>
        <v>#N/A</v>
      </c>
      <c r="P1416" s="279" t="s">
        <v>543</v>
      </c>
      <c r="Q1416" s="279" t="e">
        <f>INDEX(本体!C:C,MATCH(R1416,本体!E:E,0))</f>
        <v>#N/A</v>
      </c>
      <c r="R1416" s="180" t="s">
        <v>520</v>
      </c>
    </row>
    <row r="1417" s="263" customFormat="1" ht="16.5" spans="1:18">
      <c r="A1417" s="278" t="s">
        <v>3488</v>
      </c>
      <c r="B1417" s="278" t="s">
        <v>1763</v>
      </c>
      <c r="C1417" s="291"/>
      <c r="D1417" s="279"/>
      <c r="E1417" s="285">
        <v>0</v>
      </c>
      <c r="F1417" s="285" t="s">
        <v>2552</v>
      </c>
      <c r="G1417" s="286">
        <v>257</v>
      </c>
      <c r="H1417" s="286" t="s">
        <v>89</v>
      </c>
      <c r="I1417" s="286" t="s">
        <v>3489</v>
      </c>
      <c r="J1417" s="286" t="s">
        <v>33</v>
      </c>
      <c r="K1417" s="286">
        <f>INDEX('2月'!F:F,MATCH(G1417,'2月'!A:A,0))</f>
        <v>0</v>
      </c>
      <c r="L1417" s="287"/>
      <c r="M1417" s="287"/>
      <c r="N1417" s="287" t="s">
        <v>33</v>
      </c>
      <c r="O1417" s="286" t="e">
        <f>VLOOKUP(Q1417,重复!A:A,1,FALSE)</f>
        <v>#N/A</v>
      </c>
      <c r="P1417" s="279" t="s">
        <v>543</v>
      </c>
      <c r="Q1417" s="279" t="e">
        <f>INDEX(本体!C:C,MATCH(R1417,本体!E:E,0))</f>
        <v>#N/A</v>
      </c>
      <c r="R1417" s="180" t="s">
        <v>520</v>
      </c>
    </row>
    <row r="1418" s="263" customFormat="1" ht="16.5" spans="1:18">
      <c r="A1418" s="278" t="s">
        <v>3490</v>
      </c>
      <c r="B1418" s="278" t="s">
        <v>1763</v>
      </c>
      <c r="C1418" s="291"/>
      <c r="D1418" s="279"/>
      <c r="E1418" s="285">
        <v>0</v>
      </c>
      <c r="F1418" s="285" t="s">
        <v>2552</v>
      </c>
      <c r="G1418" s="286"/>
      <c r="H1418" s="286"/>
      <c r="I1418" s="286"/>
      <c r="J1418" s="286"/>
      <c r="K1418" s="286" t="e">
        <f>INDEX('2月'!F:F,MATCH(G1418,'2月'!A:A,0))</f>
        <v>#N/A</v>
      </c>
      <c r="L1418" s="287" t="s">
        <v>34</v>
      </c>
      <c r="M1418" s="287"/>
      <c r="N1418" s="287" t="s">
        <v>45</v>
      </c>
      <c r="O1418" s="286" t="e">
        <f>VLOOKUP(Q1418,重复!A:A,1,FALSE)</f>
        <v>#N/A</v>
      </c>
      <c r="P1418" s="279" t="s">
        <v>543</v>
      </c>
      <c r="Q1418" s="279" t="e">
        <f>INDEX(本体!C:C,MATCH(R1418,本体!E:E,0))</f>
        <v>#N/A</v>
      </c>
      <c r="R1418" s="180" t="s">
        <v>520</v>
      </c>
    </row>
    <row r="1419" s="263" customFormat="1" ht="16.5" spans="1:18">
      <c r="A1419" s="278" t="s">
        <v>3491</v>
      </c>
      <c r="B1419" s="278" t="s">
        <v>1763</v>
      </c>
      <c r="C1419" s="291" t="s">
        <v>3492</v>
      </c>
      <c r="D1419" s="279"/>
      <c r="E1419" s="285">
        <v>0</v>
      </c>
      <c r="F1419" s="285" t="s">
        <v>2552</v>
      </c>
      <c r="G1419" s="286">
        <v>259</v>
      </c>
      <c r="H1419" s="286" t="s">
        <v>89</v>
      </c>
      <c r="I1419" s="286" t="s">
        <v>3492</v>
      </c>
      <c r="J1419" s="286" t="s">
        <v>33</v>
      </c>
      <c r="K1419" s="286">
        <f>INDEX('2月'!F:F,MATCH(G1419,'2月'!A:A,0))</f>
        <v>0</v>
      </c>
      <c r="L1419" s="287"/>
      <c r="M1419" s="287"/>
      <c r="N1419" s="287" t="s">
        <v>33</v>
      </c>
      <c r="O1419" s="286" t="e">
        <f>VLOOKUP(Q1419,重复!A:A,1,FALSE)</f>
        <v>#N/A</v>
      </c>
      <c r="P1419" s="279" t="s">
        <v>543</v>
      </c>
      <c r="Q1419" s="279" t="e">
        <f>INDEX(本体!C:C,MATCH(R1419,本体!E:E,0))</f>
        <v>#N/A</v>
      </c>
      <c r="R1419" s="180" t="s">
        <v>520</v>
      </c>
    </row>
    <row r="1420" s="263" customFormat="1" ht="16.5" spans="1:18">
      <c r="A1420" s="278" t="s">
        <v>3493</v>
      </c>
      <c r="B1420" s="278" t="s">
        <v>1763</v>
      </c>
      <c r="C1420" s="291" t="s">
        <v>3494</v>
      </c>
      <c r="D1420" s="279"/>
      <c r="E1420" s="285">
        <v>0</v>
      </c>
      <c r="F1420" s="285" t="s">
        <v>2552</v>
      </c>
      <c r="G1420" s="286">
        <v>260</v>
      </c>
      <c r="H1420" s="286" t="s">
        <v>89</v>
      </c>
      <c r="I1420" s="286" t="s">
        <v>3494</v>
      </c>
      <c r="J1420" s="286" t="s">
        <v>33</v>
      </c>
      <c r="K1420" s="286">
        <f>INDEX('2月'!F:F,MATCH(G1420,'2月'!A:A,0))</f>
        <v>0</v>
      </c>
      <c r="L1420" s="287"/>
      <c r="M1420" s="287"/>
      <c r="N1420" s="287" t="s">
        <v>33</v>
      </c>
      <c r="O1420" s="286" t="e">
        <f>VLOOKUP(Q1420,重复!A:A,1,FALSE)</f>
        <v>#N/A</v>
      </c>
      <c r="P1420" s="279" t="s">
        <v>543</v>
      </c>
      <c r="Q1420" s="279" t="e">
        <f>INDEX(本体!C:C,MATCH(R1420,本体!E:E,0))</f>
        <v>#N/A</v>
      </c>
      <c r="R1420" s="180" t="s">
        <v>520</v>
      </c>
    </row>
    <row r="1421" s="263" customFormat="1" ht="16.5" spans="1:18">
      <c r="A1421" s="278" t="s">
        <v>3495</v>
      </c>
      <c r="B1421" s="278" t="s">
        <v>1763</v>
      </c>
      <c r="C1421" s="291" t="s">
        <v>3496</v>
      </c>
      <c r="D1421" s="279"/>
      <c r="E1421" s="285">
        <v>0</v>
      </c>
      <c r="F1421" s="285" t="s">
        <v>2552</v>
      </c>
      <c r="G1421" s="286">
        <v>261</v>
      </c>
      <c r="H1421" s="286" t="s">
        <v>89</v>
      </c>
      <c r="I1421" s="286" t="s">
        <v>3496</v>
      </c>
      <c r="J1421" s="286" t="s">
        <v>33</v>
      </c>
      <c r="K1421" s="286">
        <f>INDEX('2月'!F:F,MATCH(G1421,'2月'!A:A,0))</f>
        <v>0</v>
      </c>
      <c r="L1421" s="287"/>
      <c r="M1421" s="287"/>
      <c r="N1421" s="287" t="s">
        <v>33</v>
      </c>
      <c r="O1421" s="286" t="e">
        <f>VLOOKUP(Q1421,重复!A:A,1,FALSE)</f>
        <v>#N/A</v>
      </c>
      <c r="P1421" s="279" t="s">
        <v>543</v>
      </c>
      <c r="Q1421" s="279" t="e">
        <f>INDEX(本体!C:C,MATCH(R1421,本体!E:E,0))</f>
        <v>#N/A</v>
      </c>
      <c r="R1421" s="180" t="s">
        <v>520</v>
      </c>
    </row>
    <row r="1422" s="263" customFormat="1" ht="16.5" spans="1:18">
      <c r="A1422" s="278" t="s">
        <v>3497</v>
      </c>
      <c r="B1422" s="278" t="s">
        <v>1763</v>
      </c>
      <c r="C1422" s="291" t="s">
        <v>3498</v>
      </c>
      <c r="D1422" s="279"/>
      <c r="E1422" s="285">
        <v>0</v>
      </c>
      <c r="F1422" s="285" t="s">
        <v>2552</v>
      </c>
      <c r="G1422" s="286">
        <v>262</v>
      </c>
      <c r="H1422" s="286" t="s">
        <v>89</v>
      </c>
      <c r="I1422" s="286" t="s">
        <v>3498</v>
      </c>
      <c r="J1422" s="286" t="s">
        <v>33</v>
      </c>
      <c r="K1422" s="286">
        <f>INDEX('2月'!F:F,MATCH(G1422,'2月'!A:A,0))</f>
        <v>0</v>
      </c>
      <c r="L1422" s="287"/>
      <c r="M1422" s="287"/>
      <c r="N1422" s="287" t="s">
        <v>33</v>
      </c>
      <c r="O1422" s="286" t="e">
        <f>VLOOKUP(Q1422,重复!A:A,1,FALSE)</f>
        <v>#N/A</v>
      </c>
      <c r="P1422" s="279" t="s">
        <v>543</v>
      </c>
      <c r="Q1422" s="279" t="e">
        <f>INDEX(本体!C:C,MATCH(R1422,本体!E:E,0))</f>
        <v>#N/A</v>
      </c>
      <c r="R1422" s="180" t="s">
        <v>520</v>
      </c>
    </row>
    <row r="1423" s="263" customFormat="1" ht="16.5" spans="1:18">
      <c r="A1423" s="278" t="s">
        <v>3499</v>
      </c>
      <c r="B1423" s="278" t="s">
        <v>1763</v>
      </c>
      <c r="C1423" s="291" t="s">
        <v>3500</v>
      </c>
      <c r="D1423" s="279"/>
      <c r="E1423" s="285">
        <v>0</v>
      </c>
      <c r="F1423" s="285" t="s">
        <v>2552</v>
      </c>
      <c r="G1423" s="286">
        <v>263</v>
      </c>
      <c r="H1423" s="286" t="s">
        <v>89</v>
      </c>
      <c r="I1423" s="286" t="s">
        <v>3500</v>
      </c>
      <c r="J1423" s="286" t="s">
        <v>33</v>
      </c>
      <c r="K1423" s="286">
        <f>INDEX('2月'!F:F,MATCH(G1423,'2月'!A:A,0))</f>
        <v>0</v>
      </c>
      <c r="L1423" s="287"/>
      <c r="M1423" s="287"/>
      <c r="N1423" s="287" t="s">
        <v>33</v>
      </c>
      <c r="O1423" s="286" t="e">
        <f>VLOOKUP(Q1423,重复!A:A,1,FALSE)</f>
        <v>#N/A</v>
      </c>
      <c r="P1423" s="279" t="s">
        <v>543</v>
      </c>
      <c r="Q1423" s="279" t="e">
        <f>INDEX(本体!C:C,MATCH(R1423,本体!E:E,0))</f>
        <v>#N/A</v>
      </c>
      <c r="R1423" s="180" t="s">
        <v>520</v>
      </c>
    </row>
    <row r="1424" s="263" customFormat="1" ht="16.5" spans="1:18">
      <c r="A1424" s="278" t="s">
        <v>3501</v>
      </c>
      <c r="B1424" s="278" t="s">
        <v>1763</v>
      </c>
      <c r="C1424" s="291" t="s">
        <v>3502</v>
      </c>
      <c r="D1424" s="279"/>
      <c r="E1424" s="285">
        <v>0</v>
      </c>
      <c r="F1424" s="285" t="s">
        <v>2552</v>
      </c>
      <c r="G1424" s="286">
        <v>264</v>
      </c>
      <c r="H1424" s="286" t="s">
        <v>3503</v>
      </c>
      <c r="I1424" s="286" t="s">
        <v>3502</v>
      </c>
      <c r="J1424" s="286" t="s">
        <v>33</v>
      </c>
      <c r="K1424" s="286">
        <f>INDEX('2月'!F:F,MATCH(G1424,'2月'!A:A,0))</f>
        <v>0</v>
      </c>
      <c r="L1424" s="287"/>
      <c r="M1424" s="287"/>
      <c r="N1424" s="287" t="s">
        <v>33</v>
      </c>
      <c r="O1424" s="286" t="e">
        <f>VLOOKUP(Q1424,重复!A:A,1,FALSE)</f>
        <v>#N/A</v>
      </c>
      <c r="P1424" s="279" t="s">
        <v>543</v>
      </c>
      <c r="Q1424" s="279" t="e">
        <f>INDEX(本体!C:C,MATCH(R1424,本体!E:E,0))</f>
        <v>#N/A</v>
      </c>
      <c r="R1424" s="180" t="s">
        <v>520</v>
      </c>
    </row>
    <row r="1425" s="263" customFormat="1" ht="16.5" spans="1:18">
      <c r="A1425" s="278" t="s">
        <v>3504</v>
      </c>
      <c r="B1425" s="278" t="s">
        <v>1763</v>
      </c>
      <c r="C1425" s="291" t="s">
        <v>3505</v>
      </c>
      <c r="D1425" s="279"/>
      <c r="E1425" s="285">
        <v>0</v>
      </c>
      <c r="F1425" s="285" t="s">
        <v>2552</v>
      </c>
      <c r="G1425" s="286">
        <v>265</v>
      </c>
      <c r="H1425" s="286" t="s">
        <v>3503</v>
      </c>
      <c r="I1425" s="286" t="s">
        <v>3505</v>
      </c>
      <c r="J1425" s="286" t="s">
        <v>33</v>
      </c>
      <c r="K1425" s="286">
        <f>INDEX('2月'!F:F,MATCH(G1425,'2月'!A:A,0))</f>
        <v>0</v>
      </c>
      <c r="L1425" s="287"/>
      <c r="M1425" s="287"/>
      <c r="N1425" s="287" t="s">
        <v>33</v>
      </c>
      <c r="O1425" s="286" t="e">
        <f>VLOOKUP(Q1425,重复!A:A,1,FALSE)</f>
        <v>#N/A</v>
      </c>
      <c r="P1425" s="279" t="s">
        <v>543</v>
      </c>
      <c r="Q1425" s="279" t="e">
        <f>INDEX(本体!C:C,MATCH(R1425,本体!E:E,0))</f>
        <v>#N/A</v>
      </c>
      <c r="R1425" s="180" t="s">
        <v>520</v>
      </c>
    </row>
    <row r="1426" s="263" customFormat="1" ht="16.5" spans="1:18">
      <c r="A1426" s="278" t="s">
        <v>3506</v>
      </c>
      <c r="B1426" s="278" t="s">
        <v>1763</v>
      </c>
      <c r="C1426" s="291" t="s">
        <v>3507</v>
      </c>
      <c r="D1426" s="279"/>
      <c r="E1426" s="285">
        <v>0</v>
      </c>
      <c r="F1426" s="285" t="s">
        <v>2552</v>
      </c>
      <c r="G1426" s="286">
        <v>266</v>
      </c>
      <c r="H1426" s="286" t="s">
        <v>3503</v>
      </c>
      <c r="I1426" s="286" t="s">
        <v>3507</v>
      </c>
      <c r="J1426" s="286" t="s">
        <v>33</v>
      </c>
      <c r="K1426" s="286">
        <f>INDEX('2月'!F:F,MATCH(G1426,'2月'!A:A,0))</f>
        <v>0</v>
      </c>
      <c r="L1426" s="287"/>
      <c r="M1426" s="287"/>
      <c r="N1426" s="287" t="s">
        <v>33</v>
      </c>
      <c r="O1426" s="286" t="e">
        <f>VLOOKUP(Q1426,重复!A:A,1,FALSE)</f>
        <v>#N/A</v>
      </c>
      <c r="P1426" s="279" t="s">
        <v>543</v>
      </c>
      <c r="Q1426" s="279" t="e">
        <f>INDEX(本体!C:C,MATCH(R1426,本体!E:E,0))</f>
        <v>#N/A</v>
      </c>
      <c r="R1426" s="180" t="s">
        <v>520</v>
      </c>
    </row>
    <row r="1427" s="267" customFormat="1" ht="16.5" spans="1:18">
      <c r="A1427" s="278" t="s">
        <v>3508</v>
      </c>
      <c r="B1427" s="278" t="s">
        <v>3509</v>
      </c>
      <c r="C1427" s="313" t="s">
        <v>3510</v>
      </c>
      <c r="D1427" s="314" t="s">
        <v>3511</v>
      </c>
      <c r="E1427" s="285">
        <v>7847.38318965515</v>
      </c>
      <c r="F1427" s="285"/>
      <c r="G1427" s="286"/>
      <c r="H1427" s="286"/>
      <c r="I1427" s="286"/>
      <c r="J1427" s="286"/>
      <c r="K1427" s="286" t="e">
        <f>INDEX('2月'!F:F,MATCH(G1427,'2月'!A:A,0))</f>
        <v>#N/A</v>
      </c>
      <c r="L1427" s="287" t="s">
        <v>45</v>
      </c>
      <c r="M1427" s="287"/>
      <c r="N1427" s="287" t="s">
        <v>45</v>
      </c>
      <c r="O1427" s="286" t="e">
        <f>VLOOKUP(Q1427,重复!A:A,1,FALSE)</f>
        <v>#N/A</v>
      </c>
      <c r="P1427" s="317" t="s">
        <v>3512</v>
      </c>
      <c r="Q1427" s="279" t="s">
        <v>3513</v>
      </c>
      <c r="R1427" s="176" t="s">
        <v>3514</v>
      </c>
    </row>
    <row r="1428" s="267" customFormat="1" ht="16.5" spans="1:18">
      <c r="A1428" s="278" t="s">
        <v>3515</v>
      </c>
      <c r="B1428" s="278" t="s">
        <v>3509</v>
      </c>
      <c r="C1428" s="315"/>
      <c r="D1428" s="314" t="s">
        <v>3516</v>
      </c>
      <c r="E1428" s="285">
        <v>0</v>
      </c>
      <c r="F1428" s="285"/>
      <c r="G1428" s="286"/>
      <c r="H1428" s="286"/>
      <c r="I1428" s="286"/>
      <c r="J1428" s="286"/>
      <c r="K1428" s="286" t="e">
        <f>INDEX('2月'!F:F,MATCH(G1428,'2月'!A:A,0))</f>
        <v>#N/A</v>
      </c>
      <c r="L1428" s="287" t="s">
        <v>45</v>
      </c>
      <c r="M1428" s="287"/>
      <c r="N1428" s="287" t="s">
        <v>45</v>
      </c>
      <c r="O1428" s="286" t="e">
        <f>VLOOKUP(Q1428,重复!A:A,1,FALSE)</f>
        <v>#N/A</v>
      </c>
      <c r="P1428" s="317" t="s">
        <v>3512</v>
      </c>
      <c r="Q1428" s="279" t="s">
        <v>3513</v>
      </c>
      <c r="R1428" s="176" t="s">
        <v>3517</v>
      </c>
    </row>
    <row r="1429" s="267" customFormat="1" ht="16.5" spans="1:18">
      <c r="A1429" s="278" t="s">
        <v>3518</v>
      </c>
      <c r="B1429" s="278" t="s">
        <v>3509</v>
      </c>
      <c r="C1429" s="313" t="s">
        <v>3519</v>
      </c>
      <c r="D1429" s="314" t="s">
        <v>3520</v>
      </c>
      <c r="E1429" s="285">
        <v>0</v>
      </c>
      <c r="F1429" s="285"/>
      <c r="G1429" s="286"/>
      <c r="H1429" s="286"/>
      <c r="I1429" s="286"/>
      <c r="J1429" s="286"/>
      <c r="K1429" s="286" t="e">
        <f>INDEX('2月'!F:F,MATCH(G1429,'2月'!A:A,0))</f>
        <v>#N/A</v>
      </c>
      <c r="L1429" s="287" t="s">
        <v>45</v>
      </c>
      <c r="M1429" s="287"/>
      <c r="N1429" s="287" t="s">
        <v>45</v>
      </c>
      <c r="O1429" s="286" t="e">
        <f>VLOOKUP(Q1429,重复!A:A,1,FALSE)</f>
        <v>#N/A</v>
      </c>
      <c r="P1429" s="317" t="s">
        <v>3512</v>
      </c>
      <c r="Q1429" s="279" t="s">
        <v>3513</v>
      </c>
      <c r="R1429" s="176" t="s">
        <v>3521</v>
      </c>
    </row>
    <row r="1430" s="267" customFormat="1" ht="16.5" spans="1:18">
      <c r="A1430" s="278" t="s">
        <v>3522</v>
      </c>
      <c r="B1430" s="278" t="s">
        <v>3509</v>
      </c>
      <c r="C1430" s="313" t="s">
        <v>3523</v>
      </c>
      <c r="D1430" s="314" t="s">
        <v>3524</v>
      </c>
      <c r="E1430" s="285">
        <v>0</v>
      </c>
      <c r="F1430" s="285"/>
      <c r="G1430" s="286"/>
      <c r="H1430" s="286"/>
      <c r="I1430" s="286"/>
      <c r="J1430" s="286"/>
      <c r="K1430" s="286" t="e">
        <f>INDEX('2月'!F:F,MATCH(G1430,'2月'!A:A,0))</f>
        <v>#N/A</v>
      </c>
      <c r="L1430" s="287" t="s">
        <v>45</v>
      </c>
      <c r="M1430" s="287"/>
      <c r="N1430" s="287" t="s">
        <v>45</v>
      </c>
      <c r="O1430" s="286" t="e">
        <f>VLOOKUP(Q1430,重复!A:A,1,FALSE)</f>
        <v>#N/A</v>
      </c>
      <c r="P1430" s="317" t="s">
        <v>3512</v>
      </c>
      <c r="Q1430" s="279" t="s">
        <v>3513</v>
      </c>
      <c r="R1430" s="176" t="s">
        <v>3525</v>
      </c>
    </row>
    <row r="1431" s="267" customFormat="1" ht="16.5" spans="1:18">
      <c r="A1431" s="278" t="s">
        <v>3526</v>
      </c>
      <c r="B1431" s="278" t="s">
        <v>3509</v>
      </c>
      <c r="C1431" s="313" t="s">
        <v>3527</v>
      </c>
      <c r="D1431" s="314" t="s">
        <v>3528</v>
      </c>
      <c r="E1431" s="285">
        <v>0</v>
      </c>
      <c r="F1431" s="285"/>
      <c r="G1431" s="286"/>
      <c r="H1431" s="286"/>
      <c r="I1431" s="286"/>
      <c r="J1431" s="286"/>
      <c r="K1431" s="286" t="e">
        <f>INDEX('2月'!F:F,MATCH(G1431,'2月'!A:A,0))</f>
        <v>#N/A</v>
      </c>
      <c r="L1431" s="287" t="s">
        <v>45</v>
      </c>
      <c r="M1431" s="287"/>
      <c r="N1431" s="287" t="s">
        <v>45</v>
      </c>
      <c r="O1431" s="286" t="e">
        <f>VLOOKUP(Q1431,重复!A:A,1,FALSE)</f>
        <v>#N/A</v>
      </c>
      <c r="P1431" s="317" t="s">
        <v>3512</v>
      </c>
      <c r="Q1431" s="279" t="s">
        <v>3513</v>
      </c>
      <c r="R1431" s="180" t="s">
        <v>3529</v>
      </c>
    </row>
    <row r="1432" s="267" customFormat="1" ht="16.5" spans="1:18">
      <c r="A1432" s="278" t="s">
        <v>3530</v>
      </c>
      <c r="B1432" s="278" t="s">
        <v>3509</v>
      </c>
      <c r="C1432" s="315"/>
      <c r="D1432" s="314" t="s">
        <v>3531</v>
      </c>
      <c r="E1432" s="285">
        <v>0</v>
      </c>
      <c r="F1432" s="285"/>
      <c r="G1432" s="286"/>
      <c r="H1432" s="286"/>
      <c r="I1432" s="286"/>
      <c r="J1432" s="286"/>
      <c r="K1432" s="286" t="e">
        <f>INDEX('2月'!F:F,MATCH(G1432,'2月'!A:A,0))</f>
        <v>#N/A</v>
      </c>
      <c r="L1432" s="287" t="s">
        <v>45</v>
      </c>
      <c r="M1432" s="287"/>
      <c r="N1432" s="287" t="s">
        <v>45</v>
      </c>
      <c r="O1432" s="286" t="e">
        <f>VLOOKUP(Q1432,重复!A:A,1,FALSE)</f>
        <v>#N/A</v>
      </c>
      <c r="P1432" s="317" t="s">
        <v>3512</v>
      </c>
      <c r="Q1432" s="279" t="s">
        <v>3513</v>
      </c>
      <c r="R1432" s="180" t="s">
        <v>3529</v>
      </c>
    </row>
    <row r="1433" s="267" customFormat="1" ht="16.5" spans="1:18">
      <c r="A1433" s="278" t="s">
        <v>3532</v>
      </c>
      <c r="B1433" s="278" t="s">
        <v>3509</v>
      </c>
      <c r="C1433" s="315"/>
      <c r="D1433" s="314" t="s">
        <v>3533</v>
      </c>
      <c r="E1433" s="285">
        <v>6277.90655172412</v>
      </c>
      <c r="F1433" s="285"/>
      <c r="G1433" s="286"/>
      <c r="H1433" s="286"/>
      <c r="I1433" s="286"/>
      <c r="J1433" s="286"/>
      <c r="K1433" s="286" t="e">
        <f>INDEX('2月'!F:F,MATCH(G1433,'2月'!A:A,0))</f>
        <v>#N/A</v>
      </c>
      <c r="L1433" s="287" t="s">
        <v>45</v>
      </c>
      <c r="M1433" s="287"/>
      <c r="N1433" s="287" t="s">
        <v>45</v>
      </c>
      <c r="O1433" s="286" t="e">
        <f>VLOOKUP(Q1433,重复!A:A,1,FALSE)</f>
        <v>#N/A</v>
      </c>
      <c r="P1433" s="317" t="s">
        <v>3512</v>
      </c>
      <c r="Q1433" s="279" t="s">
        <v>3513</v>
      </c>
      <c r="R1433" s="180" t="s">
        <v>3529</v>
      </c>
    </row>
    <row r="1434" s="267" customFormat="1" ht="16.5" spans="1:18">
      <c r="A1434" s="278" t="s">
        <v>3534</v>
      </c>
      <c r="B1434" s="278" t="s">
        <v>3509</v>
      </c>
      <c r="C1434" s="315"/>
      <c r="D1434" s="314" t="s">
        <v>3535</v>
      </c>
      <c r="E1434" s="285">
        <v>0</v>
      </c>
      <c r="F1434" s="285"/>
      <c r="G1434" s="286"/>
      <c r="H1434" s="286"/>
      <c r="I1434" s="286"/>
      <c r="J1434" s="286"/>
      <c r="K1434" s="286" t="e">
        <f>INDEX('2月'!F:F,MATCH(G1434,'2月'!A:A,0))</f>
        <v>#N/A</v>
      </c>
      <c r="L1434" s="287" t="s">
        <v>45</v>
      </c>
      <c r="M1434" s="287"/>
      <c r="N1434" s="287" t="s">
        <v>45</v>
      </c>
      <c r="O1434" s="286" t="e">
        <f>VLOOKUP(Q1434,重复!A:A,1,FALSE)</f>
        <v>#N/A</v>
      </c>
      <c r="P1434" s="317" t="s">
        <v>3512</v>
      </c>
      <c r="Q1434" s="279" t="s">
        <v>3513</v>
      </c>
      <c r="R1434" s="180" t="s">
        <v>3529</v>
      </c>
    </row>
    <row r="1435" s="267" customFormat="1" ht="16.5" spans="1:18">
      <c r="A1435" s="278" t="s">
        <v>3536</v>
      </c>
      <c r="B1435" s="278" t="s">
        <v>3509</v>
      </c>
      <c r="C1435" s="315"/>
      <c r="D1435" s="314" t="s">
        <v>3537</v>
      </c>
      <c r="E1435" s="285">
        <v>0</v>
      </c>
      <c r="F1435" s="285"/>
      <c r="G1435" s="286"/>
      <c r="H1435" s="286"/>
      <c r="I1435" s="286"/>
      <c r="J1435" s="286"/>
      <c r="K1435" s="286" t="e">
        <f>INDEX('2月'!F:F,MATCH(G1435,'2月'!A:A,0))</f>
        <v>#N/A</v>
      </c>
      <c r="L1435" s="287" t="s">
        <v>45</v>
      </c>
      <c r="M1435" s="287"/>
      <c r="N1435" s="287" t="s">
        <v>45</v>
      </c>
      <c r="O1435" s="286" t="e">
        <f>VLOOKUP(Q1435,重复!A:A,1,FALSE)</f>
        <v>#N/A</v>
      </c>
      <c r="P1435" s="317" t="s">
        <v>3512</v>
      </c>
      <c r="Q1435" s="279" t="s">
        <v>3513</v>
      </c>
      <c r="R1435" s="180" t="s">
        <v>3529</v>
      </c>
    </row>
    <row r="1436" s="267" customFormat="1" ht="16.5" spans="1:18">
      <c r="A1436" s="278" t="s">
        <v>3538</v>
      </c>
      <c r="B1436" s="278" t="s">
        <v>3509</v>
      </c>
      <c r="C1436" s="315"/>
      <c r="D1436" s="314" t="s">
        <v>3539</v>
      </c>
      <c r="E1436" s="285">
        <v>0</v>
      </c>
      <c r="F1436" s="285"/>
      <c r="G1436" s="286"/>
      <c r="H1436" s="286"/>
      <c r="I1436" s="286"/>
      <c r="J1436" s="286"/>
      <c r="K1436" s="286" t="e">
        <f>INDEX('2月'!F:F,MATCH(G1436,'2月'!A:A,0))</f>
        <v>#N/A</v>
      </c>
      <c r="L1436" s="287" t="s">
        <v>45</v>
      </c>
      <c r="M1436" s="287"/>
      <c r="N1436" s="287" t="s">
        <v>45</v>
      </c>
      <c r="O1436" s="286" t="e">
        <f>VLOOKUP(Q1436,重复!A:A,1,FALSE)</f>
        <v>#N/A</v>
      </c>
      <c r="P1436" s="317" t="s">
        <v>3512</v>
      </c>
      <c r="Q1436" s="279" t="s">
        <v>3513</v>
      </c>
      <c r="R1436" s="180" t="s">
        <v>3529</v>
      </c>
    </row>
    <row r="1437" s="267" customFormat="1" ht="16.5" spans="1:18">
      <c r="A1437" s="278" t="s">
        <v>3540</v>
      </c>
      <c r="B1437" s="278" t="s">
        <v>3509</v>
      </c>
      <c r="C1437" s="315"/>
      <c r="D1437" s="314" t="s">
        <v>3541</v>
      </c>
      <c r="E1437" s="285">
        <v>0</v>
      </c>
      <c r="F1437" s="285"/>
      <c r="G1437" s="286"/>
      <c r="H1437" s="286"/>
      <c r="I1437" s="286"/>
      <c r="J1437" s="286"/>
      <c r="K1437" s="286" t="e">
        <f>INDEX('2月'!F:F,MATCH(G1437,'2月'!A:A,0))</f>
        <v>#N/A</v>
      </c>
      <c r="L1437" s="287" t="s">
        <v>45</v>
      </c>
      <c r="M1437" s="287"/>
      <c r="N1437" s="287" t="s">
        <v>45</v>
      </c>
      <c r="O1437" s="286" t="e">
        <f>VLOOKUP(Q1437,重复!A:A,1,FALSE)</f>
        <v>#N/A</v>
      </c>
      <c r="P1437" s="317" t="s">
        <v>3512</v>
      </c>
      <c r="Q1437" s="279" t="s">
        <v>3513</v>
      </c>
      <c r="R1437" s="180" t="s">
        <v>3529</v>
      </c>
    </row>
    <row r="1438" s="267" customFormat="1" ht="16.5" spans="1:18">
      <c r="A1438" s="278" t="s">
        <v>3542</v>
      </c>
      <c r="B1438" s="278" t="s">
        <v>3509</v>
      </c>
      <c r="C1438" s="315"/>
      <c r="D1438" s="314" t="s">
        <v>3543</v>
      </c>
      <c r="E1438" s="285">
        <v>6277.90655172412</v>
      </c>
      <c r="F1438" s="285"/>
      <c r="G1438" s="286"/>
      <c r="H1438" s="286"/>
      <c r="I1438" s="286"/>
      <c r="J1438" s="286"/>
      <c r="K1438" s="286" t="e">
        <f>INDEX('2月'!F:F,MATCH(G1438,'2月'!A:A,0))</f>
        <v>#N/A</v>
      </c>
      <c r="L1438" s="287" t="s">
        <v>45</v>
      </c>
      <c r="M1438" s="287"/>
      <c r="N1438" s="287" t="s">
        <v>45</v>
      </c>
      <c r="O1438" s="286" t="e">
        <f>VLOOKUP(Q1438,重复!A:A,1,FALSE)</f>
        <v>#N/A</v>
      </c>
      <c r="P1438" s="317" t="s">
        <v>3512</v>
      </c>
      <c r="Q1438" s="279" t="s">
        <v>3513</v>
      </c>
      <c r="R1438" s="180" t="s">
        <v>3529</v>
      </c>
    </row>
    <row r="1439" s="268" customFormat="1" ht="16.5" spans="1:18">
      <c r="A1439" s="278" t="s">
        <v>3544</v>
      </c>
      <c r="B1439" s="278" t="s">
        <v>3509</v>
      </c>
      <c r="C1439" s="281" t="s">
        <v>3545</v>
      </c>
      <c r="D1439" s="316" t="s">
        <v>3546</v>
      </c>
      <c r="E1439" s="285">
        <v>0</v>
      </c>
      <c r="F1439" s="285"/>
      <c r="G1439" s="286"/>
      <c r="H1439" s="286"/>
      <c r="I1439" s="286"/>
      <c r="J1439" s="286"/>
      <c r="K1439" s="286" t="e">
        <f>INDEX('2月'!F:F,MATCH(G1439,'2月'!A:A,0))</f>
        <v>#N/A</v>
      </c>
      <c r="L1439" s="287" t="s">
        <v>45</v>
      </c>
      <c r="M1439" s="287"/>
      <c r="N1439" s="287" t="s">
        <v>45</v>
      </c>
      <c r="O1439" s="286" t="e">
        <f>VLOOKUP(Q1439,重复!A:A,1,FALSE)</f>
        <v>#N/A</v>
      </c>
      <c r="P1439" s="316" t="s">
        <v>3512</v>
      </c>
      <c r="Q1439" s="279" t="s">
        <v>3513</v>
      </c>
      <c r="R1439" s="180" t="s">
        <v>3547</v>
      </c>
    </row>
    <row r="1440" s="267" customFormat="1" ht="16.5" spans="1:18">
      <c r="A1440" s="278" t="s">
        <v>3548</v>
      </c>
      <c r="B1440" s="278" t="s">
        <v>3509</v>
      </c>
      <c r="C1440" s="313" t="s">
        <v>3527</v>
      </c>
      <c r="D1440" s="314" t="s">
        <v>3549</v>
      </c>
      <c r="E1440" s="285">
        <v>6277.90655172412</v>
      </c>
      <c r="F1440" s="285"/>
      <c r="G1440" s="286"/>
      <c r="H1440" s="286"/>
      <c r="I1440" s="286"/>
      <c r="J1440" s="286"/>
      <c r="K1440" s="286" t="e">
        <f>INDEX('2月'!F:F,MATCH(G1440,'2月'!A:A,0))</f>
        <v>#N/A</v>
      </c>
      <c r="L1440" s="287" t="s">
        <v>45</v>
      </c>
      <c r="M1440" s="287"/>
      <c r="N1440" s="287" t="s">
        <v>45</v>
      </c>
      <c r="O1440" s="286" t="e">
        <f>VLOOKUP(Q1440,重复!A:A,1,FALSE)</f>
        <v>#N/A</v>
      </c>
      <c r="P1440" s="317" t="s">
        <v>3512</v>
      </c>
      <c r="Q1440" s="279" t="s">
        <v>3513</v>
      </c>
      <c r="R1440" s="180" t="s">
        <v>3529</v>
      </c>
    </row>
    <row r="1441" s="267" customFormat="1" ht="16.5" spans="1:18">
      <c r="A1441" s="278" t="s">
        <v>3550</v>
      </c>
      <c r="B1441" s="278" t="s">
        <v>3509</v>
      </c>
      <c r="C1441" s="315"/>
      <c r="D1441" s="314" t="s">
        <v>3551</v>
      </c>
      <c r="E1441" s="285">
        <v>6277.90655172412</v>
      </c>
      <c r="F1441" s="285"/>
      <c r="G1441" s="286"/>
      <c r="H1441" s="286"/>
      <c r="I1441" s="286"/>
      <c r="J1441" s="286"/>
      <c r="K1441" s="286" t="e">
        <f>INDEX('2月'!F:F,MATCH(G1441,'2月'!A:A,0))</f>
        <v>#N/A</v>
      </c>
      <c r="L1441" s="287" t="s">
        <v>45</v>
      </c>
      <c r="M1441" s="287"/>
      <c r="N1441" s="287" t="s">
        <v>45</v>
      </c>
      <c r="O1441" s="286" t="e">
        <f>VLOOKUP(Q1441,重复!A:A,1,FALSE)</f>
        <v>#N/A</v>
      </c>
      <c r="P1441" s="317" t="s">
        <v>3512</v>
      </c>
      <c r="Q1441" s="279" t="s">
        <v>3513</v>
      </c>
      <c r="R1441" s="180" t="s">
        <v>3552</v>
      </c>
    </row>
    <row r="1442" s="267" customFormat="1" ht="16.5" spans="1:18">
      <c r="A1442" s="278" t="s">
        <v>3553</v>
      </c>
      <c r="B1442" s="278" t="s">
        <v>3509</v>
      </c>
      <c r="C1442" s="315"/>
      <c r="D1442" s="314" t="s">
        <v>3554</v>
      </c>
      <c r="E1442" s="285">
        <v>6277.90655172412</v>
      </c>
      <c r="F1442" s="285"/>
      <c r="G1442" s="286"/>
      <c r="H1442" s="286"/>
      <c r="I1442" s="286"/>
      <c r="J1442" s="286"/>
      <c r="K1442" s="286" t="e">
        <f>INDEX('2月'!F:F,MATCH(G1442,'2月'!A:A,0))</f>
        <v>#N/A</v>
      </c>
      <c r="L1442" s="287" t="s">
        <v>45</v>
      </c>
      <c r="M1442" s="287"/>
      <c r="N1442" s="287" t="s">
        <v>45</v>
      </c>
      <c r="O1442" s="286" t="e">
        <f>VLOOKUP(Q1442,重复!A:A,1,FALSE)</f>
        <v>#N/A</v>
      </c>
      <c r="P1442" s="317" t="s">
        <v>3512</v>
      </c>
      <c r="Q1442" s="279" t="s">
        <v>3513</v>
      </c>
      <c r="R1442" s="180" t="s">
        <v>3555</v>
      </c>
    </row>
    <row r="1443" s="267" customFormat="1" ht="16.5" spans="1:18">
      <c r="A1443" s="278" t="s">
        <v>3556</v>
      </c>
      <c r="B1443" s="278" t="s">
        <v>3509</v>
      </c>
      <c r="C1443" s="315"/>
      <c r="D1443" s="314" t="s">
        <v>3557</v>
      </c>
      <c r="E1443" s="285">
        <v>10986.3364655172</v>
      </c>
      <c r="F1443" s="285"/>
      <c r="G1443" s="286"/>
      <c r="H1443" s="286"/>
      <c r="I1443" s="286"/>
      <c r="J1443" s="286"/>
      <c r="K1443" s="286" t="e">
        <f>INDEX('2月'!F:F,MATCH(G1443,'2月'!A:A,0))</f>
        <v>#N/A</v>
      </c>
      <c r="L1443" s="287" t="s">
        <v>45</v>
      </c>
      <c r="M1443" s="287"/>
      <c r="N1443" s="287" t="s">
        <v>45</v>
      </c>
      <c r="O1443" s="286" t="e">
        <f>VLOOKUP(Q1443,重复!A:A,1,FALSE)</f>
        <v>#N/A</v>
      </c>
      <c r="P1443" s="317" t="s">
        <v>3512</v>
      </c>
      <c r="Q1443" s="279" t="s">
        <v>3513</v>
      </c>
      <c r="R1443" s="176" t="s">
        <v>3558</v>
      </c>
    </row>
    <row r="1444" s="267" customFormat="1" ht="16.5" spans="1:18">
      <c r="A1444" s="278" t="s">
        <v>3559</v>
      </c>
      <c r="B1444" s="278" t="s">
        <v>3509</v>
      </c>
      <c r="C1444" s="315"/>
      <c r="D1444" s="314" t="s">
        <v>3560</v>
      </c>
      <c r="E1444" s="285">
        <v>6277.90655172412</v>
      </c>
      <c r="F1444" s="285"/>
      <c r="G1444" s="286"/>
      <c r="H1444" s="286"/>
      <c r="I1444" s="286"/>
      <c r="J1444" s="286"/>
      <c r="K1444" s="286" t="e">
        <f>INDEX('2月'!F:F,MATCH(G1444,'2月'!A:A,0))</f>
        <v>#N/A</v>
      </c>
      <c r="L1444" s="287" t="s">
        <v>45</v>
      </c>
      <c r="M1444" s="287"/>
      <c r="N1444" s="287" t="s">
        <v>45</v>
      </c>
      <c r="O1444" s="286" t="e">
        <f>VLOOKUP(Q1444,重复!A:A,1,FALSE)</f>
        <v>#N/A</v>
      </c>
      <c r="P1444" s="317" t="s">
        <v>3512</v>
      </c>
      <c r="Q1444" s="279" t="s">
        <v>3513</v>
      </c>
      <c r="R1444" s="299" t="s">
        <v>3561</v>
      </c>
    </row>
    <row r="1445" s="267" customFormat="1" ht="16.5" spans="1:18">
      <c r="A1445" s="278" t="s">
        <v>3562</v>
      </c>
      <c r="B1445" s="278" t="s">
        <v>3509</v>
      </c>
      <c r="C1445" s="315"/>
      <c r="D1445" s="314" t="s">
        <v>3563</v>
      </c>
      <c r="E1445" s="285">
        <v>6277.90655172412</v>
      </c>
      <c r="F1445" s="285"/>
      <c r="G1445" s="286"/>
      <c r="H1445" s="286"/>
      <c r="I1445" s="286"/>
      <c r="J1445" s="286"/>
      <c r="K1445" s="286" t="e">
        <f>INDEX('2月'!F:F,MATCH(G1445,'2月'!A:A,0))</f>
        <v>#N/A</v>
      </c>
      <c r="L1445" s="287" t="s">
        <v>45</v>
      </c>
      <c r="M1445" s="287"/>
      <c r="N1445" s="287" t="s">
        <v>45</v>
      </c>
      <c r="O1445" s="286" t="e">
        <f>VLOOKUP(Q1445,重复!A:A,1,FALSE)</f>
        <v>#N/A</v>
      </c>
      <c r="P1445" s="317" t="s">
        <v>3512</v>
      </c>
      <c r="Q1445" s="279" t="s">
        <v>3513</v>
      </c>
      <c r="R1445" s="299" t="s">
        <v>3564</v>
      </c>
    </row>
    <row r="1446" s="267" customFormat="1" ht="16.5" spans="1:18">
      <c r="A1446" s="278" t="s">
        <v>3565</v>
      </c>
      <c r="B1446" s="278" t="s">
        <v>3509</v>
      </c>
      <c r="C1446" s="315"/>
      <c r="D1446" s="314" t="s">
        <v>3566</v>
      </c>
      <c r="E1446" s="285">
        <v>6277.90655172412</v>
      </c>
      <c r="F1446" s="285"/>
      <c r="G1446" s="286"/>
      <c r="H1446" s="286"/>
      <c r="I1446" s="286"/>
      <c r="J1446" s="286"/>
      <c r="K1446" s="286" t="e">
        <f>INDEX('2月'!F:F,MATCH(G1446,'2月'!A:A,0))</f>
        <v>#N/A</v>
      </c>
      <c r="L1446" s="287" t="s">
        <v>45</v>
      </c>
      <c r="M1446" s="287"/>
      <c r="N1446" s="287" t="s">
        <v>45</v>
      </c>
      <c r="O1446" s="286" t="e">
        <f>VLOOKUP(Q1446,重复!A:A,1,FALSE)</f>
        <v>#N/A</v>
      </c>
      <c r="P1446" s="317" t="s">
        <v>3512</v>
      </c>
      <c r="Q1446" s="279" t="s">
        <v>3513</v>
      </c>
      <c r="R1446" s="299" t="s">
        <v>3567</v>
      </c>
    </row>
    <row r="1447" s="268" customFormat="1" ht="16.5" spans="1:18">
      <c r="A1447" s="278" t="s">
        <v>3568</v>
      </c>
      <c r="B1447" s="278" t="s">
        <v>3509</v>
      </c>
      <c r="C1447" s="318"/>
      <c r="D1447" s="319" t="s">
        <v>3569</v>
      </c>
      <c r="E1447" s="285">
        <v>0</v>
      </c>
      <c r="F1447" s="285"/>
      <c r="G1447" s="286"/>
      <c r="H1447" s="286"/>
      <c r="I1447" s="286"/>
      <c r="J1447" s="286"/>
      <c r="K1447" s="286" t="e">
        <f>INDEX('2月'!F:F,MATCH(G1447,'2月'!A:A,0))</f>
        <v>#N/A</v>
      </c>
      <c r="L1447" s="287" t="s">
        <v>45</v>
      </c>
      <c r="M1447" s="287"/>
      <c r="N1447" s="287" t="s">
        <v>45</v>
      </c>
      <c r="O1447" s="286" t="e">
        <f>VLOOKUP(Q1447,重复!A:A,1,FALSE)</f>
        <v>#N/A</v>
      </c>
      <c r="P1447" s="317" t="s">
        <v>3512</v>
      </c>
      <c r="Q1447" s="279" t="s">
        <v>3513</v>
      </c>
      <c r="R1447" s="299" t="s">
        <v>3570</v>
      </c>
    </row>
    <row r="1448" s="267" customFormat="1" ht="16.5" spans="1:18">
      <c r="A1448" s="278" t="s">
        <v>3571</v>
      </c>
      <c r="B1448" s="278" t="s">
        <v>3509</v>
      </c>
      <c r="C1448" s="315"/>
      <c r="D1448" s="314" t="s">
        <v>3572</v>
      </c>
      <c r="E1448" s="285">
        <v>6277.90655172412</v>
      </c>
      <c r="F1448" s="285"/>
      <c r="G1448" s="286"/>
      <c r="H1448" s="286"/>
      <c r="I1448" s="286"/>
      <c r="J1448" s="286"/>
      <c r="K1448" s="286" t="e">
        <f>INDEX('2月'!F:F,MATCH(G1448,'2月'!A:A,0))</f>
        <v>#N/A</v>
      </c>
      <c r="L1448" s="287" t="s">
        <v>45</v>
      </c>
      <c r="M1448" s="287"/>
      <c r="N1448" s="287" t="s">
        <v>45</v>
      </c>
      <c r="O1448" s="286" t="e">
        <f>VLOOKUP(Q1448,重复!A:A,1,FALSE)</f>
        <v>#N/A</v>
      </c>
      <c r="P1448" s="317" t="s">
        <v>3512</v>
      </c>
      <c r="Q1448" s="279" t="s">
        <v>3513</v>
      </c>
      <c r="R1448" s="299" t="s">
        <v>3570</v>
      </c>
    </row>
    <row r="1449" s="267" customFormat="1" ht="16.5" spans="1:18">
      <c r="A1449" s="278" t="s">
        <v>3573</v>
      </c>
      <c r="B1449" s="278" t="s">
        <v>3509</v>
      </c>
      <c r="C1449" s="315"/>
      <c r="D1449" s="314" t="s">
        <v>3574</v>
      </c>
      <c r="E1449" s="285">
        <v>6277.90655172412</v>
      </c>
      <c r="F1449" s="285"/>
      <c r="G1449" s="286"/>
      <c r="H1449" s="286"/>
      <c r="I1449" s="286"/>
      <c r="J1449" s="286"/>
      <c r="K1449" s="286" t="e">
        <f>INDEX('2月'!F:F,MATCH(G1449,'2月'!A:A,0))</f>
        <v>#N/A</v>
      </c>
      <c r="L1449" s="287" t="s">
        <v>45</v>
      </c>
      <c r="M1449" s="287"/>
      <c r="N1449" s="287" t="s">
        <v>45</v>
      </c>
      <c r="O1449" s="286" t="e">
        <f>VLOOKUP(Q1449,重复!A:A,1,FALSE)</f>
        <v>#N/A</v>
      </c>
      <c r="P1449" s="317" t="s">
        <v>3512</v>
      </c>
      <c r="Q1449" s="279" t="s">
        <v>3513</v>
      </c>
      <c r="R1449" s="299" t="s">
        <v>3575</v>
      </c>
    </row>
    <row r="1450" s="267" customFormat="1" ht="16.5" spans="1:18">
      <c r="A1450" s="278" t="s">
        <v>3576</v>
      </c>
      <c r="B1450" s="278" t="s">
        <v>3509</v>
      </c>
      <c r="C1450" s="315"/>
      <c r="D1450" s="314" t="s">
        <v>3577</v>
      </c>
      <c r="E1450" s="285">
        <v>6277.90655172412</v>
      </c>
      <c r="F1450" s="285"/>
      <c r="G1450" s="286"/>
      <c r="H1450" s="286"/>
      <c r="I1450" s="286"/>
      <c r="J1450" s="286"/>
      <c r="K1450" s="286" t="e">
        <f>INDEX('2月'!F:F,MATCH(G1450,'2月'!A:A,0))</f>
        <v>#N/A</v>
      </c>
      <c r="L1450" s="287" t="s">
        <v>45</v>
      </c>
      <c r="M1450" s="287"/>
      <c r="N1450" s="287" t="s">
        <v>45</v>
      </c>
      <c r="O1450" s="286" t="e">
        <f>VLOOKUP(Q1450,重复!A:A,1,FALSE)</f>
        <v>#N/A</v>
      </c>
      <c r="P1450" s="317" t="s">
        <v>3512</v>
      </c>
      <c r="Q1450" s="279" t="s">
        <v>3513</v>
      </c>
      <c r="R1450" s="299" t="s">
        <v>3578</v>
      </c>
    </row>
    <row r="1451" s="267" customFormat="1" ht="16.5" spans="1:18">
      <c r="A1451" s="278" t="s">
        <v>3579</v>
      </c>
      <c r="B1451" s="278" t="s">
        <v>3509</v>
      </c>
      <c r="C1451" s="315"/>
      <c r="D1451" s="314" t="s">
        <v>3580</v>
      </c>
      <c r="E1451" s="285">
        <v>6277.90655172412</v>
      </c>
      <c r="F1451" s="285"/>
      <c r="G1451" s="286"/>
      <c r="H1451" s="286"/>
      <c r="I1451" s="286"/>
      <c r="J1451" s="286"/>
      <c r="K1451" s="286" t="e">
        <f>INDEX('2月'!F:F,MATCH(G1451,'2月'!A:A,0))</f>
        <v>#N/A</v>
      </c>
      <c r="L1451" s="287" t="s">
        <v>45</v>
      </c>
      <c r="M1451" s="287"/>
      <c r="N1451" s="287" t="s">
        <v>45</v>
      </c>
      <c r="O1451" s="286" t="e">
        <f>VLOOKUP(Q1451,重复!A:A,1,FALSE)</f>
        <v>#N/A</v>
      </c>
      <c r="P1451" s="317" t="s">
        <v>3512</v>
      </c>
      <c r="Q1451" s="279" t="s">
        <v>3513</v>
      </c>
      <c r="R1451" s="290" t="s">
        <v>3581</v>
      </c>
    </row>
    <row r="1452" s="267" customFormat="1" ht="16.5" spans="1:18">
      <c r="A1452" s="278" t="s">
        <v>3582</v>
      </c>
      <c r="B1452" s="278" t="s">
        <v>3509</v>
      </c>
      <c r="C1452" s="313" t="s">
        <v>3583</v>
      </c>
      <c r="D1452" s="314" t="s">
        <v>3584</v>
      </c>
      <c r="E1452" s="285">
        <v>0</v>
      </c>
      <c r="F1452" s="285"/>
      <c r="G1452" s="286"/>
      <c r="H1452" s="286"/>
      <c r="I1452" s="286"/>
      <c r="J1452" s="286"/>
      <c r="K1452" s="286" t="e">
        <f>INDEX('2月'!F:F,MATCH(G1452,'2月'!A:A,0))</f>
        <v>#N/A</v>
      </c>
      <c r="L1452" s="287" t="s">
        <v>45</v>
      </c>
      <c r="M1452" s="287"/>
      <c r="N1452" s="287" t="s">
        <v>45</v>
      </c>
      <c r="O1452" s="286" t="e">
        <f>VLOOKUP(Q1452,重复!A:A,1,FALSE)</f>
        <v>#N/A</v>
      </c>
      <c r="P1452" s="317" t="s">
        <v>3512</v>
      </c>
      <c r="Q1452" s="279" t="s">
        <v>3513</v>
      </c>
      <c r="R1452" s="299" t="s">
        <v>3585</v>
      </c>
    </row>
    <row r="1453" s="267" customFormat="1" ht="16.5" spans="1:18">
      <c r="A1453" s="278" t="s">
        <v>3586</v>
      </c>
      <c r="B1453" s="278" t="s">
        <v>3509</v>
      </c>
      <c r="C1453" s="315"/>
      <c r="D1453" s="279" t="s">
        <v>3587</v>
      </c>
      <c r="E1453" s="285">
        <v>0</v>
      </c>
      <c r="F1453" s="285"/>
      <c r="G1453" s="286"/>
      <c r="H1453" s="286"/>
      <c r="I1453" s="286"/>
      <c r="J1453" s="286"/>
      <c r="K1453" s="286" t="e">
        <f>INDEX('2月'!F:F,MATCH(G1453,'2月'!A:A,0))</f>
        <v>#N/A</v>
      </c>
      <c r="L1453" s="287" t="s">
        <v>45</v>
      </c>
      <c r="M1453" s="287"/>
      <c r="N1453" s="287" t="s">
        <v>45</v>
      </c>
      <c r="O1453" s="286" t="e">
        <f>VLOOKUP(Q1453,重复!A:A,1,FALSE)</f>
        <v>#N/A</v>
      </c>
      <c r="P1453" s="317" t="s">
        <v>3512</v>
      </c>
      <c r="Q1453" s="279" t="s">
        <v>3513</v>
      </c>
      <c r="R1453" s="299" t="s">
        <v>3588</v>
      </c>
    </row>
    <row r="1454" s="267" customFormat="1" ht="16.5" spans="1:18">
      <c r="A1454" s="278" t="s">
        <v>3589</v>
      </c>
      <c r="B1454" s="278" t="s">
        <v>3509</v>
      </c>
      <c r="C1454" s="315"/>
      <c r="D1454" s="314" t="s">
        <v>3590</v>
      </c>
      <c r="E1454" s="285">
        <v>7847.38318965515</v>
      </c>
      <c r="F1454" s="285"/>
      <c r="G1454" s="286"/>
      <c r="H1454" s="286"/>
      <c r="I1454" s="286"/>
      <c r="J1454" s="286"/>
      <c r="K1454" s="286" t="e">
        <f>INDEX('2月'!F:F,MATCH(G1454,'2月'!A:A,0))</f>
        <v>#N/A</v>
      </c>
      <c r="L1454" s="287" t="s">
        <v>45</v>
      </c>
      <c r="M1454" s="287"/>
      <c r="N1454" s="287" t="s">
        <v>45</v>
      </c>
      <c r="O1454" s="286" t="e">
        <f>VLOOKUP(Q1454,重复!A:A,1,FALSE)</f>
        <v>#N/A</v>
      </c>
      <c r="P1454" s="317" t="s">
        <v>3512</v>
      </c>
      <c r="Q1454" s="279" t="s">
        <v>3513</v>
      </c>
      <c r="R1454" s="299" t="s">
        <v>3591</v>
      </c>
    </row>
    <row r="1455" s="267" customFormat="1" ht="16.5" spans="1:18">
      <c r="A1455" s="278" t="s">
        <v>3592</v>
      </c>
      <c r="B1455" s="278" t="s">
        <v>3509</v>
      </c>
      <c r="C1455" s="313" t="s">
        <v>3593</v>
      </c>
      <c r="D1455" s="314" t="s">
        <v>3594</v>
      </c>
      <c r="E1455" s="285">
        <v>0</v>
      </c>
      <c r="F1455" s="285"/>
      <c r="G1455" s="286"/>
      <c r="H1455" s="286"/>
      <c r="I1455" s="286"/>
      <c r="J1455" s="286"/>
      <c r="K1455" s="286" t="e">
        <f>INDEX('2月'!F:F,MATCH(G1455,'2月'!A:A,0))</f>
        <v>#N/A</v>
      </c>
      <c r="L1455" s="287" t="s">
        <v>45</v>
      </c>
      <c r="M1455" s="287"/>
      <c r="N1455" s="287" t="s">
        <v>45</v>
      </c>
      <c r="O1455" s="286" t="e">
        <f>VLOOKUP(Q1455,重复!A:A,1,FALSE)</f>
        <v>#N/A</v>
      </c>
      <c r="P1455" s="317" t="s">
        <v>3512</v>
      </c>
      <c r="Q1455" s="279" t="s">
        <v>3513</v>
      </c>
      <c r="R1455" s="299" t="s">
        <v>3595</v>
      </c>
    </row>
    <row r="1456" s="267" customFormat="1" ht="16.5" spans="1:18">
      <c r="A1456" s="278" t="s">
        <v>3596</v>
      </c>
      <c r="B1456" s="278" t="s">
        <v>3509</v>
      </c>
      <c r="C1456" s="315"/>
      <c r="D1456" s="279" t="s">
        <v>3597</v>
      </c>
      <c r="E1456" s="285">
        <v>0</v>
      </c>
      <c r="F1456" s="285"/>
      <c r="G1456" s="286"/>
      <c r="H1456" s="286"/>
      <c r="I1456" s="286"/>
      <c r="J1456" s="286"/>
      <c r="K1456" s="286" t="e">
        <f>INDEX('2月'!F:F,MATCH(G1456,'2月'!A:A,0))</f>
        <v>#N/A</v>
      </c>
      <c r="L1456" s="287" t="s">
        <v>45</v>
      </c>
      <c r="M1456" s="287"/>
      <c r="N1456" s="287" t="s">
        <v>45</v>
      </c>
      <c r="O1456" s="286" t="e">
        <f>VLOOKUP(Q1456,重复!A:A,1,FALSE)</f>
        <v>#N/A</v>
      </c>
      <c r="P1456" s="317" t="s">
        <v>3512</v>
      </c>
      <c r="Q1456" s="279" t="s">
        <v>3513</v>
      </c>
      <c r="R1456" s="299" t="s">
        <v>3598</v>
      </c>
    </row>
    <row r="1457" s="267" customFormat="1" ht="16.5" spans="1:18">
      <c r="A1457" s="278" t="s">
        <v>3599</v>
      </c>
      <c r="B1457" s="278" t="s">
        <v>3509</v>
      </c>
      <c r="C1457" s="315"/>
      <c r="D1457" s="314" t="s">
        <v>3600</v>
      </c>
      <c r="E1457" s="285">
        <v>7847.38318965515</v>
      </c>
      <c r="F1457" s="285"/>
      <c r="G1457" s="286"/>
      <c r="H1457" s="286"/>
      <c r="I1457" s="286"/>
      <c r="J1457" s="286"/>
      <c r="K1457" s="286" t="e">
        <f>INDEX('2月'!F:F,MATCH(G1457,'2月'!A:A,0))</f>
        <v>#N/A</v>
      </c>
      <c r="L1457" s="287" t="s">
        <v>45</v>
      </c>
      <c r="M1457" s="287"/>
      <c r="N1457" s="287" t="s">
        <v>45</v>
      </c>
      <c r="O1457" s="286" t="e">
        <f>VLOOKUP(Q1457,重复!A:A,1,FALSE)</f>
        <v>#N/A</v>
      </c>
      <c r="P1457" s="317" t="s">
        <v>3512</v>
      </c>
      <c r="Q1457" s="279" t="s">
        <v>3513</v>
      </c>
      <c r="R1457" s="299" t="s">
        <v>3601</v>
      </c>
    </row>
    <row r="1458" s="267" customFormat="1" ht="16.5" spans="1:18">
      <c r="A1458" s="278" t="s">
        <v>3602</v>
      </c>
      <c r="B1458" s="278" t="s">
        <v>3509</v>
      </c>
      <c r="C1458" s="313" t="s">
        <v>3527</v>
      </c>
      <c r="D1458" s="317" t="s">
        <v>3603</v>
      </c>
      <c r="E1458" s="285">
        <v>7847.38318965515</v>
      </c>
      <c r="F1458" s="285"/>
      <c r="G1458" s="286"/>
      <c r="H1458" s="286"/>
      <c r="I1458" s="286"/>
      <c r="J1458" s="286"/>
      <c r="K1458" s="286" t="e">
        <f>INDEX('2月'!F:F,MATCH(G1458,'2月'!A:A,0))</f>
        <v>#N/A</v>
      </c>
      <c r="L1458" s="287" t="s">
        <v>45</v>
      </c>
      <c r="M1458" s="287"/>
      <c r="N1458" s="287" t="s">
        <v>45</v>
      </c>
      <c r="O1458" s="286" t="e">
        <f>VLOOKUP(Q1458,重复!A:A,1,FALSE)</f>
        <v>#N/A</v>
      </c>
      <c r="P1458" s="317" t="s">
        <v>3512</v>
      </c>
      <c r="Q1458" s="279" t="s">
        <v>3513</v>
      </c>
      <c r="R1458" s="299" t="s">
        <v>3604</v>
      </c>
    </row>
    <row r="1459" s="267" customFormat="1" ht="16.5" spans="1:18">
      <c r="A1459" s="278" t="s">
        <v>3605</v>
      </c>
      <c r="B1459" s="278" t="s">
        <v>3509</v>
      </c>
      <c r="C1459" s="315"/>
      <c r="D1459" s="317" t="s">
        <v>3606</v>
      </c>
      <c r="E1459" s="285">
        <v>7847.38318965515</v>
      </c>
      <c r="F1459" s="285"/>
      <c r="G1459" s="286"/>
      <c r="H1459" s="286"/>
      <c r="I1459" s="286"/>
      <c r="J1459" s="286"/>
      <c r="K1459" s="286" t="e">
        <f>INDEX('2月'!F:F,MATCH(G1459,'2月'!A:A,0))</f>
        <v>#N/A</v>
      </c>
      <c r="L1459" s="287" t="s">
        <v>45</v>
      </c>
      <c r="M1459" s="287"/>
      <c r="N1459" s="287" t="s">
        <v>45</v>
      </c>
      <c r="O1459" s="286" t="e">
        <f>VLOOKUP(Q1459,重复!A:A,1,FALSE)</f>
        <v>#N/A</v>
      </c>
      <c r="P1459" s="317" t="s">
        <v>3512</v>
      </c>
      <c r="Q1459" s="279" t="s">
        <v>3513</v>
      </c>
      <c r="R1459" s="299" t="s">
        <v>3607</v>
      </c>
    </row>
    <row r="1460" s="267" customFormat="1" ht="16.5" spans="1:18">
      <c r="A1460" s="278" t="s">
        <v>3608</v>
      </c>
      <c r="B1460" s="278" t="s">
        <v>3509</v>
      </c>
      <c r="C1460" s="313" t="s">
        <v>3609</v>
      </c>
      <c r="D1460" s="314" t="s">
        <v>3610</v>
      </c>
      <c r="E1460" s="285">
        <v>0</v>
      </c>
      <c r="F1460" s="285"/>
      <c r="G1460" s="286"/>
      <c r="H1460" s="286"/>
      <c r="I1460" s="286"/>
      <c r="J1460" s="286"/>
      <c r="K1460" s="286" t="e">
        <f>INDEX('2月'!F:F,MATCH(G1460,'2月'!A:A,0))</f>
        <v>#N/A</v>
      </c>
      <c r="L1460" s="287" t="s">
        <v>45</v>
      </c>
      <c r="M1460" s="287"/>
      <c r="N1460" s="287" t="s">
        <v>45</v>
      </c>
      <c r="O1460" s="286" t="e">
        <f>VLOOKUP(Q1460,重复!A:A,1,FALSE)</f>
        <v>#N/A</v>
      </c>
      <c r="P1460" s="317" t="s">
        <v>3512</v>
      </c>
      <c r="Q1460" s="279" t="s">
        <v>3513</v>
      </c>
      <c r="R1460" s="176" t="s">
        <v>3611</v>
      </c>
    </row>
    <row r="1461" s="267" customFormat="1" ht="16.5" spans="1:18">
      <c r="A1461" s="278" t="s">
        <v>3612</v>
      </c>
      <c r="B1461" s="278" t="s">
        <v>3509</v>
      </c>
      <c r="C1461" s="315"/>
      <c r="D1461" s="279" t="s">
        <v>3613</v>
      </c>
      <c r="E1461" s="285">
        <v>0</v>
      </c>
      <c r="F1461" s="285"/>
      <c r="G1461" s="286"/>
      <c r="H1461" s="286"/>
      <c r="I1461" s="286"/>
      <c r="J1461" s="286"/>
      <c r="K1461" s="286" t="e">
        <f>INDEX('2月'!F:F,MATCH(G1461,'2月'!A:A,0))</f>
        <v>#N/A</v>
      </c>
      <c r="L1461" s="287" t="s">
        <v>45</v>
      </c>
      <c r="M1461" s="287"/>
      <c r="N1461" s="287" t="s">
        <v>45</v>
      </c>
      <c r="O1461" s="286" t="e">
        <f>VLOOKUP(Q1461,重复!A:A,1,FALSE)</f>
        <v>#N/A</v>
      </c>
      <c r="P1461" s="317" t="s">
        <v>3512</v>
      </c>
      <c r="Q1461" s="279" t="s">
        <v>3513</v>
      </c>
      <c r="R1461" s="176" t="s">
        <v>3614</v>
      </c>
    </row>
    <row r="1462" s="267" customFormat="1" ht="16.5" spans="1:18">
      <c r="A1462" s="278" t="s">
        <v>3615</v>
      </c>
      <c r="B1462" s="278" t="s">
        <v>3509</v>
      </c>
      <c r="C1462" s="315"/>
      <c r="D1462" s="314" t="s">
        <v>3616</v>
      </c>
      <c r="E1462" s="285">
        <v>0</v>
      </c>
      <c r="F1462" s="285"/>
      <c r="G1462" s="286"/>
      <c r="H1462" s="286"/>
      <c r="I1462" s="286"/>
      <c r="J1462" s="286"/>
      <c r="K1462" s="286" t="e">
        <f>INDEX('2月'!F:F,MATCH(G1462,'2月'!A:A,0))</f>
        <v>#N/A</v>
      </c>
      <c r="L1462" s="287" t="s">
        <v>45</v>
      </c>
      <c r="M1462" s="287"/>
      <c r="N1462" s="287" t="s">
        <v>45</v>
      </c>
      <c r="O1462" s="286" t="e">
        <f>VLOOKUP(Q1462,重复!A:A,1,FALSE)</f>
        <v>#N/A</v>
      </c>
      <c r="P1462" s="317" t="s">
        <v>3512</v>
      </c>
      <c r="Q1462" s="279" t="s">
        <v>3513</v>
      </c>
      <c r="R1462" s="176" t="s">
        <v>3617</v>
      </c>
    </row>
    <row r="1463" s="267" customFormat="1" ht="16.5" spans="1:18">
      <c r="A1463" s="278" t="s">
        <v>3618</v>
      </c>
      <c r="B1463" s="278" t="s">
        <v>3509</v>
      </c>
      <c r="C1463" s="315"/>
      <c r="D1463" s="314" t="s">
        <v>3619</v>
      </c>
      <c r="E1463" s="285">
        <v>7847.38318965515</v>
      </c>
      <c r="F1463" s="285"/>
      <c r="G1463" s="286"/>
      <c r="H1463" s="286"/>
      <c r="I1463" s="286"/>
      <c r="J1463" s="286"/>
      <c r="K1463" s="286" t="e">
        <f>INDEX('2月'!F:F,MATCH(G1463,'2月'!A:A,0))</f>
        <v>#N/A</v>
      </c>
      <c r="L1463" s="287" t="s">
        <v>45</v>
      </c>
      <c r="M1463" s="287"/>
      <c r="N1463" s="287" t="s">
        <v>45</v>
      </c>
      <c r="O1463" s="286" t="e">
        <f>VLOOKUP(Q1463,重复!A:A,1,FALSE)</f>
        <v>#N/A</v>
      </c>
      <c r="P1463" s="317" t="s">
        <v>3512</v>
      </c>
      <c r="Q1463" s="279" t="s">
        <v>3513</v>
      </c>
      <c r="R1463" s="176" t="s">
        <v>3620</v>
      </c>
    </row>
    <row r="1464" s="267" customFormat="1" ht="16.5" spans="1:18">
      <c r="A1464" s="278" t="s">
        <v>3621</v>
      </c>
      <c r="B1464" s="278" t="s">
        <v>3509</v>
      </c>
      <c r="C1464" s="315"/>
      <c r="D1464" s="314" t="s">
        <v>3622</v>
      </c>
      <c r="E1464" s="285">
        <v>6277.90655172412</v>
      </c>
      <c r="F1464" s="285"/>
      <c r="G1464" s="286"/>
      <c r="H1464" s="286"/>
      <c r="I1464" s="286"/>
      <c r="J1464" s="286"/>
      <c r="K1464" s="286" t="e">
        <f>INDEX('2月'!F:F,MATCH(G1464,'2月'!A:A,0))</f>
        <v>#N/A</v>
      </c>
      <c r="L1464" s="287" t="s">
        <v>45</v>
      </c>
      <c r="M1464" s="287"/>
      <c r="N1464" s="287" t="s">
        <v>45</v>
      </c>
      <c r="O1464" s="286" t="e">
        <f>VLOOKUP(Q1464,重复!A:A,1,FALSE)</f>
        <v>#N/A</v>
      </c>
      <c r="P1464" s="317" t="s">
        <v>3512</v>
      </c>
      <c r="Q1464" s="279" t="s">
        <v>3513</v>
      </c>
      <c r="R1464" s="180" t="s">
        <v>3623</v>
      </c>
    </row>
    <row r="1465" s="267" customFormat="1" ht="16.5" spans="1:18">
      <c r="A1465" s="278" t="s">
        <v>3624</v>
      </c>
      <c r="B1465" s="278" t="s">
        <v>3509</v>
      </c>
      <c r="C1465" s="313" t="s">
        <v>3625</v>
      </c>
      <c r="D1465" s="314" t="s">
        <v>3626</v>
      </c>
      <c r="E1465" s="285">
        <v>0</v>
      </c>
      <c r="F1465" s="285"/>
      <c r="G1465" s="286"/>
      <c r="H1465" s="286"/>
      <c r="I1465" s="286"/>
      <c r="J1465" s="286"/>
      <c r="K1465" s="286" t="e">
        <f>INDEX('2月'!F:F,MATCH(G1465,'2月'!A:A,0))</f>
        <v>#N/A</v>
      </c>
      <c r="L1465" s="287" t="s">
        <v>45</v>
      </c>
      <c r="M1465" s="287"/>
      <c r="N1465" s="287" t="s">
        <v>45</v>
      </c>
      <c r="O1465" s="286" t="e">
        <f>VLOOKUP(Q1465,重复!A:A,1,FALSE)</f>
        <v>#N/A</v>
      </c>
      <c r="P1465" s="317" t="s">
        <v>3512</v>
      </c>
      <c r="Q1465" s="279" t="s">
        <v>3513</v>
      </c>
      <c r="R1465" s="184" t="s">
        <v>3627</v>
      </c>
    </row>
    <row r="1466" s="267" customFormat="1" ht="16.5" spans="1:18">
      <c r="A1466" s="278" t="s">
        <v>3628</v>
      </c>
      <c r="B1466" s="278" t="s">
        <v>3509</v>
      </c>
      <c r="C1466" s="315"/>
      <c r="D1466" s="279" t="s">
        <v>3629</v>
      </c>
      <c r="E1466" s="285">
        <v>0</v>
      </c>
      <c r="F1466" s="285"/>
      <c r="G1466" s="286"/>
      <c r="H1466" s="286"/>
      <c r="I1466" s="286"/>
      <c r="J1466" s="286"/>
      <c r="K1466" s="286" t="e">
        <f>INDEX('2月'!F:F,MATCH(G1466,'2月'!A:A,0))</f>
        <v>#N/A</v>
      </c>
      <c r="L1466" s="287" t="s">
        <v>45</v>
      </c>
      <c r="M1466" s="287"/>
      <c r="N1466" s="287" t="s">
        <v>45</v>
      </c>
      <c r="O1466" s="286" t="e">
        <f>VLOOKUP(Q1466,重复!A:A,1,FALSE)</f>
        <v>#N/A</v>
      </c>
      <c r="P1466" s="317" t="s">
        <v>3512</v>
      </c>
      <c r="Q1466" s="279" t="s">
        <v>3513</v>
      </c>
      <c r="R1466" s="184" t="s">
        <v>3630</v>
      </c>
    </row>
    <row r="1467" s="267" customFormat="1" ht="16.5" spans="1:18">
      <c r="A1467" s="278" t="s">
        <v>3631</v>
      </c>
      <c r="B1467" s="278" t="s">
        <v>3509</v>
      </c>
      <c r="C1467" s="315"/>
      <c r="D1467" s="314" t="s">
        <v>3632</v>
      </c>
      <c r="E1467" s="285">
        <v>7847.38318965515</v>
      </c>
      <c r="F1467" s="285"/>
      <c r="G1467" s="286"/>
      <c r="H1467" s="286"/>
      <c r="I1467" s="286"/>
      <c r="J1467" s="286"/>
      <c r="K1467" s="286" t="e">
        <f>INDEX('2月'!F:F,MATCH(G1467,'2月'!A:A,0))</f>
        <v>#N/A</v>
      </c>
      <c r="L1467" s="287" t="s">
        <v>45</v>
      </c>
      <c r="M1467" s="287"/>
      <c r="N1467" s="287" t="s">
        <v>45</v>
      </c>
      <c r="O1467" s="286" t="e">
        <f>VLOOKUP(Q1467,重复!A:A,1,FALSE)</f>
        <v>#N/A</v>
      </c>
      <c r="P1467" s="317" t="s">
        <v>3512</v>
      </c>
      <c r="Q1467" s="279" t="s">
        <v>3513</v>
      </c>
      <c r="R1467" s="184" t="s">
        <v>3633</v>
      </c>
    </row>
    <row r="1468" s="267" customFormat="1" ht="16.5" spans="1:18">
      <c r="A1468" s="278" t="s">
        <v>3634</v>
      </c>
      <c r="B1468" s="278" t="s">
        <v>3509</v>
      </c>
      <c r="C1468" s="315"/>
      <c r="D1468" s="314" t="s">
        <v>3635</v>
      </c>
      <c r="E1468" s="285">
        <v>6277.90655172412</v>
      </c>
      <c r="F1468" s="285"/>
      <c r="G1468" s="286"/>
      <c r="H1468" s="286"/>
      <c r="I1468" s="286"/>
      <c r="J1468" s="286"/>
      <c r="K1468" s="286" t="e">
        <f>INDEX('2月'!F:F,MATCH(G1468,'2月'!A:A,0))</f>
        <v>#N/A</v>
      </c>
      <c r="L1468" s="287" t="s">
        <v>45</v>
      </c>
      <c r="M1468" s="287"/>
      <c r="N1468" s="287" t="s">
        <v>45</v>
      </c>
      <c r="O1468" s="286" t="e">
        <f>VLOOKUP(Q1468,重复!A:A,1,FALSE)</f>
        <v>#N/A</v>
      </c>
      <c r="P1468" s="317" t="s">
        <v>3512</v>
      </c>
      <c r="Q1468" s="279" t="s">
        <v>3513</v>
      </c>
      <c r="R1468" s="180" t="s">
        <v>3636</v>
      </c>
    </row>
    <row r="1469" s="267" customFormat="1" ht="16.5" spans="1:18">
      <c r="A1469" s="278" t="s">
        <v>3637</v>
      </c>
      <c r="B1469" s="278" t="s">
        <v>3509</v>
      </c>
      <c r="C1469" s="313" t="s">
        <v>3638</v>
      </c>
      <c r="D1469" s="314" t="s">
        <v>3639</v>
      </c>
      <c r="E1469" s="285">
        <v>0</v>
      </c>
      <c r="F1469" s="285"/>
      <c r="G1469" s="286"/>
      <c r="H1469" s="286"/>
      <c r="I1469" s="286"/>
      <c r="J1469" s="286"/>
      <c r="K1469" s="286" t="e">
        <f>INDEX('2月'!F:F,MATCH(G1469,'2月'!A:A,0))</f>
        <v>#N/A</v>
      </c>
      <c r="L1469" s="287" t="s">
        <v>45</v>
      </c>
      <c r="M1469" s="287"/>
      <c r="N1469" s="287" t="s">
        <v>45</v>
      </c>
      <c r="O1469" s="286" t="e">
        <f>VLOOKUP(Q1469,重复!A:A,1,FALSE)</f>
        <v>#N/A</v>
      </c>
      <c r="P1469" s="317" t="s">
        <v>3512</v>
      </c>
      <c r="Q1469" s="279" t="s">
        <v>3513</v>
      </c>
      <c r="R1469" s="184" t="s">
        <v>3640</v>
      </c>
    </row>
    <row r="1470" s="267" customFormat="1" ht="16.5" spans="1:18">
      <c r="A1470" s="278" t="s">
        <v>3641</v>
      </c>
      <c r="B1470" s="278" t="s">
        <v>3509</v>
      </c>
      <c r="C1470" s="315"/>
      <c r="D1470" s="279" t="s">
        <v>3642</v>
      </c>
      <c r="E1470" s="285">
        <v>0</v>
      </c>
      <c r="F1470" s="285"/>
      <c r="G1470" s="286"/>
      <c r="H1470" s="286"/>
      <c r="I1470" s="286"/>
      <c r="J1470" s="286"/>
      <c r="K1470" s="286" t="e">
        <f>INDEX('2月'!F:F,MATCH(G1470,'2月'!A:A,0))</f>
        <v>#N/A</v>
      </c>
      <c r="L1470" s="287" t="s">
        <v>45</v>
      </c>
      <c r="M1470" s="287"/>
      <c r="N1470" s="287" t="s">
        <v>45</v>
      </c>
      <c r="O1470" s="286" t="e">
        <f>VLOOKUP(Q1470,重复!A:A,1,FALSE)</f>
        <v>#N/A</v>
      </c>
      <c r="P1470" s="317" t="s">
        <v>3512</v>
      </c>
      <c r="Q1470" s="279" t="s">
        <v>3513</v>
      </c>
      <c r="R1470" s="184" t="s">
        <v>3640</v>
      </c>
    </row>
    <row r="1471" s="267" customFormat="1" ht="16.5" spans="1:18">
      <c r="A1471" s="278" t="s">
        <v>3643</v>
      </c>
      <c r="B1471" s="278" t="s">
        <v>3509</v>
      </c>
      <c r="C1471" s="315"/>
      <c r="D1471" s="314" t="s">
        <v>3644</v>
      </c>
      <c r="E1471" s="285">
        <v>7847.38318965515</v>
      </c>
      <c r="F1471" s="285"/>
      <c r="G1471" s="286"/>
      <c r="H1471" s="286"/>
      <c r="I1471" s="286"/>
      <c r="J1471" s="286"/>
      <c r="K1471" s="286" t="e">
        <f>INDEX('2月'!F:F,MATCH(G1471,'2月'!A:A,0))</f>
        <v>#N/A</v>
      </c>
      <c r="L1471" s="287" t="s">
        <v>45</v>
      </c>
      <c r="M1471" s="287"/>
      <c r="N1471" s="287" t="s">
        <v>45</v>
      </c>
      <c r="O1471" s="286" t="e">
        <f>VLOOKUP(Q1471,重复!A:A,1,FALSE)</f>
        <v>#N/A</v>
      </c>
      <c r="P1471" s="317" t="s">
        <v>3512</v>
      </c>
      <c r="Q1471" s="279" t="s">
        <v>3513</v>
      </c>
      <c r="R1471" s="184" t="s">
        <v>3640</v>
      </c>
    </row>
    <row r="1472" s="267" customFormat="1" ht="16.5" spans="1:18">
      <c r="A1472" s="278" t="s">
        <v>3645</v>
      </c>
      <c r="B1472" s="278" t="s">
        <v>3509</v>
      </c>
      <c r="C1472" s="313" t="s">
        <v>3646</v>
      </c>
      <c r="D1472" s="314" t="s">
        <v>3647</v>
      </c>
      <c r="E1472" s="285">
        <v>0</v>
      </c>
      <c r="F1472" s="285"/>
      <c r="G1472" s="286"/>
      <c r="H1472" s="286"/>
      <c r="I1472" s="286"/>
      <c r="J1472" s="286"/>
      <c r="K1472" s="286" t="e">
        <f>INDEX('2月'!F:F,MATCH(G1472,'2月'!A:A,0))</f>
        <v>#N/A</v>
      </c>
      <c r="L1472" s="287" t="s">
        <v>45</v>
      </c>
      <c r="M1472" s="287"/>
      <c r="N1472" s="287" t="s">
        <v>45</v>
      </c>
      <c r="O1472" s="286" t="e">
        <f>VLOOKUP(Q1472,重复!A:A,1,FALSE)</f>
        <v>#N/A</v>
      </c>
      <c r="P1472" s="317" t="s">
        <v>3512</v>
      </c>
      <c r="Q1472" s="279" t="s">
        <v>3513</v>
      </c>
      <c r="R1472" s="184" t="s">
        <v>3648</v>
      </c>
    </row>
    <row r="1473" s="267" customFormat="1" ht="16.5" spans="1:18">
      <c r="A1473" s="278" t="s">
        <v>3649</v>
      </c>
      <c r="B1473" s="278" t="s">
        <v>3509</v>
      </c>
      <c r="C1473" s="315"/>
      <c r="D1473" s="279" t="s">
        <v>3650</v>
      </c>
      <c r="E1473" s="285">
        <v>0</v>
      </c>
      <c r="F1473" s="285"/>
      <c r="G1473" s="286"/>
      <c r="H1473" s="286"/>
      <c r="I1473" s="286"/>
      <c r="J1473" s="286"/>
      <c r="K1473" s="286" t="e">
        <f>INDEX('2月'!F:F,MATCH(G1473,'2月'!A:A,0))</f>
        <v>#N/A</v>
      </c>
      <c r="L1473" s="287" t="s">
        <v>45</v>
      </c>
      <c r="M1473" s="287"/>
      <c r="N1473" s="287" t="s">
        <v>45</v>
      </c>
      <c r="O1473" s="286" t="e">
        <f>VLOOKUP(Q1473,重复!A:A,1,FALSE)</f>
        <v>#N/A</v>
      </c>
      <c r="P1473" s="317" t="s">
        <v>3512</v>
      </c>
      <c r="Q1473" s="279" t="s">
        <v>3513</v>
      </c>
      <c r="R1473" s="184" t="s">
        <v>3648</v>
      </c>
    </row>
    <row r="1474" s="267" customFormat="1" ht="16.5" spans="1:18">
      <c r="A1474" s="278" t="s">
        <v>3651</v>
      </c>
      <c r="B1474" s="278" t="s">
        <v>3509</v>
      </c>
      <c r="C1474" s="315"/>
      <c r="D1474" s="314" t="s">
        <v>3652</v>
      </c>
      <c r="E1474" s="285">
        <v>7847.38318965515</v>
      </c>
      <c r="F1474" s="285"/>
      <c r="G1474" s="286"/>
      <c r="H1474" s="286"/>
      <c r="I1474" s="286"/>
      <c r="J1474" s="286"/>
      <c r="K1474" s="286" t="e">
        <f>INDEX('2月'!F:F,MATCH(G1474,'2月'!A:A,0))</f>
        <v>#N/A</v>
      </c>
      <c r="L1474" s="287" t="s">
        <v>45</v>
      </c>
      <c r="M1474" s="287"/>
      <c r="N1474" s="287" t="s">
        <v>45</v>
      </c>
      <c r="O1474" s="286" t="e">
        <f>VLOOKUP(Q1474,重复!A:A,1,FALSE)</f>
        <v>#N/A</v>
      </c>
      <c r="P1474" s="317" t="s">
        <v>3512</v>
      </c>
      <c r="Q1474" s="279" t="s">
        <v>3513</v>
      </c>
      <c r="R1474" s="184" t="s">
        <v>3648</v>
      </c>
    </row>
    <row r="1475" s="267" customFormat="1" ht="16.5" spans="1:18">
      <c r="A1475" s="278" t="s">
        <v>3653</v>
      </c>
      <c r="B1475" s="278" t="s">
        <v>3509</v>
      </c>
      <c r="C1475" s="313" t="s">
        <v>3654</v>
      </c>
      <c r="D1475" s="314" t="s">
        <v>3655</v>
      </c>
      <c r="E1475" s="285">
        <v>0</v>
      </c>
      <c r="F1475" s="285"/>
      <c r="G1475" s="286"/>
      <c r="H1475" s="286"/>
      <c r="I1475" s="286"/>
      <c r="J1475" s="286"/>
      <c r="K1475" s="286" t="e">
        <f>INDEX('2月'!F:F,MATCH(G1475,'2月'!A:A,0))</f>
        <v>#N/A</v>
      </c>
      <c r="L1475" s="287" t="s">
        <v>45</v>
      </c>
      <c r="M1475" s="287"/>
      <c r="N1475" s="287" t="s">
        <v>45</v>
      </c>
      <c r="O1475" s="286" t="e">
        <f>VLOOKUP(Q1475,重复!A:A,1,FALSE)</f>
        <v>#N/A</v>
      </c>
      <c r="P1475" s="317" t="s">
        <v>3512</v>
      </c>
      <c r="Q1475" s="279" t="s">
        <v>3513</v>
      </c>
      <c r="R1475" s="176" t="s">
        <v>3656</v>
      </c>
    </row>
    <row r="1476" s="267" customFormat="1" ht="16.5" spans="1:18">
      <c r="A1476" s="278" t="s">
        <v>3657</v>
      </c>
      <c r="B1476" s="278" t="s">
        <v>3509</v>
      </c>
      <c r="C1476" s="315"/>
      <c r="D1476" s="279" t="s">
        <v>3658</v>
      </c>
      <c r="E1476" s="285">
        <v>0</v>
      </c>
      <c r="F1476" s="285"/>
      <c r="G1476" s="286"/>
      <c r="H1476" s="286"/>
      <c r="I1476" s="286"/>
      <c r="J1476" s="286"/>
      <c r="K1476" s="286" t="e">
        <f>INDEX('2月'!F:F,MATCH(G1476,'2月'!A:A,0))</f>
        <v>#N/A</v>
      </c>
      <c r="L1476" s="287" t="s">
        <v>45</v>
      </c>
      <c r="M1476" s="287"/>
      <c r="N1476" s="287" t="s">
        <v>45</v>
      </c>
      <c r="O1476" s="286" t="e">
        <f>VLOOKUP(Q1476,重复!A:A,1,FALSE)</f>
        <v>#N/A</v>
      </c>
      <c r="P1476" s="317" t="s">
        <v>3512</v>
      </c>
      <c r="Q1476" s="279" t="s">
        <v>3513</v>
      </c>
      <c r="R1476" s="176" t="s">
        <v>3656</v>
      </c>
    </row>
    <row r="1477" s="267" customFormat="1" ht="16.5" spans="1:18">
      <c r="A1477" s="278" t="s">
        <v>3659</v>
      </c>
      <c r="B1477" s="278" t="s">
        <v>3509</v>
      </c>
      <c r="C1477" s="315"/>
      <c r="D1477" s="314" t="s">
        <v>3660</v>
      </c>
      <c r="E1477" s="285">
        <v>7847.38318965515</v>
      </c>
      <c r="F1477" s="285"/>
      <c r="G1477" s="286"/>
      <c r="H1477" s="286"/>
      <c r="I1477" s="286"/>
      <c r="J1477" s="286"/>
      <c r="K1477" s="286" t="e">
        <f>INDEX('2月'!F:F,MATCH(G1477,'2月'!A:A,0))</f>
        <v>#N/A</v>
      </c>
      <c r="L1477" s="287" t="s">
        <v>45</v>
      </c>
      <c r="M1477" s="287"/>
      <c r="N1477" s="287" t="s">
        <v>45</v>
      </c>
      <c r="O1477" s="286" t="e">
        <f>VLOOKUP(Q1477,重复!A:A,1,FALSE)</f>
        <v>#N/A</v>
      </c>
      <c r="P1477" s="317" t="s">
        <v>3512</v>
      </c>
      <c r="Q1477" s="279" t="s">
        <v>3513</v>
      </c>
      <c r="R1477" s="176" t="s">
        <v>3656</v>
      </c>
    </row>
    <row r="1478" s="267" customFormat="1" ht="16.5" spans="1:18">
      <c r="A1478" s="278" t="s">
        <v>3661</v>
      </c>
      <c r="B1478" s="278" t="s">
        <v>3509</v>
      </c>
      <c r="C1478" s="315"/>
      <c r="D1478" s="314" t="s">
        <v>3662</v>
      </c>
      <c r="E1478" s="285">
        <v>6277.90655172412</v>
      </c>
      <c r="F1478" s="285"/>
      <c r="G1478" s="286"/>
      <c r="H1478" s="286"/>
      <c r="I1478" s="286"/>
      <c r="J1478" s="286"/>
      <c r="K1478" s="286" t="e">
        <f>INDEX('2月'!F:F,MATCH(G1478,'2月'!A:A,0))</f>
        <v>#N/A</v>
      </c>
      <c r="L1478" s="287" t="s">
        <v>45</v>
      </c>
      <c r="M1478" s="287"/>
      <c r="N1478" s="287" t="s">
        <v>45</v>
      </c>
      <c r="O1478" s="286" t="e">
        <f>VLOOKUP(Q1478,重复!A:A,1,FALSE)</f>
        <v>#N/A</v>
      </c>
      <c r="P1478" s="317" t="s">
        <v>3512</v>
      </c>
      <c r="Q1478" s="279" t="s">
        <v>3513</v>
      </c>
      <c r="R1478" s="180" t="s">
        <v>3663</v>
      </c>
    </row>
    <row r="1479" s="267" customFormat="1" ht="16.5" spans="1:18">
      <c r="A1479" s="278" t="s">
        <v>3664</v>
      </c>
      <c r="B1479" s="278" t="s">
        <v>3509</v>
      </c>
      <c r="C1479" s="313" t="s">
        <v>3665</v>
      </c>
      <c r="D1479" s="314" t="s">
        <v>3666</v>
      </c>
      <c r="E1479" s="285">
        <v>0</v>
      </c>
      <c r="F1479" s="285"/>
      <c r="G1479" s="286"/>
      <c r="H1479" s="286"/>
      <c r="I1479" s="286"/>
      <c r="J1479" s="286"/>
      <c r="K1479" s="286" t="e">
        <f>INDEX('2月'!F:F,MATCH(G1479,'2月'!A:A,0))</f>
        <v>#N/A</v>
      </c>
      <c r="L1479" s="287" t="s">
        <v>45</v>
      </c>
      <c r="M1479" s="287"/>
      <c r="N1479" s="287" t="s">
        <v>45</v>
      </c>
      <c r="O1479" s="286" t="e">
        <f>VLOOKUP(Q1479,重复!A:A,1,FALSE)</f>
        <v>#N/A</v>
      </c>
      <c r="P1479" s="317" t="s">
        <v>3512</v>
      </c>
      <c r="Q1479" s="279" t="s">
        <v>3513</v>
      </c>
      <c r="R1479" s="176" t="s">
        <v>3667</v>
      </c>
    </row>
    <row r="1480" s="267" customFormat="1" ht="16.5" spans="1:18">
      <c r="A1480" s="278" t="s">
        <v>3668</v>
      </c>
      <c r="B1480" s="278" t="s">
        <v>3509</v>
      </c>
      <c r="C1480" s="315"/>
      <c r="D1480" s="279" t="s">
        <v>3669</v>
      </c>
      <c r="E1480" s="285">
        <v>0</v>
      </c>
      <c r="F1480" s="285"/>
      <c r="G1480" s="286"/>
      <c r="H1480" s="286"/>
      <c r="I1480" s="286"/>
      <c r="J1480" s="286"/>
      <c r="K1480" s="286" t="e">
        <f>INDEX('2月'!F:F,MATCH(G1480,'2月'!A:A,0))</f>
        <v>#N/A</v>
      </c>
      <c r="L1480" s="287" t="s">
        <v>45</v>
      </c>
      <c r="M1480" s="287"/>
      <c r="N1480" s="287" t="s">
        <v>45</v>
      </c>
      <c r="O1480" s="286" t="e">
        <f>VLOOKUP(Q1480,重复!A:A,1,FALSE)</f>
        <v>#N/A</v>
      </c>
      <c r="P1480" s="317" t="s">
        <v>3512</v>
      </c>
      <c r="Q1480" s="279" t="s">
        <v>3513</v>
      </c>
      <c r="R1480" s="176" t="s">
        <v>3667</v>
      </c>
    </row>
    <row r="1481" s="267" customFormat="1" ht="16.5" spans="1:18">
      <c r="A1481" s="278" t="s">
        <v>3670</v>
      </c>
      <c r="B1481" s="278" t="s">
        <v>3509</v>
      </c>
      <c r="C1481" s="315"/>
      <c r="D1481" s="314" t="s">
        <v>3671</v>
      </c>
      <c r="E1481" s="285">
        <v>7847.38318965515</v>
      </c>
      <c r="F1481" s="285"/>
      <c r="G1481" s="286"/>
      <c r="H1481" s="286"/>
      <c r="I1481" s="286"/>
      <c r="J1481" s="286"/>
      <c r="K1481" s="286" t="e">
        <f>INDEX('2月'!F:F,MATCH(G1481,'2月'!A:A,0))</f>
        <v>#N/A</v>
      </c>
      <c r="L1481" s="287" t="s">
        <v>45</v>
      </c>
      <c r="M1481" s="287"/>
      <c r="N1481" s="287" t="s">
        <v>45</v>
      </c>
      <c r="O1481" s="286" t="e">
        <f>VLOOKUP(Q1481,重复!A:A,1,FALSE)</f>
        <v>#N/A</v>
      </c>
      <c r="P1481" s="317" t="s">
        <v>3512</v>
      </c>
      <c r="Q1481" s="279" t="s">
        <v>3513</v>
      </c>
      <c r="R1481" s="176" t="s">
        <v>3667</v>
      </c>
    </row>
    <row r="1482" s="267" customFormat="1" ht="16.5" spans="1:18">
      <c r="A1482" s="278" t="s">
        <v>3672</v>
      </c>
      <c r="B1482" s="278" t="s">
        <v>3509</v>
      </c>
      <c r="C1482" s="315"/>
      <c r="D1482" s="314" t="s">
        <v>3673</v>
      </c>
      <c r="E1482" s="285">
        <v>6277.90655172412</v>
      </c>
      <c r="F1482" s="285"/>
      <c r="G1482" s="286"/>
      <c r="H1482" s="286"/>
      <c r="I1482" s="286"/>
      <c r="J1482" s="286"/>
      <c r="K1482" s="286" t="e">
        <f>INDEX('2月'!F:F,MATCH(G1482,'2月'!A:A,0))</f>
        <v>#N/A</v>
      </c>
      <c r="L1482" s="287" t="s">
        <v>45</v>
      </c>
      <c r="M1482" s="287"/>
      <c r="N1482" s="287" t="s">
        <v>45</v>
      </c>
      <c r="O1482" s="286" t="e">
        <f>VLOOKUP(Q1482,重复!A:A,1,FALSE)</f>
        <v>#N/A</v>
      </c>
      <c r="P1482" s="317" t="s">
        <v>3512</v>
      </c>
      <c r="Q1482" s="279" t="s">
        <v>3513</v>
      </c>
      <c r="R1482" s="180" t="s">
        <v>3674</v>
      </c>
    </row>
    <row r="1483" s="267" customFormat="1" ht="16.5" spans="1:18">
      <c r="A1483" s="278" t="s">
        <v>3675</v>
      </c>
      <c r="B1483" s="278" t="s">
        <v>3509</v>
      </c>
      <c r="C1483" s="315"/>
      <c r="D1483" s="314" t="s">
        <v>3676</v>
      </c>
      <c r="E1483" s="285">
        <v>6277.90655172412</v>
      </c>
      <c r="F1483" s="285"/>
      <c r="G1483" s="286"/>
      <c r="H1483" s="286"/>
      <c r="I1483" s="286"/>
      <c r="J1483" s="286"/>
      <c r="K1483" s="286" t="e">
        <f>INDEX('2月'!F:F,MATCH(G1483,'2月'!A:A,0))</f>
        <v>#N/A</v>
      </c>
      <c r="L1483" s="287" t="s">
        <v>45</v>
      </c>
      <c r="M1483" s="287"/>
      <c r="N1483" s="287" t="s">
        <v>45</v>
      </c>
      <c r="O1483" s="286" t="e">
        <f>VLOOKUP(Q1483,重复!A:A,1,FALSE)</f>
        <v>#N/A</v>
      </c>
      <c r="P1483" s="317" t="s">
        <v>3512</v>
      </c>
      <c r="Q1483" s="279" t="s">
        <v>3513</v>
      </c>
      <c r="R1483" s="176" t="s">
        <v>3677</v>
      </c>
    </row>
    <row r="1484" s="267" customFormat="1" ht="16.5" spans="1:18">
      <c r="A1484" s="278" t="s">
        <v>3678</v>
      </c>
      <c r="B1484" s="278" t="s">
        <v>3509</v>
      </c>
      <c r="C1484" s="315"/>
      <c r="D1484" s="314" t="s">
        <v>3679</v>
      </c>
      <c r="E1484" s="285">
        <v>6277.90655172412</v>
      </c>
      <c r="F1484" s="285"/>
      <c r="G1484" s="286"/>
      <c r="H1484" s="286"/>
      <c r="I1484" s="286"/>
      <c r="J1484" s="286"/>
      <c r="K1484" s="286" t="e">
        <f>INDEX('2月'!F:F,MATCH(G1484,'2月'!A:A,0))</f>
        <v>#N/A</v>
      </c>
      <c r="L1484" s="287" t="s">
        <v>45</v>
      </c>
      <c r="M1484" s="287"/>
      <c r="N1484" s="287" t="s">
        <v>45</v>
      </c>
      <c r="O1484" s="286" t="e">
        <f>VLOOKUP(Q1484,重复!A:A,1,FALSE)</f>
        <v>#N/A</v>
      </c>
      <c r="P1484" s="317" t="s">
        <v>3512</v>
      </c>
      <c r="Q1484" s="279" t="s">
        <v>3513</v>
      </c>
      <c r="R1484" s="180" t="s">
        <v>3680</v>
      </c>
    </row>
    <row r="1485" s="267" customFormat="1" ht="16.5" spans="1:18">
      <c r="A1485" s="278" t="s">
        <v>3681</v>
      </c>
      <c r="B1485" s="278" t="s">
        <v>3509</v>
      </c>
      <c r="C1485" s="313" t="s">
        <v>3682</v>
      </c>
      <c r="D1485" s="317" t="s">
        <v>3683</v>
      </c>
      <c r="E1485" s="285">
        <v>0</v>
      </c>
      <c r="F1485" s="285"/>
      <c r="G1485" s="286"/>
      <c r="H1485" s="286"/>
      <c r="I1485" s="286"/>
      <c r="J1485" s="286"/>
      <c r="K1485" s="286" t="e">
        <f>INDEX('2月'!F:F,MATCH(G1485,'2月'!A:A,0))</f>
        <v>#N/A</v>
      </c>
      <c r="L1485" s="287" t="s">
        <v>45</v>
      </c>
      <c r="M1485" s="287"/>
      <c r="N1485" s="287" t="s">
        <v>45</v>
      </c>
      <c r="O1485" s="286" t="e">
        <f>VLOOKUP(Q1485,重复!A:A,1,FALSE)</f>
        <v>#N/A</v>
      </c>
      <c r="P1485" s="317" t="s">
        <v>3512</v>
      </c>
      <c r="Q1485" s="279" t="s">
        <v>3513</v>
      </c>
      <c r="R1485" s="176" t="s">
        <v>3684</v>
      </c>
    </row>
    <row r="1486" s="268" customFormat="1" ht="16.5" spans="1:18">
      <c r="A1486" s="278" t="s">
        <v>3685</v>
      </c>
      <c r="B1486" s="278" t="s">
        <v>3509</v>
      </c>
      <c r="C1486" s="318"/>
      <c r="D1486" s="316" t="s">
        <v>3686</v>
      </c>
      <c r="E1486" s="285">
        <v>0</v>
      </c>
      <c r="F1486" s="285"/>
      <c r="G1486" s="286"/>
      <c r="H1486" s="286"/>
      <c r="I1486" s="286"/>
      <c r="J1486" s="286"/>
      <c r="K1486" s="286" t="e">
        <f>INDEX('2月'!F:F,MATCH(G1486,'2月'!A:A,0))</f>
        <v>#N/A</v>
      </c>
      <c r="L1486" s="287" t="s">
        <v>45</v>
      </c>
      <c r="M1486" s="287"/>
      <c r="N1486" s="287" t="s">
        <v>45</v>
      </c>
      <c r="O1486" s="286" t="e">
        <f>VLOOKUP(Q1486,重复!A:A,1,FALSE)</f>
        <v>#N/A</v>
      </c>
      <c r="P1486" s="316" t="s">
        <v>3512</v>
      </c>
      <c r="Q1486" s="279" t="s">
        <v>3513</v>
      </c>
      <c r="R1486" s="180" t="s">
        <v>1427</v>
      </c>
    </row>
    <row r="1487" s="267" customFormat="1" ht="16.5" spans="1:18">
      <c r="A1487" s="278" t="s">
        <v>3687</v>
      </c>
      <c r="B1487" s="278" t="s">
        <v>3509</v>
      </c>
      <c r="C1487" s="313" t="s">
        <v>3688</v>
      </c>
      <c r="D1487" s="320" t="s">
        <v>3689</v>
      </c>
      <c r="E1487" s="285">
        <v>0</v>
      </c>
      <c r="F1487" s="285"/>
      <c r="G1487" s="286"/>
      <c r="H1487" s="286"/>
      <c r="I1487" s="286"/>
      <c r="J1487" s="286"/>
      <c r="K1487" s="286" t="e">
        <f>INDEX('2月'!F:F,MATCH(G1487,'2月'!A:A,0))</f>
        <v>#N/A</v>
      </c>
      <c r="L1487" s="287" t="s">
        <v>45</v>
      </c>
      <c r="M1487" s="287"/>
      <c r="N1487" s="287" t="s">
        <v>45</v>
      </c>
      <c r="O1487" s="286" t="e">
        <f>VLOOKUP(Q1487,重复!A:A,1,FALSE)</f>
        <v>#N/A</v>
      </c>
      <c r="P1487" s="317" t="s">
        <v>3512</v>
      </c>
      <c r="Q1487" s="279" t="s">
        <v>3513</v>
      </c>
      <c r="R1487" s="176" t="s">
        <v>3690</v>
      </c>
    </row>
    <row r="1488" s="267" customFormat="1" ht="16.5" spans="1:18">
      <c r="A1488" s="278" t="s">
        <v>3691</v>
      </c>
      <c r="B1488" s="278" t="s">
        <v>3509</v>
      </c>
      <c r="C1488" s="315"/>
      <c r="D1488" s="320" t="s">
        <v>3692</v>
      </c>
      <c r="E1488" s="285">
        <v>6277.90655172412</v>
      </c>
      <c r="F1488" s="285"/>
      <c r="G1488" s="286"/>
      <c r="H1488" s="286"/>
      <c r="I1488" s="286"/>
      <c r="J1488" s="286"/>
      <c r="K1488" s="286" t="e">
        <f>INDEX('2月'!F:F,MATCH(G1488,'2月'!A:A,0))</f>
        <v>#N/A</v>
      </c>
      <c r="L1488" s="287" t="s">
        <v>45</v>
      </c>
      <c r="M1488" s="287"/>
      <c r="N1488" s="287" t="s">
        <v>45</v>
      </c>
      <c r="O1488" s="286" t="e">
        <f>VLOOKUP(Q1488,重复!A:A,1,FALSE)</f>
        <v>#N/A</v>
      </c>
      <c r="P1488" s="317" t="s">
        <v>3512</v>
      </c>
      <c r="Q1488" s="279" t="s">
        <v>3513</v>
      </c>
      <c r="R1488" s="176" t="s">
        <v>3693</v>
      </c>
    </row>
    <row r="1489" s="267" customFormat="1" ht="16.5" spans="1:18">
      <c r="A1489" s="278" t="s">
        <v>3694</v>
      </c>
      <c r="B1489" s="278" t="s">
        <v>3509</v>
      </c>
      <c r="C1489" s="315"/>
      <c r="D1489" s="320" t="s">
        <v>3695</v>
      </c>
      <c r="E1489" s="285">
        <v>6277.90655172412</v>
      </c>
      <c r="F1489" s="285"/>
      <c r="G1489" s="286"/>
      <c r="H1489" s="286"/>
      <c r="I1489" s="286"/>
      <c r="J1489" s="286"/>
      <c r="K1489" s="286" t="e">
        <f>INDEX('2月'!F:F,MATCH(G1489,'2月'!A:A,0))</f>
        <v>#N/A</v>
      </c>
      <c r="L1489" s="287" t="s">
        <v>45</v>
      </c>
      <c r="M1489" s="287"/>
      <c r="N1489" s="287" t="s">
        <v>45</v>
      </c>
      <c r="O1489" s="286" t="e">
        <f>VLOOKUP(Q1489,重复!A:A,1,FALSE)</f>
        <v>#N/A</v>
      </c>
      <c r="P1489" s="317" t="s">
        <v>3512</v>
      </c>
      <c r="Q1489" s="279" t="s">
        <v>3513</v>
      </c>
      <c r="R1489" s="176" t="s">
        <v>3696</v>
      </c>
    </row>
    <row r="1490" s="267" customFormat="1" ht="16.5" spans="1:18">
      <c r="A1490" s="278" t="s">
        <v>3697</v>
      </c>
      <c r="B1490" s="278" t="s">
        <v>3509</v>
      </c>
      <c r="C1490" s="315"/>
      <c r="D1490" s="320" t="s">
        <v>3698</v>
      </c>
      <c r="E1490" s="285">
        <v>10986.3364655172</v>
      </c>
      <c r="F1490" s="285"/>
      <c r="G1490" s="286"/>
      <c r="H1490" s="286"/>
      <c r="I1490" s="286"/>
      <c r="J1490" s="286"/>
      <c r="K1490" s="286" t="e">
        <f>INDEX('2月'!F:F,MATCH(G1490,'2月'!A:A,0))</f>
        <v>#N/A</v>
      </c>
      <c r="L1490" s="287" t="s">
        <v>45</v>
      </c>
      <c r="M1490" s="287"/>
      <c r="N1490" s="287" t="s">
        <v>45</v>
      </c>
      <c r="O1490" s="286" t="e">
        <f>VLOOKUP(Q1490,重复!A:A,1,FALSE)</f>
        <v>#N/A</v>
      </c>
      <c r="P1490" s="317" t="s">
        <v>3512</v>
      </c>
      <c r="Q1490" s="279" t="s">
        <v>3513</v>
      </c>
      <c r="R1490" s="176" t="s">
        <v>3699</v>
      </c>
    </row>
    <row r="1491" s="267" customFormat="1" ht="16.5" spans="1:18">
      <c r="A1491" s="278" t="s">
        <v>3700</v>
      </c>
      <c r="B1491" s="278" t="s">
        <v>3509</v>
      </c>
      <c r="C1491" s="315"/>
      <c r="D1491" s="320" t="s">
        <v>3701</v>
      </c>
      <c r="E1491" s="285">
        <v>0</v>
      </c>
      <c r="F1491" s="285"/>
      <c r="G1491" s="286"/>
      <c r="H1491" s="286"/>
      <c r="I1491" s="286"/>
      <c r="J1491" s="286"/>
      <c r="K1491" s="286" t="e">
        <f>INDEX('2月'!F:F,MATCH(G1491,'2月'!A:A,0))</f>
        <v>#N/A</v>
      </c>
      <c r="L1491" s="287" t="s">
        <v>45</v>
      </c>
      <c r="M1491" s="287"/>
      <c r="N1491" s="287" t="s">
        <v>45</v>
      </c>
      <c r="O1491" s="286" t="e">
        <f>VLOOKUP(Q1491,重复!A:A,1,FALSE)</f>
        <v>#N/A</v>
      </c>
      <c r="P1491" s="317" t="s">
        <v>3512</v>
      </c>
      <c r="Q1491" s="279" t="s">
        <v>3513</v>
      </c>
      <c r="R1491" s="176" t="s">
        <v>3702</v>
      </c>
    </row>
    <row r="1492" s="267" customFormat="1" ht="16.5" spans="1:18">
      <c r="A1492" s="278" t="s">
        <v>3703</v>
      </c>
      <c r="B1492" s="278" t="s">
        <v>3509</v>
      </c>
      <c r="C1492" s="315"/>
      <c r="D1492" s="320" t="s">
        <v>3704</v>
      </c>
      <c r="E1492" s="285">
        <v>6277.90655172412</v>
      </c>
      <c r="F1492" s="285"/>
      <c r="G1492" s="286"/>
      <c r="H1492" s="286"/>
      <c r="I1492" s="286"/>
      <c r="J1492" s="286"/>
      <c r="K1492" s="286" t="e">
        <f>INDEX('2月'!F:F,MATCH(G1492,'2月'!A:A,0))</f>
        <v>#N/A</v>
      </c>
      <c r="L1492" s="287" t="s">
        <v>45</v>
      </c>
      <c r="M1492" s="287"/>
      <c r="N1492" s="287" t="s">
        <v>45</v>
      </c>
      <c r="O1492" s="286" t="e">
        <f>VLOOKUP(Q1492,重复!A:A,1,FALSE)</f>
        <v>#N/A</v>
      </c>
      <c r="P1492" s="317" t="s">
        <v>3512</v>
      </c>
      <c r="Q1492" s="279" t="s">
        <v>3513</v>
      </c>
      <c r="R1492" s="176" t="s">
        <v>3705</v>
      </c>
    </row>
    <row r="1493" s="267" customFormat="1" ht="16.5" spans="1:18">
      <c r="A1493" s="278" t="s">
        <v>3706</v>
      </c>
      <c r="B1493" s="278" t="s">
        <v>3509</v>
      </c>
      <c r="C1493" s="315"/>
      <c r="D1493" s="320" t="s">
        <v>3707</v>
      </c>
      <c r="E1493" s="285">
        <v>6277.90655172412</v>
      </c>
      <c r="F1493" s="285"/>
      <c r="G1493" s="286"/>
      <c r="H1493" s="286"/>
      <c r="I1493" s="286"/>
      <c r="J1493" s="286"/>
      <c r="K1493" s="286" t="e">
        <f>INDEX('2月'!F:F,MATCH(G1493,'2月'!A:A,0))</f>
        <v>#N/A</v>
      </c>
      <c r="L1493" s="287" t="s">
        <v>45</v>
      </c>
      <c r="M1493" s="287"/>
      <c r="N1493" s="287" t="s">
        <v>45</v>
      </c>
      <c r="O1493" s="286" t="e">
        <f>VLOOKUP(Q1493,重复!A:A,1,FALSE)</f>
        <v>#N/A</v>
      </c>
      <c r="P1493" s="317" t="s">
        <v>3512</v>
      </c>
      <c r="Q1493" s="279" t="s">
        <v>3513</v>
      </c>
      <c r="R1493" s="176" t="s">
        <v>3708</v>
      </c>
    </row>
    <row r="1494" s="267" customFormat="1" ht="16.5" spans="1:18">
      <c r="A1494" s="278" t="s">
        <v>3709</v>
      </c>
      <c r="B1494" s="278" t="s">
        <v>3509</v>
      </c>
      <c r="C1494" s="315"/>
      <c r="D1494" s="320" t="s">
        <v>3710</v>
      </c>
      <c r="E1494" s="285">
        <v>10986.3364655172</v>
      </c>
      <c r="F1494" s="285"/>
      <c r="G1494" s="286"/>
      <c r="H1494" s="286"/>
      <c r="I1494" s="286"/>
      <c r="J1494" s="286"/>
      <c r="K1494" s="286" t="e">
        <f>INDEX('2月'!F:F,MATCH(G1494,'2月'!A:A,0))</f>
        <v>#N/A</v>
      </c>
      <c r="L1494" s="287" t="s">
        <v>45</v>
      </c>
      <c r="M1494" s="287"/>
      <c r="N1494" s="287" t="s">
        <v>45</v>
      </c>
      <c r="O1494" s="286" t="e">
        <f>VLOOKUP(Q1494,重复!A:A,1,FALSE)</f>
        <v>#N/A</v>
      </c>
      <c r="P1494" s="317" t="s">
        <v>3512</v>
      </c>
      <c r="Q1494" s="279" t="s">
        <v>3513</v>
      </c>
      <c r="R1494" s="176" t="s">
        <v>3711</v>
      </c>
    </row>
    <row r="1495" s="267" customFormat="1" ht="16.5" spans="1:18">
      <c r="A1495" s="278" t="s">
        <v>3712</v>
      </c>
      <c r="B1495" s="278" t="s">
        <v>3509</v>
      </c>
      <c r="C1495" s="315"/>
      <c r="D1495" s="320" t="s">
        <v>3713</v>
      </c>
      <c r="E1495" s="285">
        <v>6277.90655172412</v>
      </c>
      <c r="F1495" s="285"/>
      <c r="G1495" s="286"/>
      <c r="H1495" s="286"/>
      <c r="I1495" s="286"/>
      <c r="J1495" s="286"/>
      <c r="K1495" s="286" t="e">
        <f>INDEX('2月'!F:F,MATCH(G1495,'2月'!A:A,0))</f>
        <v>#N/A</v>
      </c>
      <c r="L1495" s="287" t="s">
        <v>45</v>
      </c>
      <c r="M1495" s="287"/>
      <c r="N1495" s="287" t="s">
        <v>45</v>
      </c>
      <c r="O1495" s="286" t="e">
        <f>VLOOKUP(Q1495,重复!A:A,1,FALSE)</f>
        <v>#N/A</v>
      </c>
      <c r="P1495" s="317" t="s">
        <v>3512</v>
      </c>
      <c r="Q1495" s="279" t="s">
        <v>3513</v>
      </c>
      <c r="R1495" s="176" t="s">
        <v>3714</v>
      </c>
    </row>
    <row r="1496" s="267" customFormat="1" ht="16.5" spans="1:18">
      <c r="A1496" s="278" t="s">
        <v>3715</v>
      </c>
      <c r="B1496" s="278" t="s">
        <v>3509</v>
      </c>
      <c r="C1496" s="315"/>
      <c r="D1496" s="320" t="s">
        <v>3716</v>
      </c>
      <c r="E1496" s="285">
        <v>6277.90655172412</v>
      </c>
      <c r="F1496" s="285"/>
      <c r="G1496" s="286"/>
      <c r="H1496" s="286"/>
      <c r="I1496" s="286"/>
      <c r="J1496" s="286"/>
      <c r="K1496" s="286" t="e">
        <f>INDEX('2月'!F:F,MATCH(G1496,'2月'!A:A,0))</f>
        <v>#N/A</v>
      </c>
      <c r="L1496" s="287" t="s">
        <v>45</v>
      </c>
      <c r="M1496" s="287"/>
      <c r="N1496" s="287" t="s">
        <v>45</v>
      </c>
      <c r="O1496" s="286" t="e">
        <f>VLOOKUP(Q1496,重复!A:A,1,FALSE)</f>
        <v>#N/A</v>
      </c>
      <c r="P1496" s="317" t="s">
        <v>3512</v>
      </c>
      <c r="Q1496" s="279" t="s">
        <v>3513</v>
      </c>
      <c r="R1496" s="176" t="s">
        <v>3717</v>
      </c>
    </row>
    <row r="1497" s="267" customFormat="1" ht="16.5" spans="1:18">
      <c r="A1497" s="278" t="s">
        <v>3718</v>
      </c>
      <c r="B1497" s="278" t="s">
        <v>3509</v>
      </c>
      <c r="C1497" s="313" t="s">
        <v>3719</v>
      </c>
      <c r="D1497" s="314" t="s">
        <v>3720</v>
      </c>
      <c r="E1497" s="285">
        <v>6277.90655172412</v>
      </c>
      <c r="F1497" s="285"/>
      <c r="G1497" s="286"/>
      <c r="H1497" s="286"/>
      <c r="I1497" s="286"/>
      <c r="J1497" s="286"/>
      <c r="K1497" s="286" t="e">
        <f>INDEX('2月'!F:F,MATCH(G1497,'2月'!A:A,0))</f>
        <v>#N/A</v>
      </c>
      <c r="L1497" s="287" t="s">
        <v>45</v>
      </c>
      <c r="M1497" s="287"/>
      <c r="N1497" s="287" t="s">
        <v>45</v>
      </c>
      <c r="O1497" s="286" t="e">
        <f>VLOOKUP(Q1497,重复!A:A,1,FALSE)</f>
        <v>#N/A</v>
      </c>
      <c r="P1497" s="317" t="s">
        <v>3512</v>
      </c>
      <c r="Q1497" s="279" t="s">
        <v>3513</v>
      </c>
      <c r="R1497" s="180" t="s">
        <v>3721</v>
      </c>
    </row>
    <row r="1498" s="267" customFormat="1" ht="16.5" spans="1:18">
      <c r="A1498" s="278" t="s">
        <v>3722</v>
      </c>
      <c r="B1498" s="278" t="s">
        <v>3509</v>
      </c>
      <c r="C1498" s="315"/>
      <c r="D1498" s="314" t="s">
        <v>3723</v>
      </c>
      <c r="E1498" s="285">
        <v>0</v>
      </c>
      <c r="F1498" s="285"/>
      <c r="G1498" s="286"/>
      <c r="H1498" s="286"/>
      <c r="I1498" s="286"/>
      <c r="J1498" s="286"/>
      <c r="K1498" s="286" t="e">
        <f>INDEX('2月'!F:F,MATCH(G1498,'2月'!A:A,0))</f>
        <v>#N/A</v>
      </c>
      <c r="L1498" s="287" t="s">
        <v>45</v>
      </c>
      <c r="M1498" s="287"/>
      <c r="N1498" s="287" t="s">
        <v>45</v>
      </c>
      <c r="O1498" s="286" t="e">
        <f>VLOOKUP(Q1498,重复!A:A,1,FALSE)</f>
        <v>#N/A</v>
      </c>
      <c r="P1498" s="317" t="s">
        <v>3512</v>
      </c>
      <c r="Q1498" s="279" t="s">
        <v>3513</v>
      </c>
      <c r="R1498" s="180" t="s">
        <v>3721</v>
      </c>
    </row>
    <row r="1499" s="267" customFormat="1" ht="16.5" spans="1:18">
      <c r="A1499" s="278" t="s">
        <v>3724</v>
      </c>
      <c r="B1499" s="278" t="s">
        <v>3509</v>
      </c>
      <c r="C1499" s="315"/>
      <c r="D1499" s="314" t="s">
        <v>3725</v>
      </c>
      <c r="E1499" s="285">
        <v>0</v>
      </c>
      <c r="F1499" s="285"/>
      <c r="G1499" s="286"/>
      <c r="H1499" s="286"/>
      <c r="I1499" s="286"/>
      <c r="J1499" s="286"/>
      <c r="K1499" s="286" t="e">
        <f>INDEX('2月'!F:F,MATCH(G1499,'2月'!A:A,0))</f>
        <v>#N/A</v>
      </c>
      <c r="L1499" s="287" t="s">
        <v>45</v>
      </c>
      <c r="M1499" s="287"/>
      <c r="N1499" s="287" t="s">
        <v>45</v>
      </c>
      <c r="O1499" s="286" t="e">
        <f>VLOOKUP(Q1499,重复!A:A,1,FALSE)</f>
        <v>#N/A</v>
      </c>
      <c r="P1499" s="317" t="s">
        <v>3512</v>
      </c>
      <c r="Q1499" s="279" t="s">
        <v>3513</v>
      </c>
      <c r="R1499" s="180" t="s">
        <v>3721</v>
      </c>
    </row>
    <row r="1500" s="267" customFormat="1" ht="16.5" spans="1:18">
      <c r="A1500" s="278" t="s">
        <v>3726</v>
      </c>
      <c r="B1500" s="278" t="s">
        <v>3509</v>
      </c>
      <c r="C1500" s="315"/>
      <c r="D1500" s="314" t="s">
        <v>3727</v>
      </c>
      <c r="E1500" s="285">
        <v>0</v>
      </c>
      <c r="F1500" s="285"/>
      <c r="G1500" s="286"/>
      <c r="H1500" s="286"/>
      <c r="I1500" s="286"/>
      <c r="J1500" s="286"/>
      <c r="K1500" s="286" t="e">
        <f>INDEX('2月'!F:F,MATCH(G1500,'2月'!A:A,0))</f>
        <v>#N/A</v>
      </c>
      <c r="L1500" s="287" t="s">
        <v>45</v>
      </c>
      <c r="M1500" s="287"/>
      <c r="N1500" s="287" t="s">
        <v>45</v>
      </c>
      <c r="O1500" s="286" t="e">
        <f>VLOOKUP(Q1500,重复!A:A,1,FALSE)</f>
        <v>#N/A</v>
      </c>
      <c r="P1500" s="317" t="s">
        <v>3512</v>
      </c>
      <c r="Q1500" s="279" t="s">
        <v>3513</v>
      </c>
      <c r="R1500" s="180" t="s">
        <v>3721</v>
      </c>
    </row>
    <row r="1501" s="267" customFormat="1" ht="16.5" spans="1:18">
      <c r="A1501" s="278" t="s">
        <v>3728</v>
      </c>
      <c r="B1501" s="278" t="s">
        <v>3509</v>
      </c>
      <c r="C1501" s="315"/>
      <c r="D1501" s="314" t="s">
        <v>3729</v>
      </c>
      <c r="E1501" s="285">
        <v>0</v>
      </c>
      <c r="F1501" s="285"/>
      <c r="G1501" s="286"/>
      <c r="H1501" s="286"/>
      <c r="I1501" s="286"/>
      <c r="J1501" s="286"/>
      <c r="K1501" s="286" t="e">
        <f>INDEX('2月'!F:F,MATCH(G1501,'2月'!A:A,0))</f>
        <v>#N/A</v>
      </c>
      <c r="L1501" s="287" t="s">
        <v>45</v>
      </c>
      <c r="M1501" s="287"/>
      <c r="N1501" s="287" t="s">
        <v>45</v>
      </c>
      <c r="O1501" s="286" t="e">
        <f>VLOOKUP(Q1501,重复!A:A,1,FALSE)</f>
        <v>#N/A</v>
      </c>
      <c r="P1501" s="317" t="s">
        <v>3512</v>
      </c>
      <c r="Q1501" s="279" t="s">
        <v>3513</v>
      </c>
      <c r="R1501" s="180" t="s">
        <v>3721</v>
      </c>
    </row>
    <row r="1502" s="267" customFormat="1" ht="16.5" spans="1:18">
      <c r="A1502" s="278" t="s">
        <v>3730</v>
      </c>
      <c r="B1502" s="278" t="s">
        <v>3509</v>
      </c>
      <c r="C1502" s="315"/>
      <c r="D1502" s="314" t="s">
        <v>3731</v>
      </c>
      <c r="E1502" s="285">
        <v>0</v>
      </c>
      <c r="F1502" s="285"/>
      <c r="G1502" s="286"/>
      <c r="H1502" s="286"/>
      <c r="I1502" s="286"/>
      <c r="J1502" s="286"/>
      <c r="K1502" s="286" t="e">
        <f>INDEX('2月'!F:F,MATCH(G1502,'2月'!A:A,0))</f>
        <v>#N/A</v>
      </c>
      <c r="L1502" s="287" t="s">
        <v>45</v>
      </c>
      <c r="M1502" s="287"/>
      <c r="N1502" s="287" t="s">
        <v>45</v>
      </c>
      <c r="O1502" s="286" t="e">
        <f>VLOOKUP(Q1502,重复!A:A,1,FALSE)</f>
        <v>#N/A</v>
      </c>
      <c r="P1502" s="317" t="s">
        <v>3512</v>
      </c>
      <c r="Q1502" s="279" t="s">
        <v>3513</v>
      </c>
      <c r="R1502" s="180" t="s">
        <v>3721</v>
      </c>
    </row>
    <row r="1503" s="267" customFormat="1" ht="16.5" spans="1:18">
      <c r="A1503" s="278" t="s">
        <v>3732</v>
      </c>
      <c r="B1503" s="278" t="s">
        <v>3509</v>
      </c>
      <c r="C1503" s="315"/>
      <c r="D1503" s="314" t="s">
        <v>3733</v>
      </c>
      <c r="E1503" s="285">
        <v>0</v>
      </c>
      <c r="F1503" s="285"/>
      <c r="G1503" s="286"/>
      <c r="H1503" s="286"/>
      <c r="I1503" s="286"/>
      <c r="J1503" s="286"/>
      <c r="K1503" s="286" t="e">
        <f>INDEX('2月'!F:F,MATCH(G1503,'2月'!A:A,0))</f>
        <v>#N/A</v>
      </c>
      <c r="L1503" s="287" t="s">
        <v>45</v>
      </c>
      <c r="M1503" s="287"/>
      <c r="N1503" s="287" t="s">
        <v>45</v>
      </c>
      <c r="O1503" s="286" t="e">
        <f>VLOOKUP(Q1503,重复!A:A,1,FALSE)</f>
        <v>#N/A</v>
      </c>
      <c r="P1503" s="317" t="s">
        <v>3512</v>
      </c>
      <c r="Q1503" s="279" t="s">
        <v>3513</v>
      </c>
      <c r="R1503" s="180" t="s">
        <v>3721</v>
      </c>
    </row>
    <row r="1504" s="267" customFormat="1" ht="16.5" spans="1:18">
      <c r="A1504" s="278" t="s">
        <v>3734</v>
      </c>
      <c r="B1504" s="278" t="s">
        <v>3509</v>
      </c>
      <c r="C1504" s="315"/>
      <c r="D1504" s="314" t="s">
        <v>3735</v>
      </c>
      <c r="E1504" s="285">
        <v>0</v>
      </c>
      <c r="F1504" s="285"/>
      <c r="G1504" s="286"/>
      <c r="H1504" s="286"/>
      <c r="I1504" s="286"/>
      <c r="J1504" s="286"/>
      <c r="K1504" s="286" t="e">
        <f>INDEX('2月'!F:F,MATCH(G1504,'2月'!A:A,0))</f>
        <v>#N/A</v>
      </c>
      <c r="L1504" s="287" t="s">
        <v>45</v>
      </c>
      <c r="M1504" s="287"/>
      <c r="N1504" s="287" t="s">
        <v>45</v>
      </c>
      <c r="O1504" s="286" t="e">
        <f>VLOOKUP(Q1504,重复!A:A,1,FALSE)</f>
        <v>#N/A</v>
      </c>
      <c r="P1504" s="317" t="s">
        <v>3512</v>
      </c>
      <c r="Q1504" s="279" t="s">
        <v>3513</v>
      </c>
      <c r="R1504" s="180" t="s">
        <v>3721</v>
      </c>
    </row>
    <row r="1505" s="267" customFormat="1" ht="16.5" spans="1:18">
      <c r="A1505" s="278" t="s">
        <v>3736</v>
      </c>
      <c r="B1505" s="278" t="s">
        <v>3509</v>
      </c>
      <c r="C1505" s="315"/>
      <c r="D1505" s="314" t="s">
        <v>3737</v>
      </c>
      <c r="E1505" s="285">
        <v>0</v>
      </c>
      <c r="F1505" s="285"/>
      <c r="G1505" s="286"/>
      <c r="H1505" s="286"/>
      <c r="I1505" s="286"/>
      <c r="J1505" s="286"/>
      <c r="K1505" s="286" t="e">
        <f>INDEX('2月'!F:F,MATCH(G1505,'2月'!A:A,0))</f>
        <v>#N/A</v>
      </c>
      <c r="L1505" s="287" t="s">
        <v>45</v>
      </c>
      <c r="M1505" s="287"/>
      <c r="N1505" s="287" t="s">
        <v>45</v>
      </c>
      <c r="O1505" s="286" t="e">
        <f>VLOOKUP(Q1505,重复!A:A,1,FALSE)</f>
        <v>#N/A</v>
      </c>
      <c r="P1505" s="317" t="s">
        <v>3512</v>
      </c>
      <c r="Q1505" s="279" t="s">
        <v>3513</v>
      </c>
      <c r="R1505" s="180" t="s">
        <v>3721</v>
      </c>
    </row>
    <row r="1506" s="267" customFormat="1" ht="16.5" spans="1:18">
      <c r="A1506" s="278" t="s">
        <v>3738</v>
      </c>
      <c r="B1506" s="278" t="s">
        <v>3509</v>
      </c>
      <c r="C1506" s="315"/>
      <c r="D1506" s="314" t="s">
        <v>3739</v>
      </c>
      <c r="E1506" s="285">
        <v>0</v>
      </c>
      <c r="F1506" s="285"/>
      <c r="G1506" s="286"/>
      <c r="H1506" s="286"/>
      <c r="I1506" s="286"/>
      <c r="J1506" s="286"/>
      <c r="K1506" s="286" t="e">
        <f>INDEX('2月'!F:F,MATCH(G1506,'2月'!A:A,0))</f>
        <v>#N/A</v>
      </c>
      <c r="L1506" s="287" t="s">
        <v>45</v>
      </c>
      <c r="M1506" s="287"/>
      <c r="N1506" s="287" t="s">
        <v>45</v>
      </c>
      <c r="O1506" s="286" t="e">
        <f>VLOOKUP(Q1506,重复!A:A,1,FALSE)</f>
        <v>#N/A</v>
      </c>
      <c r="P1506" s="317" t="s">
        <v>3512</v>
      </c>
      <c r="Q1506" s="279" t="s">
        <v>3513</v>
      </c>
      <c r="R1506" s="180" t="s">
        <v>3721</v>
      </c>
    </row>
    <row r="1507" s="267" customFormat="1" ht="16.5" spans="1:18">
      <c r="A1507" s="278" t="s">
        <v>3740</v>
      </c>
      <c r="B1507" s="278" t="s">
        <v>3509</v>
      </c>
      <c r="C1507" s="313" t="s">
        <v>3741</v>
      </c>
      <c r="D1507" s="314" t="s">
        <v>3742</v>
      </c>
      <c r="E1507" s="285">
        <v>0</v>
      </c>
      <c r="F1507" s="285"/>
      <c r="G1507" s="286"/>
      <c r="H1507" s="286"/>
      <c r="I1507" s="286"/>
      <c r="J1507" s="286"/>
      <c r="K1507" s="286" t="e">
        <f>INDEX('2月'!F:F,MATCH(G1507,'2月'!A:A,0))</f>
        <v>#N/A</v>
      </c>
      <c r="L1507" s="287" t="s">
        <v>45</v>
      </c>
      <c r="M1507" s="287"/>
      <c r="N1507" s="287" t="s">
        <v>45</v>
      </c>
      <c r="O1507" s="286" t="e">
        <f>VLOOKUP(Q1507,重复!A:A,1,FALSE)</f>
        <v>#N/A</v>
      </c>
      <c r="P1507" s="317" t="s">
        <v>3512</v>
      </c>
      <c r="Q1507" s="279" t="s">
        <v>3513</v>
      </c>
      <c r="R1507" s="180" t="s">
        <v>3721</v>
      </c>
    </row>
    <row r="1508" s="267" customFormat="1" ht="16.5" spans="1:18">
      <c r="A1508" s="278" t="s">
        <v>3743</v>
      </c>
      <c r="B1508" s="278" t="s">
        <v>3509</v>
      </c>
      <c r="C1508" s="313" t="s">
        <v>3744</v>
      </c>
      <c r="D1508" s="314" t="s">
        <v>3745</v>
      </c>
      <c r="E1508" s="285">
        <v>0</v>
      </c>
      <c r="F1508" s="285"/>
      <c r="G1508" s="286"/>
      <c r="H1508" s="286"/>
      <c r="I1508" s="286"/>
      <c r="J1508" s="286"/>
      <c r="K1508" s="286" t="e">
        <f>INDEX('2月'!F:F,MATCH(G1508,'2月'!A:A,0))</f>
        <v>#N/A</v>
      </c>
      <c r="L1508" s="287" t="s">
        <v>45</v>
      </c>
      <c r="M1508" s="287"/>
      <c r="N1508" s="287" t="s">
        <v>45</v>
      </c>
      <c r="O1508" s="286" t="e">
        <f>VLOOKUP(Q1508,重复!A:A,1,FALSE)</f>
        <v>#N/A</v>
      </c>
      <c r="P1508" s="317" t="s">
        <v>3512</v>
      </c>
      <c r="Q1508" s="279" t="s">
        <v>3513</v>
      </c>
      <c r="R1508" s="176" t="s">
        <v>3746</v>
      </c>
    </row>
    <row r="1509" s="267" customFormat="1" ht="16.5" spans="1:18">
      <c r="A1509" s="278" t="s">
        <v>3747</v>
      </c>
      <c r="B1509" s="278" t="s">
        <v>3509</v>
      </c>
      <c r="C1509" s="313" t="s">
        <v>3748</v>
      </c>
      <c r="D1509" s="314" t="s">
        <v>3749</v>
      </c>
      <c r="E1509" s="285">
        <v>6277.90655172412</v>
      </c>
      <c r="F1509" s="285"/>
      <c r="G1509" s="286"/>
      <c r="H1509" s="286"/>
      <c r="I1509" s="286"/>
      <c r="J1509" s="286"/>
      <c r="K1509" s="286" t="e">
        <f>INDEX('2月'!F:F,MATCH(G1509,'2月'!A:A,0))</f>
        <v>#N/A</v>
      </c>
      <c r="L1509" s="287" t="s">
        <v>45</v>
      </c>
      <c r="M1509" s="287"/>
      <c r="N1509" s="287" t="s">
        <v>45</v>
      </c>
      <c r="O1509" s="286" t="e">
        <f>VLOOKUP(Q1509,重复!A:A,1,FALSE)</f>
        <v>#N/A</v>
      </c>
      <c r="P1509" s="317" t="s">
        <v>3512</v>
      </c>
      <c r="Q1509" s="279" t="s">
        <v>3513</v>
      </c>
      <c r="R1509" s="176" t="s">
        <v>3750</v>
      </c>
    </row>
    <row r="1510" s="267" customFormat="1" ht="16.5" spans="1:18">
      <c r="A1510" s="278" t="s">
        <v>3751</v>
      </c>
      <c r="B1510" s="278" t="s">
        <v>3509</v>
      </c>
      <c r="C1510" s="315"/>
      <c r="D1510" s="314" t="s">
        <v>3752</v>
      </c>
      <c r="E1510" s="285">
        <v>6277.90655172412</v>
      </c>
      <c r="F1510" s="285"/>
      <c r="G1510" s="286"/>
      <c r="H1510" s="286"/>
      <c r="I1510" s="286"/>
      <c r="J1510" s="286"/>
      <c r="K1510" s="286" t="e">
        <f>INDEX('2月'!F:F,MATCH(G1510,'2月'!A:A,0))</f>
        <v>#N/A</v>
      </c>
      <c r="L1510" s="287" t="s">
        <v>45</v>
      </c>
      <c r="M1510" s="287"/>
      <c r="N1510" s="287" t="s">
        <v>45</v>
      </c>
      <c r="O1510" s="286" t="e">
        <f>VLOOKUP(Q1510,重复!A:A,1,FALSE)</f>
        <v>#N/A</v>
      </c>
      <c r="P1510" s="317" t="s">
        <v>3512</v>
      </c>
      <c r="Q1510" s="279" t="s">
        <v>3513</v>
      </c>
      <c r="R1510" s="176" t="s">
        <v>3753</v>
      </c>
    </row>
    <row r="1511" s="267" customFormat="1" ht="16.5" spans="1:18">
      <c r="A1511" s="278" t="s">
        <v>3754</v>
      </c>
      <c r="B1511" s="278" t="s">
        <v>3509</v>
      </c>
      <c r="C1511" s="315"/>
      <c r="D1511" s="314" t="s">
        <v>3755</v>
      </c>
      <c r="E1511" s="285">
        <v>0</v>
      </c>
      <c r="F1511" s="285"/>
      <c r="G1511" s="286"/>
      <c r="H1511" s="286"/>
      <c r="I1511" s="286"/>
      <c r="J1511" s="286"/>
      <c r="K1511" s="286" t="e">
        <f>INDEX('2月'!F:F,MATCH(G1511,'2月'!A:A,0))</f>
        <v>#N/A</v>
      </c>
      <c r="L1511" s="287" t="s">
        <v>45</v>
      </c>
      <c r="M1511" s="287"/>
      <c r="N1511" s="287" t="s">
        <v>45</v>
      </c>
      <c r="O1511" s="286" t="e">
        <f>VLOOKUP(Q1511,重复!A:A,1,FALSE)</f>
        <v>#N/A</v>
      </c>
      <c r="P1511" s="317" t="s">
        <v>3512</v>
      </c>
      <c r="Q1511" s="279" t="s">
        <v>3513</v>
      </c>
      <c r="R1511" s="176" t="s">
        <v>3756</v>
      </c>
    </row>
    <row r="1512" s="267" customFormat="1" ht="16.5" spans="1:18">
      <c r="A1512" s="278" t="s">
        <v>3757</v>
      </c>
      <c r="B1512" s="278" t="s">
        <v>3509</v>
      </c>
      <c r="C1512" s="315"/>
      <c r="D1512" s="314" t="s">
        <v>3758</v>
      </c>
      <c r="E1512" s="285">
        <v>0</v>
      </c>
      <c r="F1512" s="285"/>
      <c r="G1512" s="286"/>
      <c r="H1512" s="286"/>
      <c r="I1512" s="286"/>
      <c r="J1512" s="286"/>
      <c r="K1512" s="286" t="e">
        <f>INDEX('2月'!F:F,MATCH(G1512,'2月'!A:A,0))</f>
        <v>#N/A</v>
      </c>
      <c r="L1512" s="287" t="s">
        <v>45</v>
      </c>
      <c r="M1512" s="287"/>
      <c r="N1512" s="287" t="s">
        <v>45</v>
      </c>
      <c r="O1512" s="286" t="e">
        <f>VLOOKUP(Q1512,重复!A:A,1,FALSE)</f>
        <v>#N/A</v>
      </c>
      <c r="P1512" s="323" t="s">
        <v>3512</v>
      </c>
      <c r="Q1512" s="279" t="s">
        <v>3513</v>
      </c>
      <c r="R1512" s="176" t="s">
        <v>3759</v>
      </c>
    </row>
    <row r="1513" s="267" customFormat="1" ht="16.5" spans="1:18">
      <c r="A1513" s="278" t="s">
        <v>3760</v>
      </c>
      <c r="B1513" s="278" t="s">
        <v>3509</v>
      </c>
      <c r="C1513" s="313" t="s">
        <v>3761</v>
      </c>
      <c r="D1513" s="314" t="s">
        <v>3762</v>
      </c>
      <c r="E1513" s="285">
        <v>6277.90655172412</v>
      </c>
      <c r="F1513" s="285"/>
      <c r="G1513" s="286"/>
      <c r="H1513" s="286"/>
      <c r="I1513" s="286"/>
      <c r="J1513" s="286"/>
      <c r="K1513" s="286" t="e">
        <f>INDEX('2月'!F:F,MATCH(G1513,'2月'!A:A,0))</f>
        <v>#N/A</v>
      </c>
      <c r="L1513" s="287" t="s">
        <v>45</v>
      </c>
      <c r="M1513" s="287"/>
      <c r="N1513" s="287" t="s">
        <v>45</v>
      </c>
      <c r="O1513" s="286" t="e">
        <f>VLOOKUP(Q1513,重复!A:A,1,FALSE)</f>
        <v>#N/A</v>
      </c>
      <c r="P1513" s="317" t="s">
        <v>3512</v>
      </c>
      <c r="Q1513" s="279" t="s">
        <v>3513</v>
      </c>
      <c r="R1513" s="184" t="s">
        <v>3763</v>
      </c>
    </row>
    <row r="1514" s="267" customFormat="1" ht="16.5" spans="1:18">
      <c r="A1514" s="278" t="s">
        <v>3764</v>
      </c>
      <c r="B1514" s="278" t="s">
        <v>3509</v>
      </c>
      <c r="C1514" s="315"/>
      <c r="D1514" s="314" t="s">
        <v>3765</v>
      </c>
      <c r="E1514" s="285">
        <v>6277.90655172412</v>
      </c>
      <c r="F1514" s="285"/>
      <c r="G1514" s="286"/>
      <c r="H1514" s="286"/>
      <c r="I1514" s="286"/>
      <c r="J1514" s="286"/>
      <c r="K1514" s="286" t="e">
        <f>INDEX('2月'!F:F,MATCH(G1514,'2月'!A:A,0))</f>
        <v>#N/A</v>
      </c>
      <c r="L1514" s="287" t="s">
        <v>45</v>
      </c>
      <c r="M1514" s="287"/>
      <c r="N1514" s="287" t="s">
        <v>45</v>
      </c>
      <c r="O1514" s="286" t="e">
        <f>VLOOKUP(Q1514,重复!A:A,1,FALSE)</f>
        <v>#N/A</v>
      </c>
      <c r="P1514" s="317" t="s">
        <v>3512</v>
      </c>
      <c r="Q1514" s="279" t="s">
        <v>3513</v>
      </c>
      <c r="R1514" s="184" t="s">
        <v>3766</v>
      </c>
    </row>
    <row r="1515" s="267" customFormat="1" ht="16.5" spans="1:18">
      <c r="A1515" s="278" t="s">
        <v>3767</v>
      </c>
      <c r="B1515" s="278" t="s">
        <v>3509</v>
      </c>
      <c r="C1515" s="315"/>
      <c r="D1515" s="314" t="s">
        <v>3768</v>
      </c>
      <c r="E1515" s="285">
        <v>6277.90655172412</v>
      </c>
      <c r="F1515" s="285"/>
      <c r="G1515" s="286"/>
      <c r="H1515" s="286"/>
      <c r="I1515" s="286"/>
      <c r="J1515" s="286"/>
      <c r="K1515" s="286" t="e">
        <f>INDEX('2月'!F:F,MATCH(G1515,'2月'!A:A,0))</f>
        <v>#N/A</v>
      </c>
      <c r="L1515" s="287" t="s">
        <v>45</v>
      </c>
      <c r="M1515" s="287"/>
      <c r="N1515" s="287" t="s">
        <v>45</v>
      </c>
      <c r="O1515" s="286" t="e">
        <f>VLOOKUP(Q1515,重复!A:A,1,FALSE)</f>
        <v>#N/A</v>
      </c>
      <c r="P1515" s="317" t="s">
        <v>3512</v>
      </c>
      <c r="Q1515" s="279" t="s">
        <v>3513</v>
      </c>
      <c r="R1515" s="184" t="s">
        <v>3769</v>
      </c>
    </row>
    <row r="1516" s="267" customFormat="1" ht="16.5" spans="1:18">
      <c r="A1516" s="278" t="s">
        <v>3770</v>
      </c>
      <c r="B1516" s="278" t="s">
        <v>3509</v>
      </c>
      <c r="C1516" s="315"/>
      <c r="D1516" s="314" t="s">
        <v>3771</v>
      </c>
      <c r="E1516" s="285">
        <v>6277.90655172412</v>
      </c>
      <c r="F1516" s="285"/>
      <c r="G1516" s="286"/>
      <c r="H1516" s="286"/>
      <c r="I1516" s="286"/>
      <c r="J1516" s="286"/>
      <c r="K1516" s="286" t="e">
        <f>INDEX('2月'!F:F,MATCH(G1516,'2月'!A:A,0))</f>
        <v>#N/A</v>
      </c>
      <c r="L1516" s="287" t="s">
        <v>45</v>
      </c>
      <c r="M1516" s="287"/>
      <c r="N1516" s="287" t="s">
        <v>45</v>
      </c>
      <c r="O1516" s="286" t="e">
        <f>VLOOKUP(Q1516,重复!A:A,1,FALSE)</f>
        <v>#N/A</v>
      </c>
      <c r="P1516" s="317" t="s">
        <v>3512</v>
      </c>
      <c r="Q1516" s="279" t="s">
        <v>3513</v>
      </c>
      <c r="R1516" s="184" t="s">
        <v>3772</v>
      </c>
    </row>
    <row r="1517" s="267" customFormat="1" ht="16.5" spans="1:18">
      <c r="A1517" s="278" t="s">
        <v>3773</v>
      </c>
      <c r="B1517" s="278" t="s">
        <v>3509</v>
      </c>
      <c r="C1517" s="315"/>
      <c r="D1517" s="314" t="s">
        <v>3774</v>
      </c>
      <c r="E1517" s="285">
        <v>0</v>
      </c>
      <c r="F1517" s="285"/>
      <c r="G1517" s="286"/>
      <c r="H1517" s="286"/>
      <c r="I1517" s="286"/>
      <c r="J1517" s="286"/>
      <c r="K1517" s="286" t="e">
        <f>INDEX('2月'!F:F,MATCH(G1517,'2月'!A:A,0))</f>
        <v>#N/A</v>
      </c>
      <c r="L1517" s="287" t="s">
        <v>45</v>
      </c>
      <c r="M1517" s="287"/>
      <c r="N1517" s="287" t="s">
        <v>45</v>
      </c>
      <c r="O1517" s="286" t="e">
        <f>VLOOKUP(Q1517,重复!A:A,1,FALSE)</f>
        <v>#N/A</v>
      </c>
      <c r="P1517" s="317" t="s">
        <v>3512</v>
      </c>
      <c r="Q1517" s="279" t="s">
        <v>3513</v>
      </c>
      <c r="R1517" s="184" t="s">
        <v>3775</v>
      </c>
    </row>
    <row r="1518" s="267" customFormat="1" ht="16.5" spans="1:18">
      <c r="A1518" s="278" t="s">
        <v>3776</v>
      </c>
      <c r="B1518" s="278" t="s">
        <v>3509</v>
      </c>
      <c r="C1518" s="315"/>
      <c r="D1518" s="314" t="s">
        <v>3777</v>
      </c>
      <c r="E1518" s="285">
        <v>6277.90655172412</v>
      </c>
      <c r="F1518" s="285"/>
      <c r="G1518" s="286"/>
      <c r="H1518" s="286"/>
      <c r="I1518" s="286"/>
      <c r="J1518" s="286"/>
      <c r="K1518" s="286" t="e">
        <f>INDEX('2月'!F:F,MATCH(G1518,'2月'!A:A,0))</f>
        <v>#N/A</v>
      </c>
      <c r="L1518" s="287" t="s">
        <v>45</v>
      </c>
      <c r="M1518" s="287"/>
      <c r="N1518" s="287" t="s">
        <v>45</v>
      </c>
      <c r="O1518" s="286" t="e">
        <f>VLOOKUP(Q1518,重复!A:A,1,FALSE)</f>
        <v>#N/A</v>
      </c>
      <c r="P1518" s="317" t="s">
        <v>3512</v>
      </c>
      <c r="Q1518" s="279" t="s">
        <v>3513</v>
      </c>
      <c r="R1518" s="184" t="s">
        <v>3778</v>
      </c>
    </row>
    <row r="1519" s="267" customFormat="1" ht="16.5" spans="1:18">
      <c r="A1519" s="278" t="s">
        <v>3779</v>
      </c>
      <c r="B1519" s="278" t="s">
        <v>3509</v>
      </c>
      <c r="C1519" s="315"/>
      <c r="D1519" s="314" t="s">
        <v>3780</v>
      </c>
      <c r="E1519" s="285">
        <v>6277.90655172412</v>
      </c>
      <c r="F1519" s="285"/>
      <c r="G1519" s="286"/>
      <c r="H1519" s="286"/>
      <c r="I1519" s="286"/>
      <c r="J1519" s="286"/>
      <c r="K1519" s="286" t="e">
        <f>INDEX('2月'!F:F,MATCH(G1519,'2月'!A:A,0))</f>
        <v>#N/A</v>
      </c>
      <c r="L1519" s="287" t="s">
        <v>45</v>
      </c>
      <c r="M1519" s="287"/>
      <c r="N1519" s="287" t="s">
        <v>45</v>
      </c>
      <c r="O1519" s="286" t="e">
        <f>VLOOKUP(Q1519,重复!A:A,1,FALSE)</f>
        <v>#N/A</v>
      </c>
      <c r="P1519" s="317" t="s">
        <v>3512</v>
      </c>
      <c r="Q1519" s="279" t="s">
        <v>3513</v>
      </c>
      <c r="R1519" s="184" t="s">
        <v>3781</v>
      </c>
    </row>
    <row r="1520" s="267" customFormat="1" ht="16.5" spans="1:18">
      <c r="A1520" s="278" t="s">
        <v>3782</v>
      </c>
      <c r="B1520" s="278" t="s">
        <v>3509</v>
      </c>
      <c r="C1520" s="315"/>
      <c r="D1520" s="314" t="s">
        <v>3783</v>
      </c>
      <c r="E1520" s="285">
        <v>6277.90655172412</v>
      </c>
      <c r="F1520" s="285"/>
      <c r="G1520" s="286"/>
      <c r="H1520" s="286"/>
      <c r="I1520" s="286"/>
      <c r="J1520" s="286"/>
      <c r="K1520" s="286" t="e">
        <f>INDEX('2月'!F:F,MATCH(G1520,'2月'!A:A,0))</f>
        <v>#N/A</v>
      </c>
      <c r="L1520" s="287" t="s">
        <v>45</v>
      </c>
      <c r="M1520" s="287"/>
      <c r="N1520" s="287" t="s">
        <v>45</v>
      </c>
      <c r="O1520" s="286" t="e">
        <f>VLOOKUP(Q1520,重复!A:A,1,FALSE)</f>
        <v>#N/A</v>
      </c>
      <c r="P1520" s="317" t="s">
        <v>3512</v>
      </c>
      <c r="Q1520" s="279" t="s">
        <v>3513</v>
      </c>
      <c r="R1520" s="184" t="s">
        <v>3784</v>
      </c>
    </row>
    <row r="1521" s="267" customFormat="1" ht="16.5" spans="1:18">
      <c r="A1521" s="278" t="s">
        <v>3785</v>
      </c>
      <c r="B1521" s="278" t="s">
        <v>3509</v>
      </c>
      <c r="C1521" s="315"/>
      <c r="D1521" s="314" t="s">
        <v>3786</v>
      </c>
      <c r="E1521" s="285">
        <v>6277.90655172412</v>
      </c>
      <c r="F1521" s="285"/>
      <c r="G1521" s="286"/>
      <c r="H1521" s="286"/>
      <c r="I1521" s="286"/>
      <c r="J1521" s="286"/>
      <c r="K1521" s="286" t="e">
        <f>INDEX('2月'!F:F,MATCH(G1521,'2月'!A:A,0))</f>
        <v>#N/A</v>
      </c>
      <c r="L1521" s="287" t="s">
        <v>45</v>
      </c>
      <c r="M1521" s="287"/>
      <c r="N1521" s="287" t="s">
        <v>45</v>
      </c>
      <c r="O1521" s="286" t="e">
        <f>VLOOKUP(Q1521,重复!A:A,1,FALSE)</f>
        <v>#N/A</v>
      </c>
      <c r="P1521" s="317" t="s">
        <v>3512</v>
      </c>
      <c r="Q1521" s="279" t="s">
        <v>3513</v>
      </c>
      <c r="R1521" s="184" t="s">
        <v>3787</v>
      </c>
    </row>
    <row r="1522" s="267" customFormat="1" ht="16.5" spans="1:18">
      <c r="A1522" s="278" t="s">
        <v>3788</v>
      </c>
      <c r="B1522" s="278" t="s">
        <v>3509</v>
      </c>
      <c r="C1522" s="315"/>
      <c r="D1522" s="314" t="s">
        <v>3789</v>
      </c>
      <c r="E1522" s="285">
        <v>6277.90655172412</v>
      </c>
      <c r="F1522" s="285"/>
      <c r="G1522" s="286"/>
      <c r="H1522" s="286"/>
      <c r="I1522" s="286"/>
      <c r="J1522" s="286"/>
      <c r="K1522" s="286" t="e">
        <f>INDEX('2月'!F:F,MATCH(G1522,'2月'!A:A,0))</f>
        <v>#N/A</v>
      </c>
      <c r="L1522" s="287" t="s">
        <v>45</v>
      </c>
      <c r="M1522" s="287"/>
      <c r="N1522" s="287" t="s">
        <v>45</v>
      </c>
      <c r="O1522" s="286" t="e">
        <f>VLOOKUP(Q1522,重复!A:A,1,FALSE)</f>
        <v>#N/A</v>
      </c>
      <c r="P1522" s="317" t="s">
        <v>3512</v>
      </c>
      <c r="Q1522" s="279" t="s">
        <v>3513</v>
      </c>
      <c r="R1522" s="184" t="s">
        <v>3790</v>
      </c>
    </row>
    <row r="1523" s="269" customFormat="1" ht="16.5" spans="1:18">
      <c r="A1523" s="278" t="s">
        <v>3791</v>
      </c>
      <c r="B1523" s="278" t="s">
        <v>3509</v>
      </c>
      <c r="C1523" s="315"/>
      <c r="D1523" s="291" t="s">
        <v>3792</v>
      </c>
      <c r="E1523" s="285">
        <v>6277.90655172412</v>
      </c>
      <c r="F1523" s="285"/>
      <c r="G1523" s="286"/>
      <c r="H1523" s="286"/>
      <c r="I1523" s="286"/>
      <c r="J1523" s="286"/>
      <c r="K1523" s="286" t="e">
        <f>INDEX('2月'!F:F,MATCH(G1523,'2月'!A:A,0))</f>
        <v>#N/A</v>
      </c>
      <c r="L1523" s="287" t="s">
        <v>45</v>
      </c>
      <c r="M1523" s="287"/>
      <c r="N1523" s="287" t="s">
        <v>45</v>
      </c>
      <c r="O1523" s="286" t="e">
        <f>VLOOKUP(Q1523,重复!A:A,1,FALSE)</f>
        <v>#N/A</v>
      </c>
      <c r="P1523" s="317" t="s">
        <v>3512</v>
      </c>
      <c r="Q1523" s="279" t="s">
        <v>3513</v>
      </c>
      <c r="R1523" s="184" t="s">
        <v>3793</v>
      </c>
    </row>
    <row r="1524" s="269" customFormat="1" ht="16.5" spans="1:18">
      <c r="A1524" s="278" t="s">
        <v>3794</v>
      </c>
      <c r="B1524" s="278" t="s">
        <v>3509</v>
      </c>
      <c r="C1524" s="315"/>
      <c r="D1524" s="291" t="s">
        <v>3795</v>
      </c>
      <c r="E1524" s="285">
        <v>6277.90655172412</v>
      </c>
      <c r="F1524" s="285"/>
      <c r="G1524" s="286"/>
      <c r="H1524" s="286"/>
      <c r="I1524" s="286"/>
      <c r="J1524" s="286"/>
      <c r="K1524" s="286" t="e">
        <f>INDEX('2月'!F:F,MATCH(G1524,'2月'!A:A,0))</f>
        <v>#N/A</v>
      </c>
      <c r="L1524" s="287" t="s">
        <v>45</v>
      </c>
      <c r="M1524" s="287"/>
      <c r="N1524" s="287" t="s">
        <v>45</v>
      </c>
      <c r="O1524" s="286" t="e">
        <f>VLOOKUP(Q1524,重复!A:A,1,FALSE)</f>
        <v>#N/A</v>
      </c>
      <c r="P1524" s="317" t="s">
        <v>3512</v>
      </c>
      <c r="Q1524" s="279" t="s">
        <v>3513</v>
      </c>
      <c r="R1524" s="184" t="s">
        <v>3796</v>
      </c>
    </row>
    <row r="1525" s="269" customFormat="1" ht="16.5" spans="1:18">
      <c r="A1525" s="278" t="s">
        <v>3797</v>
      </c>
      <c r="B1525" s="278" t="s">
        <v>3509</v>
      </c>
      <c r="C1525" s="315"/>
      <c r="D1525" s="291" t="s">
        <v>3798</v>
      </c>
      <c r="E1525" s="285">
        <v>7847.38318965515</v>
      </c>
      <c r="F1525" s="285"/>
      <c r="G1525" s="286"/>
      <c r="H1525" s="286"/>
      <c r="I1525" s="286"/>
      <c r="J1525" s="286"/>
      <c r="K1525" s="286" t="e">
        <f>INDEX('2月'!F:F,MATCH(G1525,'2月'!A:A,0))</f>
        <v>#N/A</v>
      </c>
      <c r="L1525" s="287" t="s">
        <v>45</v>
      </c>
      <c r="M1525" s="287"/>
      <c r="N1525" s="287" t="s">
        <v>45</v>
      </c>
      <c r="O1525" s="286" t="e">
        <f>VLOOKUP(Q1525,重复!A:A,1,FALSE)</f>
        <v>#N/A</v>
      </c>
      <c r="P1525" s="317" t="s">
        <v>3512</v>
      </c>
      <c r="Q1525" s="279" t="s">
        <v>3513</v>
      </c>
      <c r="R1525" s="184" t="s">
        <v>3799</v>
      </c>
    </row>
    <row r="1526" s="269" customFormat="1" ht="16.5" spans="1:18">
      <c r="A1526" s="278" t="s">
        <v>3800</v>
      </c>
      <c r="B1526" s="278" t="s">
        <v>3509</v>
      </c>
      <c r="C1526" s="315"/>
      <c r="D1526" s="291" t="s">
        <v>3801</v>
      </c>
      <c r="E1526" s="285">
        <v>7847.38318965515</v>
      </c>
      <c r="F1526" s="285"/>
      <c r="G1526" s="286"/>
      <c r="H1526" s="286"/>
      <c r="I1526" s="286"/>
      <c r="J1526" s="286"/>
      <c r="K1526" s="286" t="e">
        <f>INDEX('2月'!F:F,MATCH(G1526,'2月'!A:A,0))</f>
        <v>#N/A</v>
      </c>
      <c r="L1526" s="287" t="s">
        <v>45</v>
      </c>
      <c r="M1526" s="287"/>
      <c r="N1526" s="287" t="s">
        <v>45</v>
      </c>
      <c r="O1526" s="286" t="e">
        <f>VLOOKUP(Q1526,重复!A:A,1,FALSE)</f>
        <v>#N/A</v>
      </c>
      <c r="P1526" s="317" t="s">
        <v>3512</v>
      </c>
      <c r="Q1526" s="279" t="s">
        <v>3513</v>
      </c>
      <c r="R1526" s="184" t="s">
        <v>3802</v>
      </c>
    </row>
    <row r="1527" s="269" customFormat="1" ht="16.5" spans="1:18">
      <c r="A1527" s="278" t="s">
        <v>3803</v>
      </c>
      <c r="B1527" s="278" t="s">
        <v>3509</v>
      </c>
      <c r="C1527" s="315"/>
      <c r="D1527" s="291" t="s">
        <v>3804</v>
      </c>
      <c r="E1527" s="285">
        <v>6277.90655172412</v>
      </c>
      <c r="F1527" s="285"/>
      <c r="G1527" s="286"/>
      <c r="H1527" s="286"/>
      <c r="I1527" s="286"/>
      <c r="J1527" s="286"/>
      <c r="K1527" s="286" t="e">
        <f>INDEX('2月'!F:F,MATCH(G1527,'2月'!A:A,0))</f>
        <v>#N/A</v>
      </c>
      <c r="L1527" s="287" t="s">
        <v>45</v>
      </c>
      <c r="M1527" s="287"/>
      <c r="N1527" s="287" t="s">
        <v>45</v>
      </c>
      <c r="O1527" s="286" t="e">
        <f>VLOOKUP(Q1527,重复!A:A,1,FALSE)</f>
        <v>#N/A</v>
      </c>
      <c r="P1527" s="317" t="s">
        <v>3512</v>
      </c>
      <c r="Q1527" s="279" t="s">
        <v>3513</v>
      </c>
      <c r="R1527" s="184" t="s">
        <v>3805</v>
      </c>
    </row>
    <row r="1528" s="269" customFormat="1" ht="16.5" spans="1:18">
      <c r="A1528" s="278" t="s">
        <v>3806</v>
      </c>
      <c r="B1528" s="278" t="s">
        <v>3509</v>
      </c>
      <c r="C1528" s="315"/>
      <c r="D1528" s="291" t="s">
        <v>3807</v>
      </c>
      <c r="E1528" s="285">
        <v>6277.90655172412</v>
      </c>
      <c r="F1528" s="285"/>
      <c r="G1528" s="286"/>
      <c r="H1528" s="286"/>
      <c r="I1528" s="286"/>
      <c r="J1528" s="286"/>
      <c r="K1528" s="286" t="e">
        <f>INDEX('2月'!F:F,MATCH(G1528,'2月'!A:A,0))</f>
        <v>#N/A</v>
      </c>
      <c r="L1528" s="287" t="s">
        <v>45</v>
      </c>
      <c r="M1528" s="287"/>
      <c r="N1528" s="287" t="s">
        <v>45</v>
      </c>
      <c r="O1528" s="286" t="e">
        <f>VLOOKUP(Q1528,重复!A:A,1,FALSE)</f>
        <v>#N/A</v>
      </c>
      <c r="P1528" s="317" t="s">
        <v>3512</v>
      </c>
      <c r="Q1528" s="279" t="s">
        <v>3513</v>
      </c>
      <c r="R1528" s="184" t="s">
        <v>3808</v>
      </c>
    </row>
    <row r="1529" s="269" customFormat="1" ht="16.5" spans="1:18">
      <c r="A1529" s="278" t="s">
        <v>3809</v>
      </c>
      <c r="B1529" s="278" t="s">
        <v>3509</v>
      </c>
      <c r="C1529" s="315"/>
      <c r="D1529" s="291" t="s">
        <v>3810</v>
      </c>
      <c r="E1529" s="285">
        <v>6277.90655172412</v>
      </c>
      <c r="F1529" s="285"/>
      <c r="G1529" s="286"/>
      <c r="H1529" s="286"/>
      <c r="I1529" s="286"/>
      <c r="J1529" s="286"/>
      <c r="K1529" s="286" t="e">
        <f>INDEX('2月'!F:F,MATCH(G1529,'2月'!A:A,0))</f>
        <v>#N/A</v>
      </c>
      <c r="L1529" s="287" t="s">
        <v>45</v>
      </c>
      <c r="M1529" s="287"/>
      <c r="N1529" s="287" t="s">
        <v>45</v>
      </c>
      <c r="O1529" s="286" t="e">
        <f>VLOOKUP(Q1529,重复!A:A,1,FALSE)</f>
        <v>#N/A</v>
      </c>
      <c r="P1529" s="317" t="s">
        <v>3512</v>
      </c>
      <c r="Q1529" s="279" t="s">
        <v>3513</v>
      </c>
      <c r="R1529" s="184" t="s">
        <v>3811</v>
      </c>
    </row>
    <row r="1530" s="269" customFormat="1" ht="16.5" spans="1:18">
      <c r="A1530" s="278" t="s">
        <v>3812</v>
      </c>
      <c r="B1530" s="278" t="s">
        <v>3509</v>
      </c>
      <c r="C1530" s="315"/>
      <c r="D1530" s="291" t="s">
        <v>3813</v>
      </c>
      <c r="E1530" s="285">
        <v>6277.90655172412</v>
      </c>
      <c r="F1530" s="285"/>
      <c r="G1530" s="286"/>
      <c r="H1530" s="286"/>
      <c r="I1530" s="286"/>
      <c r="J1530" s="286"/>
      <c r="K1530" s="286" t="e">
        <f>INDEX('2月'!F:F,MATCH(G1530,'2月'!A:A,0))</f>
        <v>#N/A</v>
      </c>
      <c r="L1530" s="287" t="s">
        <v>45</v>
      </c>
      <c r="M1530" s="287"/>
      <c r="N1530" s="287" t="s">
        <v>45</v>
      </c>
      <c r="O1530" s="286" t="e">
        <f>VLOOKUP(Q1530,重复!A:A,1,FALSE)</f>
        <v>#N/A</v>
      </c>
      <c r="P1530" s="317" t="s">
        <v>3512</v>
      </c>
      <c r="Q1530" s="279" t="s">
        <v>3513</v>
      </c>
      <c r="R1530" s="184" t="s">
        <v>3814</v>
      </c>
    </row>
    <row r="1531" s="267" customFormat="1" ht="16.5" spans="1:18">
      <c r="A1531" s="278" t="s">
        <v>3815</v>
      </c>
      <c r="B1531" s="278" t="s">
        <v>3509</v>
      </c>
      <c r="C1531" s="315"/>
      <c r="D1531" s="314" t="s">
        <v>3816</v>
      </c>
      <c r="E1531" s="285">
        <v>6277.90655172412</v>
      </c>
      <c r="F1531" s="285"/>
      <c r="G1531" s="286"/>
      <c r="H1531" s="286"/>
      <c r="I1531" s="286"/>
      <c r="J1531" s="286"/>
      <c r="K1531" s="286" t="e">
        <f>INDEX('2月'!F:F,MATCH(G1531,'2月'!A:A,0))</f>
        <v>#N/A</v>
      </c>
      <c r="L1531" s="287" t="s">
        <v>45</v>
      </c>
      <c r="M1531" s="287"/>
      <c r="N1531" s="287" t="s">
        <v>45</v>
      </c>
      <c r="O1531" s="286" t="e">
        <f>VLOOKUP(Q1531,重复!A:A,1,FALSE)</f>
        <v>#N/A</v>
      </c>
      <c r="P1531" s="317" t="s">
        <v>3512</v>
      </c>
      <c r="Q1531" s="279" t="s">
        <v>3513</v>
      </c>
      <c r="R1531" s="184" t="s">
        <v>3817</v>
      </c>
    </row>
    <row r="1532" s="267" customFormat="1" ht="16.5" spans="1:18">
      <c r="A1532" s="278" t="s">
        <v>3818</v>
      </c>
      <c r="B1532" s="278" t="s">
        <v>3509</v>
      </c>
      <c r="C1532" s="315"/>
      <c r="D1532" s="314" t="s">
        <v>3819</v>
      </c>
      <c r="E1532" s="285">
        <v>6277.90655172412</v>
      </c>
      <c r="F1532" s="285"/>
      <c r="G1532" s="286"/>
      <c r="H1532" s="286"/>
      <c r="I1532" s="286"/>
      <c r="J1532" s="286"/>
      <c r="K1532" s="286" t="e">
        <f>INDEX('2月'!F:F,MATCH(G1532,'2月'!A:A,0))</f>
        <v>#N/A</v>
      </c>
      <c r="L1532" s="287" t="s">
        <v>45</v>
      </c>
      <c r="M1532" s="287"/>
      <c r="N1532" s="287" t="s">
        <v>45</v>
      </c>
      <c r="O1532" s="286" t="e">
        <f>VLOOKUP(Q1532,重复!A:A,1,FALSE)</f>
        <v>#N/A</v>
      </c>
      <c r="P1532" s="317" t="s">
        <v>3512</v>
      </c>
      <c r="Q1532" s="279" t="s">
        <v>3513</v>
      </c>
      <c r="R1532" s="184" t="s">
        <v>3820</v>
      </c>
    </row>
    <row r="1533" s="267" customFormat="1" ht="16.5" spans="1:18">
      <c r="A1533" s="278" t="s">
        <v>3821</v>
      </c>
      <c r="B1533" s="278" t="s">
        <v>3509</v>
      </c>
      <c r="C1533" s="315"/>
      <c r="D1533" s="314" t="s">
        <v>3822</v>
      </c>
      <c r="E1533" s="285">
        <v>6277.90655172412</v>
      </c>
      <c r="F1533" s="285"/>
      <c r="G1533" s="286"/>
      <c r="H1533" s="286"/>
      <c r="I1533" s="286"/>
      <c r="J1533" s="286"/>
      <c r="K1533" s="286" t="e">
        <f>INDEX('2月'!F:F,MATCH(G1533,'2月'!A:A,0))</f>
        <v>#N/A</v>
      </c>
      <c r="L1533" s="287" t="s">
        <v>45</v>
      </c>
      <c r="M1533" s="287"/>
      <c r="N1533" s="287" t="s">
        <v>45</v>
      </c>
      <c r="O1533" s="286" t="e">
        <f>VLOOKUP(Q1533,重复!A:A,1,FALSE)</f>
        <v>#N/A</v>
      </c>
      <c r="P1533" s="317" t="s">
        <v>3512</v>
      </c>
      <c r="Q1533" s="279" t="s">
        <v>3513</v>
      </c>
      <c r="R1533" s="184" t="s">
        <v>3823</v>
      </c>
    </row>
    <row r="1534" s="270" customFormat="1" ht="16.5" spans="1:18">
      <c r="A1534" s="278" t="s">
        <v>3824</v>
      </c>
      <c r="B1534" s="278" t="s">
        <v>3509</v>
      </c>
      <c r="C1534" s="321" t="s">
        <v>3545</v>
      </c>
      <c r="D1534" s="322" t="s">
        <v>3825</v>
      </c>
      <c r="E1534" s="285">
        <v>0</v>
      </c>
      <c r="F1534" s="285"/>
      <c r="G1534" s="286">
        <v>108</v>
      </c>
      <c r="H1534" s="286" t="s">
        <v>821</v>
      </c>
      <c r="I1534" s="286" t="s">
        <v>821</v>
      </c>
      <c r="J1534" s="286" t="s">
        <v>24</v>
      </c>
      <c r="K1534" s="286">
        <f>INDEX('2月'!F:F,MATCH(G1534,'2月'!A:A,0))</f>
        <v>0</v>
      </c>
      <c r="L1534" s="287" t="s">
        <v>45</v>
      </c>
      <c r="M1534" s="287"/>
      <c r="N1534" s="287" t="s">
        <v>24</v>
      </c>
      <c r="O1534" s="286" t="str">
        <f>VLOOKUP(Q1534,重复!A:A,1,FALSE)</f>
        <v>工单取消</v>
      </c>
      <c r="P1534" s="324" t="s">
        <v>614</v>
      </c>
      <c r="Q1534" s="279" t="str">
        <f>INDEX(本体!C:C,MATCH(R1534,本体!E:E,0))</f>
        <v>工单取消</v>
      </c>
      <c r="R1534" s="180" t="s">
        <v>1470</v>
      </c>
    </row>
    <row r="1535" s="267" customFormat="1" ht="16.5" spans="1:18">
      <c r="A1535" s="278" t="s">
        <v>3826</v>
      </c>
      <c r="B1535" s="278" t="s">
        <v>3509</v>
      </c>
      <c r="C1535" s="314"/>
      <c r="D1535" s="317" t="s">
        <v>3827</v>
      </c>
      <c r="E1535" s="285">
        <v>0</v>
      </c>
      <c r="F1535" s="285"/>
      <c r="G1535" s="286"/>
      <c r="H1535" s="286"/>
      <c r="I1535" s="286"/>
      <c r="J1535" s="286"/>
      <c r="K1535" s="286" t="e">
        <f>INDEX('2月'!F:F,MATCH(G1535,'2月'!A:A,0))</f>
        <v>#N/A</v>
      </c>
      <c r="L1535" s="287" t="s">
        <v>45</v>
      </c>
      <c r="M1535" s="287"/>
      <c r="N1535" s="287" t="s">
        <v>45</v>
      </c>
      <c r="O1535" s="286" t="e">
        <f>VLOOKUP(Q1535,重复!A:A,1,FALSE)</f>
        <v>#N/A</v>
      </c>
      <c r="P1535" s="317" t="s">
        <v>3512</v>
      </c>
      <c r="Q1535" s="279" t="s">
        <v>3513</v>
      </c>
      <c r="R1535" s="176" t="s">
        <v>3828</v>
      </c>
    </row>
    <row r="1536" s="267" customFormat="1" ht="16.5" spans="1:18">
      <c r="A1536" s="278" t="s">
        <v>3829</v>
      </c>
      <c r="B1536" s="278" t="s">
        <v>3509</v>
      </c>
      <c r="C1536" s="313" t="s">
        <v>3830</v>
      </c>
      <c r="D1536" s="314" t="s">
        <v>3831</v>
      </c>
      <c r="E1536" s="285">
        <v>6277.90655172412</v>
      </c>
      <c r="F1536" s="285"/>
      <c r="G1536" s="286"/>
      <c r="H1536" s="286"/>
      <c r="I1536" s="286"/>
      <c r="J1536" s="286"/>
      <c r="K1536" s="286" t="e">
        <f>INDEX('2月'!F:F,MATCH(G1536,'2月'!A:A,0))</f>
        <v>#N/A</v>
      </c>
      <c r="L1536" s="287" t="s">
        <v>45</v>
      </c>
      <c r="M1536" s="287"/>
      <c r="N1536" s="287" t="s">
        <v>45</v>
      </c>
      <c r="O1536" s="286" t="e">
        <f>VLOOKUP(Q1536,重复!A:A,1,FALSE)</f>
        <v>#N/A</v>
      </c>
      <c r="P1536" s="317" t="s">
        <v>3512</v>
      </c>
      <c r="Q1536" s="279" t="s">
        <v>3513</v>
      </c>
      <c r="R1536" s="176" t="s">
        <v>3832</v>
      </c>
    </row>
    <row r="1537" s="267" customFormat="1" ht="16.5" spans="1:18">
      <c r="A1537" s="278" t="s">
        <v>3833</v>
      </c>
      <c r="B1537" s="278" t="s">
        <v>3509</v>
      </c>
      <c r="C1537" s="315"/>
      <c r="D1537" s="314" t="s">
        <v>3834</v>
      </c>
      <c r="E1537" s="285">
        <v>6277.90655172412</v>
      </c>
      <c r="F1537" s="285"/>
      <c r="G1537" s="286"/>
      <c r="H1537" s="286"/>
      <c r="I1537" s="286"/>
      <c r="J1537" s="286"/>
      <c r="K1537" s="286" t="e">
        <f>INDEX('2月'!F:F,MATCH(G1537,'2月'!A:A,0))</f>
        <v>#N/A</v>
      </c>
      <c r="L1537" s="287" t="s">
        <v>45</v>
      </c>
      <c r="M1537" s="287"/>
      <c r="N1537" s="287" t="s">
        <v>45</v>
      </c>
      <c r="O1537" s="286" t="e">
        <f>VLOOKUP(Q1537,重复!A:A,1,FALSE)</f>
        <v>#N/A</v>
      </c>
      <c r="P1537" s="317" t="s">
        <v>3512</v>
      </c>
      <c r="Q1537" s="279" t="s">
        <v>3513</v>
      </c>
      <c r="R1537" s="176" t="s">
        <v>3835</v>
      </c>
    </row>
    <row r="1538" s="267" customFormat="1" ht="16.5" spans="1:18">
      <c r="A1538" s="278" t="s">
        <v>3836</v>
      </c>
      <c r="B1538" s="278" t="s">
        <v>3509</v>
      </c>
      <c r="C1538" s="315"/>
      <c r="D1538" s="314" t="s">
        <v>3837</v>
      </c>
      <c r="E1538" s="285">
        <v>6277.90655172412</v>
      </c>
      <c r="F1538" s="285"/>
      <c r="G1538" s="286">
        <v>108</v>
      </c>
      <c r="H1538" s="286" t="s">
        <v>821</v>
      </c>
      <c r="I1538" s="286" t="s">
        <v>821</v>
      </c>
      <c r="J1538" s="286" t="s">
        <v>24</v>
      </c>
      <c r="K1538" s="286">
        <f>INDEX('2月'!F:F,MATCH(G1538,'2月'!A:A,0))</f>
        <v>0</v>
      </c>
      <c r="L1538" s="287" t="s">
        <v>45</v>
      </c>
      <c r="M1538" s="287"/>
      <c r="N1538" s="287" t="s">
        <v>24</v>
      </c>
      <c r="O1538" s="286" t="str">
        <f>VLOOKUP(Q1538,重复!A:A,1,FALSE)</f>
        <v>技师Pad端</v>
      </c>
      <c r="P1538" s="317" t="s">
        <v>3512</v>
      </c>
      <c r="Q1538" s="279" t="s">
        <v>3838</v>
      </c>
      <c r="R1538" s="176" t="s">
        <v>3839</v>
      </c>
    </row>
    <row r="1539" s="267" customFormat="1" ht="16.5" spans="1:18">
      <c r="A1539" s="278" t="s">
        <v>3840</v>
      </c>
      <c r="B1539" s="278" t="s">
        <v>3509</v>
      </c>
      <c r="C1539" s="279" t="s">
        <v>3545</v>
      </c>
      <c r="D1539" s="317" t="s">
        <v>3841</v>
      </c>
      <c r="E1539" s="285">
        <v>0</v>
      </c>
      <c r="F1539" s="285"/>
      <c r="G1539" s="286"/>
      <c r="H1539" s="286"/>
      <c r="I1539" s="286"/>
      <c r="J1539" s="286"/>
      <c r="K1539" s="286" t="e">
        <f>INDEX('2月'!F:F,MATCH(G1539,'2月'!A:A,0))</f>
        <v>#N/A</v>
      </c>
      <c r="L1539" s="287" t="s">
        <v>45</v>
      </c>
      <c r="M1539" s="287"/>
      <c r="N1539" s="287" t="s">
        <v>45</v>
      </c>
      <c r="O1539" s="286" t="e">
        <f>VLOOKUP(Q1539,重复!A:A,1,FALSE)</f>
        <v>#N/A</v>
      </c>
      <c r="P1539" s="317" t="s">
        <v>3512</v>
      </c>
      <c r="Q1539" s="279" t="s">
        <v>3513</v>
      </c>
      <c r="R1539" s="176" t="s">
        <v>3842</v>
      </c>
    </row>
    <row r="1540" s="267" customFormat="1" ht="16.5" spans="1:18">
      <c r="A1540" s="278" t="s">
        <v>3843</v>
      </c>
      <c r="B1540" s="278" t="s">
        <v>3509</v>
      </c>
      <c r="C1540" s="315"/>
      <c r="D1540" s="314" t="s">
        <v>3844</v>
      </c>
      <c r="E1540" s="285">
        <v>6277.90655172412</v>
      </c>
      <c r="F1540" s="285"/>
      <c r="G1540" s="286"/>
      <c r="H1540" s="286"/>
      <c r="I1540" s="286"/>
      <c r="J1540" s="286"/>
      <c r="K1540" s="286" t="e">
        <f>INDEX('2月'!F:F,MATCH(G1540,'2月'!A:A,0))</f>
        <v>#N/A</v>
      </c>
      <c r="L1540" s="287" t="s">
        <v>45</v>
      </c>
      <c r="M1540" s="287"/>
      <c r="N1540" s="287" t="s">
        <v>45</v>
      </c>
      <c r="O1540" s="286" t="e">
        <f>VLOOKUP(Q1540,重复!A:A,1,FALSE)</f>
        <v>#N/A</v>
      </c>
      <c r="P1540" s="317" t="s">
        <v>3512</v>
      </c>
      <c r="Q1540" s="279" t="s">
        <v>3513</v>
      </c>
      <c r="R1540" s="180" t="s">
        <v>3845</v>
      </c>
    </row>
    <row r="1541" s="267" customFormat="1" ht="16.5" spans="1:18">
      <c r="A1541" s="278" t="s">
        <v>3846</v>
      </c>
      <c r="B1541" s="278" t="s">
        <v>3509</v>
      </c>
      <c r="C1541" s="315"/>
      <c r="D1541" s="314" t="s">
        <v>3847</v>
      </c>
      <c r="E1541" s="285">
        <v>6277.90655172412</v>
      </c>
      <c r="F1541" s="285"/>
      <c r="G1541" s="286"/>
      <c r="H1541" s="286"/>
      <c r="I1541" s="286"/>
      <c r="J1541" s="286"/>
      <c r="K1541" s="286" t="e">
        <f>INDEX('2月'!F:F,MATCH(G1541,'2月'!A:A,0))</f>
        <v>#N/A</v>
      </c>
      <c r="L1541" s="287" t="s">
        <v>45</v>
      </c>
      <c r="M1541" s="287"/>
      <c r="N1541" s="287" t="s">
        <v>45</v>
      </c>
      <c r="O1541" s="286" t="e">
        <f>VLOOKUP(Q1541,重复!A:A,1,FALSE)</f>
        <v>#N/A</v>
      </c>
      <c r="P1541" s="317" t="s">
        <v>3512</v>
      </c>
      <c r="Q1541" s="279" t="s">
        <v>3513</v>
      </c>
      <c r="R1541" s="180" t="s">
        <v>3848</v>
      </c>
    </row>
    <row r="1542" s="268" customFormat="1" ht="16.5" spans="1:18">
      <c r="A1542" s="278" t="s">
        <v>3849</v>
      </c>
      <c r="B1542" s="278" t="s">
        <v>3509</v>
      </c>
      <c r="C1542" s="318"/>
      <c r="D1542" s="319" t="s">
        <v>3850</v>
      </c>
      <c r="E1542" s="285">
        <v>0</v>
      </c>
      <c r="F1542" s="285"/>
      <c r="G1542" s="286"/>
      <c r="H1542" s="286"/>
      <c r="I1542" s="286"/>
      <c r="J1542" s="286"/>
      <c r="K1542" s="286" t="e">
        <f>INDEX('2月'!F:F,MATCH(G1542,'2月'!A:A,0))</f>
        <v>#N/A</v>
      </c>
      <c r="L1542" s="287" t="s">
        <v>45</v>
      </c>
      <c r="M1542" s="287"/>
      <c r="N1542" s="287" t="s">
        <v>45</v>
      </c>
      <c r="O1542" s="286" t="e">
        <f>VLOOKUP(Q1542,重复!A:A,1,FALSE)</f>
        <v>#N/A</v>
      </c>
      <c r="P1542" s="316" t="s">
        <v>3512</v>
      </c>
      <c r="Q1542" s="279" t="s">
        <v>3513</v>
      </c>
      <c r="R1542" s="180" t="s">
        <v>3851</v>
      </c>
    </row>
    <row r="1543" s="268" customFormat="1" ht="16.5" spans="1:18">
      <c r="A1543" s="278" t="s">
        <v>3852</v>
      </c>
      <c r="B1543" s="278" t="s">
        <v>3509</v>
      </c>
      <c r="C1543" s="318"/>
      <c r="D1543" s="316" t="s">
        <v>3853</v>
      </c>
      <c r="E1543" s="285">
        <v>0</v>
      </c>
      <c r="F1543" s="285"/>
      <c r="G1543" s="286"/>
      <c r="H1543" s="286"/>
      <c r="I1543" s="286"/>
      <c r="J1543" s="286"/>
      <c r="K1543" s="286" t="e">
        <f>INDEX('2月'!F:F,MATCH(G1543,'2月'!A:A,0))</f>
        <v>#N/A</v>
      </c>
      <c r="L1543" s="287" t="s">
        <v>45</v>
      </c>
      <c r="M1543" s="287"/>
      <c r="N1543" s="287" t="s">
        <v>45</v>
      </c>
      <c r="O1543" s="286" t="e">
        <f>VLOOKUP(Q1543,重复!A:A,1,FALSE)</f>
        <v>#N/A</v>
      </c>
      <c r="P1543" s="316" t="s">
        <v>3512</v>
      </c>
      <c r="Q1543" s="279" t="s">
        <v>3513</v>
      </c>
      <c r="R1543" s="180" t="s">
        <v>3854</v>
      </c>
    </row>
    <row r="1544" s="268" customFormat="1" ht="16.5" spans="1:18">
      <c r="A1544" s="278" t="s">
        <v>3855</v>
      </c>
      <c r="B1544" s="278" t="s">
        <v>3509</v>
      </c>
      <c r="C1544" s="318"/>
      <c r="D1544" s="316" t="s">
        <v>3856</v>
      </c>
      <c r="E1544" s="285">
        <v>0</v>
      </c>
      <c r="F1544" s="285"/>
      <c r="G1544" s="286"/>
      <c r="H1544" s="286"/>
      <c r="I1544" s="286"/>
      <c r="J1544" s="286"/>
      <c r="K1544" s="286" t="e">
        <f>INDEX('2月'!F:F,MATCH(G1544,'2月'!A:A,0))</f>
        <v>#N/A</v>
      </c>
      <c r="L1544" s="287" t="s">
        <v>45</v>
      </c>
      <c r="M1544" s="287"/>
      <c r="N1544" s="287" t="s">
        <v>45</v>
      </c>
      <c r="O1544" s="286" t="e">
        <f>VLOOKUP(Q1544,重复!A:A,1,FALSE)</f>
        <v>#N/A</v>
      </c>
      <c r="P1544" s="316" t="s">
        <v>3512</v>
      </c>
      <c r="Q1544" s="279" t="s">
        <v>3513</v>
      </c>
      <c r="R1544" s="180" t="s">
        <v>3854</v>
      </c>
    </row>
    <row r="1545" s="268" customFormat="1" ht="16.5" spans="1:18">
      <c r="A1545" s="278" t="s">
        <v>3857</v>
      </c>
      <c r="B1545" s="278" t="s">
        <v>3509</v>
      </c>
      <c r="C1545" s="318"/>
      <c r="D1545" s="316" t="s">
        <v>3858</v>
      </c>
      <c r="E1545" s="285">
        <v>0</v>
      </c>
      <c r="F1545" s="285"/>
      <c r="G1545" s="286"/>
      <c r="H1545" s="286"/>
      <c r="I1545" s="286"/>
      <c r="J1545" s="286"/>
      <c r="K1545" s="286" t="e">
        <f>INDEX('2月'!F:F,MATCH(G1545,'2月'!A:A,0))</f>
        <v>#N/A</v>
      </c>
      <c r="L1545" s="287" t="s">
        <v>45</v>
      </c>
      <c r="M1545" s="287"/>
      <c r="N1545" s="287" t="s">
        <v>45</v>
      </c>
      <c r="O1545" s="286" t="e">
        <f>VLOOKUP(Q1545,重复!A:A,1,FALSE)</f>
        <v>#N/A</v>
      </c>
      <c r="P1545" s="316" t="s">
        <v>3512</v>
      </c>
      <c r="Q1545" s="279" t="s">
        <v>3513</v>
      </c>
      <c r="R1545" s="180" t="s">
        <v>3859</v>
      </c>
    </row>
    <row r="1546" s="268" customFormat="1" ht="16.5" spans="1:18">
      <c r="A1546" s="278" t="s">
        <v>3860</v>
      </c>
      <c r="B1546" s="278" t="s">
        <v>3509</v>
      </c>
      <c r="C1546" s="318"/>
      <c r="D1546" s="316" t="s">
        <v>3861</v>
      </c>
      <c r="E1546" s="285">
        <v>0</v>
      </c>
      <c r="F1546" s="285"/>
      <c r="G1546" s="286"/>
      <c r="H1546" s="286"/>
      <c r="I1546" s="286"/>
      <c r="J1546" s="286"/>
      <c r="K1546" s="286" t="e">
        <f>INDEX('2月'!F:F,MATCH(G1546,'2月'!A:A,0))</f>
        <v>#N/A</v>
      </c>
      <c r="L1546" s="287" t="s">
        <v>45</v>
      </c>
      <c r="M1546" s="287"/>
      <c r="N1546" s="287" t="s">
        <v>45</v>
      </c>
      <c r="O1546" s="286" t="e">
        <f>VLOOKUP(Q1546,重复!A:A,1,FALSE)</f>
        <v>#N/A</v>
      </c>
      <c r="P1546" s="316" t="s">
        <v>3512</v>
      </c>
      <c r="Q1546" s="279" t="s">
        <v>3513</v>
      </c>
      <c r="R1546" s="180" t="s">
        <v>3859</v>
      </c>
    </row>
    <row r="1547" s="268" customFormat="1" ht="16.5" spans="1:18">
      <c r="A1547" s="278" t="s">
        <v>3862</v>
      </c>
      <c r="B1547" s="278" t="s">
        <v>3509</v>
      </c>
      <c r="C1547" s="318"/>
      <c r="D1547" s="319" t="s">
        <v>3863</v>
      </c>
      <c r="E1547" s="285">
        <v>0</v>
      </c>
      <c r="F1547" s="285"/>
      <c r="G1547" s="286"/>
      <c r="H1547" s="286"/>
      <c r="I1547" s="286"/>
      <c r="J1547" s="286"/>
      <c r="K1547" s="286" t="e">
        <f>INDEX('2月'!F:F,MATCH(G1547,'2月'!A:A,0))</f>
        <v>#N/A</v>
      </c>
      <c r="L1547" s="287" t="s">
        <v>45</v>
      </c>
      <c r="M1547" s="287"/>
      <c r="N1547" s="287" t="s">
        <v>45</v>
      </c>
      <c r="O1547" s="286" t="e">
        <f>VLOOKUP(Q1547,重复!A:A,1,FALSE)</f>
        <v>#N/A</v>
      </c>
      <c r="P1547" s="316" t="s">
        <v>3512</v>
      </c>
      <c r="Q1547" s="279" t="s">
        <v>3513</v>
      </c>
      <c r="R1547" s="176" t="s">
        <v>1418</v>
      </c>
    </row>
    <row r="1548" s="267" customFormat="1" ht="16.5" spans="1:18">
      <c r="A1548" s="278" t="s">
        <v>3864</v>
      </c>
      <c r="B1548" s="278" t="s">
        <v>3509</v>
      </c>
      <c r="C1548" s="315"/>
      <c r="D1548" s="314" t="s">
        <v>3865</v>
      </c>
      <c r="E1548" s="285">
        <v>6277.90655172412</v>
      </c>
      <c r="F1548" s="285"/>
      <c r="G1548" s="286"/>
      <c r="H1548" s="286"/>
      <c r="I1548" s="286"/>
      <c r="J1548" s="286"/>
      <c r="K1548" s="286" t="e">
        <f>INDEX('2月'!F:F,MATCH(G1548,'2月'!A:A,0))</f>
        <v>#N/A</v>
      </c>
      <c r="L1548" s="287" t="s">
        <v>45</v>
      </c>
      <c r="M1548" s="287"/>
      <c r="N1548" s="287" t="s">
        <v>45</v>
      </c>
      <c r="O1548" s="286" t="e">
        <f>VLOOKUP(Q1548,重复!A:A,1,FALSE)</f>
        <v>#N/A</v>
      </c>
      <c r="P1548" s="317" t="s">
        <v>3512</v>
      </c>
      <c r="Q1548" s="279" t="s">
        <v>3513</v>
      </c>
      <c r="R1548" s="176" t="s">
        <v>3866</v>
      </c>
    </row>
    <row r="1549" s="271" customFormat="1" ht="16.5" spans="1:18">
      <c r="A1549" s="278" t="s">
        <v>3867</v>
      </c>
      <c r="B1549" s="278" t="s">
        <v>3509</v>
      </c>
      <c r="C1549" s="315"/>
      <c r="D1549" s="325" t="s">
        <v>3850</v>
      </c>
      <c r="E1549" s="285">
        <v>0</v>
      </c>
      <c r="F1549" s="285"/>
      <c r="G1549" s="286"/>
      <c r="H1549" s="286"/>
      <c r="I1549" s="286"/>
      <c r="J1549" s="286"/>
      <c r="K1549" s="286" t="e">
        <f>INDEX('2月'!F:F,MATCH(G1549,'2月'!A:A,0))</f>
        <v>#N/A</v>
      </c>
      <c r="L1549" s="287" t="s">
        <v>45</v>
      </c>
      <c r="M1549" s="287"/>
      <c r="N1549" s="287" t="s">
        <v>45</v>
      </c>
      <c r="O1549" s="286" t="e">
        <f>VLOOKUP(Q1549,重复!A:A,1,FALSE)</f>
        <v>#N/A</v>
      </c>
      <c r="P1549" s="323" t="s">
        <v>3512</v>
      </c>
      <c r="Q1549" s="279" t="s">
        <v>3513</v>
      </c>
      <c r="R1549" s="180" t="s">
        <v>3851</v>
      </c>
    </row>
    <row r="1550" s="267" customFormat="1" ht="16.5" spans="1:18">
      <c r="A1550" s="278" t="s">
        <v>3868</v>
      </c>
      <c r="B1550" s="278" t="s">
        <v>3509</v>
      </c>
      <c r="C1550" s="315"/>
      <c r="D1550" s="314" t="s">
        <v>529</v>
      </c>
      <c r="E1550" s="285">
        <v>7847.38318965515</v>
      </c>
      <c r="F1550" s="285"/>
      <c r="G1550" s="286">
        <v>330</v>
      </c>
      <c r="H1550" s="286" t="s">
        <v>3869</v>
      </c>
      <c r="I1550" s="286" t="s">
        <v>3844</v>
      </c>
      <c r="J1550" s="286" t="s">
        <v>33</v>
      </c>
      <c r="K1550" s="286">
        <f>INDEX('2月'!F:F,MATCH(G1550,'2月'!A:A,0))</f>
        <v>0</v>
      </c>
      <c r="L1550" s="287" t="s">
        <v>45</v>
      </c>
      <c r="M1550" s="287"/>
      <c r="N1550" s="287" t="s">
        <v>33</v>
      </c>
      <c r="O1550" s="286" t="str">
        <f>VLOOKUP(Q1550,重复!A:A,1,FALSE)</f>
        <v>技师Pad端</v>
      </c>
      <c r="P1550" s="317" t="s">
        <v>3512</v>
      </c>
      <c r="Q1550" s="279" t="s">
        <v>3838</v>
      </c>
      <c r="R1550" s="180" t="s">
        <v>3859</v>
      </c>
    </row>
    <row r="1551" s="267" customFormat="1" ht="16.5" spans="1:18">
      <c r="A1551" s="278" t="s">
        <v>3870</v>
      </c>
      <c r="B1551" s="278" t="s">
        <v>3509</v>
      </c>
      <c r="C1551" s="315"/>
      <c r="D1551" s="314" t="s">
        <v>3871</v>
      </c>
      <c r="E1551" s="285">
        <v>0</v>
      </c>
      <c r="F1551" s="285"/>
      <c r="G1551" s="286"/>
      <c r="H1551" s="286"/>
      <c r="I1551" s="286"/>
      <c r="J1551" s="286"/>
      <c r="K1551" s="286" t="e">
        <f>INDEX('2月'!F:F,MATCH(G1551,'2月'!A:A,0))</f>
        <v>#N/A</v>
      </c>
      <c r="L1551" s="287" t="s">
        <v>45</v>
      </c>
      <c r="M1551" s="287"/>
      <c r="N1551" s="287" t="s">
        <v>45</v>
      </c>
      <c r="O1551" s="286" t="e">
        <f>VLOOKUP(Q1551,重复!A:A,1,FALSE)</f>
        <v>#N/A</v>
      </c>
      <c r="P1551" s="317" t="s">
        <v>3512</v>
      </c>
      <c r="Q1551" s="279" t="s">
        <v>3513</v>
      </c>
      <c r="R1551" s="180" t="s">
        <v>3854</v>
      </c>
    </row>
    <row r="1552" s="267" customFormat="1" ht="16.5" spans="1:18">
      <c r="A1552" s="278" t="s">
        <v>3872</v>
      </c>
      <c r="B1552" s="278" t="s">
        <v>3509</v>
      </c>
      <c r="C1552" s="313" t="s">
        <v>3873</v>
      </c>
      <c r="D1552" s="314" t="s">
        <v>3874</v>
      </c>
      <c r="E1552" s="285">
        <v>6277.90655172412</v>
      </c>
      <c r="F1552" s="285"/>
      <c r="G1552" s="286"/>
      <c r="H1552" s="286"/>
      <c r="I1552" s="286"/>
      <c r="J1552" s="286"/>
      <c r="K1552" s="286" t="e">
        <f>INDEX('2月'!F:F,MATCH(G1552,'2月'!A:A,0))</f>
        <v>#N/A</v>
      </c>
      <c r="L1552" s="287" t="s">
        <v>45</v>
      </c>
      <c r="M1552" s="287"/>
      <c r="N1552" s="287" t="s">
        <v>45</v>
      </c>
      <c r="O1552" s="286" t="e">
        <f>VLOOKUP(Q1552,重复!A:A,1,FALSE)</f>
        <v>#N/A</v>
      </c>
      <c r="P1552" s="317" t="s">
        <v>3512</v>
      </c>
      <c r="Q1552" s="279" t="s">
        <v>3513</v>
      </c>
      <c r="R1552" s="180" t="s">
        <v>3875</v>
      </c>
    </row>
    <row r="1553" s="267" customFormat="1" ht="16.5" spans="1:18">
      <c r="A1553" s="278" t="s">
        <v>3876</v>
      </c>
      <c r="B1553" s="278" t="s">
        <v>3509</v>
      </c>
      <c r="C1553" s="315"/>
      <c r="D1553" s="314" t="s">
        <v>3877</v>
      </c>
      <c r="E1553" s="285">
        <v>6277.90655172412</v>
      </c>
      <c r="F1553" s="285"/>
      <c r="G1553" s="286"/>
      <c r="H1553" s="286"/>
      <c r="I1553" s="286"/>
      <c r="J1553" s="286"/>
      <c r="K1553" s="286" t="e">
        <f>INDEX('2月'!F:F,MATCH(G1553,'2月'!A:A,0))</f>
        <v>#N/A</v>
      </c>
      <c r="L1553" s="287" t="s">
        <v>45</v>
      </c>
      <c r="M1553" s="287"/>
      <c r="N1553" s="287" t="s">
        <v>45</v>
      </c>
      <c r="O1553" s="286" t="e">
        <f>VLOOKUP(Q1553,重复!A:A,1,FALSE)</f>
        <v>#N/A</v>
      </c>
      <c r="P1553" s="317" t="s">
        <v>3512</v>
      </c>
      <c r="Q1553" s="279" t="s">
        <v>3513</v>
      </c>
      <c r="R1553" s="180" t="s">
        <v>3878</v>
      </c>
    </row>
    <row r="1554" s="268" customFormat="1" ht="16.5" spans="1:18">
      <c r="A1554" s="278" t="s">
        <v>3879</v>
      </c>
      <c r="B1554" s="278" t="s">
        <v>3509</v>
      </c>
      <c r="C1554" s="326" t="s">
        <v>3880</v>
      </c>
      <c r="D1554" s="319" t="s">
        <v>3881</v>
      </c>
      <c r="E1554" s="285">
        <v>0</v>
      </c>
      <c r="F1554" s="285"/>
      <c r="G1554" s="286"/>
      <c r="H1554" s="286"/>
      <c r="I1554" s="286"/>
      <c r="J1554" s="286"/>
      <c r="K1554" s="286" t="e">
        <f>INDEX('2月'!F:F,MATCH(G1554,'2月'!A:A,0))</f>
        <v>#N/A</v>
      </c>
      <c r="L1554" s="287" t="s">
        <v>45</v>
      </c>
      <c r="M1554" s="287"/>
      <c r="N1554" s="287" t="s">
        <v>45</v>
      </c>
      <c r="O1554" s="286" t="e">
        <f>VLOOKUP(Q1554,重复!A:A,1,FALSE)</f>
        <v>#N/A</v>
      </c>
      <c r="P1554" s="316" t="s">
        <v>3512</v>
      </c>
      <c r="Q1554" s="279" t="s">
        <v>3513</v>
      </c>
      <c r="R1554" s="180" t="s">
        <v>3882</v>
      </c>
    </row>
    <row r="1555" s="267" customFormat="1" ht="16.5" spans="1:18">
      <c r="A1555" s="278" t="s">
        <v>3883</v>
      </c>
      <c r="B1555" s="278" t="s">
        <v>3509</v>
      </c>
      <c r="C1555" s="313" t="s">
        <v>3884</v>
      </c>
      <c r="D1555" s="314" t="s">
        <v>3885</v>
      </c>
      <c r="E1555" s="285">
        <v>0</v>
      </c>
      <c r="F1555" s="285"/>
      <c r="G1555" s="286"/>
      <c r="H1555" s="286"/>
      <c r="I1555" s="286"/>
      <c r="J1555" s="286"/>
      <c r="K1555" s="286" t="e">
        <f>INDEX('2月'!F:F,MATCH(G1555,'2月'!A:A,0))</f>
        <v>#N/A</v>
      </c>
      <c r="L1555" s="287" t="s">
        <v>45</v>
      </c>
      <c r="M1555" s="287"/>
      <c r="N1555" s="287" t="s">
        <v>45</v>
      </c>
      <c r="O1555" s="286" t="e">
        <f>VLOOKUP(Q1555,重复!A:A,1,FALSE)</f>
        <v>#N/A</v>
      </c>
      <c r="P1555" s="323" t="s">
        <v>3512</v>
      </c>
      <c r="Q1555" s="279" t="s">
        <v>3513</v>
      </c>
      <c r="R1555" s="176" t="s">
        <v>520</v>
      </c>
    </row>
    <row r="1556" s="267" customFormat="1" ht="16.5" spans="1:18">
      <c r="A1556" s="278" t="s">
        <v>3886</v>
      </c>
      <c r="B1556" s="278" t="s">
        <v>3509</v>
      </c>
      <c r="C1556" s="315"/>
      <c r="D1556" s="314" t="s">
        <v>3887</v>
      </c>
      <c r="E1556" s="285">
        <v>0</v>
      </c>
      <c r="F1556" s="285"/>
      <c r="G1556" s="286"/>
      <c r="H1556" s="286"/>
      <c r="I1556" s="286"/>
      <c r="J1556" s="286"/>
      <c r="K1556" s="286" t="e">
        <f>INDEX('2月'!F:F,MATCH(G1556,'2月'!A:A,0))</f>
        <v>#N/A</v>
      </c>
      <c r="L1556" s="287" t="s">
        <v>45</v>
      </c>
      <c r="M1556" s="287"/>
      <c r="N1556" s="287" t="s">
        <v>45</v>
      </c>
      <c r="O1556" s="286" t="e">
        <f>VLOOKUP(Q1556,重复!A:A,1,FALSE)</f>
        <v>#N/A</v>
      </c>
      <c r="P1556" s="323" t="s">
        <v>3512</v>
      </c>
      <c r="Q1556" s="279" t="s">
        <v>3513</v>
      </c>
      <c r="R1556" s="176" t="s">
        <v>520</v>
      </c>
    </row>
    <row r="1557" s="267" customFormat="1" ht="16.5" spans="1:18">
      <c r="A1557" s="278" t="s">
        <v>3888</v>
      </c>
      <c r="B1557" s="278" t="s">
        <v>3509</v>
      </c>
      <c r="C1557" s="315"/>
      <c r="D1557" s="314" t="s">
        <v>3889</v>
      </c>
      <c r="E1557" s="285">
        <v>0</v>
      </c>
      <c r="F1557" s="285"/>
      <c r="G1557" s="286"/>
      <c r="H1557" s="286"/>
      <c r="I1557" s="286"/>
      <c r="J1557" s="286"/>
      <c r="K1557" s="286" t="e">
        <f>INDEX('2月'!F:F,MATCH(G1557,'2月'!A:A,0))</f>
        <v>#N/A</v>
      </c>
      <c r="L1557" s="287" t="s">
        <v>45</v>
      </c>
      <c r="M1557" s="287"/>
      <c r="N1557" s="287" t="s">
        <v>45</v>
      </c>
      <c r="O1557" s="286" t="e">
        <f>VLOOKUP(Q1557,重复!A:A,1,FALSE)</f>
        <v>#N/A</v>
      </c>
      <c r="P1557" s="323" t="s">
        <v>3512</v>
      </c>
      <c r="Q1557" s="279" t="s">
        <v>3513</v>
      </c>
      <c r="R1557" s="176" t="s">
        <v>520</v>
      </c>
    </row>
    <row r="1558" s="267" customFormat="1" ht="16.5" spans="1:18">
      <c r="A1558" s="278" t="s">
        <v>3890</v>
      </c>
      <c r="B1558" s="278" t="s">
        <v>3509</v>
      </c>
      <c r="C1558" s="315"/>
      <c r="D1558" s="314" t="s">
        <v>3891</v>
      </c>
      <c r="E1558" s="285">
        <v>0</v>
      </c>
      <c r="F1558" s="285"/>
      <c r="G1558" s="286"/>
      <c r="H1558" s="286"/>
      <c r="I1558" s="286"/>
      <c r="J1558" s="286"/>
      <c r="K1558" s="286" t="e">
        <f>INDEX('2月'!F:F,MATCH(G1558,'2月'!A:A,0))</f>
        <v>#N/A</v>
      </c>
      <c r="L1558" s="287" t="s">
        <v>45</v>
      </c>
      <c r="M1558" s="287"/>
      <c r="N1558" s="287" t="s">
        <v>45</v>
      </c>
      <c r="O1558" s="286" t="e">
        <f>VLOOKUP(Q1558,重复!A:A,1,FALSE)</f>
        <v>#N/A</v>
      </c>
      <c r="P1558" s="323" t="s">
        <v>3512</v>
      </c>
      <c r="Q1558" s="279" t="s">
        <v>3513</v>
      </c>
      <c r="R1558" s="176" t="s">
        <v>520</v>
      </c>
    </row>
    <row r="1559" s="272" customFormat="1" ht="16.5" spans="1:18">
      <c r="A1559" s="278" t="s">
        <v>3892</v>
      </c>
      <c r="B1559" s="278" t="s">
        <v>3509</v>
      </c>
      <c r="C1559" s="315"/>
      <c r="D1559" s="314" t="s">
        <v>3893</v>
      </c>
      <c r="E1559" s="285">
        <v>0</v>
      </c>
      <c r="F1559" s="285"/>
      <c r="G1559" s="286">
        <v>341</v>
      </c>
      <c r="H1559" s="286" t="s">
        <v>3894</v>
      </c>
      <c r="I1559" s="286" t="s">
        <v>3865</v>
      </c>
      <c r="J1559" s="286" t="s">
        <v>33</v>
      </c>
      <c r="K1559" s="286">
        <f>INDEX('2月'!F:F,MATCH(G1559,'2月'!A:A,0))</f>
        <v>0</v>
      </c>
      <c r="L1559" s="287" t="s">
        <v>45</v>
      </c>
      <c r="M1559" s="287" t="s">
        <v>519</v>
      </c>
      <c r="N1559" s="287" t="s">
        <v>33</v>
      </c>
      <c r="O1559" s="286" t="e">
        <f>VLOOKUP(Q1559,重复!A:A,1,FALSE)</f>
        <v>#N/A</v>
      </c>
      <c r="P1559" s="323" t="s">
        <v>3512</v>
      </c>
      <c r="Q1559" s="279" t="e">
        <f>INDEX(本体!C:C,MATCH(R1559,本体!E:E,0))</f>
        <v>#N/A</v>
      </c>
      <c r="R1559" s="176" t="s">
        <v>520</v>
      </c>
    </row>
    <row r="1560" s="267" customFormat="1" ht="16.5" spans="1:18">
      <c r="A1560" s="278" t="s">
        <v>3895</v>
      </c>
      <c r="B1560" s="278" t="s">
        <v>3509</v>
      </c>
      <c r="C1560" s="313" t="s">
        <v>3896</v>
      </c>
      <c r="D1560" s="314" t="s">
        <v>3897</v>
      </c>
      <c r="E1560" s="285">
        <v>6277.90655172412</v>
      </c>
      <c r="F1560" s="285"/>
      <c r="G1560" s="286"/>
      <c r="H1560" s="286"/>
      <c r="I1560" s="286"/>
      <c r="J1560" s="286"/>
      <c r="K1560" s="286" t="e">
        <f>INDEX('2月'!F:F,MATCH(G1560,'2月'!A:A,0))</f>
        <v>#N/A</v>
      </c>
      <c r="L1560" s="287" t="s">
        <v>45</v>
      </c>
      <c r="M1560" s="287"/>
      <c r="N1560" s="287" t="s">
        <v>45</v>
      </c>
      <c r="O1560" s="286" t="e">
        <f>VLOOKUP(Q1560,重复!A:A,1,FALSE)</f>
        <v>#N/A</v>
      </c>
      <c r="P1560" s="317" t="s">
        <v>3512</v>
      </c>
      <c r="Q1560" s="279" t="s">
        <v>3513</v>
      </c>
      <c r="R1560" s="180" t="s">
        <v>3898</v>
      </c>
    </row>
    <row r="1561" s="267" customFormat="1" ht="16.5" spans="1:18">
      <c r="A1561" s="278" t="s">
        <v>3899</v>
      </c>
      <c r="B1561" s="278" t="s">
        <v>3509</v>
      </c>
      <c r="C1561" s="315"/>
      <c r="D1561" s="314" t="s">
        <v>3900</v>
      </c>
      <c r="E1561" s="285">
        <v>6277.90655172412</v>
      </c>
      <c r="F1561" s="285"/>
      <c r="G1561" s="286"/>
      <c r="H1561" s="286"/>
      <c r="I1561" s="286"/>
      <c r="J1561" s="286"/>
      <c r="K1561" s="286" t="e">
        <f>INDEX('2月'!F:F,MATCH(G1561,'2月'!A:A,0))</f>
        <v>#N/A</v>
      </c>
      <c r="L1561" s="287" t="s">
        <v>45</v>
      </c>
      <c r="M1561" s="287"/>
      <c r="N1561" s="287" t="s">
        <v>45</v>
      </c>
      <c r="O1561" s="286" t="e">
        <f>VLOOKUP(Q1561,重复!A:A,1,FALSE)</f>
        <v>#N/A</v>
      </c>
      <c r="P1561" s="317" t="s">
        <v>3512</v>
      </c>
      <c r="Q1561" s="279" t="s">
        <v>3513</v>
      </c>
      <c r="R1561" s="180" t="s">
        <v>3901</v>
      </c>
    </row>
    <row r="1562" s="267" customFormat="1" ht="16.5" spans="1:18">
      <c r="A1562" s="278" t="s">
        <v>3902</v>
      </c>
      <c r="B1562" s="278" t="s">
        <v>3509</v>
      </c>
      <c r="C1562" s="313" t="s">
        <v>3903</v>
      </c>
      <c r="D1562" s="314" t="s">
        <v>3904</v>
      </c>
      <c r="E1562" s="285">
        <v>6277.90655172412</v>
      </c>
      <c r="F1562" s="285"/>
      <c r="G1562" s="286"/>
      <c r="H1562" s="286"/>
      <c r="I1562" s="286"/>
      <c r="J1562" s="286"/>
      <c r="K1562" s="286" t="e">
        <f>INDEX('2月'!F:F,MATCH(G1562,'2月'!A:A,0))</f>
        <v>#N/A</v>
      </c>
      <c r="L1562" s="287" t="s">
        <v>45</v>
      </c>
      <c r="M1562" s="287"/>
      <c r="N1562" s="287" t="s">
        <v>45</v>
      </c>
      <c r="O1562" s="286" t="e">
        <f>VLOOKUP(Q1562,重复!A:A,1,FALSE)</f>
        <v>#N/A</v>
      </c>
      <c r="P1562" s="317" t="s">
        <v>3512</v>
      </c>
      <c r="Q1562" s="279" t="s">
        <v>3513</v>
      </c>
      <c r="R1562" s="180" t="s">
        <v>3905</v>
      </c>
    </row>
    <row r="1563" s="267" customFormat="1" ht="16.5" spans="1:18">
      <c r="A1563" s="278" t="s">
        <v>3906</v>
      </c>
      <c r="B1563" s="278" t="s">
        <v>3509</v>
      </c>
      <c r="C1563" s="313" t="s">
        <v>3896</v>
      </c>
      <c r="D1563" s="314" t="s">
        <v>3907</v>
      </c>
      <c r="E1563" s="285">
        <v>6277.90655172412</v>
      </c>
      <c r="F1563" s="285"/>
      <c r="G1563" s="286"/>
      <c r="H1563" s="286"/>
      <c r="I1563" s="286"/>
      <c r="J1563" s="286"/>
      <c r="K1563" s="286" t="e">
        <f>INDEX('2月'!F:F,MATCH(G1563,'2月'!A:A,0))</f>
        <v>#N/A</v>
      </c>
      <c r="L1563" s="287" t="s">
        <v>45</v>
      </c>
      <c r="M1563" s="287"/>
      <c r="N1563" s="287" t="s">
        <v>45</v>
      </c>
      <c r="O1563" s="286" t="e">
        <f>VLOOKUP(Q1563,重复!A:A,1,FALSE)</f>
        <v>#N/A</v>
      </c>
      <c r="P1563" s="317" t="s">
        <v>3512</v>
      </c>
      <c r="Q1563" s="279" t="s">
        <v>3513</v>
      </c>
      <c r="R1563" s="180" t="s">
        <v>3898</v>
      </c>
    </row>
    <row r="1564" s="267" customFormat="1" ht="16.5" spans="1:18">
      <c r="A1564" s="278" t="s">
        <v>3908</v>
      </c>
      <c r="B1564" s="278" t="s">
        <v>3509</v>
      </c>
      <c r="C1564" s="315"/>
      <c r="D1564" s="314" t="s">
        <v>3907</v>
      </c>
      <c r="E1564" s="285">
        <v>0</v>
      </c>
      <c r="F1564" s="285"/>
      <c r="G1564" s="286"/>
      <c r="H1564" s="286"/>
      <c r="I1564" s="286"/>
      <c r="J1564" s="286"/>
      <c r="K1564" s="286" t="e">
        <f>INDEX('2月'!F:F,MATCH(G1564,'2月'!A:A,0))</f>
        <v>#N/A</v>
      </c>
      <c r="L1564" s="287" t="s">
        <v>45</v>
      </c>
      <c r="M1564" s="287"/>
      <c r="N1564" s="287" t="s">
        <v>45</v>
      </c>
      <c r="O1564" s="286" t="e">
        <f>VLOOKUP(Q1564,重复!A:A,1,FALSE)</f>
        <v>#N/A</v>
      </c>
      <c r="P1564" s="317" t="s">
        <v>3512</v>
      </c>
      <c r="Q1564" s="279" t="s">
        <v>3513</v>
      </c>
      <c r="R1564" s="180" t="s">
        <v>3901</v>
      </c>
    </row>
    <row r="1565" s="267" customFormat="1" ht="16.5" spans="1:18">
      <c r="A1565" s="278" t="s">
        <v>3909</v>
      </c>
      <c r="B1565" s="278" t="s">
        <v>3509</v>
      </c>
      <c r="C1565" s="279" t="s">
        <v>3903</v>
      </c>
      <c r="D1565" s="314" t="s">
        <v>3910</v>
      </c>
      <c r="E1565" s="285">
        <v>6277.90655172412</v>
      </c>
      <c r="F1565" s="285"/>
      <c r="G1565" s="286"/>
      <c r="H1565" s="286"/>
      <c r="I1565" s="286"/>
      <c r="J1565" s="286"/>
      <c r="K1565" s="286" t="e">
        <f>INDEX('2月'!F:F,MATCH(G1565,'2月'!A:A,0))</f>
        <v>#N/A</v>
      </c>
      <c r="L1565" s="287" t="s">
        <v>45</v>
      </c>
      <c r="M1565" s="287"/>
      <c r="N1565" s="287" t="s">
        <v>45</v>
      </c>
      <c r="O1565" s="286" t="e">
        <f>VLOOKUP(Q1565,重复!A:A,1,FALSE)</f>
        <v>#N/A</v>
      </c>
      <c r="P1565" s="317" t="s">
        <v>3512</v>
      </c>
      <c r="Q1565" s="279" t="s">
        <v>3513</v>
      </c>
      <c r="R1565" s="180" t="s">
        <v>3905</v>
      </c>
    </row>
    <row r="1566" s="267" customFormat="1" ht="16.5" spans="1:18">
      <c r="A1566" s="278" t="s">
        <v>3911</v>
      </c>
      <c r="B1566" s="278" t="s">
        <v>3509</v>
      </c>
      <c r="C1566" s="314"/>
      <c r="D1566" s="314" t="s">
        <v>3910</v>
      </c>
      <c r="E1566" s="285">
        <v>0</v>
      </c>
      <c r="F1566" s="285"/>
      <c r="G1566" s="286"/>
      <c r="H1566" s="286"/>
      <c r="I1566" s="286"/>
      <c r="J1566" s="286"/>
      <c r="K1566" s="286" t="e">
        <f>INDEX('2月'!F:F,MATCH(G1566,'2月'!A:A,0))</f>
        <v>#N/A</v>
      </c>
      <c r="L1566" s="287" t="s">
        <v>45</v>
      </c>
      <c r="M1566" s="287"/>
      <c r="N1566" s="287" t="s">
        <v>45</v>
      </c>
      <c r="O1566" s="286" t="e">
        <f>VLOOKUP(Q1566,重复!A:A,1,FALSE)</f>
        <v>#N/A</v>
      </c>
      <c r="P1566" s="317" t="s">
        <v>3512</v>
      </c>
      <c r="Q1566" s="279" t="s">
        <v>3513</v>
      </c>
      <c r="R1566" s="180" t="s">
        <v>3905</v>
      </c>
    </row>
    <row r="1567" s="267" customFormat="1" ht="16.5" spans="1:18">
      <c r="A1567" s="278" t="s">
        <v>3912</v>
      </c>
      <c r="B1567" s="278" t="s">
        <v>3509</v>
      </c>
      <c r="C1567" s="313" t="s">
        <v>3913</v>
      </c>
      <c r="D1567" s="314" t="s">
        <v>3914</v>
      </c>
      <c r="E1567" s="285">
        <v>7847.38318965515</v>
      </c>
      <c r="F1567" s="285"/>
      <c r="G1567" s="286"/>
      <c r="H1567" s="286"/>
      <c r="I1567" s="286"/>
      <c r="J1567" s="286"/>
      <c r="K1567" s="286" t="e">
        <f>INDEX('2月'!F:F,MATCH(G1567,'2月'!A:A,0))</f>
        <v>#N/A</v>
      </c>
      <c r="L1567" s="287" t="s">
        <v>45</v>
      </c>
      <c r="M1567" s="287"/>
      <c r="N1567" s="287" t="s">
        <v>45</v>
      </c>
      <c r="O1567" s="286" t="e">
        <f>VLOOKUP(Q1567,重复!A:A,1,FALSE)</f>
        <v>#N/A</v>
      </c>
      <c r="P1567" s="317" t="s">
        <v>3512</v>
      </c>
      <c r="Q1567" s="279" t="s">
        <v>3513</v>
      </c>
      <c r="R1567" s="180" t="s">
        <v>3915</v>
      </c>
    </row>
    <row r="1568" s="267" customFormat="1" ht="16.5" spans="1:18">
      <c r="A1568" s="278" t="s">
        <v>3916</v>
      </c>
      <c r="B1568" s="278" t="s">
        <v>3509</v>
      </c>
      <c r="C1568" s="315"/>
      <c r="D1568" s="314" t="s">
        <v>3917</v>
      </c>
      <c r="E1568" s="285">
        <v>0</v>
      </c>
      <c r="F1568" s="285"/>
      <c r="G1568" s="286"/>
      <c r="H1568" s="286"/>
      <c r="I1568" s="286"/>
      <c r="J1568" s="286"/>
      <c r="K1568" s="286" t="e">
        <f>INDEX('2月'!F:F,MATCH(G1568,'2月'!A:A,0))</f>
        <v>#N/A</v>
      </c>
      <c r="L1568" s="287" t="s">
        <v>45</v>
      </c>
      <c r="M1568" s="287"/>
      <c r="N1568" s="287" t="s">
        <v>45</v>
      </c>
      <c r="O1568" s="286" t="e">
        <f>VLOOKUP(Q1568,重复!A:A,1,FALSE)</f>
        <v>#N/A</v>
      </c>
      <c r="P1568" s="317" t="s">
        <v>3512</v>
      </c>
      <c r="Q1568" s="279" t="s">
        <v>3513</v>
      </c>
      <c r="R1568" s="180" t="s">
        <v>3915</v>
      </c>
    </row>
    <row r="1569" s="267" customFormat="1" ht="16.5" spans="1:18">
      <c r="A1569" s="278" t="s">
        <v>3918</v>
      </c>
      <c r="B1569" s="278" t="s">
        <v>3509</v>
      </c>
      <c r="C1569" s="313" t="s">
        <v>3919</v>
      </c>
      <c r="D1569" s="314" t="s">
        <v>3520</v>
      </c>
      <c r="E1569" s="285">
        <v>0</v>
      </c>
      <c r="F1569" s="285"/>
      <c r="G1569" s="286"/>
      <c r="H1569" s="286"/>
      <c r="I1569" s="286"/>
      <c r="J1569" s="286"/>
      <c r="K1569" s="286" t="e">
        <f>INDEX('2月'!F:F,MATCH(G1569,'2月'!A:A,0))</f>
        <v>#N/A</v>
      </c>
      <c r="L1569" s="287" t="s">
        <v>45</v>
      </c>
      <c r="M1569" s="287"/>
      <c r="N1569" s="287" t="s">
        <v>45</v>
      </c>
      <c r="O1569" s="286" t="e">
        <f>VLOOKUP(Q1569,重复!A:A,1,FALSE)</f>
        <v>#N/A</v>
      </c>
      <c r="P1569" s="317" t="s">
        <v>3512</v>
      </c>
      <c r="Q1569" s="279" t="s">
        <v>3513</v>
      </c>
      <c r="R1569" s="180" t="s">
        <v>3920</v>
      </c>
    </row>
    <row r="1570" s="267" customFormat="1" ht="16.5" spans="1:18">
      <c r="A1570" s="278" t="s">
        <v>3921</v>
      </c>
      <c r="B1570" s="278" t="s">
        <v>3509</v>
      </c>
      <c r="C1570" s="313" t="s">
        <v>3922</v>
      </c>
      <c r="D1570" s="314" t="s">
        <v>3923</v>
      </c>
      <c r="E1570" s="285">
        <v>0</v>
      </c>
      <c r="F1570" s="285"/>
      <c r="G1570" s="286"/>
      <c r="H1570" s="286"/>
      <c r="I1570" s="286"/>
      <c r="J1570" s="286"/>
      <c r="K1570" s="286" t="e">
        <f>INDEX('2月'!F:F,MATCH(G1570,'2月'!A:A,0))</f>
        <v>#N/A</v>
      </c>
      <c r="L1570" s="287" t="s">
        <v>45</v>
      </c>
      <c r="M1570" s="287"/>
      <c r="N1570" s="287" t="s">
        <v>45</v>
      </c>
      <c r="O1570" s="286" t="e">
        <f>VLOOKUP(Q1570,重复!A:A,1,FALSE)</f>
        <v>#N/A</v>
      </c>
      <c r="P1570" s="317" t="s">
        <v>3512</v>
      </c>
      <c r="Q1570" s="279" t="s">
        <v>3513</v>
      </c>
      <c r="R1570" s="180" t="s">
        <v>3924</v>
      </c>
    </row>
    <row r="1571" s="267" customFormat="1" ht="16.5" spans="1:18">
      <c r="A1571" s="278" t="s">
        <v>3925</v>
      </c>
      <c r="B1571" s="278" t="s">
        <v>3509</v>
      </c>
      <c r="C1571" s="313" t="s">
        <v>3926</v>
      </c>
      <c r="D1571" s="314" t="s">
        <v>3927</v>
      </c>
      <c r="E1571" s="285">
        <v>7847.38318965515</v>
      </c>
      <c r="F1571" s="285"/>
      <c r="G1571" s="286"/>
      <c r="H1571" s="286"/>
      <c r="I1571" s="286"/>
      <c r="J1571" s="286"/>
      <c r="K1571" s="286" t="e">
        <f>INDEX('2月'!F:F,MATCH(G1571,'2月'!A:A,0))</f>
        <v>#N/A</v>
      </c>
      <c r="L1571" s="287" t="s">
        <v>45</v>
      </c>
      <c r="M1571" s="287"/>
      <c r="N1571" s="287" t="s">
        <v>45</v>
      </c>
      <c r="O1571" s="286" t="e">
        <f>VLOOKUP(Q1571,重复!A:A,1,FALSE)</f>
        <v>#N/A</v>
      </c>
      <c r="P1571" s="317" t="s">
        <v>3512</v>
      </c>
      <c r="Q1571" s="279" t="s">
        <v>3513</v>
      </c>
      <c r="R1571" s="180" t="s">
        <v>3928</v>
      </c>
    </row>
    <row r="1572" s="267" customFormat="1" ht="16.5" spans="1:18">
      <c r="A1572" s="278" t="s">
        <v>3929</v>
      </c>
      <c r="B1572" s="278" t="s">
        <v>3509</v>
      </c>
      <c r="C1572" s="315"/>
      <c r="D1572" s="314" t="s">
        <v>3930</v>
      </c>
      <c r="E1572" s="285">
        <v>7847.38318965515</v>
      </c>
      <c r="F1572" s="285"/>
      <c r="G1572" s="286"/>
      <c r="H1572" s="286"/>
      <c r="I1572" s="286"/>
      <c r="J1572" s="286"/>
      <c r="K1572" s="286" t="e">
        <f>INDEX('2月'!F:F,MATCH(G1572,'2月'!A:A,0))</f>
        <v>#N/A</v>
      </c>
      <c r="L1572" s="287" t="s">
        <v>45</v>
      </c>
      <c r="M1572" s="287"/>
      <c r="N1572" s="287" t="s">
        <v>45</v>
      </c>
      <c r="O1572" s="286" t="e">
        <f>VLOOKUP(Q1572,重复!A:A,1,FALSE)</f>
        <v>#N/A</v>
      </c>
      <c r="P1572" s="317" t="s">
        <v>3512</v>
      </c>
      <c r="Q1572" s="279" t="s">
        <v>3513</v>
      </c>
      <c r="R1572" s="180" t="s">
        <v>3928</v>
      </c>
    </row>
    <row r="1573" s="267" customFormat="1" ht="16.5" spans="1:18">
      <c r="A1573" s="278" t="s">
        <v>3931</v>
      </c>
      <c r="B1573" s="278" t="s">
        <v>3509</v>
      </c>
      <c r="C1573" s="315"/>
      <c r="D1573" s="314" t="s">
        <v>3932</v>
      </c>
      <c r="E1573" s="285">
        <v>0</v>
      </c>
      <c r="F1573" s="285"/>
      <c r="G1573" s="286"/>
      <c r="H1573" s="286"/>
      <c r="I1573" s="286"/>
      <c r="J1573" s="286"/>
      <c r="K1573" s="286" t="e">
        <f>INDEX('2月'!F:F,MATCH(G1573,'2月'!A:A,0))</f>
        <v>#N/A</v>
      </c>
      <c r="L1573" s="287" t="s">
        <v>45</v>
      </c>
      <c r="M1573" s="287"/>
      <c r="N1573" s="287" t="s">
        <v>45</v>
      </c>
      <c r="O1573" s="286" t="e">
        <f>VLOOKUP(Q1573,重复!A:A,1,FALSE)</f>
        <v>#N/A</v>
      </c>
      <c r="P1573" s="317" t="s">
        <v>3512</v>
      </c>
      <c r="Q1573" s="279" t="s">
        <v>3513</v>
      </c>
      <c r="R1573" s="180" t="s">
        <v>3928</v>
      </c>
    </row>
    <row r="1574" s="267" customFormat="1" ht="16.5" spans="1:18">
      <c r="A1574" s="278" t="s">
        <v>3933</v>
      </c>
      <c r="B1574" s="278" t="s">
        <v>3509</v>
      </c>
      <c r="C1574" s="315"/>
      <c r="D1574" s="314" t="s">
        <v>3934</v>
      </c>
      <c r="E1574" s="285">
        <v>7847.38318965515</v>
      </c>
      <c r="F1574" s="285"/>
      <c r="G1574" s="286"/>
      <c r="H1574" s="286"/>
      <c r="I1574" s="286"/>
      <c r="J1574" s="286"/>
      <c r="K1574" s="286" t="e">
        <f>INDEX('2月'!F:F,MATCH(G1574,'2月'!A:A,0))</f>
        <v>#N/A</v>
      </c>
      <c r="L1574" s="287" t="s">
        <v>45</v>
      </c>
      <c r="M1574" s="287"/>
      <c r="N1574" s="287" t="s">
        <v>45</v>
      </c>
      <c r="O1574" s="286" t="e">
        <f>VLOOKUP(Q1574,重复!A:A,1,FALSE)</f>
        <v>#N/A</v>
      </c>
      <c r="P1574" s="317" t="s">
        <v>3512</v>
      </c>
      <c r="Q1574" s="279" t="s">
        <v>3513</v>
      </c>
      <c r="R1574" s="180" t="s">
        <v>3928</v>
      </c>
    </row>
    <row r="1575" s="267" customFormat="1" ht="16.5" spans="1:18">
      <c r="A1575" s="278" t="s">
        <v>3935</v>
      </c>
      <c r="B1575" s="278" t="s">
        <v>3509</v>
      </c>
      <c r="C1575" s="315"/>
      <c r="D1575" s="314" t="s">
        <v>3936</v>
      </c>
      <c r="E1575" s="285">
        <v>7847.38318965515</v>
      </c>
      <c r="F1575" s="285"/>
      <c r="G1575" s="286"/>
      <c r="H1575" s="286"/>
      <c r="I1575" s="286"/>
      <c r="J1575" s="286"/>
      <c r="K1575" s="286" t="e">
        <f>INDEX('2月'!F:F,MATCH(G1575,'2月'!A:A,0))</f>
        <v>#N/A</v>
      </c>
      <c r="L1575" s="287" t="s">
        <v>45</v>
      </c>
      <c r="M1575" s="287"/>
      <c r="N1575" s="287" t="s">
        <v>45</v>
      </c>
      <c r="O1575" s="286" t="e">
        <f>VLOOKUP(Q1575,重复!A:A,1,FALSE)</f>
        <v>#N/A</v>
      </c>
      <c r="P1575" s="317" t="s">
        <v>3512</v>
      </c>
      <c r="Q1575" s="279" t="s">
        <v>3513</v>
      </c>
      <c r="R1575" s="180" t="s">
        <v>3928</v>
      </c>
    </row>
    <row r="1576" s="267" customFormat="1" ht="16.5" spans="1:18">
      <c r="A1576" s="278" t="s">
        <v>3937</v>
      </c>
      <c r="B1576" s="278" t="s">
        <v>3509</v>
      </c>
      <c r="C1576" s="313" t="s">
        <v>3938</v>
      </c>
      <c r="D1576" s="314" t="s">
        <v>3939</v>
      </c>
      <c r="E1576" s="285">
        <v>6277.90655172412</v>
      </c>
      <c r="F1576" s="285"/>
      <c r="G1576" s="286"/>
      <c r="H1576" s="286"/>
      <c r="I1576" s="286"/>
      <c r="J1576" s="286"/>
      <c r="K1576" s="286" t="e">
        <f>INDEX('2月'!F:F,MATCH(G1576,'2月'!A:A,0))</f>
        <v>#N/A</v>
      </c>
      <c r="L1576" s="287" t="s">
        <v>45</v>
      </c>
      <c r="M1576" s="287"/>
      <c r="N1576" s="287" t="s">
        <v>45</v>
      </c>
      <c r="O1576" s="286" t="e">
        <f>VLOOKUP(Q1576,重复!A:A,1,FALSE)</f>
        <v>#N/A</v>
      </c>
      <c r="P1576" s="317" t="s">
        <v>3512</v>
      </c>
      <c r="Q1576" s="279" t="s">
        <v>3513</v>
      </c>
      <c r="R1576" s="176" t="s">
        <v>3940</v>
      </c>
    </row>
    <row r="1577" s="267" customFormat="1" ht="16.5" spans="1:18">
      <c r="A1577" s="278" t="s">
        <v>3941</v>
      </c>
      <c r="B1577" s="278" t="s">
        <v>3509</v>
      </c>
      <c r="C1577" s="313" t="s">
        <v>3942</v>
      </c>
      <c r="D1577" s="314" t="s">
        <v>3943</v>
      </c>
      <c r="E1577" s="285">
        <v>7847.38318965515</v>
      </c>
      <c r="F1577" s="285"/>
      <c r="G1577" s="286">
        <v>316</v>
      </c>
      <c r="H1577" s="286" t="s">
        <v>3944</v>
      </c>
      <c r="I1577" s="286" t="s">
        <v>3945</v>
      </c>
      <c r="J1577" s="286" t="s">
        <v>33</v>
      </c>
      <c r="K1577" s="286">
        <f>INDEX('2月'!F:F,MATCH(G1577,'2月'!A:A,0))</f>
        <v>0</v>
      </c>
      <c r="L1577" s="287" t="s">
        <v>45</v>
      </c>
      <c r="M1577" s="287"/>
      <c r="N1577" s="287" t="s">
        <v>33</v>
      </c>
      <c r="O1577" s="286" t="str">
        <f>VLOOKUP(Q1577,重复!A:A,1,FALSE)</f>
        <v>技师Pad端</v>
      </c>
      <c r="P1577" s="317" t="s">
        <v>3512</v>
      </c>
      <c r="Q1577" s="279" t="s">
        <v>3838</v>
      </c>
      <c r="R1577" s="180" t="s">
        <v>3946</v>
      </c>
    </row>
    <row r="1578" s="267" customFormat="1" ht="16.5" spans="1:18">
      <c r="A1578" s="278" t="s">
        <v>3947</v>
      </c>
      <c r="B1578" s="278" t="s">
        <v>3509</v>
      </c>
      <c r="C1578" s="315"/>
      <c r="D1578" s="314" t="s">
        <v>3948</v>
      </c>
      <c r="E1578" s="285">
        <v>6277.90655172412</v>
      </c>
      <c r="F1578" s="285"/>
      <c r="G1578" s="286">
        <v>317</v>
      </c>
      <c r="H1578" s="286" t="s">
        <v>3944</v>
      </c>
      <c r="I1578" s="286" t="s">
        <v>3949</v>
      </c>
      <c r="J1578" s="286" t="s">
        <v>33</v>
      </c>
      <c r="K1578" s="286">
        <f>INDEX('2月'!F:F,MATCH(G1578,'2月'!A:A,0))</f>
        <v>0</v>
      </c>
      <c r="L1578" s="287" t="s">
        <v>33</v>
      </c>
      <c r="M1578" s="287"/>
      <c r="N1578" s="287" t="s">
        <v>33</v>
      </c>
      <c r="O1578" s="286" t="str">
        <f>VLOOKUP(Q1578,重复!A:A,1,FALSE)</f>
        <v>技师Pad端</v>
      </c>
      <c r="P1578" s="317" t="s">
        <v>3512</v>
      </c>
      <c r="Q1578" s="279" t="s">
        <v>3838</v>
      </c>
      <c r="R1578" s="180" t="s">
        <v>3950</v>
      </c>
    </row>
    <row r="1579" s="267" customFormat="1" ht="16.5" spans="1:18">
      <c r="A1579" s="278" t="s">
        <v>3951</v>
      </c>
      <c r="B1579" s="278" t="s">
        <v>3509</v>
      </c>
      <c r="C1579" s="313" t="s">
        <v>3952</v>
      </c>
      <c r="D1579" s="314" t="s">
        <v>3953</v>
      </c>
      <c r="E1579" s="285">
        <v>7847.38318965515</v>
      </c>
      <c r="F1579" s="285"/>
      <c r="G1579" s="286"/>
      <c r="H1579" s="286"/>
      <c r="I1579" s="286"/>
      <c r="J1579" s="286"/>
      <c r="K1579" s="286" t="e">
        <f>INDEX('2月'!F:F,MATCH(G1579,'2月'!A:A,0))</f>
        <v>#N/A</v>
      </c>
      <c r="L1579" s="287" t="s">
        <v>45</v>
      </c>
      <c r="M1579" s="287"/>
      <c r="N1579" s="287" t="s">
        <v>45</v>
      </c>
      <c r="O1579" s="286" t="e">
        <f>VLOOKUP(Q1579,重复!A:A,1,FALSE)</f>
        <v>#N/A</v>
      </c>
      <c r="P1579" s="317" t="s">
        <v>3512</v>
      </c>
      <c r="Q1579" s="279" t="s">
        <v>3513</v>
      </c>
      <c r="R1579" s="180" t="s">
        <v>3954</v>
      </c>
    </row>
    <row r="1580" s="267" customFormat="1" ht="16.5" spans="1:18">
      <c r="A1580" s="278" t="s">
        <v>3955</v>
      </c>
      <c r="B1580" s="278" t="s">
        <v>3509</v>
      </c>
      <c r="C1580" s="315"/>
      <c r="D1580" s="314" t="s">
        <v>3956</v>
      </c>
      <c r="E1580" s="285">
        <v>6277.90655172412</v>
      </c>
      <c r="F1580" s="285"/>
      <c r="G1580" s="286"/>
      <c r="H1580" s="286"/>
      <c r="I1580" s="286"/>
      <c r="J1580" s="286"/>
      <c r="K1580" s="286" t="e">
        <f>INDEX('2月'!F:F,MATCH(G1580,'2月'!A:A,0))</f>
        <v>#N/A</v>
      </c>
      <c r="L1580" s="287" t="s">
        <v>45</v>
      </c>
      <c r="M1580" s="287"/>
      <c r="N1580" s="287" t="s">
        <v>45</v>
      </c>
      <c r="O1580" s="286" t="e">
        <f>VLOOKUP(Q1580,重复!A:A,1,FALSE)</f>
        <v>#N/A</v>
      </c>
      <c r="P1580" s="317" t="s">
        <v>3512</v>
      </c>
      <c r="Q1580" s="279" t="s">
        <v>3513</v>
      </c>
      <c r="R1580" s="180" t="s">
        <v>3957</v>
      </c>
    </row>
    <row r="1581" s="267" customFormat="1" ht="16.5" spans="1:18">
      <c r="A1581" s="278" t="s">
        <v>3958</v>
      </c>
      <c r="B1581" s="278" t="s">
        <v>3509</v>
      </c>
      <c r="C1581" s="315"/>
      <c r="D1581" s="314" t="s">
        <v>3959</v>
      </c>
      <c r="E1581" s="285">
        <v>6277.90655172412</v>
      </c>
      <c r="F1581" s="285"/>
      <c r="G1581" s="286"/>
      <c r="H1581" s="286"/>
      <c r="I1581" s="286"/>
      <c r="J1581" s="286"/>
      <c r="K1581" s="286" t="e">
        <f>INDEX('2月'!F:F,MATCH(G1581,'2月'!A:A,0))</f>
        <v>#N/A</v>
      </c>
      <c r="L1581" s="287" t="s">
        <v>45</v>
      </c>
      <c r="M1581" s="287"/>
      <c r="N1581" s="287" t="s">
        <v>45</v>
      </c>
      <c r="O1581" s="286" t="e">
        <f>VLOOKUP(Q1581,重复!A:A,1,FALSE)</f>
        <v>#N/A</v>
      </c>
      <c r="P1581" s="317" t="s">
        <v>3512</v>
      </c>
      <c r="Q1581" s="279" t="s">
        <v>3513</v>
      </c>
      <c r="R1581" s="180" t="s">
        <v>3960</v>
      </c>
    </row>
    <row r="1582" s="267" customFormat="1" ht="16.5" spans="1:18">
      <c r="A1582" s="278" t="s">
        <v>3961</v>
      </c>
      <c r="B1582" s="278" t="s">
        <v>3509</v>
      </c>
      <c r="C1582" s="315"/>
      <c r="D1582" s="314" t="s">
        <v>3962</v>
      </c>
      <c r="E1582" s="285">
        <v>0</v>
      </c>
      <c r="F1582" s="285"/>
      <c r="G1582" s="286"/>
      <c r="H1582" s="286"/>
      <c r="I1582" s="286"/>
      <c r="J1582" s="286"/>
      <c r="K1582" s="286" t="e">
        <f>INDEX('2月'!F:F,MATCH(G1582,'2月'!A:A,0))</f>
        <v>#N/A</v>
      </c>
      <c r="L1582" s="287" t="s">
        <v>45</v>
      </c>
      <c r="M1582" s="287"/>
      <c r="N1582" s="287" t="s">
        <v>45</v>
      </c>
      <c r="O1582" s="286" t="e">
        <f>VLOOKUP(Q1582,重复!A:A,1,FALSE)</f>
        <v>#N/A</v>
      </c>
      <c r="P1582" s="317" t="s">
        <v>3512</v>
      </c>
      <c r="Q1582" s="279" t="s">
        <v>3513</v>
      </c>
      <c r="R1582" s="180" t="s">
        <v>3950</v>
      </c>
    </row>
    <row r="1583" s="267" customFormat="1" ht="16.5" spans="1:18">
      <c r="A1583" s="278" t="s">
        <v>3963</v>
      </c>
      <c r="B1583" s="278" t="s">
        <v>3509</v>
      </c>
      <c r="C1583" s="315"/>
      <c r="D1583" s="314" t="s">
        <v>3964</v>
      </c>
      <c r="E1583" s="285">
        <v>0</v>
      </c>
      <c r="F1583" s="285"/>
      <c r="G1583" s="286"/>
      <c r="H1583" s="286"/>
      <c r="I1583" s="286"/>
      <c r="J1583" s="286"/>
      <c r="K1583" s="286" t="e">
        <f>INDEX('2月'!F:F,MATCH(G1583,'2月'!A:A,0))</f>
        <v>#N/A</v>
      </c>
      <c r="L1583" s="287" t="s">
        <v>45</v>
      </c>
      <c r="M1583" s="287"/>
      <c r="N1583" s="287" t="s">
        <v>45</v>
      </c>
      <c r="O1583" s="286" t="e">
        <f>VLOOKUP(Q1583,重复!A:A,1,FALSE)</f>
        <v>#N/A</v>
      </c>
      <c r="P1583" s="317" t="s">
        <v>3512</v>
      </c>
      <c r="Q1583" s="279" t="s">
        <v>3513</v>
      </c>
      <c r="R1583" s="180" t="s">
        <v>3950</v>
      </c>
    </row>
    <row r="1584" s="267" customFormat="1" ht="16.5" spans="1:18">
      <c r="A1584" s="278" t="s">
        <v>3965</v>
      </c>
      <c r="B1584" s="278" t="s">
        <v>3509</v>
      </c>
      <c r="C1584" s="315"/>
      <c r="D1584" s="314" t="s">
        <v>3966</v>
      </c>
      <c r="E1584" s="285">
        <v>6277.90655172412</v>
      </c>
      <c r="F1584" s="285"/>
      <c r="G1584" s="286"/>
      <c r="H1584" s="286"/>
      <c r="I1584" s="286"/>
      <c r="J1584" s="286"/>
      <c r="K1584" s="286" t="e">
        <f>INDEX('2月'!F:F,MATCH(G1584,'2月'!A:A,0))</f>
        <v>#N/A</v>
      </c>
      <c r="L1584" s="287" t="s">
        <v>45</v>
      </c>
      <c r="M1584" s="287"/>
      <c r="N1584" s="287" t="s">
        <v>45</v>
      </c>
      <c r="O1584" s="286" t="e">
        <f>VLOOKUP(Q1584,重复!A:A,1,FALSE)</f>
        <v>#N/A</v>
      </c>
      <c r="P1584" s="317" t="s">
        <v>3512</v>
      </c>
      <c r="Q1584" s="279" t="s">
        <v>3513</v>
      </c>
      <c r="R1584" s="180" t="s">
        <v>3967</v>
      </c>
    </row>
    <row r="1585" s="267" customFormat="1" ht="16.5" spans="1:18">
      <c r="A1585" s="278" t="s">
        <v>3968</v>
      </c>
      <c r="B1585" s="278" t="s">
        <v>3509</v>
      </c>
      <c r="C1585" s="313" t="s">
        <v>3969</v>
      </c>
      <c r="D1585" s="314" t="s">
        <v>3970</v>
      </c>
      <c r="E1585" s="285">
        <v>7847.38318965515</v>
      </c>
      <c r="F1585" s="285"/>
      <c r="G1585" s="286"/>
      <c r="H1585" s="286"/>
      <c r="I1585" s="286"/>
      <c r="J1585" s="286"/>
      <c r="K1585" s="286" t="e">
        <f>INDEX('2月'!F:F,MATCH(G1585,'2月'!A:A,0))</f>
        <v>#N/A</v>
      </c>
      <c r="L1585" s="287" t="s">
        <v>45</v>
      </c>
      <c r="M1585" s="287"/>
      <c r="N1585" s="287" t="s">
        <v>45</v>
      </c>
      <c r="O1585" s="286" t="e">
        <f>VLOOKUP(Q1585,重复!A:A,1,FALSE)</f>
        <v>#N/A</v>
      </c>
      <c r="P1585" s="317" t="s">
        <v>3512</v>
      </c>
      <c r="Q1585" s="279" t="s">
        <v>3513</v>
      </c>
      <c r="R1585" s="180" t="s">
        <v>3971</v>
      </c>
    </row>
    <row r="1586" s="267" customFormat="1" ht="16.5" spans="1:18">
      <c r="A1586" s="278" t="s">
        <v>3972</v>
      </c>
      <c r="B1586" s="278" t="s">
        <v>3509</v>
      </c>
      <c r="C1586" s="315"/>
      <c r="D1586" s="314" t="s">
        <v>3973</v>
      </c>
      <c r="E1586" s="285">
        <v>6277.90655172412</v>
      </c>
      <c r="F1586" s="285"/>
      <c r="G1586" s="286"/>
      <c r="H1586" s="286"/>
      <c r="I1586" s="286"/>
      <c r="J1586" s="286"/>
      <c r="K1586" s="286" t="e">
        <f>INDEX('2月'!F:F,MATCH(G1586,'2月'!A:A,0))</f>
        <v>#N/A</v>
      </c>
      <c r="L1586" s="287" t="s">
        <v>45</v>
      </c>
      <c r="M1586" s="287"/>
      <c r="N1586" s="287" t="s">
        <v>45</v>
      </c>
      <c r="O1586" s="286" t="e">
        <f>VLOOKUP(Q1586,重复!A:A,1,FALSE)</f>
        <v>#N/A</v>
      </c>
      <c r="P1586" s="317" t="s">
        <v>3512</v>
      </c>
      <c r="Q1586" s="279" t="s">
        <v>3513</v>
      </c>
      <c r="R1586" s="180" t="s">
        <v>3974</v>
      </c>
    </row>
    <row r="1587" s="267" customFormat="1" ht="16.5" spans="1:18">
      <c r="A1587" s="278" t="s">
        <v>3975</v>
      </c>
      <c r="B1587" s="278" t="s">
        <v>3509</v>
      </c>
      <c r="C1587" s="315"/>
      <c r="D1587" s="314" t="s">
        <v>3976</v>
      </c>
      <c r="E1587" s="285">
        <v>6277.90655172412</v>
      </c>
      <c r="F1587" s="285"/>
      <c r="G1587" s="286"/>
      <c r="H1587" s="286"/>
      <c r="I1587" s="286"/>
      <c r="J1587" s="286"/>
      <c r="K1587" s="286" t="e">
        <f>INDEX('2月'!F:F,MATCH(G1587,'2月'!A:A,0))</f>
        <v>#N/A</v>
      </c>
      <c r="L1587" s="287" t="s">
        <v>45</v>
      </c>
      <c r="M1587" s="287"/>
      <c r="N1587" s="287" t="s">
        <v>45</v>
      </c>
      <c r="O1587" s="286" t="e">
        <f>VLOOKUP(Q1587,重复!A:A,1,FALSE)</f>
        <v>#N/A</v>
      </c>
      <c r="P1587" s="317" t="s">
        <v>3512</v>
      </c>
      <c r="Q1587" s="279" t="s">
        <v>3513</v>
      </c>
      <c r="R1587" s="180" t="s">
        <v>3974</v>
      </c>
    </row>
    <row r="1588" spans="1:18">
      <c r="A1588" s="278" t="s">
        <v>3977</v>
      </c>
      <c r="B1588" s="278" t="s">
        <v>3509</v>
      </c>
      <c r="C1588" s="280" t="s">
        <v>3978</v>
      </c>
      <c r="D1588" s="280" t="s">
        <v>3979</v>
      </c>
      <c r="E1588" s="285">
        <v>7847.38318965515</v>
      </c>
      <c r="F1588" s="285"/>
      <c r="G1588" s="286"/>
      <c r="H1588" s="286"/>
      <c r="I1588" s="286"/>
      <c r="J1588" s="286"/>
      <c r="K1588" s="286" t="e">
        <f>INDEX('2月'!F:F,MATCH(G1588,'2月'!A:A,0))</f>
        <v>#N/A</v>
      </c>
      <c r="L1588" s="287" t="s">
        <v>45</v>
      </c>
      <c r="M1588" s="287"/>
      <c r="N1588" s="287" t="s">
        <v>45</v>
      </c>
      <c r="O1588" s="286" t="e">
        <f>VLOOKUP(Q1588,重复!A:A,1,FALSE)</f>
        <v>#N/A</v>
      </c>
      <c r="P1588" s="279" t="s">
        <v>3512</v>
      </c>
      <c r="Q1588" s="279" t="s">
        <v>3513</v>
      </c>
      <c r="R1588" s="180" t="s">
        <v>3980</v>
      </c>
    </row>
    <row r="1589" spans="1:18">
      <c r="A1589" s="278" t="s">
        <v>3981</v>
      </c>
      <c r="B1589" s="278" t="s">
        <v>3509</v>
      </c>
      <c r="C1589" s="280"/>
      <c r="D1589" s="280" t="s">
        <v>3982</v>
      </c>
      <c r="E1589" s="285">
        <v>7847.38318965515</v>
      </c>
      <c r="F1589" s="285"/>
      <c r="G1589" s="286"/>
      <c r="H1589" s="286"/>
      <c r="I1589" s="286"/>
      <c r="J1589" s="286"/>
      <c r="K1589" s="286" t="e">
        <f>INDEX('2月'!F:F,MATCH(G1589,'2月'!A:A,0))</f>
        <v>#N/A</v>
      </c>
      <c r="L1589" s="287" t="s">
        <v>45</v>
      </c>
      <c r="M1589" s="287"/>
      <c r="N1589" s="287" t="s">
        <v>45</v>
      </c>
      <c r="O1589" s="286" t="e">
        <f>VLOOKUP(Q1589,重复!A:A,1,FALSE)</f>
        <v>#N/A</v>
      </c>
      <c r="P1589" s="279" t="s">
        <v>3512</v>
      </c>
      <c r="Q1589" s="279" t="s">
        <v>3513</v>
      </c>
      <c r="R1589" s="180" t="s">
        <v>3983</v>
      </c>
    </row>
    <row r="1590" spans="1:18">
      <c r="A1590" s="278" t="s">
        <v>3984</v>
      </c>
      <c r="B1590" s="278" t="s">
        <v>3509</v>
      </c>
      <c r="C1590" s="280"/>
      <c r="D1590" s="279" t="s">
        <v>3985</v>
      </c>
      <c r="E1590" s="285">
        <v>6277.90655172412</v>
      </c>
      <c r="F1590" s="285"/>
      <c r="G1590" s="286"/>
      <c r="H1590" s="286"/>
      <c r="I1590" s="286"/>
      <c r="J1590" s="286"/>
      <c r="K1590" s="286" t="e">
        <f>INDEX('2月'!F:F,MATCH(G1590,'2月'!A:A,0))</f>
        <v>#N/A</v>
      </c>
      <c r="L1590" s="287" t="s">
        <v>45</v>
      </c>
      <c r="M1590" s="287"/>
      <c r="N1590" s="287" t="s">
        <v>45</v>
      </c>
      <c r="O1590" s="286" t="e">
        <f>VLOOKUP(Q1590,重复!A:A,1,FALSE)</f>
        <v>#N/A</v>
      </c>
      <c r="P1590" s="279" t="s">
        <v>3512</v>
      </c>
      <c r="Q1590" s="279" t="s">
        <v>3513</v>
      </c>
      <c r="R1590" s="180" t="s">
        <v>3986</v>
      </c>
    </row>
    <row r="1591" spans="1:18">
      <c r="A1591" s="278" t="s">
        <v>3987</v>
      </c>
      <c r="B1591" s="278" t="s">
        <v>3509</v>
      </c>
      <c r="C1591" s="280"/>
      <c r="D1591" s="279" t="s">
        <v>3988</v>
      </c>
      <c r="E1591" s="285">
        <v>6277.90655172412</v>
      </c>
      <c r="F1591" s="285"/>
      <c r="G1591" s="286"/>
      <c r="H1591" s="286"/>
      <c r="I1591" s="286"/>
      <c r="J1591" s="286"/>
      <c r="K1591" s="286" t="e">
        <f>INDEX('2月'!F:F,MATCH(G1591,'2月'!A:A,0))</f>
        <v>#N/A</v>
      </c>
      <c r="L1591" s="287" t="s">
        <v>45</v>
      </c>
      <c r="M1591" s="287"/>
      <c r="N1591" s="287" t="s">
        <v>45</v>
      </c>
      <c r="O1591" s="286" t="e">
        <f>VLOOKUP(Q1591,重复!A:A,1,FALSE)</f>
        <v>#N/A</v>
      </c>
      <c r="P1591" s="279" t="s">
        <v>3512</v>
      </c>
      <c r="Q1591" s="279" t="s">
        <v>3513</v>
      </c>
      <c r="R1591" s="180" t="s">
        <v>3989</v>
      </c>
    </row>
    <row r="1592" spans="1:18">
      <c r="A1592" s="278" t="s">
        <v>3990</v>
      </c>
      <c r="B1592" s="278" t="s">
        <v>3509</v>
      </c>
      <c r="C1592" s="280"/>
      <c r="D1592" s="279" t="s">
        <v>3991</v>
      </c>
      <c r="E1592" s="285">
        <v>6277.90655172412</v>
      </c>
      <c r="F1592" s="285"/>
      <c r="G1592" s="286"/>
      <c r="H1592" s="286"/>
      <c r="I1592" s="286"/>
      <c r="J1592" s="286"/>
      <c r="K1592" s="286" t="e">
        <f>INDEX('2月'!F:F,MATCH(G1592,'2月'!A:A,0))</f>
        <v>#N/A</v>
      </c>
      <c r="L1592" s="287" t="s">
        <v>45</v>
      </c>
      <c r="M1592" s="287"/>
      <c r="N1592" s="287" t="s">
        <v>45</v>
      </c>
      <c r="O1592" s="286" t="e">
        <f>VLOOKUP(Q1592,重复!A:A,1,FALSE)</f>
        <v>#N/A</v>
      </c>
      <c r="P1592" s="279" t="s">
        <v>3512</v>
      </c>
      <c r="Q1592" s="279" t="s">
        <v>3513</v>
      </c>
      <c r="R1592" s="180" t="s">
        <v>3992</v>
      </c>
    </row>
    <row r="1593" spans="1:18">
      <c r="A1593" s="278" t="s">
        <v>3993</v>
      </c>
      <c r="B1593" s="278" t="s">
        <v>3509</v>
      </c>
      <c r="C1593" s="280"/>
      <c r="D1593" s="279" t="s">
        <v>3994</v>
      </c>
      <c r="E1593" s="285">
        <v>6277.90655172412</v>
      </c>
      <c r="F1593" s="285"/>
      <c r="G1593" s="286"/>
      <c r="H1593" s="286"/>
      <c r="I1593" s="286"/>
      <c r="J1593" s="286"/>
      <c r="K1593" s="286" t="e">
        <f>INDEX('2月'!F:F,MATCH(G1593,'2月'!A:A,0))</f>
        <v>#N/A</v>
      </c>
      <c r="L1593" s="287" t="s">
        <v>45</v>
      </c>
      <c r="M1593" s="287"/>
      <c r="N1593" s="287" t="s">
        <v>45</v>
      </c>
      <c r="O1593" s="286" t="e">
        <f>VLOOKUP(Q1593,重复!A:A,1,FALSE)</f>
        <v>#N/A</v>
      </c>
      <c r="P1593" s="279" t="s">
        <v>3512</v>
      </c>
      <c r="Q1593" s="279" t="s">
        <v>3513</v>
      </c>
      <c r="R1593" s="180" t="s">
        <v>3995</v>
      </c>
    </row>
    <row r="1594" spans="1:18">
      <c r="A1594" s="278" t="s">
        <v>3996</v>
      </c>
      <c r="B1594" s="278" t="s">
        <v>3509</v>
      </c>
      <c r="C1594" s="280"/>
      <c r="D1594" s="279" t="s">
        <v>3997</v>
      </c>
      <c r="E1594" s="285">
        <v>6277.90655172412</v>
      </c>
      <c r="F1594" s="285"/>
      <c r="G1594" s="286"/>
      <c r="H1594" s="286"/>
      <c r="I1594" s="286"/>
      <c r="J1594" s="286"/>
      <c r="K1594" s="286" t="e">
        <f>INDEX('2月'!F:F,MATCH(G1594,'2月'!A:A,0))</f>
        <v>#N/A</v>
      </c>
      <c r="L1594" s="287" t="s">
        <v>45</v>
      </c>
      <c r="M1594" s="287"/>
      <c r="N1594" s="287" t="s">
        <v>45</v>
      </c>
      <c r="O1594" s="286" t="e">
        <f>VLOOKUP(Q1594,重复!A:A,1,FALSE)</f>
        <v>#N/A</v>
      </c>
      <c r="P1594" s="279" t="s">
        <v>3512</v>
      </c>
      <c r="Q1594" s="279" t="s">
        <v>3513</v>
      </c>
      <c r="R1594" s="180" t="s">
        <v>3998</v>
      </c>
    </row>
    <row r="1595" spans="1:18">
      <c r="A1595" s="278" t="s">
        <v>3999</v>
      </c>
      <c r="B1595" s="278" t="s">
        <v>3509</v>
      </c>
      <c r="C1595" s="280"/>
      <c r="D1595" s="279" t="s">
        <v>4000</v>
      </c>
      <c r="E1595" s="285">
        <v>6277.90655172412</v>
      </c>
      <c r="F1595" s="285"/>
      <c r="G1595" s="286"/>
      <c r="H1595" s="286"/>
      <c r="I1595" s="286"/>
      <c r="J1595" s="286"/>
      <c r="K1595" s="286" t="e">
        <f>INDEX('2月'!F:F,MATCH(G1595,'2月'!A:A,0))</f>
        <v>#N/A</v>
      </c>
      <c r="L1595" s="287" t="s">
        <v>45</v>
      </c>
      <c r="M1595" s="287"/>
      <c r="N1595" s="287" t="s">
        <v>45</v>
      </c>
      <c r="O1595" s="286" t="e">
        <f>VLOOKUP(Q1595,重复!A:A,1,FALSE)</f>
        <v>#N/A</v>
      </c>
      <c r="P1595" s="279" t="s">
        <v>3512</v>
      </c>
      <c r="Q1595" s="279" t="s">
        <v>3513</v>
      </c>
      <c r="R1595" s="180" t="s">
        <v>4001</v>
      </c>
    </row>
    <row r="1596" spans="1:18">
      <c r="A1596" s="278" t="s">
        <v>4002</v>
      </c>
      <c r="B1596" s="278" t="s">
        <v>3509</v>
      </c>
      <c r="C1596" s="280"/>
      <c r="D1596" s="279" t="s">
        <v>4003</v>
      </c>
      <c r="E1596" s="285">
        <v>6277.90655172412</v>
      </c>
      <c r="F1596" s="285"/>
      <c r="G1596" s="286"/>
      <c r="H1596" s="286"/>
      <c r="I1596" s="286"/>
      <c r="J1596" s="286"/>
      <c r="K1596" s="286" t="e">
        <f>INDEX('2月'!F:F,MATCH(G1596,'2月'!A:A,0))</f>
        <v>#N/A</v>
      </c>
      <c r="L1596" s="287" t="s">
        <v>45</v>
      </c>
      <c r="M1596" s="287"/>
      <c r="N1596" s="287" t="s">
        <v>45</v>
      </c>
      <c r="O1596" s="286" t="e">
        <f>VLOOKUP(Q1596,重复!A:A,1,FALSE)</f>
        <v>#N/A</v>
      </c>
      <c r="P1596" s="279" t="s">
        <v>3512</v>
      </c>
      <c r="Q1596" s="279" t="s">
        <v>3513</v>
      </c>
      <c r="R1596" s="180" t="s">
        <v>4004</v>
      </c>
    </row>
    <row r="1597" s="267" customFormat="1" ht="16.5" spans="1:18">
      <c r="A1597" s="278" t="s">
        <v>4005</v>
      </c>
      <c r="B1597" s="278" t="s">
        <v>3509</v>
      </c>
      <c r="C1597" s="313" t="s">
        <v>4006</v>
      </c>
      <c r="D1597" s="314" t="s">
        <v>4007</v>
      </c>
      <c r="E1597" s="285">
        <v>10986.3364655172</v>
      </c>
      <c r="F1597" s="285"/>
      <c r="G1597" s="286"/>
      <c r="H1597" s="286"/>
      <c r="I1597" s="286"/>
      <c r="J1597" s="286"/>
      <c r="K1597" s="286" t="e">
        <f>INDEX('2月'!F:F,MATCH(G1597,'2月'!A:A,0))</f>
        <v>#N/A</v>
      </c>
      <c r="L1597" s="287" t="s">
        <v>45</v>
      </c>
      <c r="M1597" s="287"/>
      <c r="N1597" s="287" t="s">
        <v>45</v>
      </c>
      <c r="O1597" s="286" t="e">
        <f>VLOOKUP(Q1597,重复!A:A,1,FALSE)</f>
        <v>#N/A</v>
      </c>
      <c r="P1597" s="317" t="s">
        <v>3512</v>
      </c>
      <c r="Q1597" s="279" t="s">
        <v>3513</v>
      </c>
      <c r="R1597" s="180" t="s">
        <v>4008</v>
      </c>
    </row>
    <row r="1598" s="267" customFormat="1" ht="16.5" spans="1:18">
      <c r="A1598" s="278" t="s">
        <v>4009</v>
      </c>
      <c r="B1598" s="278" t="s">
        <v>3509</v>
      </c>
      <c r="C1598" s="320"/>
      <c r="D1598" s="314" t="s">
        <v>4010</v>
      </c>
      <c r="E1598" s="285">
        <v>7847.38318965515</v>
      </c>
      <c r="F1598" s="285"/>
      <c r="G1598" s="286"/>
      <c r="H1598" s="286"/>
      <c r="I1598" s="286"/>
      <c r="J1598" s="286"/>
      <c r="K1598" s="286" t="e">
        <f>INDEX('2月'!F:F,MATCH(G1598,'2月'!A:A,0))</f>
        <v>#N/A</v>
      </c>
      <c r="L1598" s="287" t="s">
        <v>45</v>
      </c>
      <c r="M1598" s="287"/>
      <c r="N1598" s="287" t="s">
        <v>45</v>
      </c>
      <c r="O1598" s="286" t="e">
        <f>VLOOKUP(Q1598,重复!A:A,1,FALSE)</f>
        <v>#N/A</v>
      </c>
      <c r="P1598" s="317" t="s">
        <v>3512</v>
      </c>
      <c r="Q1598" s="279" t="s">
        <v>3513</v>
      </c>
      <c r="R1598" s="180" t="s">
        <v>4008</v>
      </c>
    </row>
    <row r="1599" s="267" customFormat="1" ht="16.5" spans="1:18">
      <c r="A1599" s="278" t="s">
        <v>4011</v>
      </c>
      <c r="B1599" s="278" t="s">
        <v>3509</v>
      </c>
      <c r="C1599" s="320"/>
      <c r="D1599" s="314" t="s">
        <v>4012</v>
      </c>
      <c r="E1599" s="285">
        <v>6277.90655172412</v>
      </c>
      <c r="F1599" s="285"/>
      <c r="G1599" s="286"/>
      <c r="H1599" s="286"/>
      <c r="I1599" s="286"/>
      <c r="J1599" s="286"/>
      <c r="K1599" s="286" t="e">
        <f>INDEX('2月'!F:F,MATCH(G1599,'2月'!A:A,0))</f>
        <v>#N/A</v>
      </c>
      <c r="L1599" s="287" t="s">
        <v>45</v>
      </c>
      <c r="M1599" s="287"/>
      <c r="N1599" s="287" t="s">
        <v>45</v>
      </c>
      <c r="O1599" s="286" t="e">
        <f>VLOOKUP(Q1599,重复!A:A,1,FALSE)</f>
        <v>#N/A</v>
      </c>
      <c r="P1599" s="317" t="s">
        <v>3512</v>
      </c>
      <c r="Q1599" s="279" t="s">
        <v>3513</v>
      </c>
      <c r="R1599" s="180" t="s">
        <v>4013</v>
      </c>
    </row>
    <row r="1600" s="267" customFormat="1" ht="16.5" spans="1:18">
      <c r="A1600" s="278" t="s">
        <v>4014</v>
      </c>
      <c r="B1600" s="278" t="s">
        <v>3509</v>
      </c>
      <c r="C1600" s="320"/>
      <c r="D1600" s="314" t="s">
        <v>4015</v>
      </c>
      <c r="E1600" s="285">
        <v>6277.90655172412</v>
      </c>
      <c r="F1600" s="285"/>
      <c r="G1600" s="286"/>
      <c r="H1600" s="286"/>
      <c r="I1600" s="286"/>
      <c r="J1600" s="286"/>
      <c r="K1600" s="286" t="e">
        <f>INDEX('2月'!F:F,MATCH(G1600,'2月'!A:A,0))</f>
        <v>#N/A</v>
      </c>
      <c r="L1600" s="287" t="s">
        <v>45</v>
      </c>
      <c r="M1600" s="287"/>
      <c r="N1600" s="287" t="s">
        <v>45</v>
      </c>
      <c r="O1600" s="286" t="e">
        <f>VLOOKUP(Q1600,重复!A:A,1,FALSE)</f>
        <v>#N/A</v>
      </c>
      <c r="P1600" s="317" t="s">
        <v>3512</v>
      </c>
      <c r="Q1600" s="279" t="s">
        <v>3513</v>
      </c>
      <c r="R1600" s="180" t="s">
        <v>4016</v>
      </c>
    </row>
    <row r="1601" s="267" customFormat="1" ht="16.5" spans="1:18">
      <c r="A1601" s="278" t="s">
        <v>4017</v>
      </c>
      <c r="B1601" s="278" t="s">
        <v>3509</v>
      </c>
      <c r="C1601" s="320"/>
      <c r="D1601" s="314" t="s">
        <v>4018</v>
      </c>
      <c r="E1601" s="285">
        <v>6277.90655172412</v>
      </c>
      <c r="F1601" s="285"/>
      <c r="G1601" s="286"/>
      <c r="H1601" s="286"/>
      <c r="I1601" s="286"/>
      <c r="J1601" s="286"/>
      <c r="K1601" s="286" t="e">
        <f>INDEX('2月'!F:F,MATCH(G1601,'2月'!A:A,0))</f>
        <v>#N/A</v>
      </c>
      <c r="L1601" s="287" t="s">
        <v>45</v>
      </c>
      <c r="M1601" s="287"/>
      <c r="N1601" s="287" t="s">
        <v>45</v>
      </c>
      <c r="O1601" s="286" t="e">
        <f>VLOOKUP(Q1601,重复!A:A,1,FALSE)</f>
        <v>#N/A</v>
      </c>
      <c r="P1601" s="317" t="s">
        <v>3512</v>
      </c>
      <c r="Q1601" s="279" t="s">
        <v>3513</v>
      </c>
      <c r="R1601" s="180" t="s">
        <v>4013</v>
      </c>
    </row>
    <row r="1602" s="267" customFormat="1" ht="16.5" spans="1:18">
      <c r="A1602" s="278" t="s">
        <v>4019</v>
      </c>
      <c r="B1602" s="278" t="s">
        <v>3509</v>
      </c>
      <c r="C1602" s="320"/>
      <c r="D1602" s="279" t="s">
        <v>4020</v>
      </c>
      <c r="E1602" s="285">
        <v>6277.90655172412</v>
      </c>
      <c r="F1602" s="285"/>
      <c r="G1602" s="286"/>
      <c r="H1602" s="286"/>
      <c r="I1602" s="286"/>
      <c r="J1602" s="286"/>
      <c r="K1602" s="286" t="e">
        <f>INDEX('2月'!F:F,MATCH(G1602,'2月'!A:A,0))</f>
        <v>#N/A</v>
      </c>
      <c r="L1602" s="287" t="s">
        <v>45</v>
      </c>
      <c r="M1602" s="287"/>
      <c r="N1602" s="287" t="s">
        <v>45</v>
      </c>
      <c r="O1602" s="286" t="e">
        <f>VLOOKUP(Q1602,重复!A:A,1,FALSE)</f>
        <v>#N/A</v>
      </c>
      <c r="P1602" s="317" t="s">
        <v>3512</v>
      </c>
      <c r="Q1602" s="279" t="s">
        <v>3513</v>
      </c>
      <c r="R1602" s="180" t="s">
        <v>4021</v>
      </c>
    </row>
    <row r="1603" s="267" customFormat="1" ht="16.5" spans="1:18">
      <c r="A1603" s="278" t="s">
        <v>4022</v>
      </c>
      <c r="B1603" s="278" t="s">
        <v>3509</v>
      </c>
      <c r="C1603" s="313" t="s">
        <v>4023</v>
      </c>
      <c r="D1603" s="314" t="s">
        <v>4024</v>
      </c>
      <c r="E1603" s="285">
        <v>10986.3364655172</v>
      </c>
      <c r="F1603" s="285"/>
      <c r="G1603" s="286"/>
      <c r="H1603" s="286"/>
      <c r="I1603" s="286"/>
      <c r="J1603" s="286"/>
      <c r="K1603" s="286" t="e">
        <f>INDEX('2月'!F:F,MATCH(G1603,'2月'!A:A,0))</f>
        <v>#N/A</v>
      </c>
      <c r="L1603" s="287" t="s">
        <v>45</v>
      </c>
      <c r="M1603" s="287"/>
      <c r="N1603" s="287" t="s">
        <v>45</v>
      </c>
      <c r="O1603" s="286" t="e">
        <f>VLOOKUP(Q1603,重复!A:A,1,FALSE)</f>
        <v>#N/A</v>
      </c>
      <c r="P1603" s="317" t="s">
        <v>3512</v>
      </c>
      <c r="Q1603" s="279" t="s">
        <v>3513</v>
      </c>
      <c r="R1603" s="180" t="s">
        <v>4025</v>
      </c>
    </row>
    <row r="1604" s="267" customFormat="1" ht="16.5" spans="1:18">
      <c r="A1604" s="278" t="s">
        <v>4026</v>
      </c>
      <c r="B1604" s="278" t="s">
        <v>3509</v>
      </c>
      <c r="C1604" s="320"/>
      <c r="D1604" s="314" t="s">
        <v>4027</v>
      </c>
      <c r="E1604" s="285">
        <v>7847.38318965515</v>
      </c>
      <c r="F1604" s="285"/>
      <c r="G1604" s="286"/>
      <c r="H1604" s="286"/>
      <c r="I1604" s="286"/>
      <c r="J1604" s="286"/>
      <c r="K1604" s="286" t="e">
        <f>INDEX('2月'!F:F,MATCH(G1604,'2月'!A:A,0))</f>
        <v>#N/A</v>
      </c>
      <c r="L1604" s="287" t="s">
        <v>45</v>
      </c>
      <c r="M1604" s="287"/>
      <c r="N1604" s="287" t="s">
        <v>45</v>
      </c>
      <c r="O1604" s="286" t="e">
        <f>VLOOKUP(Q1604,重复!A:A,1,FALSE)</f>
        <v>#N/A</v>
      </c>
      <c r="P1604" s="317" t="s">
        <v>3512</v>
      </c>
      <c r="Q1604" s="279" t="s">
        <v>3513</v>
      </c>
      <c r="R1604" s="180" t="s">
        <v>4025</v>
      </c>
    </row>
    <row r="1605" s="267" customFormat="1" ht="16.5" spans="1:18">
      <c r="A1605" s="278" t="s">
        <v>4028</v>
      </c>
      <c r="B1605" s="278" t="s">
        <v>3509</v>
      </c>
      <c r="C1605" s="320"/>
      <c r="D1605" s="314" t="s">
        <v>4029</v>
      </c>
      <c r="E1605" s="285">
        <v>6277.90655172412</v>
      </c>
      <c r="F1605" s="285"/>
      <c r="G1605" s="286"/>
      <c r="H1605" s="286"/>
      <c r="I1605" s="286"/>
      <c r="J1605" s="286"/>
      <c r="K1605" s="286" t="e">
        <f>INDEX('2月'!F:F,MATCH(G1605,'2月'!A:A,0))</f>
        <v>#N/A</v>
      </c>
      <c r="L1605" s="287" t="s">
        <v>45</v>
      </c>
      <c r="M1605" s="287"/>
      <c r="N1605" s="287" t="s">
        <v>45</v>
      </c>
      <c r="O1605" s="286" t="e">
        <f>VLOOKUP(Q1605,重复!A:A,1,FALSE)</f>
        <v>#N/A</v>
      </c>
      <c r="P1605" s="317" t="s">
        <v>3512</v>
      </c>
      <c r="Q1605" s="279" t="s">
        <v>3513</v>
      </c>
      <c r="R1605" s="180" t="s">
        <v>4030</v>
      </c>
    </row>
    <row r="1606" s="267" customFormat="1" ht="16.5" spans="1:18">
      <c r="A1606" s="278" t="s">
        <v>4031</v>
      </c>
      <c r="B1606" s="278" t="s">
        <v>3509</v>
      </c>
      <c r="C1606" s="320"/>
      <c r="D1606" s="314" t="s">
        <v>4032</v>
      </c>
      <c r="E1606" s="285">
        <v>6277.90655172412</v>
      </c>
      <c r="F1606" s="285"/>
      <c r="G1606" s="286"/>
      <c r="H1606" s="286"/>
      <c r="I1606" s="286"/>
      <c r="J1606" s="286"/>
      <c r="K1606" s="286" t="e">
        <f>INDEX('2月'!F:F,MATCH(G1606,'2月'!A:A,0))</f>
        <v>#N/A</v>
      </c>
      <c r="L1606" s="287" t="s">
        <v>45</v>
      </c>
      <c r="M1606" s="287"/>
      <c r="N1606" s="287" t="s">
        <v>45</v>
      </c>
      <c r="O1606" s="286" t="e">
        <f>VLOOKUP(Q1606,重复!A:A,1,FALSE)</f>
        <v>#N/A</v>
      </c>
      <c r="P1606" s="317" t="s">
        <v>3512</v>
      </c>
      <c r="Q1606" s="279" t="s">
        <v>3513</v>
      </c>
      <c r="R1606" s="180" t="s">
        <v>4033</v>
      </c>
    </row>
    <row r="1607" s="267" customFormat="1" ht="16.5" spans="1:18">
      <c r="A1607" s="278" t="s">
        <v>4034</v>
      </c>
      <c r="B1607" s="278" t="s">
        <v>3509</v>
      </c>
      <c r="C1607" s="320"/>
      <c r="D1607" s="314" t="s">
        <v>4035</v>
      </c>
      <c r="E1607" s="285">
        <v>6277.90655172412</v>
      </c>
      <c r="F1607" s="285"/>
      <c r="G1607" s="286"/>
      <c r="H1607" s="286"/>
      <c r="I1607" s="286"/>
      <c r="J1607" s="286"/>
      <c r="K1607" s="286" t="e">
        <f>INDEX('2月'!F:F,MATCH(G1607,'2月'!A:A,0))</f>
        <v>#N/A</v>
      </c>
      <c r="L1607" s="287" t="s">
        <v>45</v>
      </c>
      <c r="M1607" s="287"/>
      <c r="N1607" s="287" t="s">
        <v>45</v>
      </c>
      <c r="O1607" s="286" t="e">
        <f>VLOOKUP(Q1607,重复!A:A,1,FALSE)</f>
        <v>#N/A</v>
      </c>
      <c r="P1607" s="317" t="s">
        <v>3512</v>
      </c>
      <c r="Q1607" s="279" t="s">
        <v>3513</v>
      </c>
      <c r="R1607" s="180" t="s">
        <v>4036</v>
      </c>
    </row>
    <row r="1608" s="267" customFormat="1" ht="16.5" spans="1:18">
      <c r="A1608" s="278" t="s">
        <v>4037</v>
      </c>
      <c r="B1608" s="278" t="s">
        <v>3509</v>
      </c>
      <c r="C1608" s="320"/>
      <c r="D1608" s="279" t="s">
        <v>4038</v>
      </c>
      <c r="E1608" s="285">
        <v>6277.90655172412</v>
      </c>
      <c r="F1608" s="285"/>
      <c r="G1608" s="286"/>
      <c r="H1608" s="286"/>
      <c r="I1608" s="286"/>
      <c r="J1608" s="286"/>
      <c r="K1608" s="286" t="e">
        <f>INDEX('2月'!F:F,MATCH(G1608,'2月'!A:A,0))</f>
        <v>#N/A</v>
      </c>
      <c r="L1608" s="287" t="s">
        <v>45</v>
      </c>
      <c r="M1608" s="287"/>
      <c r="N1608" s="287" t="s">
        <v>45</v>
      </c>
      <c r="O1608" s="286" t="e">
        <f>VLOOKUP(Q1608,重复!A:A,1,FALSE)</f>
        <v>#N/A</v>
      </c>
      <c r="P1608" s="317" t="s">
        <v>3512</v>
      </c>
      <c r="Q1608" s="279" t="s">
        <v>3513</v>
      </c>
      <c r="R1608" s="180" t="s">
        <v>4039</v>
      </c>
    </row>
    <row r="1609" s="267" customFormat="1" ht="16.5" spans="1:18">
      <c r="A1609" s="278" t="s">
        <v>4040</v>
      </c>
      <c r="B1609" s="278" t="s">
        <v>3509</v>
      </c>
      <c r="C1609" s="320"/>
      <c r="D1609" s="314" t="s">
        <v>4041</v>
      </c>
      <c r="E1609" s="285">
        <v>10986.3364655172</v>
      </c>
      <c r="F1609" s="285"/>
      <c r="G1609" s="286"/>
      <c r="H1609" s="286"/>
      <c r="I1609" s="286"/>
      <c r="J1609" s="286"/>
      <c r="K1609" s="286" t="e">
        <f>INDEX('2月'!F:F,MATCH(G1609,'2月'!A:A,0))</f>
        <v>#N/A</v>
      </c>
      <c r="L1609" s="287" t="s">
        <v>45</v>
      </c>
      <c r="M1609" s="287"/>
      <c r="N1609" s="287" t="s">
        <v>45</v>
      </c>
      <c r="O1609" s="286" t="e">
        <f>VLOOKUP(Q1609,重复!A:A,1,FALSE)</f>
        <v>#N/A</v>
      </c>
      <c r="P1609" s="317" t="s">
        <v>3512</v>
      </c>
      <c r="Q1609" s="279" t="s">
        <v>3513</v>
      </c>
      <c r="R1609" s="180" t="s">
        <v>4036</v>
      </c>
    </row>
    <row r="1610" s="267" customFormat="1" ht="16.5" spans="1:18">
      <c r="A1610" s="278" t="s">
        <v>4042</v>
      </c>
      <c r="B1610" s="278" t="s">
        <v>3509</v>
      </c>
      <c r="C1610" s="320"/>
      <c r="D1610" s="314" t="s">
        <v>4043</v>
      </c>
      <c r="E1610" s="285">
        <v>6277.90655172412</v>
      </c>
      <c r="F1610" s="285"/>
      <c r="G1610" s="286"/>
      <c r="H1610" s="286"/>
      <c r="I1610" s="286"/>
      <c r="J1610" s="286"/>
      <c r="K1610" s="286" t="e">
        <f>INDEX('2月'!F:F,MATCH(G1610,'2月'!A:A,0))</f>
        <v>#N/A</v>
      </c>
      <c r="L1610" s="287" t="s">
        <v>45</v>
      </c>
      <c r="M1610" s="287"/>
      <c r="N1610" s="287" t="s">
        <v>45</v>
      </c>
      <c r="O1610" s="286" t="e">
        <f>VLOOKUP(Q1610,重复!A:A,1,FALSE)</f>
        <v>#N/A</v>
      </c>
      <c r="P1610" s="317" t="s">
        <v>3512</v>
      </c>
      <c r="Q1610" s="279" t="s">
        <v>3513</v>
      </c>
      <c r="R1610" s="180" t="s">
        <v>4036</v>
      </c>
    </row>
    <row r="1611" s="267" customFormat="1" ht="16.5" spans="1:18">
      <c r="A1611" s="278" t="s">
        <v>4044</v>
      </c>
      <c r="B1611" s="278" t="s">
        <v>3509</v>
      </c>
      <c r="C1611" s="313" t="s">
        <v>4045</v>
      </c>
      <c r="D1611" s="314" t="s">
        <v>4046</v>
      </c>
      <c r="E1611" s="285">
        <v>10986.3364655172</v>
      </c>
      <c r="F1611" s="285"/>
      <c r="G1611" s="286"/>
      <c r="H1611" s="286"/>
      <c r="I1611" s="286"/>
      <c r="J1611" s="286"/>
      <c r="K1611" s="286" t="e">
        <f>INDEX('2月'!F:F,MATCH(G1611,'2月'!A:A,0))</f>
        <v>#N/A</v>
      </c>
      <c r="L1611" s="287" t="s">
        <v>45</v>
      </c>
      <c r="M1611" s="287"/>
      <c r="N1611" s="287" t="s">
        <v>45</v>
      </c>
      <c r="O1611" s="286" t="e">
        <f>VLOOKUP(Q1611,重复!A:A,1,FALSE)</f>
        <v>#N/A</v>
      </c>
      <c r="P1611" s="317" t="s">
        <v>3512</v>
      </c>
      <c r="Q1611" s="279" t="s">
        <v>3513</v>
      </c>
      <c r="R1611" s="180" t="s">
        <v>4047</v>
      </c>
    </row>
    <row r="1612" s="267" customFormat="1" ht="16.5" spans="1:18">
      <c r="A1612" s="278" t="s">
        <v>4048</v>
      </c>
      <c r="B1612" s="278" t="s">
        <v>3509</v>
      </c>
      <c r="C1612" s="320"/>
      <c r="D1612" s="314" t="s">
        <v>4049</v>
      </c>
      <c r="E1612" s="285">
        <v>7847.38318965515</v>
      </c>
      <c r="F1612" s="285"/>
      <c r="G1612" s="286"/>
      <c r="H1612" s="286"/>
      <c r="I1612" s="286"/>
      <c r="J1612" s="286"/>
      <c r="K1612" s="286" t="e">
        <f>INDEX('2月'!F:F,MATCH(G1612,'2月'!A:A,0))</f>
        <v>#N/A</v>
      </c>
      <c r="L1612" s="287" t="s">
        <v>45</v>
      </c>
      <c r="M1612" s="287"/>
      <c r="N1612" s="287" t="s">
        <v>45</v>
      </c>
      <c r="O1612" s="286" t="e">
        <f>VLOOKUP(Q1612,重复!A:A,1,FALSE)</f>
        <v>#N/A</v>
      </c>
      <c r="P1612" s="317" t="s">
        <v>3512</v>
      </c>
      <c r="Q1612" s="279" t="s">
        <v>3513</v>
      </c>
      <c r="R1612" s="180" t="s">
        <v>4047</v>
      </c>
    </row>
    <row r="1613" s="267" customFormat="1" ht="16.5" spans="1:18">
      <c r="A1613" s="278" t="s">
        <v>4050</v>
      </c>
      <c r="B1613" s="278" t="s">
        <v>3509</v>
      </c>
      <c r="C1613" s="320"/>
      <c r="D1613" s="314" t="s">
        <v>4051</v>
      </c>
      <c r="E1613" s="285">
        <v>6277.90655172412</v>
      </c>
      <c r="F1613" s="285"/>
      <c r="G1613" s="286"/>
      <c r="H1613" s="286"/>
      <c r="I1613" s="286"/>
      <c r="J1613" s="286"/>
      <c r="K1613" s="286" t="e">
        <f>INDEX('2月'!F:F,MATCH(G1613,'2月'!A:A,0))</f>
        <v>#N/A</v>
      </c>
      <c r="L1613" s="287" t="s">
        <v>45</v>
      </c>
      <c r="M1613" s="287"/>
      <c r="N1613" s="287" t="s">
        <v>45</v>
      </c>
      <c r="O1613" s="286" t="e">
        <f>VLOOKUP(Q1613,重复!A:A,1,FALSE)</f>
        <v>#N/A</v>
      </c>
      <c r="P1613" s="317" t="s">
        <v>3512</v>
      </c>
      <c r="Q1613" s="279" t="s">
        <v>3513</v>
      </c>
      <c r="R1613" s="180" t="s">
        <v>4052</v>
      </c>
    </row>
    <row r="1614" s="267" customFormat="1" ht="16.5" spans="1:18">
      <c r="A1614" s="278" t="s">
        <v>4053</v>
      </c>
      <c r="B1614" s="278" t="s">
        <v>3509</v>
      </c>
      <c r="C1614" s="320"/>
      <c r="D1614" s="314" t="s">
        <v>4054</v>
      </c>
      <c r="E1614" s="285">
        <v>6277.90655172412</v>
      </c>
      <c r="F1614" s="285"/>
      <c r="G1614" s="286"/>
      <c r="H1614" s="286"/>
      <c r="I1614" s="286"/>
      <c r="J1614" s="286"/>
      <c r="K1614" s="286" t="e">
        <f>INDEX('2月'!F:F,MATCH(G1614,'2月'!A:A,0))</f>
        <v>#N/A</v>
      </c>
      <c r="L1614" s="287" t="s">
        <v>45</v>
      </c>
      <c r="M1614" s="287"/>
      <c r="N1614" s="287" t="s">
        <v>45</v>
      </c>
      <c r="O1614" s="286" t="e">
        <f>VLOOKUP(Q1614,重复!A:A,1,FALSE)</f>
        <v>#N/A</v>
      </c>
      <c r="P1614" s="317" t="s">
        <v>3512</v>
      </c>
      <c r="Q1614" s="279" t="s">
        <v>3513</v>
      </c>
      <c r="R1614" s="180" t="s">
        <v>4055</v>
      </c>
    </row>
    <row r="1615" s="267" customFormat="1" ht="16.5" spans="1:18">
      <c r="A1615" s="278" t="s">
        <v>4056</v>
      </c>
      <c r="B1615" s="278" t="s">
        <v>3509</v>
      </c>
      <c r="C1615" s="320"/>
      <c r="D1615" s="314" t="s">
        <v>4057</v>
      </c>
      <c r="E1615" s="285">
        <v>6277.90655172412</v>
      </c>
      <c r="F1615" s="285"/>
      <c r="G1615" s="286"/>
      <c r="H1615" s="286"/>
      <c r="I1615" s="286"/>
      <c r="J1615" s="286"/>
      <c r="K1615" s="286" t="e">
        <f>INDEX('2月'!F:F,MATCH(G1615,'2月'!A:A,0))</f>
        <v>#N/A</v>
      </c>
      <c r="L1615" s="287" t="s">
        <v>45</v>
      </c>
      <c r="M1615" s="287"/>
      <c r="N1615" s="287" t="s">
        <v>45</v>
      </c>
      <c r="O1615" s="286" t="e">
        <f>VLOOKUP(Q1615,重复!A:A,1,FALSE)</f>
        <v>#N/A</v>
      </c>
      <c r="P1615" s="317" t="s">
        <v>3512</v>
      </c>
      <c r="Q1615" s="279" t="s">
        <v>3513</v>
      </c>
      <c r="R1615" s="180" t="s">
        <v>4058</v>
      </c>
    </row>
    <row r="1616" s="267" customFormat="1" ht="16.5" spans="1:18">
      <c r="A1616" s="278" t="s">
        <v>4059</v>
      </c>
      <c r="B1616" s="278" t="s">
        <v>3509</v>
      </c>
      <c r="C1616" s="320"/>
      <c r="D1616" s="279" t="s">
        <v>4060</v>
      </c>
      <c r="E1616" s="285">
        <v>6277.90655172412</v>
      </c>
      <c r="F1616" s="285"/>
      <c r="G1616" s="286"/>
      <c r="H1616" s="286"/>
      <c r="I1616" s="286"/>
      <c r="J1616" s="286"/>
      <c r="K1616" s="286" t="e">
        <f>INDEX('2月'!F:F,MATCH(G1616,'2月'!A:A,0))</f>
        <v>#N/A</v>
      </c>
      <c r="L1616" s="287" t="s">
        <v>45</v>
      </c>
      <c r="M1616" s="287"/>
      <c r="N1616" s="287" t="s">
        <v>45</v>
      </c>
      <c r="O1616" s="286" t="e">
        <f>VLOOKUP(Q1616,重复!A:A,1,FALSE)</f>
        <v>#N/A</v>
      </c>
      <c r="P1616" s="317" t="s">
        <v>3512</v>
      </c>
      <c r="Q1616" s="279" t="s">
        <v>3513</v>
      </c>
      <c r="R1616" s="180" t="s">
        <v>4061</v>
      </c>
    </row>
    <row r="1617" spans="1:18">
      <c r="A1617" s="278" t="s">
        <v>4062</v>
      </c>
      <c r="B1617" s="295" t="s">
        <v>3509</v>
      </c>
      <c r="C1617" s="297"/>
      <c r="D1617" s="298" t="s">
        <v>4063</v>
      </c>
      <c r="E1617" s="285">
        <v>7847.38318965515</v>
      </c>
      <c r="F1617" s="285"/>
      <c r="G1617" s="286"/>
      <c r="H1617" s="286"/>
      <c r="I1617" s="286"/>
      <c r="J1617" s="286"/>
      <c r="K1617" s="286" t="e">
        <f>INDEX('2月'!F:F,MATCH(G1617,'2月'!A:A,0))</f>
        <v>#N/A</v>
      </c>
      <c r="L1617" s="287" t="s">
        <v>45</v>
      </c>
      <c r="M1617" s="287"/>
      <c r="N1617" s="287" t="s">
        <v>45</v>
      </c>
      <c r="O1617" s="286" t="e">
        <f>VLOOKUP(Q1617,重复!A:A,1,FALSE)</f>
        <v>#N/A</v>
      </c>
      <c r="P1617" s="327" t="s">
        <v>3512</v>
      </c>
      <c r="Q1617" s="279" t="s">
        <v>3513</v>
      </c>
      <c r="R1617" s="180" t="s">
        <v>4064</v>
      </c>
    </row>
    <row r="1618" s="267" customFormat="1" ht="16.5" spans="1:18">
      <c r="A1618" s="278" t="s">
        <v>4065</v>
      </c>
      <c r="B1618" s="278" t="s">
        <v>3509</v>
      </c>
      <c r="C1618" s="313" t="s">
        <v>4066</v>
      </c>
      <c r="D1618" s="314" t="s">
        <v>4067</v>
      </c>
      <c r="E1618" s="285">
        <v>0</v>
      </c>
      <c r="F1618" s="285"/>
      <c r="G1618" s="286"/>
      <c r="H1618" s="286"/>
      <c r="I1618" s="286"/>
      <c r="J1618" s="286"/>
      <c r="K1618" s="286" t="e">
        <f>INDEX('2月'!F:F,MATCH(G1618,'2月'!A:A,0))</f>
        <v>#N/A</v>
      </c>
      <c r="L1618" s="287" t="s">
        <v>45</v>
      </c>
      <c r="M1618" s="287"/>
      <c r="N1618" s="287" t="s">
        <v>45</v>
      </c>
      <c r="O1618" s="286" t="e">
        <f>VLOOKUP(Q1618,重复!A:A,1,FALSE)</f>
        <v>#N/A</v>
      </c>
      <c r="P1618" s="323" t="s">
        <v>3512</v>
      </c>
      <c r="Q1618" s="279" t="s">
        <v>3513</v>
      </c>
      <c r="R1618" s="176" t="s">
        <v>520</v>
      </c>
    </row>
    <row r="1619" s="267" customFormat="1" ht="16.5" spans="1:18">
      <c r="A1619" s="278" t="s">
        <v>4068</v>
      </c>
      <c r="B1619" s="278" t="s">
        <v>3509</v>
      </c>
      <c r="C1619" s="315"/>
      <c r="D1619" s="314" t="s">
        <v>4069</v>
      </c>
      <c r="E1619" s="285">
        <v>0</v>
      </c>
      <c r="F1619" s="285"/>
      <c r="G1619" s="286"/>
      <c r="H1619" s="286"/>
      <c r="I1619" s="286"/>
      <c r="J1619" s="286"/>
      <c r="K1619" s="286" t="e">
        <f>INDEX('2月'!F:F,MATCH(G1619,'2月'!A:A,0))</f>
        <v>#N/A</v>
      </c>
      <c r="L1619" s="287" t="s">
        <v>45</v>
      </c>
      <c r="M1619" s="287"/>
      <c r="N1619" s="287" t="s">
        <v>45</v>
      </c>
      <c r="O1619" s="286" t="e">
        <f>VLOOKUP(Q1619,重复!A:A,1,FALSE)</f>
        <v>#N/A</v>
      </c>
      <c r="P1619" s="323" t="s">
        <v>3512</v>
      </c>
      <c r="Q1619" s="279" t="s">
        <v>3513</v>
      </c>
      <c r="R1619" s="176" t="s">
        <v>520</v>
      </c>
    </row>
    <row r="1620" s="267" customFormat="1" ht="16.5" spans="1:18">
      <c r="A1620" s="278" t="s">
        <v>4070</v>
      </c>
      <c r="B1620" s="278" t="s">
        <v>3509</v>
      </c>
      <c r="C1620" s="315"/>
      <c r="D1620" s="314" t="s">
        <v>4071</v>
      </c>
      <c r="E1620" s="285">
        <v>0</v>
      </c>
      <c r="F1620" s="285"/>
      <c r="G1620" s="286"/>
      <c r="H1620" s="286"/>
      <c r="I1620" s="286"/>
      <c r="J1620" s="286"/>
      <c r="K1620" s="286" t="e">
        <f>INDEX('2月'!F:F,MATCH(G1620,'2月'!A:A,0))</f>
        <v>#N/A</v>
      </c>
      <c r="L1620" s="287" t="s">
        <v>45</v>
      </c>
      <c r="M1620" s="287"/>
      <c r="N1620" s="287" t="s">
        <v>45</v>
      </c>
      <c r="O1620" s="286" t="e">
        <f>VLOOKUP(Q1620,重复!A:A,1,FALSE)</f>
        <v>#N/A</v>
      </c>
      <c r="P1620" s="323" t="s">
        <v>3512</v>
      </c>
      <c r="Q1620" s="279" t="s">
        <v>3513</v>
      </c>
      <c r="R1620" s="176" t="s">
        <v>520</v>
      </c>
    </row>
    <row r="1621" s="267" customFormat="1" ht="16.5" spans="1:18">
      <c r="A1621" s="278" t="s">
        <v>4072</v>
      </c>
      <c r="B1621" s="278" t="s">
        <v>3509</v>
      </c>
      <c r="C1621" s="315"/>
      <c r="D1621" s="314" t="s">
        <v>4073</v>
      </c>
      <c r="E1621" s="285">
        <v>0</v>
      </c>
      <c r="F1621" s="285"/>
      <c r="G1621" s="286"/>
      <c r="H1621" s="286"/>
      <c r="I1621" s="286"/>
      <c r="J1621" s="286"/>
      <c r="K1621" s="286" t="e">
        <f>INDEX('2月'!F:F,MATCH(G1621,'2月'!A:A,0))</f>
        <v>#N/A</v>
      </c>
      <c r="L1621" s="287" t="s">
        <v>45</v>
      </c>
      <c r="M1621" s="287"/>
      <c r="N1621" s="287" t="s">
        <v>45</v>
      </c>
      <c r="O1621" s="286" t="e">
        <f>VLOOKUP(Q1621,重复!A:A,1,FALSE)</f>
        <v>#N/A</v>
      </c>
      <c r="P1621" s="323" t="s">
        <v>3512</v>
      </c>
      <c r="Q1621" s="279" t="s">
        <v>3513</v>
      </c>
      <c r="R1621" s="176" t="s">
        <v>520</v>
      </c>
    </row>
    <row r="1622" s="267" customFormat="1" ht="16.5" spans="1:18">
      <c r="A1622" s="278" t="s">
        <v>4074</v>
      </c>
      <c r="B1622" s="278" t="s">
        <v>3509</v>
      </c>
      <c r="C1622" s="315"/>
      <c r="D1622" s="314" t="s">
        <v>4075</v>
      </c>
      <c r="E1622" s="285">
        <v>0</v>
      </c>
      <c r="F1622" s="285"/>
      <c r="G1622" s="286"/>
      <c r="H1622" s="286"/>
      <c r="I1622" s="286"/>
      <c r="J1622" s="286"/>
      <c r="K1622" s="286" t="e">
        <f>INDEX('2月'!F:F,MATCH(G1622,'2月'!A:A,0))</f>
        <v>#N/A</v>
      </c>
      <c r="L1622" s="287" t="s">
        <v>45</v>
      </c>
      <c r="M1622" s="287"/>
      <c r="N1622" s="287" t="s">
        <v>45</v>
      </c>
      <c r="O1622" s="286" t="e">
        <f>VLOOKUP(Q1622,重复!A:A,1,FALSE)</f>
        <v>#N/A</v>
      </c>
      <c r="P1622" s="323" t="s">
        <v>3512</v>
      </c>
      <c r="Q1622" s="279" t="s">
        <v>3513</v>
      </c>
      <c r="R1622" s="176" t="s">
        <v>520</v>
      </c>
    </row>
    <row r="1623" s="267" customFormat="1" ht="16.5" spans="1:18">
      <c r="A1623" s="278" t="s">
        <v>4076</v>
      </c>
      <c r="B1623" s="278" t="s">
        <v>3509</v>
      </c>
      <c r="C1623" s="313" t="s">
        <v>4077</v>
      </c>
      <c r="D1623" s="314" t="s">
        <v>4078</v>
      </c>
      <c r="E1623" s="285">
        <v>0</v>
      </c>
      <c r="F1623" s="285"/>
      <c r="G1623" s="286"/>
      <c r="H1623" s="286"/>
      <c r="I1623" s="286"/>
      <c r="J1623" s="286"/>
      <c r="K1623" s="286" t="e">
        <f>INDEX('2月'!F:F,MATCH(G1623,'2月'!A:A,0))</f>
        <v>#N/A</v>
      </c>
      <c r="L1623" s="287" t="s">
        <v>45</v>
      </c>
      <c r="M1623" s="287"/>
      <c r="N1623" s="287" t="s">
        <v>45</v>
      </c>
      <c r="O1623" s="286" t="e">
        <f>VLOOKUP(Q1623,重复!A:A,1,FALSE)</f>
        <v>#N/A</v>
      </c>
      <c r="P1623" s="323" t="s">
        <v>3512</v>
      </c>
      <c r="Q1623" s="279" t="s">
        <v>3513</v>
      </c>
      <c r="R1623" s="176" t="s">
        <v>520</v>
      </c>
    </row>
    <row r="1624" s="267" customFormat="1" ht="16.5" spans="1:18">
      <c r="A1624" s="278" t="s">
        <v>4079</v>
      </c>
      <c r="B1624" s="278" t="s">
        <v>3509</v>
      </c>
      <c r="C1624" s="315"/>
      <c r="D1624" s="314" t="s">
        <v>4080</v>
      </c>
      <c r="E1624" s="285">
        <v>0</v>
      </c>
      <c r="F1624" s="285"/>
      <c r="G1624" s="286"/>
      <c r="H1624" s="286"/>
      <c r="I1624" s="286"/>
      <c r="J1624" s="286"/>
      <c r="K1624" s="286" t="e">
        <f>INDEX('2月'!F:F,MATCH(G1624,'2月'!A:A,0))</f>
        <v>#N/A</v>
      </c>
      <c r="L1624" s="287" t="s">
        <v>45</v>
      </c>
      <c r="M1624" s="287"/>
      <c r="N1624" s="287" t="s">
        <v>45</v>
      </c>
      <c r="O1624" s="286" t="e">
        <f>VLOOKUP(Q1624,重复!A:A,1,FALSE)</f>
        <v>#N/A</v>
      </c>
      <c r="P1624" s="323" t="s">
        <v>3512</v>
      </c>
      <c r="Q1624" s="279" t="s">
        <v>3513</v>
      </c>
      <c r="R1624" s="176" t="s">
        <v>520</v>
      </c>
    </row>
    <row r="1625" s="267" customFormat="1" ht="16.5" spans="1:18">
      <c r="A1625" s="278" t="s">
        <v>4081</v>
      </c>
      <c r="B1625" s="278" t="s">
        <v>3509</v>
      </c>
      <c r="C1625" s="315"/>
      <c r="D1625" s="314" t="s">
        <v>4069</v>
      </c>
      <c r="E1625" s="285">
        <v>0</v>
      </c>
      <c r="F1625" s="285"/>
      <c r="G1625" s="286"/>
      <c r="H1625" s="286"/>
      <c r="I1625" s="286"/>
      <c r="J1625" s="286"/>
      <c r="K1625" s="286" t="e">
        <f>INDEX('2月'!F:F,MATCH(G1625,'2月'!A:A,0))</f>
        <v>#N/A</v>
      </c>
      <c r="L1625" s="287" t="s">
        <v>45</v>
      </c>
      <c r="M1625" s="287"/>
      <c r="N1625" s="287" t="s">
        <v>45</v>
      </c>
      <c r="O1625" s="286" t="e">
        <f>VLOOKUP(Q1625,重复!A:A,1,FALSE)</f>
        <v>#N/A</v>
      </c>
      <c r="P1625" s="323" t="s">
        <v>3512</v>
      </c>
      <c r="Q1625" s="279" t="s">
        <v>3513</v>
      </c>
      <c r="R1625" s="176" t="s">
        <v>520</v>
      </c>
    </row>
    <row r="1626" s="267" customFormat="1" ht="16.5" spans="1:18">
      <c r="A1626" s="278" t="s">
        <v>4082</v>
      </c>
      <c r="B1626" s="278" t="s">
        <v>3509</v>
      </c>
      <c r="C1626" s="315"/>
      <c r="D1626" s="314" t="s">
        <v>4071</v>
      </c>
      <c r="E1626" s="285">
        <v>0</v>
      </c>
      <c r="F1626" s="285"/>
      <c r="G1626" s="286"/>
      <c r="H1626" s="286"/>
      <c r="I1626" s="286"/>
      <c r="J1626" s="286"/>
      <c r="K1626" s="286" t="e">
        <f>INDEX('2月'!F:F,MATCH(G1626,'2月'!A:A,0))</f>
        <v>#N/A</v>
      </c>
      <c r="L1626" s="287" t="s">
        <v>45</v>
      </c>
      <c r="M1626" s="287"/>
      <c r="N1626" s="287" t="s">
        <v>45</v>
      </c>
      <c r="O1626" s="286" t="e">
        <f>VLOOKUP(Q1626,重复!A:A,1,FALSE)</f>
        <v>#N/A</v>
      </c>
      <c r="P1626" s="323" t="s">
        <v>3512</v>
      </c>
      <c r="Q1626" s="279" t="s">
        <v>3513</v>
      </c>
      <c r="R1626" s="176" t="s">
        <v>520</v>
      </c>
    </row>
    <row r="1627" s="267" customFormat="1" ht="16.5" spans="1:18">
      <c r="A1627" s="278" t="s">
        <v>4083</v>
      </c>
      <c r="B1627" s="278" t="s">
        <v>3509</v>
      </c>
      <c r="C1627" s="315"/>
      <c r="D1627" s="314" t="s">
        <v>4073</v>
      </c>
      <c r="E1627" s="285">
        <v>0</v>
      </c>
      <c r="F1627" s="285"/>
      <c r="G1627" s="286"/>
      <c r="H1627" s="286"/>
      <c r="I1627" s="286"/>
      <c r="J1627" s="286"/>
      <c r="K1627" s="286" t="e">
        <f>INDEX('2月'!F:F,MATCH(G1627,'2月'!A:A,0))</f>
        <v>#N/A</v>
      </c>
      <c r="L1627" s="287" t="s">
        <v>45</v>
      </c>
      <c r="M1627" s="287"/>
      <c r="N1627" s="287" t="s">
        <v>45</v>
      </c>
      <c r="O1627" s="286" t="e">
        <f>VLOOKUP(Q1627,重复!A:A,1,FALSE)</f>
        <v>#N/A</v>
      </c>
      <c r="P1627" s="323" t="s">
        <v>3512</v>
      </c>
      <c r="Q1627" s="279" t="s">
        <v>3513</v>
      </c>
      <c r="R1627" s="176" t="s">
        <v>520</v>
      </c>
    </row>
    <row r="1628" s="267" customFormat="1" ht="16.5" spans="1:18">
      <c r="A1628" s="278" t="s">
        <v>4084</v>
      </c>
      <c r="B1628" s="278" t="s">
        <v>3509</v>
      </c>
      <c r="C1628" s="315"/>
      <c r="D1628" s="314" t="s">
        <v>4075</v>
      </c>
      <c r="E1628" s="285">
        <v>0</v>
      </c>
      <c r="F1628" s="285"/>
      <c r="G1628" s="286"/>
      <c r="H1628" s="286"/>
      <c r="I1628" s="286"/>
      <c r="J1628" s="286"/>
      <c r="K1628" s="286" t="e">
        <f>INDEX('2月'!F:F,MATCH(G1628,'2月'!A:A,0))</f>
        <v>#N/A</v>
      </c>
      <c r="L1628" s="287" t="s">
        <v>45</v>
      </c>
      <c r="M1628" s="287"/>
      <c r="N1628" s="287" t="s">
        <v>45</v>
      </c>
      <c r="O1628" s="286" t="e">
        <f>VLOOKUP(Q1628,重复!A:A,1,FALSE)</f>
        <v>#N/A</v>
      </c>
      <c r="P1628" s="323" t="s">
        <v>3512</v>
      </c>
      <c r="Q1628" s="279" t="s">
        <v>3513</v>
      </c>
      <c r="R1628" s="176" t="s">
        <v>520</v>
      </c>
    </row>
    <row r="1629" s="267" customFormat="1" ht="16.5" spans="1:18">
      <c r="A1629" s="278" t="s">
        <v>4085</v>
      </c>
      <c r="B1629" s="278" t="s">
        <v>3509</v>
      </c>
      <c r="C1629" s="313" t="s">
        <v>4086</v>
      </c>
      <c r="D1629" s="314" t="s">
        <v>4087</v>
      </c>
      <c r="E1629" s="285">
        <v>0</v>
      </c>
      <c r="F1629" s="285"/>
      <c r="G1629" s="286"/>
      <c r="H1629" s="286"/>
      <c r="I1629" s="286"/>
      <c r="J1629" s="286"/>
      <c r="K1629" s="286" t="e">
        <f>INDEX('2月'!F:F,MATCH(G1629,'2月'!A:A,0))</f>
        <v>#N/A</v>
      </c>
      <c r="L1629" s="287" t="s">
        <v>45</v>
      </c>
      <c r="M1629" s="287"/>
      <c r="N1629" s="287" t="s">
        <v>45</v>
      </c>
      <c r="O1629" s="286" t="str">
        <f>VLOOKUP(Q1629,重复!A:A,1,FALSE)</f>
        <v>技师Pad端</v>
      </c>
      <c r="P1629" s="317" t="s">
        <v>3512</v>
      </c>
      <c r="Q1629" s="279" t="s">
        <v>3838</v>
      </c>
      <c r="R1629" s="180" t="s">
        <v>4088</v>
      </c>
    </row>
    <row r="1630" s="267" customFormat="1" ht="16.5" spans="1:18">
      <c r="A1630" s="278" t="s">
        <v>4089</v>
      </c>
      <c r="B1630" s="278" t="s">
        <v>3509</v>
      </c>
      <c r="C1630" s="313" t="s">
        <v>4090</v>
      </c>
      <c r="D1630" s="314" t="s">
        <v>4091</v>
      </c>
      <c r="E1630" s="285">
        <v>0</v>
      </c>
      <c r="F1630" s="285"/>
      <c r="G1630" s="286"/>
      <c r="H1630" s="286"/>
      <c r="I1630" s="286"/>
      <c r="J1630" s="286"/>
      <c r="K1630" s="286" t="e">
        <f>INDEX('2月'!F:F,MATCH(G1630,'2月'!A:A,0))</f>
        <v>#N/A</v>
      </c>
      <c r="L1630" s="287" t="s">
        <v>45</v>
      </c>
      <c r="M1630" s="287"/>
      <c r="N1630" s="287" t="s">
        <v>45</v>
      </c>
      <c r="O1630" s="286" t="str">
        <f>VLOOKUP(Q1630,重复!A:A,1,FALSE)</f>
        <v>技师Pad端</v>
      </c>
      <c r="P1630" s="317" t="s">
        <v>3512</v>
      </c>
      <c r="Q1630" s="279" t="s">
        <v>3838</v>
      </c>
      <c r="R1630" s="180" t="s">
        <v>4092</v>
      </c>
    </row>
    <row r="1631" s="267" customFormat="1" ht="16.5" spans="1:18">
      <c r="A1631" s="278" t="s">
        <v>4093</v>
      </c>
      <c r="B1631" s="278" t="s">
        <v>3509</v>
      </c>
      <c r="C1631" s="313" t="s">
        <v>4094</v>
      </c>
      <c r="D1631" s="314" t="s">
        <v>4095</v>
      </c>
      <c r="E1631" s="285">
        <v>10986.3364655172</v>
      </c>
      <c r="F1631" s="285"/>
      <c r="G1631" s="286"/>
      <c r="H1631" s="286"/>
      <c r="I1631" s="286"/>
      <c r="J1631" s="286"/>
      <c r="K1631" s="286" t="e">
        <f>INDEX('2月'!F:F,MATCH(G1631,'2月'!A:A,0))</f>
        <v>#N/A</v>
      </c>
      <c r="L1631" s="287" t="s">
        <v>45</v>
      </c>
      <c r="M1631" s="287"/>
      <c r="N1631" s="287" t="s">
        <v>45</v>
      </c>
      <c r="O1631" s="286" t="str">
        <f>VLOOKUP(Q1631,重复!A:A,1,FALSE)</f>
        <v>技师Pad端</v>
      </c>
      <c r="P1631" s="317" t="s">
        <v>3512</v>
      </c>
      <c r="Q1631" s="279" t="s">
        <v>3838</v>
      </c>
      <c r="R1631" s="180" t="s">
        <v>4096</v>
      </c>
    </row>
    <row r="1632" s="267" customFormat="1" ht="16.5" spans="1:18">
      <c r="A1632" s="278" t="s">
        <v>4097</v>
      </c>
      <c r="B1632" s="278" t="s">
        <v>3509</v>
      </c>
      <c r="C1632" s="315"/>
      <c r="D1632" s="314" t="s">
        <v>4098</v>
      </c>
      <c r="E1632" s="285">
        <v>6277.90655172412</v>
      </c>
      <c r="F1632" s="285"/>
      <c r="G1632" s="286"/>
      <c r="H1632" s="286"/>
      <c r="I1632" s="286"/>
      <c r="J1632" s="286"/>
      <c r="K1632" s="286" t="e">
        <f>INDEX('2月'!F:F,MATCH(G1632,'2月'!A:A,0))</f>
        <v>#N/A</v>
      </c>
      <c r="L1632" s="287" t="s">
        <v>45</v>
      </c>
      <c r="M1632" s="287"/>
      <c r="N1632" s="287" t="s">
        <v>45</v>
      </c>
      <c r="O1632" s="286" t="str">
        <f>VLOOKUP(Q1632,重复!A:A,1,FALSE)</f>
        <v>技师Pad端</v>
      </c>
      <c r="P1632" s="317" t="s">
        <v>3512</v>
      </c>
      <c r="Q1632" s="279" t="s">
        <v>3838</v>
      </c>
      <c r="R1632" s="180" t="s">
        <v>4096</v>
      </c>
    </row>
    <row r="1633" s="267" customFormat="1" ht="16.5" spans="1:18">
      <c r="A1633" s="278" t="s">
        <v>4099</v>
      </c>
      <c r="B1633" s="278" t="s">
        <v>3509</v>
      </c>
      <c r="C1633" s="315"/>
      <c r="D1633" s="314" t="s">
        <v>4100</v>
      </c>
      <c r="E1633" s="285">
        <v>0</v>
      </c>
      <c r="F1633" s="285"/>
      <c r="G1633" s="286"/>
      <c r="H1633" s="286"/>
      <c r="I1633" s="286"/>
      <c r="J1633" s="286"/>
      <c r="K1633" s="286" t="e">
        <f>INDEX('2月'!F:F,MATCH(G1633,'2月'!A:A,0))</f>
        <v>#N/A</v>
      </c>
      <c r="L1633" s="287" t="s">
        <v>45</v>
      </c>
      <c r="M1633" s="287"/>
      <c r="N1633" s="287" t="s">
        <v>45</v>
      </c>
      <c r="O1633" s="286" t="str">
        <f>VLOOKUP(Q1633,重复!A:A,1,FALSE)</f>
        <v>技师Pad端</v>
      </c>
      <c r="P1633" s="317" t="s">
        <v>3512</v>
      </c>
      <c r="Q1633" s="279" t="s">
        <v>3838</v>
      </c>
      <c r="R1633" s="180" t="s">
        <v>4096</v>
      </c>
    </row>
    <row r="1634" s="267" customFormat="1" ht="16.5" spans="1:18">
      <c r="A1634" s="278" t="s">
        <v>4101</v>
      </c>
      <c r="B1634" s="278" t="s">
        <v>3509</v>
      </c>
      <c r="C1634" s="315"/>
      <c r="D1634" s="314" t="s">
        <v>4102</v>
      </c>
      <c r="E1634" s="285">
        <v>0</v>
      </c>
      <c r="F1634" s="285"/>
      <c r="G1634" s="286"/>
      <c r="H1634" s="286"/>
      <c r="I1634" s="286"/>
      <c r="J1634" s="286"/>
      <c r="K1634" s="286" t="e">
        <f>INDEX('2月'!F:F,MATCH(G1634,'2月'!A:A,0))</f>
        <v>#N/A</v>
      </c>
      <c r="L1634" s="287" t="s">
        <v>45</v>
      </c>
      <c r="M1634" s="287"/>
      <c r="N1634" s="287" t="s">
        <v>45</v>
      </c>
      <c r="O1634" s="286" t="str">
        <f>VLOOKUP(Q1634,重复!A:A,1,FALSE)</f>
        <v>技师Pad端</v>
      </c>
      <c r="P1634" s="317" t="s">
        <v>3512</v>
      </c>
      <c r="Q1634" s="279" t="s">
        <v>3838</v>
      </c>
      <c r="R1634" s="180" t="s">
        <v>4096</v>
      </c>
    </row>
    <row r="1635" s="267" customFormat="1" ht="16.5" spans="1:18">
      <c r="A1635" s="278" t="s">
        <v>4103</v>
      </c>
      <c r="B1635" s="278" t="s">
        <v>3509</v>
      </c>
      <c r="C1635" s="315"/>
      <c r="D1635" s="314" t="s">
        <v>4104</v>
      </c>
      <c r="E1635" s="285">
        <v>0</v>
      </c>
      <c r="F1635" s="285"/>
      <c r="G1635" s="286"/>
      <c r="H1635" s="286"/>
      <c r="I1635" s="286"/>
      <c r="J1635" s="286"/>
      <c r="K1635" s="286" t="e">
        <f>INDEX('2月'!F:F,MATCH(G1635,'2月'!A:A,0))</f>
        <v>#N/A</v>
      </c>
      <c r="L1635" s="287" t="s">
        <v>45</v>
      </c>
      <c r="M1635" s="287"/>
      <c r="N1635" s="287" t="s">
        <v>45</v>
      </c>
      <c r="O1635" s="286" t="str">
        <f>VLOOKUP(Q1635,重复!A:A,1,FALSE)</f>
        <v>技师Pad端</v>
      </c>
      <c r="P1635" s="317" t="s">
        <v>3512</v>
      </c>
      <c r="Q1635" s="279" t="s">
        <v>3838</v>
      </c>
      <c r="R1635" s="180" t="s">
        <v>4096</v>
      </c>
    </row>
    <row r="1636" s="267" customFormat="1" ht="16.5" spans="1:18">
      <c r="A1636" s="278" t="s">
        <v>4105</v>
      </c>
      <c r="B1636" s="278" t="s">
        <v>3509</v>
      </c>
      <c r="C1636" s="315"/>
      <c r="D1636" s="314" t="s">
        <v>4106</v>
      </c>
      <c r="E1636" s="285">
        <v>0</v>
      </c>
      <c r="F1636" s="285"/>
      <c r="G1636" s="286"/>
      <c r="H1636" s="286"/>
      <c r="I1636" s="286"/>
      <c r="J1636" s="286"/>
      <c r="K1636" s="286" t="e">
        <f>INDEX('2月'!F:F,MATCH(G1636,'2月'!A:A,0))</f>
        <v>#N/A</v>
      </c>
      <c r="L1636" s="287" t="s">
        <v>45</v>
      </c>
      <c r="M1636" s="287"/>
      <c r="N1636" s="287" t="s">
        <v>45</v>
      </c>
      <c r="O1636" s="286" t="str">
        <f>VLOOKUP(Q1636,重复!A:A,1,FALSE)</f>
        <v>技师Pad端</v>
      </c>
      <c r="P1636" s="317" t="s">
        <v>3512</v>
      </c>
      <c r="Q1636" s="279" t="s">
        <v>3838</v>
      </c>
      <c r="R1636" s="180" t="s">
        <v>4096</v>
      </c>
    </row>
    <row r="1637" s="267" customFormat="1" ht="16.5" spans="1:18">
      <c r="A1637" s="278" t="s">
        <v>4107</v>
      </c>
      <c r="B1637" s="278" t="s">
        <v>3509</v>
      </c>
      <c r="C1637" s="315"/>
      <c r="D1637" s="317" t="s">
        <v>4108</v>
      </c>
      <c r="E1637" s="285">
        <v>0</v>
      </c>
      <c r="F1637" s="285"/>
      <c r="G1637" s="286"/>
      <c r="H1637" s="286"/>
      <c r="I1637" s="286"/>
      <c r="J1637" s="286"/>
      <c r="K1637" s="286" t="e">
        <f>INDEX('2月'!F:F,MATCH(G1637,'2月'!A:A,0))</f>
        <v>#N/A</v>
      </c>
      <c r="L1637" s="287" t="s">
        <v>45</v>
      </c>
      <c r="M1637" s="287"/>
      <c r="N1637" s="287" t="s">
        <v>45</v>
      </c>
      <c r="O1637" s="286" t="str">
        <f>VLOOKUP(Q1637,重复!A:A,1,FALSE)</f>
        <v>技师Pad端</v>
      </c>
      <c r="P1637" s="317" t="s">
        <v>3512</v>
      </c>
      <c r="Q1637" s="279" t="s">
        <v>3838</v>
      </c>
      <c r="R1637" s="180" t="s">
        <v>4096</v>
      </c>
    </row>
    <row r="1638" s="267" customFormat="1" ht="16.5" spans="1:18">
      <c r="A1638" s="278" t="s">
        <v>4109</v>
      </c>
      <c r="B1638" s="278" t="s">
        <v>3509</v>
      </c>
      <c r="C1638" s="315"/>
      <c r="D1638" s="317" t="s">
        <v>4110</v>
      </c>
      <c r="E1638" s="285">
        <v>0</v>
      </c>
      <c r="F1638" s="285"/>
      <c r="G1638" s="286"/>
      <c r="H1638" s="286"/>
      <c r="I1638" s="286"/>
      <c r="J1638" s="286"/>
      <c r="K1638" s="286" t="e">
        <f>INDEX('2月'!F:F,MATCH(G1638,'2月'!A:A,0))</f>
        <v>#N/A</v>
      </c>
      <c r="L1638" s="287" t="s">
        <v>45</v>
      </c>
      <c r="M1638" s="287"/>
      <c r="N1638" s="287" t="s">
        <v>45</v>
      </c>
      <c r="O1638" s="286" t="str">
        <f>VLOOKUP(Q1638,重复!A:A,1,FALSE)</f>
        <v>技师Pad端</v>
      </c>
      <c r="P1638" s="317" t="s">
        <v>3512</v>
      </c>
      <c r="Q1638" s="279" t="s">
        <v>3838</v>
      </c>
      <c r="R1638" s="180" t="s">
        <v>4096</v>
      </c>
    </row>
    <row r="1639" s="267" customFormat="1" ht="16.5" spans="1:18">
      <c r="A1639" s="278" t="s">
        <v>4111</v>
      </c>
      <c r="B1639" s="278" t="s">
        <v>3509</v>
      </c>
      <c r="C1639" s="315"/>
      <c r="D1639" s="317" t="s">
        <v>4112</v>
      </c>
      <c r="E1639" s="285">
        <v>6277.90655172412</v>
      </c>
      <c r="F1639" s="285"/>
      <c r="G1639" s="286"/>
      <c r="H1639" s="286"/>
      <c r="I1639" s="286"/>
      <c r="J1639" s="286"/>
      <c r="K1639" s="286" t="e">
        <f>INDEX('2月'!F:F,MATCH(G1639,'2月'!A:A,0))</f>
        <v>#N/A</v>
      </c>
      <c r="L1639" s="287" t="s">
        <v>45</v>
      </c>
      <c r="M1639" s="287"/>
      <c r="N1639" s="287" t="s">
        <v>45</v>
      </c>
      <c r="O1639" s="286" t="str">
        <f>VLOOKUP(Q1639,重复!A:A,1,FALSE)</f>
        <v>技师Pad端</v>
      </c>
      <c r="P1639" s="317" t="s">
        <v>3512</v>
      </c>
      <c r="Q1639" s="279" t="s">
        <v>3838</v>
      </c>
      <c r="R1639" s="180" t="s">
        <v>4096</v>
      </c>
    </row>
    <row r="1640" s="267" customFormat="1" ht="16.5" spans="1:18">
      <c r="A1640" s="278" t="s">
        <v>4113</v>
      </c>
      <c r="B1640" s="278" t="s">
        <v>3509</v>
      </c>
      <c r="C1640" s="315"/>
      <c r="D1640" s="317" t="s">
        <v>4114</v>
      </c>
      <c r="E1640" s="285">
        <v>0</v>
      </c>
      <c r="F1640" s="285"/>
      <c r="G1640" s="286"/>
      <c r="H1640" s="286"/>
      <c r="I1640" s="286"/>
      <c r="J1640" s="286"/>
      <c r="K1640" s="286" t="e">
        <f>INDEX('2月'!F:F,MATCH(G1640,'2月'!A:A,0))</f>
        <v>#N/A</v>
      </c>
      <c r="L1640" s="287" t="s">
        <v>45</v>
      </c>
      <c r="M1640" s="287"/>
      <c r="N1640" s="287" t="s">
        <v>45</v>
      </c>
      <c r="O1640" s="286" t="str">
        <f>VLOOKUP(Q1640,重复!A:A,1,FALSE)</f>
        <v>技师Pad端</v>
      </c>
      <c r="P1640" s="317" t="s">
        <v>3512</v>
      </c>
      <c r="Q1640" s="279" t="s">
        <v>3838</v>
      </c>
      <c r="R1640" s="180" t="s">
        <v>4115</v>
      </c>
    </row>
    <row r="1641" s="267" customFormat="1" ht="16.5" spans="1:18">
      <c r="A1641" s="278" t="s">
        <v>4116</v>
      </c>
      <c r="B1641" s="278" t="s">
        <v>3509</v>
      </c>
      <c r="C1641" s="315"/>
      <c r="D1641" s="317" t="s">
        <v>4117</v>
      </c>
      <c r="E1641" s="285">
        <v>6277.90655172412</v>
      </c>
      <c r="F1641" s="285"/>
      <c r="G1641" s="286"/>
      <c r="H1641" s="286"/>
      <c r="I1641" s="286"/>
      <c r="J1641" s="286"/>
      <c r="K1641" s="286" t="e">
        <f>INDEX('2月'!F:F,MATCH(G1641,'2月'!A:A,0))</f>
        <v>#N/A</v>
      </c>
      <c r="L1641" s="287" t="s">
        <v>45</v>
      </c>
      <c r="M1641" s="287"/>
      <c r="N1641" s="287" t="s">
        <v>45</v>
      </c>
      <c r="O1641" s="286" t="str">
        <f>VLOOKUP(Q1641,重复!A:A,1,FALSE)</f>
        <v>技师Pad端</v>
      </c>
      <c r="P1641" s="317" t="s">
        <v>3512</v>
      </c>
      <c r="Q1641" s="279" t="s">
        <v>3838</v>
      </c>
      <c r="R1641" s="180" t="s">
        <v>4115</v>
      </c>
    </row>
    <row r="1642" s="267" customFormat="1" ht="16.5" spans="1:18">
      <c r="A1642" s="278" t="s">
        <v>4118</v>
      </c>
      <c r="B1642" s="278" t="s">
        <v>3509</v>
      </c>
      <c r="C1642" s="315"/>
      <c r="D1642" s="317" t="s">
        <v>4119</v>
      </c>
      <c r="E1642" s="285">
        <v>6277.90655172412</v>
      </c>
      <c r="F1642" s="285"/>
      <c r="G1642" s="286"/>
      <c r="H1642" s="286"/>
      <c r="I1642" s="286"/>
      <c r="J1642" s="286"/>
      <c r="K1642" s="286" t="e">
        <f>INDEX('2月'!F:F,MATCH(G1642,'2月'!A:A,0))</f>
        <v>#N/A</v>
      </c>
      <c r="L1642" s="287" t="s">
        <v>45</v>
      </c>
      <c r="M1642" s="287"/>
      <c r="N1642" s="287" t="s">
        <v>45</v>
      </c>
      <c r="O1642" s="286" t="str">
        <f>VLOOKUP(Q1642,重复!A:A,1,FALSE)</f>
        <v>技师Pad端</v>
      </c>
      <c r="P1642" s="317" t="s">
        <v>3512</v>
      </c>
      <c r="Q1642" s="279" t="s">
        <v>3838</v>
      </c>
      <c r="R1642" s="180" t="s">
        <v>4115</v>
      </c>
    </row>
    <row r="1643" s="267" customFormat="1" ht="16.5" spans="1:18">
      <c r="A1643" s="278" t="s">
        <v>4120</v>
      </c>
      <c r="B1643" s="278" t="s">
        <v>3509</v>
      </c>
      <c r="C1643" s="315"/>
      <c r="D1643" s="317" t="s">
        <v>4121</v>
      </c>
      <c r="E1643" s="285">
        <v>6277.90655172412</v>
      </c>
      <c r="F1643" s="285"/>
      <c r="G1643" s="286"/>
      <c r="H1643" s="286"/>
      <c r="I1643" s="286"/>
      <c r="J1643" s="286"/>
      <c r="K1643" s="286" t="e">
        <f>INDEX('2月'!F:F,MATCH(G1643,'2月'!A:A,0))</f>
        <v>#N/A</v>
      </c>
      <c r="L1643" s="287" t="s">
        <v>45</v>
      </c>
      <c r="M1643" s="287"/>
      <c r="N1643" s="287" t="s">
        <v>45</v>
      </c>
      <c r="O1643" s="286" t="str">
        <f>VLOOKUP(Q1643,重复!A:A,1,FALSE)</f>
        <v>技师Pad端</v>
      </c>
      <c r="P1643" s="317" t="s">
        <v>3512</v>
      </c>
      <c r="Q1643" s="279" t="s">
        <v>3838</v>
      </c>
      <c r="R1643" s="180" t="s">
        <v>4115</v>
      </c>
    </row>
    <row r="1644" s="267" customFormat="1" ht="16.5" spans="1:18">
      <c r="A1644" s="278" t="s">
        <v>4122</v>
      </c>
      <c r="B1644" s="278" t="s">
        <v>3509</v>
      </c>
      <c r="C1644" s="315"/>
      <c r="D1644" s="317" t="s">
        <v>4123</v>
      </c>
      <c r="E1644" s="285">
        <v>0</v>
      </c>
      <c r="F1644" s="285"/>
      <c r="G1644" s="286"/>
      <c r="H1644" s="286"/>
      <c r="I1644" s="286"/>
      <c r="J1644" s="286"/>
      <c r="K1644" s="286" t="e">
        <f>INDEX('2月'!F:F,MATCH(G1644,'2月'!A:A,0))</f>
        <v>#N/A</v>
      </c>
      <c r="L1644" s="287" t="s">
        <v>45</v>
      </c>
      <c r="M1644" s="287"/>
      <c r="N1644" s="287" t="s">
        <v>45</v>
      </c>
      <c r="O1644" s="286" t="str">
        <f>VLOOKUP(Q1644,重复!A:A,1,FALSE)</f>
        <v>技师Pad端</v>
      </c>
      <c r="P1644" s="317" t="s">
        <v>3512</v>
      </c>
      <c r="Q1644" s="279" t="s">
        <v>3838</v>
      </c>
      <c r="R1644" s="180" t="s">
        <v>3547</v>
      </c>
    </row>
    <row r="1645" s="267" customFormat="1" ht="16.5" spans="1:18">
      <c r="A1645" s="278" t="s">
        <v>4124</v>
      </c>
      <c r="B1645" s="278" t="s">
        <v>3509</v>
      </c>
      <c r="C1645" s="315"/>
      <c r="D1645" s="317" t="s">
        <v>4125</v>
      </c>
      <c r="E1645" s="285">
        <v>6277.90655172412</v>
      </c>
      <c r="F1645" s="285"/>
      <c r="G1645" s="286"/>
      <c r="H1645" s="286"/>
      <c r="I1645" s="286"/>
      <c r="J1645" s="286"/>
      <c r="K1645" s="286" t="e">
        <f>INDEX('2月'!F:F,MATCH(G1645,'2月'!A:A,0))</f>
        <v>#N/A</v>
      </c>
      <c r="L1645" s="287" t="s">
        <v>45</v>
      </c>
      <c r="M1645" s="287"/>
      <c r="N1645" s="287" t="s">
        <v>45</v>
      </c>
      <c r="O1645" s="286" t="str">
        <f>VLOOKUP(Q1645,重复!A:A,1,FALSE)</f>
        <v>技师Pad端</v>
      </c>
      <c r="P1645" s="317" t="s">
        <v>3512</v>
      </c>
      <c r="Q1645" s="279" t="s">
        <v>3838</v>
      </c>
      <c r="R1645" s="180" t="s">
        <v>3547</v>
      </c>
    </row>
    <row r="1646" s="267" customFormat="1" ht="16.5" spans="1:18">
      <c r="A1646" s="278" t="s">
        <v>4126</v>
      </c>
      <c r="B1646" s="278" t="s">
        <v>3509</v>
      </c>
      <c r="C1646" s="315"/>
      <c r="D1646" s="317" t="s">
        <v>4127</v>
      </c>
      <c r="E1646" s="285">
        <v>6277.90655172412</v>
      </c>
      <c r="F1646" s="285"/>
      <c r="G1646" s="286"/>
      <c r="H1646" s="286"/>
      <c r="I1646" s="286"/>
      <c r="J1646" s="286"/>
      <c r="K1646" s="286" t="e">
        <f>INDEX('2月'!F:F,MATCH(G1646,'2月'!A:A,0))</f>
        <v>#N/A</v>
      </c>
      <c r="L1646" s="287" t="s">
        <v>45</v>
      </c>
      <c r="M1646" s="287"/>
      <c r="N1646" s="287" t="s">
        <v>45</v>
      </c>
      <c r="O1646" s="286" t="str">
        <f>VLOOKUP(Q1646,重复!A:A,1,FALSE)</f>
        <v>技师Pad端</v>
      </c>
      <c r="P1646" s="317" t="s">
        <v>3512</v>
      </c>
      <c r="Q1646" s="279" t="s">
        <v>3838</v>
      </c>
      <c r="R1646" s="180" t="s">
        <v>3547</v>
      </c>
    </row>
    <row r="1647" s="267" customFormat="1" ht="16.5" spans="1:18">
      <c r="A1647" s="278" t="s">
        <v>4128</v>
      </c>
      <c r="B1647" s="278" t="s">
        <v>3509</v>
      </c>
      <c r="C1647" s="315"/>
      <c r="D1647" s="317" t="s">
        <v>4129</v>
      </c>
      <c r="E1647" s="285">
        <v>6277.90655172412</v>
      </c>
      <c r="F1647" s="285"/>
      <c r="G1647" s="286"/>
      <c r="H1647" s="286"/>
      <c r="I1647" s="286"/>
      <c r="J1647" s="286"/>
      <c r="K1647" s="286" t="e">
        <f>INDEX('2月'!F:F,MATCH(G1647,'2月'!A:A,0))</f>
        <v>#N/A</v>
      </c>
      <c r="L1647" s="287" t="s">
        <v>45</v>
      </c>
      <c r="M1647" s="287"/>
      <c r="N1647" s="287" t="s">
        <v>45</v>
      </c>
      <c r="O1647" s="286" t="str">
        <f>VLOOKUP(Q1647,重复!A:A,1,FALSE)</f>
        <v>技师Pad端</v>
      </c>
      <c r="P1647" s="317" t="s">
        <v>3512</v>
      </c>
      <c r="Q1647" s="279" t="s">
        <v>3838</v>
      </c>
      <c r="R1647" s="180" t="s">
        <v>3547</v>
      </c>
    </row>
    <row r="1648" s="267" customFormat="1" ht="16.5" spans="1:18">
      <c r="A1648" s="278" t="s">
        <v>4130</v>
      </c>
      <c r="B1648" s="278" t="s">
        <v>3509</v>
      </c>
      <c r="C1648" s="313" t="s">
        <v>4131</v>
      </c>
      <c r="D1648" s="328" t="s">
        <v>4132</v>
      </c>
      <c r="E1648" s="285">
        <v>0</v>
      </c>
      <c r="F1648" s="285"/>
      <c r="G1648" s="286"/>
      <c r="H1648" s="286"/>
      <c r="I1648" s="286"/>
      <c r="J1648" s="286"/>
      <c r="K1648" s="286" t="e">
        <f>INDEX('2月'!F:F,MATCH(G1648,'2月'!A:A,0))</f>
        <v>#N/A</v>
      </c>
      <c r="L1648" s="287" t="s">
        <v>45</v>
      </c>
      <c r="M1648" s="287"/>
      <c r="N1648" s="287" t="s">
        <v>45</v>
      </c>
      <c r="O1648" s="286" t="str">
        <f>VLOOKUP(Q1648,重复!A:A,1,FALSE)</f>
        <v>技师Pad端</v>
      </c>
      <c r="P1648" s="317" t="s">
        <v>3512</v>
      </c>
      <c r="Q1648" s="279" t="s">
        <v>3838</v>
      </c>
      <c r="R1648" s="180" t="s">
        <v>4096</v>
      </c>
    </row>
    <row r="1649" s="267" customFormat="1" ht="16.5" spans="1:18">
      <c r="A1649" s="278" t="s">
        <v>4133</v>
      </c>
      <c r="B1649" s="278" t="s">
        <v>3509</v>
      </c>
      <c r="C1649" s="279" t="s">
        <v>4094</v>
      </c>
      <c r="D1649" s="317" t="s">
        <v>4134</v>
      </c>
      <c r="E1649" s="285">
        <v>0</v>
      </c>
      <c r="F1649" s="285"/>
      <c r="G1649" s="286"/>
      <c r="H1649" s="286"/>
      <c r="I1649" s="286"/>
      <c r="J1649" s="286"/>
      <c r="K1649" s="286" t="e">
        <f>INDEX('2月'!F:F,MATCH(G1649,'2月'!A:A,0))</f>
        <v>#N/A</v>
      </c>
      <c r="L1649" s="287" t="s">
        <v>45</v>
      </c>
      <c r="M1649" s="287"/>
      <c r="N1649" s="287" t="s">
        <v>45</v>
      </c>
      <c r="O1649" s="286" t="str">
        <f>VLOOKUP(Q1649,重复!A:A,1,FALSE)</f>
        <v>技师Pad端</v>
      </c>
      <c r="P1649" s="317" t="s">
        <v>3512</v>
      </c>
      <c r="Q1649" s="279" t="s">
        <v>3838</v>
      </c>
      <c r="R1649" s="180" t="s">
        <v>4096</v>
      </c>
    </row>
    <row r="1650" s="267" customFormat="1" ht="16.5" spans="1:18">
      <c r="A1650" s="278" t="s">
        <v>4135</v>
      </c>
      <c r="B1650" s="278" t="s">
        <v>3509</v>
      </c>
      <c r="C1650" s="314"/>
      <c r="D1650" s="317" t="s">
        <v>4136</v>
      </c>
      <c r="E1650" s="285">
        <v>0</v>
      </c>
      <c r="F1650" s="285"/>
      <c r="G1650" s="286"/>
      <c r="H1650" s="286"/>
      <c r="I1650" s="286"/>
      <c r="J1650" s="286"/>
      <c r="K1650" s="286" t="e">
        <f>INDEX('2月'!F:F,MATCH(G1650,'2月'!A:A,0))</f>
        <v>#N/A</v>
      </c>
      <c r="L1650" s="287" t="s">
        <v>45</v>
      </c>
      <c r="M1650" s="287"/>
      <c r="N1650" s="287" t="s">
        <v>45</v>
      </c>
      <c r="O1650" s="286" t="str">
        <f>VLOOKUP(Q1650,重复!A:A,1,FALSE)</f>
        <v>技师Pad端</v>
      </c>
      <c r="P1650" s="317" t="s">
        <v>3512</v>
      </c>
      <c r="Q1650" s="279" t="s">
        <v>3838</v>
      </c>
      <c r="R1650" s="180" t="s">
        <v>4096</v>
      </c>
    </row>
    <row r="1651" s="267" customFormat="1" ht="16.5" spans="1:18">
      <c r="A1651" s="278" t="s">
        <v>4137</v>
      </c>
      <c r="B1651" s="278" t="s">
        <v>3509</v>
      </c>
      <c r="C1651" s="315"/>
      <c r="D1651" s="314" t="s">
        <v>4138</v>
      </c>
      <c r="E1651" s="285">
        <v>10986.3364655172</v>
      </c>
      <c r="F1651" s="285"/>
      <c r="G1651" s="286"/>
      <c r="H1651" s="286"/>
      <c r="I1651" s="286"/>
      <c r="J1651" s="286"/>
      <c r="K1651" s="286" t="e">
        <f>INDEX('2月'!F:F,MATCH(G1651,'2月'!A:A,0))</f>
        <v>#N/A</v>
      </c>
      <c r="L1651" s="287" t="s">
        <v>45</v>
      </c>
      <c r="M1651" s="287"/>
      <c r="N1651" s="287" t="s">
        <v>45</v>
      </c>
      <c r="O1651" s="286" t="str">
        <f>VLOOKUP(Q1651,重复!A:A,1,FALSE)</f>
        <v>技师Pad端</v>
      </c>
      <c r="P1651" s="317" t="s">
        <v>3512</v>
      </c>
      <c r="Q1651" s="279" t="s">
        <v>3838</v>
      </c>
      <c r="R1651" s="180" t="s">
        <v>4139</v>
      </c>
    </row>
    <row r="1652" s="267" customFormat="1" ht="16.5" spans="1:18">
      <c r="A1652" s="278" t="s">
        <v>4140</v>
      </c>
      <c r="B1652" s="278" t="s">
        <v>3509</v>
      </c>
      <c r="C1652" s="315"/>
      <c r="D1652" s="314" t="s">
        <v>4141</v>
      </c>
      <c r="E1652" s="285">
        <v>6277.90655172412</v>
      </c>
      <c r="F1652" s="285"/>
      <c r="G1652" s="286"/>
      <c r="H1652" s="286"/>
      <c r="I1652" s="286"/>
      <c r="J1652" s="286"/>
      <c r="K1652" s="286" t="e">
        <f>INDEX('2月'!F:F,MATCH(G1652,'2月'!A:A,0))</f>
        <v>#N/A</v>
      </c>
      <c r="L1652" s="287" t="s">
        <v>45</v>
      </c>
      <c r="M1652" s="287"/>
      <c r="N1652" s="287" t="s">
        <v>45</v>
      </c>
      <c r="O1652" s="286" t="str">
        <f>VLOOKUP(Q1652,重复!A:A,1,FALSE)</f>
        <v>技师Pad端</v>
      </c>
      <c r="P1652" s="317" t="s">
        <v>3512</v>
      </c>
      <c r="Q1652" s="279" t="s">
        <v>3838</v>
      </c>
      <c r="R1652" s="180" t="s">
        <v>4139</v>
      </c>
    </row>
    <row r="1653" s="267" customFormat="1" ht="16.5" spans="1:18">
      <c r="A1653" s="278" t="s">
        <v>4142</v>
      </c>
      <c r="B1653" s="278" t="s">
        <v>3509</v>
      </c>
      <c r="C1653" s="315"/>
      <c r="D1653" s="314" t="s">
        <v>4143</v>
      </c>
      <c r="E1653" s="285">
        <v>0</v>
      </c>
      <c r="F1653" s="285"/>
      <c r="G1653" s="286"/>
      <c r="H1653" s="286"/>
      <c r="I1653" s="286"/>
      <c r="J1653" s="286"/>
      <c r="K1653" s="286" t="e">
        <f>INDEX('2月'!F:F,MATCH(G1653,'2月'!A:A,0))</f>
        <v>#N/A</v>
      </c>
      <c r="L1653" s="287" t="s">
        <v>45</v>
      </c>
      <c r="M1653" s="287"/>
      <c r="N1653" s="287" t="s">
        <v>45</v>
      </c>
      <c r="O1653" s="286" t="str">
        <f>VLOOKUP(Q1653,重复!A:A,1,FALSE)</f>
        <v>技师Pad端</v>
      </c>
      <c r="P1653" s="317" t="s">
        <v>3512</v>
      </c>
      <c r="Q1653" s="279" t="s">
        <v>3838</v>
      </c>
      <c r="R1653" s="180" t="s">
        <v>4144</v>
      </c>
    </row>
    <row r="1654" s="267" customFormat="1" ht="16.5" spans="1:18">
      <c r="A1654" s="278" t="s">
        <v>4145</v>
      </c>
      <c r="B1654" s="278" t="s">
        <v>3509</v>
      </c>
      <c r="C1654" s="315"/>
      <c r="D1654" s="314" t="s">
        <v>4146</v>
      </c>
      <c r="E1654" s="285">
        <v>6277.90655172412</v>
      </c>
      <c r="F1654" s="285"/>
      <c r="G1654" s="286">
        <v>338</v>
      </c>
      <c r="H1654" s="286" t="s">
        <v>3894</v>
      </c>
      <c r="I1654" s="286" t="s">
        <v>4147</v>
      </c>
      <c r="J1654" s="286" t="s">
        <v>33</v>
      </c>
      <c r="K1654" s="286">
        <f>INDEX('2月'!F:F,MATCH(G1654,'2月'!A:A,0))</f>
        <v>0</v>
      </c>
      <c r="L1654" s="287" t="s">
        <v>45</v>
      </c>
      <c r="M1654" s="287"/>
      <c r="N1654" s="287" t="s">
        <v>33</v>
      </c>
      <c r="O1654" s="286" t="str">
        <f>VLOOKUP(Q1654,重复!A:A,1,FALSE)</f>
        <v>技师Pad端</v>
      </c>
      <c r="P1654" s="317" t="s">
        <v>3512</v>
      </c>
      <c r="Q1654" s="279" t="s">
        <v>3838</v>
      </c>
      <c r="R1654" s="180" t="s">
        <v>4144</v>
      </c>
    </row>
    <row r="1655" s="267" customFormat="1" ht="16.5" spans="1:18">
      <c r="A1655" s="278" t="s">
        <v>4148</v>
      </c>
      <c r="B1655" s="278" t="s">
        <v>3509</v>
      </c>
      <c r="C1655" s="313" t="s">
        <v>4131</v>
      </c>
      <c r="D1655" s="314" t="s">
        <v>4149</v>
      </c>
      <c r="E1655" s="285">
        <v>7847.38318965515</v>
      </c>
      <c r="F1655" s="285"/>
      <c r="G1655" s="286"/>
      <c r="H1655" s="286"/>
      <c r="I1655" s="286"/>
      <c r="J1655" s="286"/>
      <c r="K1655" s="286" t="e">
        <f>INDEX('2月'!F:F,MATCH(G1655,'2月'!A:A,0))</f>
        <v>#N/A</v>
      </c>
      <c r="L1655" s="287" t="s">
        <v>45</v>
      </c>
      <c r="M1655" s="287"/>
      <c r="N1655" s="287" t="s">
        <v>45</v>
      </c>
      <c r="O1655" s="286" t="str">
        <f>VLOOKUP(Q1655,重复!A:A,1,FALSE)</f>
        <v>技师Pad端</v>
      </c>
      <c r="P1655" s="317" t="s">
        <v>3512</v>
      </c>
      <c r="Q1655" s="279" t="s">
        <v>3838</v>
      </c>
      <c r="R1655" s="180" t="s">
        <v>4150</v>
      </c>
    </row>
    <row r="1656" s="267" customFormat="1" ht="16.5" spans="1:18">
      <c r="A1656" s="278" t="s">
        <v>4151</v>
      </c>
      <c r="B1656" s="278" t="s">
        <v>3509</v>
      </c>
      <c r="C1656" s="314"/>
      <c r="D1656" s="317" t="s">
        <v>4152</v>
      </c>
      <c r="E1656" s="285">
        <v>0</v>
      </c>
      <c r="F1656" s="285"/>
      <c r="G1656" s="286"/>
      <c r="H1656" s="286"/>
      <c r="I1656" s="286"/>
      <c r="J1656" s="286"/>
      <c r="K1656" s="286" t="e">
        <f>INDEX('2月'!F:F,MATCH(G1656,'2月'!A:A,0))</f>
        <v>#N/A</v>
      </c>
      <c r="L1656" s="287" t="s">
        <v>45</v>
      </c>
      <c r="M1656" s="287"/>
      <c r="N1656" s="287" t="s">
        <v>45</v>
      </c>
      <c r="O1656" s="286" t="str">
        <f>VLOOKUP(Q1656,重复!A:A,1,FALSE)</f>
        <v>技师Pad端</v>
      </c>
      <c r="P1656" s="317" t="s">
        <v>3512</v>
      </c>
      <c r="Q1656" s="279" t="s">
        <v>3838</v>
      </c>
      <c r="R1656" s="180" t="s">
        <v>4150</v>
      </c>
    </row>
    <row r="1657" s="267" customFormat="1" ht="16.5" spans="1:18">
      <c r="A1657" s="278" t="s">
        <v>4153</v>
      </c>
      <c r="B1657" s="278" t="s">
        <v>3509</v>
      </c>
      <c r="C1657" s="315"/>
      <c r="D1657" s="314" t="s">
        <v>910</v>
      </c>
      <c r="E1657" s="285">
        <v>7847.38318965515</v>
      </c>
      <c r="F1657" s="285"/>
      <c r="G1657" s="286">
        <v>326</v>
      </c>
      <c r="H1657" s="286" t="s">
        <v>3869</v>
      </c>
      <c r="I1657" s="286" t="s">
        <v>910</v>
      </c>
      <c r="J1657" s="286" t="s">
        <v>33</v>
      </c>
      <c r="K1657" s="286">
        <f>INDEX('2月'!F:F,MATCH(G1657,'2月'!A:A,0))</f>
        <v>0</v>
      </c>
      <c r="L1657" s="287" t="s">
        <v>45</v>
      </c>
      <c r="M1657" s="287"/>
      <c r="N1657" s="287" t="s">
        <v>33</v>
      </c>
      <c r="O1657" s="286" t="str">
        <f>VLOOKUP(Q1657,重复!A:A,1,FALSE)</f>
        <v>技师Pad端</v>
      </c>
      <c r="P1657" s="317" t="s">
        <v>3512</v>
      </c>
      <c r="Q1657" s="279" t="s">
        <v>3838</v>
      </c>
      <c r="R1657" s="180" t="s">
        <v>4150</v>
      </c>
    </row>
    <row r="1658" s="267" customFormat="1" ht="16.5" spans="1:18">
      <c r="A1658" s="278" t="s">
        <v>4154</v>
      </c>
      <c r="B1658" s="278" t="s">
        <v>3509</v>
      </c>
      <c r="C1658" s="314"/>
      <c r="D1658" s="317" t="s">
        <v>4155</v>
      </c>
      <c r="E1658" s="285">
        <v>0</v>
      </c>
      <c r="F1658" s="285"/>
      <c r="G1658" s="286"/>
      <c r="H1658" s="286"/>
      <c r="I1658" s="286"/>
      <c r="J1658" s="286"/>
      <c r="K1658" s="286" t="e">
        <f>INDEX('2月'!F:F,MATCH(G1658,'2月'!A:A,0))</f>
        <v>#N/A</v>
      </c>
      <c r="L1658" s="287" t="s">
        <v>45</v>
      </c>
      <c r="M1658" s="287"/>
      <c r="N1658" s="287" t="s">
        <v>45</v>
      </c>
      <c r="O1658" s="286" t="str">
        <f>VLOOKUP(Q1658,重复!A:A,1,FALSE)</f>
        <v>技师Pad端</v>
      </c>
      <c r="P1658" s="317" t="s">
        <v>3512</v>
      </c>
      <c r="Q1658" s="279" t="s">
        <v>3838</v>
      </c>
      <c r="R1658" s="180" t="s">
        <v>4150</v>
      </c>
    </row>
    <row r="1659" s="267" customFormat="1" ht="16.5" spans="1:18">
      <c r="A1659" s="278" t="s">
        <v>4156</v>
      </c>
      <c r="B1659" s="278" t="s">
        <v>3509</v>
      </c>
      <c r="C1659" s="315"/>
      <c r="D1659" s="314" t="s">
        <v>4157</v>
      </c>
      <c r="E1659" s="285">
        <v>6277.90655172412</v>
      </c>
      <c r="F1659" s="285"/>
      <c r="G1659" s="286">
        <v>328</v>
      </c>
      <c r="H1659" s="286" t="s">
        <v>3869</v>
      </c>
      <c r="I1659" s="286" t="s">
        <v>4157</v>
      </c>
      <c r="J1659" s="286" t="s">
        <v>33</v>
      </c>
      <c r="K1659" s="286">
        <f>INDEX('2月'!F:F,MATCH(G1659,'2月'!A:A,0))</f>
        <v>0</v>
      </c>
      <c r="L1659" s="287" t="s">
        <v>45</v>
      </c>
      <c r="M1659" s="287"/>
      <c r="N1659" s="287" t="s">
        <v>33</v>
      </c>
      <c r="O1659" s="286" t="str">
        <f>VLOOKUP(Q1659,重复!A:A,1,FALSE)</f>
        <v>技师Pad端</v>
      </c>
      <c r="P1659" s="317" t="s">
        <v>3512</v>
      </c>
      <c r="Q1659" s="279" t="s">
        <v>3838</v>
      </c>
      <c r="R1659" s="180" t="s">
        <v>4150</v>
      </c>
    </row>
    <row r="1660" s="267" customFormat="1" ht="16.5" spans="1:18">
      <c r="A1660" s="278" t="s">
        <v>4158</v>
      </c>
      <c r="B1660" s="278" t="s">
        <v>3509</v>
      </c>
      <c r="C1660" s="314"/>
      <c r="D1660" s="317" t="s">
        <v>4159</v>
      </c>
      <c r="E1660" s="285">
        <v>0</v>
      </c>
      <c r="F1660" s="285"/>
      <c r="G1660" s="286"/>
      <c r="H1660" s="286"/>
      <c r="I1660" s="286"/>
      <c r="J1660" s="286"/>
      <c r="K1660" s="286" t="e">
        <f>INDEX('2月'!F:F,MATCH(G1660,'2月'!A:A,0))</f>
        <v>#N/A</v>
      </c>
      <c r="L1660" s="287" t="s">
        <v>45</v>
      </c>
      <c r="M1660" s="287"/>
      <c r="N1660" s="287" t="s">
        <v>45</v>
      </c>
      <c r="O1660" s="286" t="str">
        <f>VLOOKUP(Q1660,重复!A:A,1,FALSE)</f>
        <v>技师Pad端</v>
      </c>
      <c r="P1660" s="317" t="s">
        <v>3512</v>
      </c>
      <c r="Q1660" s="279" t="s">
        <v>3838</v>
      </c>
      <c r="R1660" s="180" t="s">
        <v>4150</v>
      </c>
    </row>
    <row r="1661" s="267" customFormat="1" ht="16.5" spans="1:18">
      <c r="A1661" s="278" t="s">
        <v>4160</v>
      </c>
      <c r="B1661" s="278" t="s">
        <v>3509</v>
      </c>
      <c r="C1661" s="326" t="s">
        <v>4161</v>
      </c>
      <c r="D1661" s="314" t="s">
        <v>4162</v>
      </c>
      <c r="E1661" s="285">
        <v>6277.90655172412</v>
      </c>
      <c r="F1661" s="285"/>
      <c r="G1661" s="286"/>
      <c r="H1661" s="286"/>
      <c r="I1661" s="286"/>
      <c r="J1661" s="286"/>
      <c r="K1661" s="286" t="e">
        <f>INDEX('2月'!F:F,MATCH(G1661,'2月'!A:A,0))</f>
        <v>#N/A</v>
      </c>
      <c r="L1661" s="287" t="s">
        <v>45</v>
      </c>
      <c r="M1661" s="287"/>
      <c r="N1661" s="287" t="s">
        <v>45</v>
      </c>
      <c r="O1661" s="286" t="str">
        <f>VLOOKUP(Q1661,重复!A:A,1,FALSE)</f>
        <v>技师Pad端</v>
      </c>
      <c r="P1661" s="317" t="s">
        <v>3512</v>
      </c>
      <c r="Q1661" s="279" t="s">
        <v>3838</v>
      </c>
      <c r="R1661" s="180" t="s">
        <v>4163</v>
      </c>
    </row>
    <row r="1662" s="267" customFormat="1" ht="16.5" spans="1:18">
      <c r="A1662" s="278" t="s">
        <v>4164</v>
      </c>
      <c r="B1662" s="278" t="s">
        <v>3509</v>
      </c>
      <c r="C1662" s="315"/>
      <c r="D1662" s="279" t="s">
        <v>4165</v>
      </c>
      <c r="E1662" s="285">
        <v>6277.90655172412</v>
      </c>
      <c r="F1662" s="285"/>
      <c r="G1662" s="286"/>
      <c r="H1662" s="286"/>
      <c r="I1662" s="286"/>
      <c r="J1662" s="286"/>
      <c r="K1662" s="286" t="e">
        <f>INDEX('2月'!F:F,MATCH(G1662,'2月'!A:A,0))</f>
        <v>#N/A</v>
      </c>
      <c r="L1662" s="287" t="s">
        <v>45</v>
      </c>
      <c r="M1662" s="287"/>
      <c r="N1662" s="287" t="s">
        <v>45</v>
      </c>
      <c r="O1662" s="286" t="str">
        <f>VLOOKUP(Q1662,重复!A:A,1,FALSE)</f>
        <v>技师Pad端</v>
      </c>
      <c r="P1662" s="317" t="s">
        <v>3512</v>
      </c>
      <c r="Q1662" s="279" t="s">
        <v>3838</v>
      </c>
      <c r="R1662" s="180" t="s">
        <v>4139</v>
      </c>
    </row>
    <row r="1663" s="267" customFormat="1" ht="16.5" spans="1:18">
      <c r="A1663" s="278" t="s">
        <v>4166</v>
      </c>
      <c r="B1663" s="278" t="s">
        <v>3509</v>
      </c>
      <c r="C1663" s="313" t="s">
        <v>4167</v>
      </c>
      <c r="D1663" s="314" t="s">
        <v>4168</v>
      </c>
      <c r="E1663" s="285">
        <v>6277.90655172412</v>
      </c>
      <c r="F1663" s="285"/>
      <c r="G1663" s="286"/>
      <c r="H1663" s="286"/>
      <c r="I1663" s="286"/>
      <c r="J1663" s="286"/>
      <c r="K1663" s="286" t="e">
        <f>INDEX('2月'!F:F,MATCH(G1663,'2月'!A:A,0))</f>
        <v>#N/A</v>
      </c>
      <c r="L1663" s="287" t="s">
        <v>45</v>
      </c>
      <c r="M1663" s="287"/>
      <c r="N1663" s="287" t="s">
        <v>45</v>
      </c>
      <c r="O1663" s="286" t="str">
        <f>VLOOKUP(Q1663,重复!A:A,1,FALSE)</f>
        <v>技师Pad端</v>
      </c>
      <c r="P1663" s="317" t="s">
        <v>3512</v>
      </c>
      <c r="Q1663" s="279" t="s">
        <v>3838</v>
      </c>
      <c r="R1663" s="180" t="s">
        <v>4169</v>
      </c>
    </row>
    <row r="1664" s="267" customFormat="1" ht="16.5" spans="1:18">
      <c r="A1664" s="278" t="s">
        <v>4170</v>
      </c>
      <c r="B1664" s="278" t="s">
        <v>3509</v>
      </c>
      <c r="C1664" s="279" t="s">
        <v>4171</v>
      </c>
      <c r="D1664" s="317" t="s">
        <v>4172</v>
      </c>
      <c r="E1664" s="285">
        <v>10986.3364655172</v>
      </c>
      <c r="F1664" s="285"/>
      <c r="G1664" s="286"/>
      <c r="H1664" s="286"/>
      <c r="I1664" s="286"/>
      <c r="J1664" s="286"/>
      <c r="K1664" s="286" t="e">
        <f>INDEX('2月'!F:F,MATCH(G1664,'2月'!A:A,0))</f>
        <v>#N/A</v>
      </c>
      <c r="L1664" s="287" t="s">
        <v>45</v>
      </c>
      <c r="M1664" s="287"/>
      <c r="N1664" s="287" t="s">
        <v>45</v>
      </c>
      <c r="O1664" s="286" t="str">
        <f>VLOOKUP(Q1664,重复!A:A,1,FALSE)</f>
        <v>技师Pad端</v>
      </c>
      <c r="P1664" s="317" t="s">
        <v>3512</v>
      </c>
      <c r="Q1664" s="279" t="s">
        <v>3838</v>
      </c>
      <c r="R1664" s="180" t="s">
        <v>4173</v>
      </c>
    </row>
    <row r="1665" s="267" customFormat="1" ht="16.5" spans="1:18">
      <c r="A1665" s="278" t="s">
        <v>4174</v>
      </c>
      <c r="B1665" s="278" t="s">
        <v>3509</v>
      </c>
      <c r="C1665" s="314"/>
      <c r="D1665" s="317" t="s">
        <v>4175</v>
      </c>
      <c r="E1665" s="285">
        <v>7847.38318965515</v>
      </c>
      <c r="F1665" s="285"/>
      <c r="G1665" s="286"/>
      <c r="H1665" s="286"/>
      <c r="I1665" s="286"/>
      <c r="J1665" s="286"/>
      <c r="K1665" s="286" t="e">
        <f>INDEX('2月'!F:F,MATCH(G1665,'2月'!A:A,0))</f>
        <v>#N/A</v>
      </c>
      <c r="L1665" s="287" t="s">
        <v>45</v>
      </c>
      <c r="M1665" s="287"/>
      <c r="N1665" s="287" t="s">
        <v>45</v>
      </c>
      <c r="O1665" s="286" t="str">
        <f>VLOOKUP(Q1665,重复!A:A,1,FALSE)</f>
        <v>技师Pad端</v>
      </c>
      <c r="P1665" s="317" t="s">
        <v>3512</v>
      </c>
      <c r="Q1665" s="279" t="s">
        <v>3838</v>
      </c>
      <c r="R1665" s="180" t="s">
        <v>4173</v>
      </c>
    </row>
    <row r="1666" s="267" customFormat="1" ht="16.5" spans="1:18">
      <c r="A1666" s="278" t="s">
        <v>4176</v>
      </c>
      <c r="B1666" s="278" t="s">
        <v>3509</v>
      </c>
      <c r="C1666" s="314"/>
      <c r="D1666" s="317" t="s">
        <v>4177</v>
      </c>
      <c r="E1666" s="285">
        <v>6277.90655172412</v>
      </c>
      <c r="F1666" s="285"/>
      <c r="G1666" s="286"/>
      <c r="H1666" s="286"/>
      <c r="I1666" s="286"/>
      <c r="J1666" s="286"/>
      <c r="K1666" s="286" t="e">
        <f>INDEX('2月'!F:F,MATCH(G1666,'2月'!A:A,0))</f>
        <v>#N/A</v>
      </c>
      <c r="L1666" s="287" t="s">
        <v>45</v>
      </c>
      <c r="M1666" s="287"/>
      <c r="N1666" s="287" t="s">
        <v>45</v>
      </c>
      <c r="O1666" s="286" t="str">
        <f>VLOOKUP(Q1666,重复!A:A,1,FALSE)</f>
        <v>技师Pad端</v>
      </c>
      <c r="P1666" s="317" t="s">
        <v>3512</v>
      </c>
      <c r="Q1666" s="279" t="s">
        <v>3838</v>
      </c>
      <c r="R1666" s="180" t="s">
        <v>4178</v>
      </c>
    </row>
    <row r="1667" s="267" customFormat="1" ht="16.5" spans="1:18">
      <c r="A1667" s="278" t="s">
        <v>4179</v>
      </c>
      <c r="B1667" s="278" t="s">
        <v>3509</v>
      </c>
      <c r="C1667" s="314"/>
      <c r="D1667" s="317" t="s">
        <v>4180</v>
      </c>
      <c r="E1667" s="285">
        <v>10986.3364655172</v>
      </c>
      <c r="F1667" s="285"/>
      <c r="G1667" s="286"/>
      <c r="H1667" s="286"/>
      <c r="I1667" s="286"/>
      <c r="J1667" s="286"/>
      <c r="K1667" s="286" t="e">
        <f>INDEX('2月'!F:F,MATCH(G1667,'2月'!A:A,0))</f>
        <v>#N/A</v>
      </c>
      <c r="L1667" s="287" t="s">
        <v>45</v>
      </c>
      <c r="M1667" s="287"/>
      <c r="N1667" s="287" t="s">
        <v>45</v>
      </c>
      <c r="O1667" s="286" t="str">
        <f>VLOOKUP(Q1667,重复!A:A,1,FALSE)</f>
        <v>技师Pad端</v>
      </c>
      <c r="P1667" s="317" t="s">
        <v>3512</v>
      </c>
      <c r="Q1667" s="279" t="s">
        <v>3838</v>
      </c>
      <c r="R1667" s="180" t="s">
        <v>4173</v>
      </c>
    </row>
    <row r="1668" s="267" customFormat="1" ht="16.5" spans="1:18">
      <c r="A1668" s="278" t="s">
        <v>4181</v>
      </c>
      <c r="B1668" s="278" t="s">
        <v>3509</v>
      </c>
      <c r="C1668" s="314"/>
      <c r="D1668" s="317" t="s">
        <v>4182</v>
      </c>
      <c r="E1668" s="285">
        <v>7847.38318965515</v>
      </c>
      <c r="F1668" s="285"/>
      <c r="G1668" s="286"/>
      <c r="H1668" s="286"/>
      <c r="I1668" s="286"/>
      <c r="J1668" s="286"/>
      <c r="K1668" s="286" t="e">
        <f>INDEX('2月'!F:F,MATCH(G1668,'2月'!A:A,0))</f>
        <v>#N/A</v>
      </c>
      <c r="L1668" s="287" t="s">
        <v>45</v>
      </c>
      <c r="M1668" s="287"/>
      <c r="N1668" s="287" t="s">
        <v>45</v>
      </c>
      <c r="O1668" s="286" t="str">
        <f>VLOOKUP(Q1668,重复!A:A,1,FALSE)</f>
        <v>技师Pad端</v>
      </c>
      <c r="P1668" s="317" t="s">
        <v>3512</v>
      </c>
      <c r="Q1668" s="279" t="s">
        <v>3838</v>
      </c>
      <c r="R1668" s="180" t="s">
        <v>4173</v>
      </c>
    </row>
    <row r="1669" s="267" customFormat="1" ht="16.5" spans="1:18">
      <c r="A1669" s="278" t="s">
        <v>4183</v>
      </c>
      <c r="B1669" s="278" t="s">
        <v>3509</v>
      </c>
      <c r="C1669" s="314"/>
      <c r="D1669" s="317" t="s">
        <v>4184</v>
      </c>
      <c r="E1669" s="285">
        <v>6277.90655172412</v>
      </c>
      <c r="F1669" s="285"/>
      <c r="G1669" s="286"/>
      <c r="H1669" s="286"/>
      <c r="I1669" s="286"/>
      <c r="J1669" s="286"/>
      <c r="K1669" s="286" t="e">
        <f>INDEX('2月'!F:F,MATCH(G1669,'2月'!A:A,0))</f>
        <v>#N/A</v>
      </c>
      <c r="L1669" s="287" t="s">
        <v>45</v>
      </c>
      <c r="M1669" s="287"/>
      <c r="N1669" s="287" t="s">
        <v>45</v>
      </c>
      <c r="O1669" s="286" t="str">
        <f>VLOOKUP(Q1669,重复!A:A,1,FALSE)</f>
        <v>技师Pad端</v>
      </c>
      <c r="P1669" s="317" t="s">
        <v>3512</v>
      </c>
      <c r="Q1669" s="279" t="s">
        <v>3838</v>
      </c>
      <c r="R1669" s="180" t="s">
        <v>4178</v>
      </c>
    </row>
    <row r="1670" s="267" customFormat="1" ht="16.5" spans="1:18">
      <c r="A1670" s="278" t="s">
        <v>4185</v>
      </c>
      <c r="B1670" s="278" t="s">
        <v>3509</v>
      </c>
      <c r="C1670" s="279" t="s">
        <v>4186</v>
      </c>
      <c r="D1670" s="317" t="s">
        <v>4187</v>
      </c>
      <c r="E1670" s="285">
        <v>6277.90655172412</v>
      </c>
      <c r="F1670" s="285"/>
      <c r="G1670" s="286"/>
      <c r="H1670" s="286"/>
      <c r="I1670" s="286"/>
      <c r="J1670" s="286"/>
      <c r="K1670" s="286" t="e">
        <f>INDEX('2月'!F:F,MATCH(G1670,'2月'!A:A,0))</f>
        <v>#N/A</v>
      </c>
      <c r="L1670" s="287" t="s">
        <v>45</v>
      </c>
      <c r="M1670" s="287"/>
      <c r="N1670" s="287" t="s">
        <v>45</v>
      </c>
      <c r="O1670" s="286" t="str">
        <f>VLOOKUP(Q1670,重复!A:A,1,FALSE)</f>
        <v>技师Pad端</v>
      </c>
      <c r="P1670" s="317" t="s">
        <v>3512</v>
      </c>
      <c r="Q1670" s="279" t="s">
        <v>3838</v>
      </c>
      <c r="R1670" s="180" t="s">
        <v>4188</v>
      </c>
    </row>
    <row r="1671" s="267" customFormat="1" ht="16.5" spans="1:18">
      <c r="A1671" s="278" t="s">
        <v>4189</v>
      </c>
      <c r="B1671" s="278" t="s">
        <v>3509</v>
      </c>
      <c r="C1671" s="314"/>
      <c r="D1671" s="317" t="s">
        <v>4190</v>
      </c>
      <c r="E1671" s="285">
        <v>6277.90655172412</v>
      </c>
      <c r="F1671" s="285"/>
      <c r="G1671" s="286"/>
      <c r="H1671" s="286"/>
      <c r="I1671" s="286"/>
      <c r="J1671" s="286"/>
      <c r="K1671" s="286" t="e">
        <f>INDEX('2月'!F:F,MATCH(G1671,'2月'!A:A,0))</f>
        <v>#N/A</v>
      </c>
      <c r="L1671" s="287" t="s">
        <v>45</v>
      </c>
      <c r="M1671" s="287"/>
      <c r="N1671" s="287" t="s">
        <v>45</v>
      </c>
      <c r="O1671" s="286" t="str">
        <f>VLOOKUP(Q1671,重复!A:A,1,FALSE)</f>
        <v>技师Pad端</v>
      </c>
      <c r="P1671" s="317" t="s">
        <v>3512</v>
      </c>
      <c r="Q1671" s="279" t="s">
        <v>3838</v>
      </c>
      <c r="R1671" s="180" t="s">
        <v>4191</v>
      </c>
    </row>
    <row r="1672" s="267" customFormat="1" ht="16.5" spans="1:18">
      <c r="A1672" s="278" t="s">
        <v>4192</v>
      </c>
      <c r="B1672" s="278" t="s">
        <v>3509</v>
      </c>
      <c r="C1672" s="279" t="s">
        <v>4193</v>
      </c>
      <c r="D1672" s="317" t="s">
        <v>4194</v>
      </c>
      <c r="E1672" s="285">
        <v>10986.3364655172</v>
      </c>
      <c r="F1672" s="285"/>
      <c r="G1672" s="286"/>
      <c r="H1672" s="286"/>
      <c r="I1672" s="286"/>
      <c r="J1672" s="286"/>
      <c r="K1672" s="286" t="e">
        <f>INDEX('2月'!F:F,MATCH(G1672,'2月'!A:A,0))</f>
        <v>#N/A</v>
      </c>
      <c r="L1672" s="287" t="s">
        <v>45</v>
      </c>
      <c r="M1672" s="287"/>
      <c r="N1672" s="287" t="s">
        <v>45</v>
      </c>
      <c r="O1672" s="286" t="str">
        <f>VLOOKUP(Q1672,重复!A:A,1,FALSE)</f>
        <v>技师Pad端</v>
      </c>
      <c r="P1672" s="317" t="s">
        <v>3512</v>
      </c>
      <c r="Q1672" s="279" t="s">
        <v>3838</v>
      </c>
      <c r="R1672" s="180" t="s">
        <v>4195</v>
      </c>
    </row>
    <row r="1673" s="267" customFormat="1" ht="16.5" spans="1:18">
      <c r="A1673" s="278" t="s">
        <v>4196</v>
      </c>
      <c r="B1673" s="278" t="s">
        <v>3509</v>
      </c>
      <c r="C1673" s="314"/>
      <c r="D1673" s="317" t="s">
        <v>4197</v>
      </c>
      <c r="E1673" s="285">
        <v>6277.90655172412</v>
      </c>
      <c r="F1673" s="285"/>
      <c r="G1673" s="286"/>
      <c r="H1673" s="286"/>
      <c r="I1673" s="286"/>
      <c r="J1673" s="286"/>
      <c r="K1673" s="286" t="e">
        <f>INDEX('2月'!F:F,MATCH(G1673,'2月'!A:A,0))</f>
        <v>#N/A</v>
      </c>
      <c r="L1673" s="287" t="s">
        <v>45</v>
      </c>
      <c r="M1673" s="287"/>
      <c r="N1673" s="287" t="s">
        <v>45</v>
      </c>
      <c r="O1673" s="286" t="str">
        <f>VLOOKUP(Q1673,重复!A:A,1,FALSE)</f>
        <v>技师Pad端</v>
      </c>
      <c r="P1673" s="317" t="s">
        <v>3512</v>
      </c>
      <c r="Q1673" s="279" t="s">
        <v>3838</v>
      </c>
      <c r="R1673" s="180" t="s">
        <v>4198</v>
      </c>
    </row>
    <row r="1674" s="267" customFormat="1" ht="16.5" spans="1:18">
      <c r="A1674" s="278" t="s">
        <v>4199</v>
      </c>
      <c r="B1674" s="278" t="s">
        <v>3509</v>
      </c>
      <c r="C1674" s="314"/>
      <c r="D1674" s="317" t="s">
        <v>4200</v>
      </c>
      <c r="E1674" s="285">
        <v>6277.90655172412</v>
      </c>
      <c r="F1674" s="285"/>
      <c r="G1674" s="286"/>
      <c r="H1674" s="286"/>
      <c r="I1674" s="286"/>
      <c r="J1674" s="286"/>
      <c r="K1674" s="286" t="e">
        <f>INDEX('2月'!F:F,MATCH(G1674,'2月'!A:A,0))</f>
        <v>#N/A</v>
      </c>
      <c r="L1674" s="287" t="s">
        <v>45</v>
      </c>
      <c r="M1674" s="287"/>
      <c r="N1674" s="287" t="s">
        <v>45</v>
      </c>
      <c r="O1674" s="286" t="str">
        <f>VLOOKUP(Q1674,重复!A:A,1,FALSE)</f>
        <v>技师Pad端</v>
      </c>
      <c r="P1674" s="317" t="s">
        <v>3512</v>
      </c>
      <c r="Q1674" s="279" t="s">
        <v>3838</v>
      </c>
      <c r="R1674" s="180" t="s">
        <v>4201</v>
      </c>
    </row>
    <row r="1675" s="267" customFormat="1" ht="16.5" spans="1:18">
      <c r="A1675" s="278" t="s">
        <v>4202</v>
      </c>
      <c r="B1675" s="278" t="s">
        <v>3509</v>
      </c>
      <c r="C1675" s="314"/>
      <c r="D1675" s="317" t="s">
        <v>4203</v>
      </c>
      <c r="E1675" s="285">
        <v>6277.90655172412</v>
      </c>
      <c r="F1675" s="285"/>
      <c r="G1675" s="286"/>
      <c r="H1675" s="286"/>
      <c r="I1675" s="286"/>
      <c r="J1675" s="286"/>
      <c r="K1675" s="286" t="e">
        <f>INDEX('2月'!F:F,MATCH(G1675,'2月'!A:A,0))</f>
        <v>#N/A</v>
      </c>
      <c r="L1675" s="287" t="s">
        <v>45</v>
      </c>
      <c r="M1675" s="287"/>
      <c r="N1675" s="287" t="s">
        <v>45</v>
      </c>
      <c r="O1675" s="286" t="str">
        <f>VLOOKUP(Q1675,重复!A:A,1,FALSE)</f>
        <v>技师Pad端</v>
      </c>
      <c r="P1675" s="317" t="s">
        <v>3512</v>
      </c>
      <c r="Q1675" s="279" t="s">
        <v>3838</v>
      </c>
      <c r="R1675" s="180" t="s">
        <v>4204</v>
      </c>
    </row>
    <row r="1676" s="267" customFormat="1" ht="16.5" spans="1:18">
      <c r="A1676" s="278" t="s">
        <v>4205</v>
      </c>
      <c r="B1676" s="278" t="s">
        <v>3509</v>
      </c>
      <c r="C1676" s="279" t="s">
        <v>4206</v>
      </c>
      <c r="D1676" s="317" t="s">
        <v>4207</v>
      </c>
      <c r="E1676" s="285">
        <v>7847.38318965515</v>
      </c>
      <c r="F1676" s="285"/>
      <c r="G1676" s="286"/>
      <c r="H1676" s="286"/>
      <c r="I1676" s="286"/>
      <c r="J1676" s="286"/>
      <c r="K1676" s="286" t="e">
        <f>INDEX('2月'!F:F,MATCH(G1676,'2月'!A:A,0))</f>
        <v>#N/A</v>
      </c>
      <c r="L1676" s="287" t="s">
        <v>45</v>
      </c>
      <c r="M1676" s="287"/>
      <c r="N1676" s="287" t="s">
        <v>45</v>
      </c>
      <c r="O1676" s="286" t="str">
        <f>VLOOKUP(Q1676,重复!A:A,1,FALSE)</f>
        <v>技师Pad端</v>
      </c>
      <c r="P1676" s="317" t="s">
        <v>3512</v>
      </c>
      <c r="Q1676" s="279" t="s">
        <v>3838</v>
      </c>
      <c r="R1676" s="180" t="s">
        <v>4208</v>
      </c>
    </row>
    <row r="1677" s="267" customFormat="1" ht="16.5" spans="1:18">
      <c r="A1677" s="278" t="s">
        <v>4209</v>
      </c>
      <c r="B1677" s="278" t="s">
        <v>3509</v>
      </c>
      <c r="C1677" s="279" t="s">
        <v>4186</v>
      </c>
      <c r="D1677" s="317" t="s">
        <v>900</v>
      </c>
      <c r="E1677" s="285">
        <v>6277.90655172412</v>
      </c>
      <c r="F1677" s="285"/>
      <c r="G1677" s="286"/>
      <c r="H1677" s="286"/>
      <c r="I1677" s="286"/>
      <c r="J1677" s="286"/>
      <c r="K1677" s="286" t="e">
        <f>INDEX('2月'!F:F,MATCH(G1677,'2月'!A:A,0))</f>
        <v>#N/A</v>
      </c>
      <c r="L1677" s="287" t="s">
        <v>45</v>
      </c>
      <c r="M1677" s="287"/>
      <c r="N1677" s="287" t="s">
        <v>45</v>
      </c>
      <c r="O1677" s="286" t="str">
        <f>VLOOKUP(Q1677,重复!A:A,1,FALSE)</f>
        <v>技师Pad端</v>
      </c>
      <c r="P1677" s="317" t="s">
        <v>3512</v>
      </c>
      <c r="Q1677" s="279" t="s">
        <v>3838</v>
      </c>
      <c r="R1677" s="180" t="s">
        <v>4210</v>
      </c>
    </row>
    <row r="1678" s="267" customFormat="1" ht="16.5" spans="1:18">
      <c r="A1678" s="278" t="s">
        <v>4211</v>
      </c>
      <c r="B1678" s="278" t="s">
        <v>3509</v>
      </c>
      <c r="C1678" s="279" t="s">
        <v>4212</v>
      </c>
      <c r="D1678" s="317" t="s">
        <v>4213</v>
      </c>
      <c r="E1678" s="285">
        <v>6277.90655172412</v>
      </c>
      <c r="F1678" s="285"/>
      <c r="G1678" s="286">
        <v>318</v>
      </c>
      <c r="H1678" s="286" t="s">
        <v>4214</v>
      </c>
      <c r="I1678" s="286" t="s">
        <v>4213</v>
      </c>
      <c r="J1678" s="286" t="s">
        <v>33</v>
      </c>
      <c r="K1678" s="286">
        <f>INDEX('2月'!F:F,MATCH(G1678,'2月'!A:A,0))</f>
        <v>0</v>
      </c>
      <c r="L1678" s="287" t="s">
        <v>45</v>
      </c>
      <c r="M1678" s="287"/>
      <c r="N1678" s="287" t="s">
        <v>33</v>
      </c>
      <c r="O1678" s="286" t="str">
        <f>VLOOKUP(Q1678,重复!A:A,1,FALSE)</f>
        <v>技师Pad端</v>
      </c>
      <c r="P1678" s="317" t="s">
        <v>3512</v>
      </c>
      <c r="Q1678" s="279" t="s">
        <v>3838</v>
      </c>
      <c r="R1678" s="180" t="s">
        <v>4215</v>
      </c>
    </row>
    <row r="1679" s="267" customFormat="1" ht="16.5" spans="1:18">
      <c r="A1679" s="278" t="s">
        <v>4216</v>
      </c>
      <c r="B1679" s="278" t="s">
        <v>3509</v>
      </c>
      <c r="C1679" s="279" t="s">
        <v>4217</v>
      </c>
      <c r="D1679" s="317" t="s">
        <v>4218</v>
      </c>
      <c r="E1679" s="285">
        <v>6277.90655172412</v>
      </c>
      <c r="F1679" s="285"/>
      <c r="G1679" s="286"/>
      <c r="H1679" s="286"/>
      <c r="I1679" s="286"/>
      <c r="J1679" s="286"/>
      <c r="K1679" s="286" t="e">
        <f>INDEX('2月'!F:F,MATCH(G1679,'2月'!A:A,0))</f>
        <v>#N/A</v>
      </c>
      <c r="L1679" s="287" t="s">
        <v>45</v>
      </c>
      <c r="M1679" s="287"/>
      <c r="N1679" s="287" t="s">
        <v>45</v>
      </c>
      <c r="O1679" s="286" t="str">
        <f>VLOOKUP(Q1679,重复!A:A,1,FALSE)</f>
        <v>技师Pad端</v>
      </c>
      <c r="P1679" s="317" t="s">
        <v>3512</v>
      </c>
      <c r="Q1679" s="279" t="s">
        <v>3838</v>
      </c>
      <c r="R1679" s="180" t="s">
        <v>4219</v>
      </c>
    </row>
    <row r="1680" s="267" customFormat="1" ht="16.5" spans="1:18">
      <c r="A1680" s="278" t="s">
        <v>4220</v>
      </c>
      <c r="B1680" s="278" t="s">
        <v>3509</v>
      </c>
      <c r="C1680" s="279" t="s">
        <v>4086</v>
      </c>
      <c r="D1680" s="317" t="s">
        <v>4221</v>
      </c>
      <c r="E1680" s="285">
        <v>6277.90655172412</v>
      </c>
      <c r="F1680" s="285"/>
      <c r="G1680" s="286"/>
      <c r="H1680" s="286"/>
      <c r="I1680" s="286"/>
      <c r="J1680" s="286"/>
      <c r="K1680" s="286" t="e">
        <f>INDEX('2月'!F:F,MATCH(G1680,'2月'!A:A,0))</f>
        <v>#N/A</v>
      </c>
      <c r="L1680" s="287" t="s">
        <v>45</v>
      </c>
      <c r="M1680" s="287"/>
      <c r="N1680" s="287" t="s">
        <v>45</v>
      </c>
      <c r="O1680" s="286" t="str">
        <f>VLOOKUP(Q1680,重复!A:A,1,FALSE)</f>
        <v>技师Pad端</v>
      </c>
      <c r="P1680" s="317" t="s">
        <v>3512</v>
      </c>
      <c r="Q1680" s="279" t="s">
        <v>3838</v>
      </c>
      <c r="R1680" s="180" t="s">
        <v>4222</v>
      </c>
    </row>
    <row r="1681" s="267" customFormat="1" ht="16.5" spans="1:18">
      <c r="A1681" s="278" t="s">
        <v>4223</v>
      </c>
      <c r="B1681" s="278" t="s">
        <v>3509</v>
      </c>
      <c r="C1681" s="314"/>
      <c r="D1681" s="317" t="s">
        <v>4224</v>
      </c>
      <c r="E1681" s="285">
        <v>6277.90655172412</v>
      </c>
      <c r="F1681" s="285"/>
      <c r="G1681" s="286"/>
      <c r="H1681" s="286"/>
      <c r="I1681" s="286"/>
      <c r="J1681" s="286"/>
      <c r="K1681" s="286" t="e">
        <f>INDEX('2月'!F:F,MATCH(G1681,'2月'!A:A,0))</f>
        <v>#N/A</v>
      </c>
      <c r="L1681" s="287" t="s">
        <v>45</v>
      </c>
      <c r="M1681" s="287"/>
      <c r="N1681" s="287" t="s">
        <v>45</v>
      </c>
      <c r="O1681" s="286" t="str">
        <f>VLOOKUP(Q1681,重复!A:A,1,FALSE)</f>
        <v>技师Pad端</v>
      </c>
      <c r="P1681" s="317" t="s">
        <v>3512</v>
      </c>
      <c r="Q1681" s="279" t="s">
        <v>3838</v>
      </c>
      <c r="R1681" s="180" t="s">
        <v>4225</v>
      </c>
    </row>
    <row r="1682" s="267" customFormat="1" ht="16.5" spans="1:18">
      <c r="A1682" s="278" t="s">
        <v>4226</v>
      </c>
      <c r="B1682" s="278" t="s">
        <v>3509</v>
      </c>
      <c r="C1682" s="279" t="s">
        <v>4227</v>
      </c>
      <c r="D1682" s="317" t="s">
        <v>4228</v>
      </c>
      <c r="E1682" s="285">
        <v>6277.90655172412</v>
      </c>
      <c r="F1682" s="285"/>
      <c r="G1682" s="286"/>
      <c r="H1682" s="286"/>
      <c r="I1682" s="286"/>
      <c r="J1682" s="286"/>
      <c r="K1682" s="286" t="e">
        <f>INDEX('2月'!F:F,MATCH(G1682,'2月'!A:A,0))</f>
        <v>#N/A</v>
      </c>
      <c r="L1682" s="287" t="s">
        <v>45</v>
      </c>
      <c r="M1682" s="287"/>
      <c r="N1682" s="287" t="s">
        <v>45</v>
      </c>
      <c r="O1682" s="286" t="str">
        <f>VLOOKUP(Q1682,重复!A:A,1,FALSE)</f>
        <v>技师Pad端</v>
      </c>
      <c r="P1682" s="317" t="s">
        <v>3512</v>
      </c>
      <c r="Q1682" s="279" t="s">
        <v>3838</v>
      </c>
      <c r="R1682" s="180" t="s">
        <v>4229</v>
      </c>
    </row>
    <row r="1683" s="267" customFormat="1" ht="16.5" spans="1:18">
      <c r="A1683" s="278" t="s">
        <v>4230</v>
      </c>
      <c r="B1683" s="278" t="s">
        <v>3509</v>
      </c>
      <c r="C1683" s="314"/>
      <c r="D1683" s="317" t="s">
        <v>4231</v>
      </c>
      <c r="E1683" s="285">
        <v>7847.38318965515</v>
      </c>
      <c r="F1683" s="285"/>
      <c r="G1683" s="286"/>
      <c r="H1683" s="286"/>
      <c r="I1683" s="286"/>
      <c r="J1683" s="286"/>
      <c r="K1683" s="286" t="e">
        <f>INDEX('2月'!F:F,MATCH(G1683,'2月'!A:A,0))</f>
        <v>#N/A</v>
      </c>
      <c r="L1683" s="287" t="s">
        <v>45</v>
      </c>
      <c r="M1683" s="287"/>
      <c r="N1683" s="287" t="s">
        <v>45</v>
      </c>
      <c r="O1683" s="286" t="str">
        <f>VLOOKUP(Q1683,重复!A:A,1,FALSE)</f>
        <v>技师Pad端</v>
      </c>
      <c r="P1683" s="317" t="s">
        <v>3512</v>
      </c>
      <c r="Q1683" s="279" t="s">
        <v>3838</v>
      </c>
      <c r="R1683" s="180" t="s">
        <v>4232</v>
      </c>
    </row>
    <row r="1684" s="267" customFormat="1" ht="16.5" spans="1:18">
      <c r="A1684" s="278" t="s">
        <v>4233</v>
      </c>
      <c r="B1684" s="278" t="s">
        <v>3509</v>
      </c>
      <c r="C1684" s="314"/>
      <c r="D1684" s="317" t="s">
        <v>4234</v>
      </c>
      <c r="E1684" s="285">
        <v>7847.38318965515</v>
      </c>
      <c r="F1684" s="285"/>
      <c r="G1684" s="286"/>
      <c r="H1684" s="286"/>
      <c r="I1684" s="286"/>
      <c r="J1684" s="286"/>
      <c r="K1684" s="286" t="e">
        <f>INDEX('2月'!F:F,MATCH(G1684,'2月'!A:A,0))</f>
        <v>#N/A</v>
      </c>
      <c r="L1684" s="287" t="s">
        <v>45</v>
      </c>
      <c r="M1684" s="287"/>
      <c r="N1684" s="287" t="s">
        <v>45</v>
      </c>
      <c r="O1684" s="286" t="str">
        <f>VLOOKUP(Q1684,重复!A:A,1,FALSE)</f>
        <v>技师Pad端</v>
      </c>
      <c r="P1684" s="317" t="s">
        <v>3512</v>
      </c>
      <c r="Q1684" s="279" t="s">
        <v>3838</v>
      </c>
      <c r="R1684" s="180" t="s">
        <v>4229</v>
      </c>
    </row>
    <row r="1685" s="267" customFormat="1" ht="16.5" spans="1:18">
      <c r="A1685" s="278" t="s">
        <v>4235</v>
      </c>
      <c r="B1685" s="278" t="s">
        <v>3509</v>
      </c>
      <c r="C1685" s="314"/>
      <c r="D1685" s="317" t="s">
        <v>4236</v>
      </c>
      <c r="E1685" s="285">
        <v>6277.90655172412</v>
      </c>
      <c r="F1685" s="285"/>
      <c r="G1685" s="286"/>
      <c r="H1685" s="286"/>
      <c r="I1685" s="286"/>
      <c r="J1685" s="286"/>
      <c r="K1685" s="286" t="e">
        <f>INDEX('2月'!F:F,MATCH(G1685,'2月'!A:A,0))</f>
        <v>#N/A</v>
      </c>
      <c r="L1685" s="287" t="s">
        <v>45</v>
      </c>
      <c r="M1685" s="287"/>
      <c r="N1685" s="287" t="s">
        <v>45</v>
      </c>
      <c r="O1685" s="286" t="str">
        <f>VLOOKUP(Q1685,重复!A:A,1,FALSE)</f>
        <v>技师Pad端</v>
      </c>
      <c r="P1685" s="317" t="s">
        <v>3512</v>
      </c>
      <c r="Q1685" s="279" t="s">
        <v>3838</v>
      </c>
      <c r="R1685" s="180" t="s">
        <v>4237</v>
      </c>
    </row>
    <row r="1686" s="267" customFormat="1" ht="16.5" spans="1:18">
      <c r="A1686" s="278" t="s">
        <v>4238</v>
      </c>
      <c r="B1686" s="278" t="s">
        <v>3509</v>
      </c>
      <c r="C1686" s="279" t="s">
        <v>4094</v>
      </c>
      <c r="D1686" s="317" t="s">
        <v>4239</v>
      </c>
      <c r="E1686" s="285">
        <v>7847.38318965515</v>
      </c>
      <c r="F1686" s="285"/>
      <c r="G1686" s="286"/>
      <c r="H1686" s="286"/>
      <c r="I1686" s="286"/>
      <c r="J1686" s="286"/>
      <c r="K1686" s="286" t="e">
        <f>INDEX('2月'!F:F,MATCH(G1686,'2月'!A:A,0))</f>
        <v>#N/A</v>
      </c>
      <c r="L1686" s="287" t="s">
        <v>45</v>
      </c>
      <c r="M1686" s="287"/>
      <c r="N1686" s="287" t="s">
        <v>45</v>
      </c>
      <c r="O1686" s="286" t="str">
        <f>VLOOKUP(Q1686,重复!A:A,1,FALSE)</f>
        <v>技师Pad端</v>
      </c>
      <c r="P1686" s="317" t="s">
        <v>3512</v>
      </c>
      <c r="Q1686" s="279" t="s">
        <v>3838</v>
      </c>
      <c r="R1686" s="180" t="s">
        <v>4240</v>
      </c>
    </row>
    <row r="1687" s="267" customFormat="1" ht="16.5" spans="1:18">
      <c r="A1687" s="278" t="s">
        <v>4241</v>
      </c>
      <c r="B1687" s="278" t="s">
        <v>3509</v>
      </c>
      <c r="C1687" s="314"/>
      <c r="D1687" s="317" t="s">
        <v>4242</v>
      </c>
      <c r="E1687" s="285">
        <v>6277.90655172412</v>
      </c>
      <c r="F1687" s="285"/>
      <c r="G1687" s="286"/>
      <c r="H1687" s="286"/>
      <c r="I1687" s="286"/>
      <c r="J1687" s="286"/>
      <c r="K1687" s="286" t="e">
        <f>INDEX('2月'!F:F,MATCH(G1687,'2月'!A:A,0))</f>
        <v>#N/A</v>
      </c>
      <c r="L1687" s="287" t="s">
        <v>45</v>
      </c>
      <c r="M1687" s="287"/>
      <c r="N1687" s="287" t="s">
        <v>45</v>
      </c>
      <c r="O1687" s="286" t="str">
        <f>VLOOKUP(Q1687,重复!A:A,1,FALSE)</f>
        <v>技师Pad端</v>
      </c>
      <c r="P1687" s="317" t="s">
        <v>3512</v>
      </c>
      <c r="Q1687" s="279" t="s">
        <v>3838</v>
      </c>
      <c r="R1687" s="180" t="s">
        <v>4240</v>
      </c>
    </row>
    <row r="1688" s="267" customFormat="1" ht="16.5" spans="1:18">
      <c r="A1688" s="278" t="s">
        <v>4243</v>
      </c>
      <c r="B1688" s="278" t="s">
        <v>3509</v>
      </c>
      <c r="C1688" s="314"/>
      <c r="D1688" s="329" t="s">
        <v>4244</v>
      </c>
      <c r="E1688" s="285">
        <v>6277.90655172412</v>
      </c>
      <c r="F1688" s="285"/>
      <c r="G1688" s="286"/>
      <c r="H1688" s="286"/>
      <c r="I1688" s="286"/>
      <c r="J1688" s="286"/>
      <c r="K1688" s="286" t="e">
        <f>INDEX('2月'!F:F,MATCH(G1688,'2月'!A:A,0))</f>
        <v>#N/A</v>
      </c>
      <c r="L1688" s="287" t="s">
        <v>45</v>
      </c>
      <c r="M1688" s="287"/>
      <c r="N1688" s="287" t="s">
        <v>45</v>
      </c>
      <c r="O1688" s="286" t="str">
        <f>VLOOKUP(Q1688,重复!A:A,1,FALSE)</f>
        <v>技师Pad端</v>
      </c>
      <c r="P1688" s="317" t="s">
        <v>3512</v>
      </c>
      <c r="Q1688" s="279" t="s">
        <v>3838</v>
      </c>
      <c r="R1688" s="180" t="s">
        <v>4245</v>
      </c>
    </row>
    <row r="1689" s="267" customFormat="1" ht="16.5" spans="1:18">
      <c r="A1689" s="278" t="s">
        <v>4246</v>
      </c>
      <c r="B1689" s="278" t="s">
        <v>3509</v>
      </c>
      <c r="C1689" s="314"/>
      <c r="D1689" s="317" t="s">
        <v>4247</v>
      </c>
      <c r="E1689" s="285">
        <v>6277.90655172412</v>
      </c>
      <c r="F1689" s="285"/>
      <c r="G1689" s="286">
        <v>330</v>
      </c>
      <c r="H1689" s="286" t="s">
        <v>3869</v>
      </c>
      <c r="I1689" s="286" t="s">
        <v>3844</v>
      </c>
      <c r="J1689" s="286" t="s">
        <v>33</v>
      </c>
      <c r="K1689" s="286">
        <f>INDEX('2月'!F:F,MATCH(G1689,'2月'!A:A,0))</f>
        <v>0</v>
      </c>
      <c r="L1689" s="287" t="s">
        <v>45</v>
      </c>
      <c r="M1689" s="287"/>
      <c r="N1689" s="287" t="s">
        <v>33</v>
      </c>
      <c r="O1689" s="286" t="str">
        <f>VLOOKUP(Q1689,重复!A:A,1,FALSE)</f>
        <v>技师Pad端</v>
      </c>
      <c r="P1689" s="317" t="s">
        <v>3512</v>
      </c>
      <c r="Q1689" s="279" t="s">
        <v>3838</v>
      </c>
      <c r="R1689" s="180" t="s">
        <v>4248</v>
      </c>
    </row>
    <row r="1690" s="267" customFormat="1" ht="16.5" spans="1:18">
      <c r="A1690" s="278" t="s">
        <v>4249</v>
      </c>
      <c r="B1690" s="278" t="s">
        <v>3509</v>
      </c>
      <c r="C1690" s="314"/>
      <c r="D1690" s="317" t="s">
        <v>3847</v>
      </c>
      <c r="E1690" s="285">
        <v>6277.90655172412</v>
      </c>
      <c r="F1690" s="285"/>
      <c r="G1690" s="286">
        <v>340</v>
      </c>
      <c r="H1690" s="286" t="s">
        <v>3894</v>
      </c>
      <c r="I1690" s="286" t="s">
        <v>4250</v>
      </c>
      <c r="J1690" s="286" t="s">
        <v>33</v>
      </c>
      <c r="K1690" s="286">
        <f>INDEX('2月'!F:F,MATCH(G1690,'2月'!A:A,0))</f>
        <v>0</v>
      </c>
      <c r="L1690" s="287" t="s">
        <v>45</v>
      </c>
      <c r="M1690" s="287"/>
      <c r="N1690" s="287" t="s">
        <v>33</v>
      </c>
      <c r="O1690" s="286" t="str">
        <f>VLOOKUP(Q1690,重复!A:A,1,FALSE)</f>
        <v>技师Pad端</v>
      </c>
      <c r="P1690" s="317" t="s">
        <v>3512</v>
      </c>
      <c r="Q1690" s="279" t="s">
        <v>3838</v>
      </c>
      <c r="R1690" s="180" t="s">
        <v>4251</v>
      </c>
    </row>
    <row r="1691" s="267" customFormat="1" ht="16.5" spans="1:18">
      <c r="A1691" s="278" t="s">
        <v>4252</v>
      </c>
      <c r="B1691" s="278" t="s">
        <v>3509</v>
      </c>
      <c r="C1691" s="314"/>
      <c r="D1691" s="317" t="s">
        <v>4253</v>
      </c>
      <c r="E1691" s="285">
        <v>0</v>
      </c>
      <c r="F1691" s="285"/>
      <c r="G1691" s="286"/>
      <c r="H1691" s="286"/>
      <c r="I1691" s="286"/>
      <c r="J1691" s="286"/>
      <c r="K1691" s="286" t="e">
        <f>INDEX('2月'!F:F,MATCH(G1691,'2月'!A:A,0))</f>
        <v>#N/A</v>
      </c>
      <c r="L1691" s="287" t="s">
        <v>45</v>
      </c>
      <c r="M1691" s="287"/>
      <c r="N1691" s="287" t="s">
        <v>45</v>
      </c>
      <c r="O1691" s="286" t="str">
        <f>VLOOKUP(Q1691,重复!A:A,1,FALSE)</f>
        <v>技师Pad端</v>
      </c>
      <c r="P1691" s="317" t="s">
        <v>3512</v>
      </c>
      <c r="Q1691" s="279" t="s">
        <v>3838</v>
      </c>
      <c r="R1691" s="180" t="s">
        <v>4254</v>
      </c>
    </row>
    <row r="1692" s="267" customFormat="1" ht="16.5" spans="1:18">
      <c r="A1692" s="278" t="s">
        <v>4255</v>
      </c>
      <c r="B1692" s="278" t="s">
        <v>3509</v>
      </c>
      <c r="C1692" s="314"/>
      <c r="D1692" s="317" t="s">
        <v>4256</v>
      </c>
      <c r="E1692" s="285">
        <v>6277.90655172412</v>
      </c>
      <c r="F1692" s="285"/>
      <c r="G1692" s="286"/>
      <c r="H1692" s="286"/>
      <c r="I1692" s="286"/>
      <c r="J1692" s="286"/>
      <c r="K1692" s="286" t="e">
        <f>INDEX('2月'!F:F,MATCH(G1692,'2月'!A:A,0))</f>
        <v>#N/A</v>
      </c>
      <c r="L1692" s="287" t="s">
        <v>45</v>
      </c>
      <c r="M1692" s="287"/>
      <c r="N1692" s="287" t="s">
        <v>45</v>
      </c>
      <c r="O1692" s="286" t="str">
        <f>VLOOKUP(Q1692,重复!A:A,1,FALSE)</f>
        <v>技师Pad端</v>
      </c>
      <c r="P1692" s="317" t="s">
        <v>3512</v>
      </c>
      <c r="Q1692" s="279" t="s">
        <v>3838</v>
      </c>
      <c r="R1692" s="180" t="s">
        <v>4257</v>
      </c>
    </row>
    <row r="1693" s="267" customFormat="1" ht="16.5" spans="1:18">
      <c r="A1693" s="278" t="s">
        <v>4258</v>
      </c>
      <c r="B1693" s="278" t="s">
        <v>3509</v>
      </c>
      <c r="C1693" s="314"/>
      <c r="D1693" s="317" t="s">
        <v>214</v>
      </c>
      <c r="E1693" s="285">
        <v>0</v>
      </c>
      <c r="F1693" s="285"/>
      <c r="G1693" s="286"/>
      <c r="H1693" s="286"/>
      <c r="I1693" s="286"/>
      <c r="J1693" s="286"/>
      <c r="K1693" s="286" t="e">
        <f>INDEX('2月'!F:F,MATCH(G1693,'2月'!A:A,0))</f>
        <v>#N/A</v>
      </c>
      <c r="L1693" s="287" t="s">
        <v>45</v>
      </c>
      <c r="M1693" s="287"/>
      <c r="N1693" s="287" t="s">
        <v>45</v>
      </c>
      <c r="O1693" s="286" t="str">
        <f>VLOOKUP(Q1693,重复!A:A,1,FALSE)</f>
        <v>技师Pad端</v>
      </c>
      <c r="P1693" s="317" t="s">
        <v>3512</v>
      </c>
      <c r="Q1693" s="279" t="s">
        <v>3838</v>
      </c>
      <c r="R1693" s="180" t="s">
        <v>4259</v>
      </c>
    </row>
    <row r="1694" s="267" customFormat="1" ht="16.5" spans="1:18">
      <c r="A1694" s="278" t="s">
        <v>4260</v>
      </c>
      <c r="B1694" s="278" t="s">
        <v>3509</v>
      </c>
      <c r="C1694" s="314"/>
      <c r="D1694" s="317" t="s">
        <v>4261</v>
      </c>
      <c r="E1694" s="285">
        <v>6277.90655172412</v>
      </c>
      <c r="F1694" s="285"/>
      <c r="G1694" s="286"/>
      <c r="H1694" s="286"/>
      <c r="I1694" s="286"/>
      <c r="J1694" s="286"/>
      <c r="K1694" s="286" t="e">
        <f>INDEX('2月'!F:F,MATCH(G1694,'2月'!A:A,0))</f>
        <v>#N/A</v>
      </c>
      <c r="L1694" s="287" t="s">
        <v>45</v>
      </c>
      <c r="M1694" s="287"/>
      <c r="N1694" s="287" t="s">
        <v>45</v>
      </c>
      <c r="O1694" s="286" t="str">
        <f>VLOOKUP(Q1694,重复!A:A,1,FALSE)</f>
        <v>技师Pad端</v>
      </c>
      <c r="P1694" s="317" t="s">
        <v>3512</v>
      </c>
      <c r="Q1694" s="279" t="s">
        <v>3838</v>
      </c>
      <c r="R1694" s="180" t="s">
        <v>3547</v>
      </c>
    </row>
    <row r="1695" s="267" customFormat="1" ht="16.5" spans="1:18">
      <c r="A1695" s="278" t="s">
        <v>4262</v>
      </c>
      <c r="B1695" s="278" t="s">
        <v>3509</v>
      </c>
      <c r="C1695" s="330" t="s">
        <v>4263</v>
      </c>
      <c r="D1695" s="331" t="s">
        <v>4264</v>
      </c>
      <c r="E1695" s="285">
        <v>0</v>
      </c>
      <c r="F1695" s="285"/>
      <c r="G1695" s="286">
        <v>335</v>
      </c>
      <c r="H1695" s="286" t="s">
        <v>3894</v>
      </c>
      <c r="I1695" s="286" t="s">
        <v>4117</v>
      </c>
      <c r="J1695" s="286" t="s">
        <v>33</v>
      </c>
      <c r="K1695" s="286">
        <f>INDEX('2月'!F:F,MATCH(G1695,'2月'!A:A,0))</f>
        <v>0</v>
      </c>
      <c r="L1695" s="287" t="s">
        <v>45</v>
      </c>
      <c r="M1695" s="287"/>
      <c r="N1695" s="287" t="s">
        <v>33</v>
      </c>
      <c r="O1695" s="286" t="str">
        <f>VLOOKUP(Q1695,重复!A:A,1,FALSE)</f>
        <v>技师Pad端</v>
      </c>
      <c r="P1695" s="317" t="s">
        <v>3512</v>
      </c>
      <c r="Q1695" s="279" t="s">
        <v>3838</v>
      </c>
      <c r="R1695" s="180" t="s">
        <v>4265</v>
      </c>
    </row>
    <row r="1696" s="267" customFormat="1" ht="16.5" spans="1:18">
      <c r="A1696" s="278" t="s">
        <v>4266</v>
      </c>
      <c r="B1696" s="278" t="s">
        <v>3509</v>
      </c>
      <c r="C1696" s="314"/>
      <c r="D1696" s="317" t="s">
        <v>4267</v>
      </c>
      <c r="E1696" s="285">
        <v>0</v>
      </c>
      <c r="F1696" s="285"/>
      <c r="G1696" s="286"/>
      <c r="H1696" s="286"/>
      <c r="I1696" s="286"/>
      <c r="J1696" s="286"/>
      <c r="K1696" s="286" t="e">
        <f>INDEX('2月'!F:F,MATCH(G1696,'2月'!A:A,0))</f>
        <v>#N/A</v>
      </c>
      <c r="L1696" s="287" t="s">
        <v>45</v>
      </c>
      <c r="M1696" s="287"/>
      <c r="N1696" s="287" t="s">
        <v>45</v>
      </c>
      <c r="O1696" s="286" t="str">
        <f>VLOOKUP(Q1696,重复!A:A,1,FALSE)</f>
        <v>技师Pad端</v>
      </c>
      <c r="P1696" s="317" t="s">
        <v>3512</v>
      </c>
      <c r="Q1696" s="279" t="s">
        <v>3838</v>
      </c>
      <c r="R1696" s="180" t="s">
        <v>4268</v>
      </c>
    </row>
    <row r="1697" s="267" customFormat="1" ht="16.5" spans="1:18">
      <c r="A1697" s="278" t="s">
        <v>4269</v>
      </c>
      <c r="B1697" s="278" t="s">
        <v>3509</v>
      </c>
      <c r="C1697" s="314"/>
      <c r="D1697" s="317" t="s">
        <v>4270</v>
      </c>
      <c r="E1697" s="285">
        <v>6277.90655172412</v>
      </c>
      <c r="F1697" s="285"/>
      <c r="G1697" s="286"/>
      <c r="H1697" s="286"/>
      <c r="I1697" s="286"/>
      <c r="J1697" s="286"/>
      <c r="K1697" s="286" t="e">
        <f>INDEX('2月'!F:F,MATCH(G1697,'2月'!A:A,0))</f>
        <v>#N/A</v>
      </c>
      <c r="L1697" s="287" t="s">
        <v>45</v>
      </c>
      <c r="M1697" s="287"/>
      <c r="N1697" s="287" t="s">
        <v>45</v>
      </c>
      <c r="O1697" s="286" t="str">
        <f>VLOOKUP(Q1697,重复!A:A,1,FALSE)</f>
        <v>技师Pad端</v>
      </c>
      <c r="P1697" s="317" t="s">
        <v>3512</v>
      </c>
      <c r="Q1697" s="279" t="s">
        <v>3838</v>
      </c>
      <c r="R1697" s="180" t="s">
        <v>4271</v>
      </c>
    </row>
    <row r="1698" s="267" customFormat="1" ht="16.5" spans="1:18">
      <c r="A1698" s="278" t="s">
        <v>4272</v>
      </c>
      <c r="B1698" s="278" t="s">
        <v>3509</v>
      </c>
      <c r="C1698" s="314"/>
      <c r="D1698" s="317" t="s">
        <v>4273</v>
      </c>
      <c r="E1698" s="285">
        <v>6277.90655172412</v>
      </c>
      <c r="F1698" s="285"/>
      <c r="G1698" s="286"/>
      <c r="H1698" s="286"/>
      <c r="I1698" s="286"/>
      <c r="J1698" s="286"/>
      <c r="K1698" s="286" t="e">
        <f>INDEX('2月'!F:F,MATCH(G1698,'2月'!A:A,0))</f>
        <v>#N/A</v>
      </c>
      <c r="L1698" s="287" t="s">
        <v>45</v>
      </c>
      <c r="M1698" s="287"/>
      <c r="N1698" s="287" t="s">
        <v>45</v>
      </c>
      <c r="O1698" s="286" t="str">
        <f>VLOOKUP(Q1698,重复!A:A,1,FALSE)</f>
        <v>技师Pad端</v>
      </c>
      <c r="P1698" s="317" t="s">
        <v>3512</v>
      </c>
      <c r="Q1698" s="279" t="s">
        <v>3838</v>
      </c>
      <c r="R1698" s="180" t="s">
        <v>4274</v>
      </c>
    </row>
    <row r="1699" s="267" customFormat="1" ht="16.5" spans="1:18">
      <c r="A1699" s="278" t="s">
        <v>4275</v>
      </c>
      <c r="B1699" s="278" t="s">
        <v>3509</v>
      </c>
      <c r="C1699" s="279" t="s">
        <v>4131</v>
      </c>
      <c r="D1699" s="317" t="s">
        <v>4276</v>
      </c>
      <c r="E1699" s="285">
        <v>6277.90655172412</v>
      </c>
      <c r="F1699" s="285"/>
      <c r="G1699" s="286"/>
      <c r="H1699" s="286"/>
      <c r="I1699" s="286"/>
      <c r="J1699" s="286"/>
      <c r="K1699" s="286" t="e">
        <f>INDEX('2月'!F:F,MATCH(G1699,'2月'!A:A,0))</f>
        <v>#N/A</v>
      </c>
      <c r="L1699" s="287" t="s">
        <v>45</v>
      </c>
      <c r="M1699" s="287"/>
      <c r="N1699" s="287" t="s">
        <v>45</v>
      </c>
      <c r="O1699" s="286" t="str">
        <f>VLOOKUP(Q1699,重复!A:A,1,FALSE)</f>
        <v>技师Pad端</v>
      </c>
      <c r="P1699" s="317" t="s">
        <v>3512</v>
      </c>
      <c r="Q1699" s="279" t="s">
        <v>3838</v>
      </c>
      <c r="R1699" s="180" t="s">
        <v>3851</v>
      </c>
    </row>
    <row r="1700" s="267" customFormat="1" ht="16.5" spans="1:18">
      <c r="A1700" s="278" t="s">
        <v>4277</v>
      </c>
      <c r="B1700" s="278" t="s">
        <v>3509</v>
      </c>
      <c r="C1700" s="279" t="s">
        <v>4161</v>
      </c>
      <c r="D1700" s="317" t="s">
        <v>4278</v>
      </c>
      <c r="E1700" s="285">
        <v>7847.38318965515</v>
      </c>
      <c r="F1700" s="285"/>
      <c r="G1700" s="286"/>
      <c r="H1700" s="286"/>
      <c r="I1700" s="286"/>
      <c r="J1700" s="286"/>
      <c r="K1700" s="286" t="e">
        <f>INDEX('2月'!F:F,MATCH(G1700,'2月'!A:A,0))</f>
        <v>#N/A</v>
      </c>
      <c r="L1700" s="287" t="s">
        <v>45</v>
      </c>
      <c r="M1700" s="287"/>
      <c r="N1700" s="287" t="s">
        <v>45</v>
      </c>
      <c r="O1700" s="286" t="str">
        <f>VLOOKUP(Q1700,重复!A:A,1,FALSE)</f>
        <v>技师Pad端</v>
      </c>
      <c r="P1700" s="317" t="s">
        <v>3512</v>
      </c>
      <c r="Q1700" s="279" t="s">
        <v>3838</v>
      </c>
      <c r="R1700" s="180" t="s">
        <v>4279</v>
      </c>
    </row>
    <row r="1701" s="267" customFormat="1" ht="16.5" spans="1:18">
      <c r="A1701" s="278" t="s">
        <v>4280</v>
      </c>
      <c r="B1701" s="278" t="s">
        <v>3509</v>
      </c>
      <c r="C1701" s="314"/>
      <c r="D1701" s="317" t="s">
        <v>4281</v>
      </c>
      <c r="E1701" s="285">
        <v>6277.90655172412</v>
      </c>
      <c r="F1701" s="285"/>
      <c r="G1701" s="286"/>
      <c r="H1701" s="286"/>
      <c r="I1701" s="286"/>
      <c r="J1701" s="286"/>
      <c r="K1701" s="286" t="e">
        <f>INDEX('2月'!F:F,MATCH(G1701,'2月'!A:A,0))</f>
        <v>#N/A</v>
      </c>
      <c r="L1701" s="287" t="s">
        <v>45</v>
      </c>
      <c r="M1701" s="287"/>
      <c r="N1701" s="287" t="s">
        <v>45</v>
      </c>
      <c r="O1701" s="286" t="str">
        <f>VLOOKUP(Q1701,重复!A:A,1,FALSE)</f>
        <v>技师Pad端</v>
      </c>
      <c r="P1701" s="317" t="s">
        <v>3512</v>
      </c>
      <c r="Q1701" s="279" t="s">
        <v>3838</v>
      </c>
      <c r="R1701" s="180" t="s">
        <v>4163</v>
      </c>
    </row>
    <row r="1702" s="267" customFormat="1" ht="16.5" spans="1:18">
      <c r="A1702" s="278" t="s">
        <v>4282</v>
      </c>
      <c r="B1702" s="278" t="s">
        <v>3509</v>
      </c>
      <c r="C1702" s="314"/>
      <c r="D1702" s="317" t="s">
        <v>4283</v>
      </c>
      <c r="E1702" s="285">
        <v>6277.90655172412</v>
      </c>
      <c r="F1702" s="285"/>
      <c r="G1702" s="286"/>
      <c r="H1702" s="286"/>
      <c r="I1702" s="286"/>
      <c r="J1702" s="286"/>
      <c r="K1702" s="286" t="e">
        <f>INDEX('2月'!F:F,MATCH(G1702,'2月'!A:A,0))</f>
        <v>#N/A</v>
      </c>
      <c r="L1702" s="287" t="s">
        <v>45</v>
      </c>
      <c r="M1702" s="287"/>
      <c r="N1702" s="287" t="s">
        <v>45</v>
      </c>
      <c r="O1702" s="286" t="str">
        <f>VLOOKUP(Q1702,重复!A:A,1,FALSE)</f>
        <v>技师Pad端</v>
      </c>
      <c r="P1702" s="317" t="s">
        <v>3512</v>
      </c>
      <c r="Q1702" s="279" t="s">
        <v>3838</v>
      </c>
      <c r="R1702" s="290" t="s">
        <v>4139</v>
      </c>
    </row>
    <row r="1703" s="267" customFormat="1" ht="16.5" spans="1:18">
      <c r="A1703" s="278" t="s">
        <v>4284</v>
      </c>
      <c r="B1703" s="278" t="s">
        <v>3509</v>
      </c>
      <c r="C1703" s="314"/>
      <c r="D1703" s="317" t="s">
        <v>4285</v>
      </c>
      <c r="E1703" s="285">
        <v>0</v>
      </c>
      <c r="F1703" s="285"/>
      <c r="G1703" s="286"/>
      <c r="H1703" s="286"/>
      <c r="I1703" s="286"/>
      <c r="J1703" s="286"/>
      <c r="K1703" s="286" t="e">
        <f>INDEX('2月'!F:F,MATCH(G1703,'2月'!A:A,0))</f>
        <v>#N/A</v>
      </c>
      <c r="L1703" s="287" t="s">
        <v>45</v>
      </c>
      <c r="M1703" s="287"/>
      <c r="N1703" s="287" t="s">
        <v>45</v>
      </c>
      <c r="O1703" s="286" t="str">
        <f>VLOOKUP(Q1703,重复!A:A,1,FALSE)</f>
        <v>技师Pad端</v>
      </c>
      <c r="P1703" s="317" t="s">
        <v>3512</v>
      </c>
      <c r="Q1703" s="279" t="s">
        <v>3838</v>
      </c>
      <c r="R1703" s="180" t="s">
        <v>4286</v>
      </c>
    </row>
    <row r="1704" s="267" customFormat="1" ht="16.5" spans="1:18">
      <c r="A1704" s="278" t="s">
        <v>4287</v>
      </c>
      <c r="B1704" s="278" t="s">
        <v>3509</v>
      </c>
      <c r="C1704" s="279" t="s">
        <v>4288</v>
      </c>
      <c r="D1704" s="317" t="s">
        <v>4289</v>
      </c>
      <c r="E1704" s="285">
        <v>7847.38318965515</v>
      </c>
      <c r="F1704" s="285"/>
      <c r="G1704" s="286"/>
      <c r="H1704" s="286"/>
      <c r="I1704" s="286"/>
      <c r="J1704" s="286"/>
      <c r="K1704" s="286" t="e">
        <f>INDEX('2月'!F:F,MATCH(G1704,'2月'!A:A,0))</f>
        <v>#N/A</v>
      </c>
      <c r="L1704" s="287" t="s">
        <v>45</v>
      </c>
      <c r="M1704" s="287"/>
      <c r="N1704" s="287" t="s">
        <v>45</v>
      </c>
      <c r="O1704" s="286" t="e">
        <f>VLOOKUP(Q1704,重复!A:A,1,FALSE)</f>
        <v>#N/A</v>
      </c>
      <c r="P1704" s="317" t="s">
        <v>3512</v>
      </c>
      <c r="Q1704" s="279" t="s">
        <v>4290</v>
      </c>
      <c r="R1704" s="180" t="s">
        <v>4291</v>
      </c>
    </row>
    <row r="1705" s="267" customFormat="1" ht="16.5" spans="1:18">
      <c r="A1705" s="278" t="s">
        <v>4292</v>
      </c>
      <c r="B1705" s="278" t="s">
        <v>3509</v>
      </c>
      <c r="C1705" s="314"/>
      <c r="D1705" s="317" t="s">
        <v>4293</v>
      </c>
      <c r="E1705" s="285">
        <v>6277.90655172412</v>
      </c>
      <c r="F1705" s="285"/>
      <c r="G1705" s="286"/>
      <c r="H1705" s="286"/>
      <c r="I1705" s="286"/>
      <c r="J1705" s="286"/>
      <c r="K1705" s="286" t="e">
        <f>INDEX('2月'!F:F,MATCH(G1705,'2月'!A:A,0))</f>
        <v>#N/A</v>
      </c>
      <c r="L1705" s="287" t="s">
        <v>45</v>
      </c>
      <c r="M1705" s="287"/>
      <c r="N1705" s="287" t="s">
        <v>45</v>
      </c>
      <c r="O1705" s="286" t="e">
        <f>VLOOKUP(Q1705,重复!A:A,1,FALSE)</f>
        <v>#N/A</v>
      </c>
      <c r="P1705" s="317" t="s">
        <v>3512</v>
      </c>
      <c r="Q1705" s="279" t="s">
        <v>4290</v>
      </c>
      <c r="R1705" s="180" t="s">
        <v>4294</v>
      </c>
    </row>
    <row r="1706" s="267" customFormat="1" ht="16.5" spans="1:18">
      <c r="A1706" s="278" t="s">
        <v>4295</v>
      </c>
      <c r="B1706" s="278" t="s">
        <v>3509</v>
      </c>
      <c r="C1706" s="313" t="s">
        <v>4206</v>
      </c>
      <c r="D1706" s="314" t="s">
        <v>4296</v>
      </c>
      <c r="E1706" s="285">
        <v>7847.38318965515</v>
      </c>
      <c r="F1706" s="285"/>
      <c r="G1706" s="286"/>
      <c r="H1706" s="286"/>
      <c r="I1706" s="286"/>
      <c r="J1706" s="286"/>
      <c r="K1706" s="286" t="e">
        <f>INDEX('2月'!F:F,MATCH(G1706,'2月'!A:A,0))</f>
        <v>#N/A</v>
      </c>
      <c r="L1706" s="287" t="s">
        <v>45</v>
      </c>
      <c r="M1706" s="287"/>
      <c r="N1706" s="287" t="s">
        <v>45</v>
      </c>
      <c r="O1706" s="286" t="e">
        <f>VLOOKUP(Q1706,重复!A:A,1,FALSE)</f>
        <v>#N/A</v>
      </c>
      <c r="P1706" s="317" t="s">
        <v>3512</v>
      </c>
      <c r="Q1706" s="279" t="s">
        <v>4290</v>
      </c>
      <c r="R1706" s="180" t="s">
        <v>4297</v>
      </c>
    </row>
    <row r="1707" s="267" customFormat="1" ht="16.5" spans="1:18">
      <c r="A1707" s="278" t="s">
        <v>4298</v>
      </c>
      <c r="B1707" s="278" t="s">
        <v>3509</v>
      </c>
      <c r="C1707" s="315"/>
      <c r="D1707" s="314" t="s">
        <v>1425</v>
      </c>
      <c r="E1707" s="285">
        <v>6277.90655172412</v>
      </c>
      <c r="F1707" s="285"/>
      <c r="G1707" s="286"/>
      <c r="H1707" s="286"/>
      <c r="I1707" s="286"/>
      <c r="J1707" s="286"/>
      <c r="K1707" s="286" t="e">
        <f>INDEX('2月'!F:F,MATCH(G1707,'2月'!A:A,0))</f>
        <v>#N/A</v>
      </c>
      <c r="L1707" s="287" t="s">
        <v>45</v>
      </c>
      <c r="M1707" s="287"/>
      <c r="N1707" s="287" t="s">
        <v>45</v>
      </c>
      <c r="O1707" s="286" t="e">
        <f>VLOOKUP(Q1707,重复!A:A,1,FALSE)</f>
        <v>#N/A</v>
      </c>
      <c r="P1707" s="317" t="s">
        <v>3512</v>
      </c>
      <c r="Q1707" s="279" t="s">
        <v>4290</v>
      </c>
      <c r="R1707" s="180" t="s">
        <v>4208</v>
      </c>
    </row>
    <row r="1708" s="267" customFormat="1" ht="16.5" spans="1:18">
      <c r="A1708" s="278" t="s">
        <v>4299</v>
      </c>
      <c r="B1708" s="278" t="s">
        <v>3509</v>
      </c>
      <c r="C1708" s="313" t="s">
        <v>4300</v>
      </c>
      <c r="D1708" s="314" t="s">
        <v>4301</v>
      </c>
      <c r="E1708" s="285">
        <v>0</v>
      </c>
      <c r="F1708" s="285"/>
      <c r="G1708" s="286"/>
      <c r="H1708" s="286"/>
      <c r="I1708" s="286"/>
      <c r="J1708" s="286"/>
      <c r="K1708" s="286" t="e">
        <f>INDEX('2月'!F:F,MATCH(G1708,'2月'!A:A,0))</f>
        <v>#N/A</v>
      </c>
      <c r="L1708" s="287" t="s">
        <v>45</v>
      </c>
      <c r="M1708" s="287"/>
      <c r="N1708" s="287" t="s">
        <v>45</v>
      </c>
      <c r="O1708" s="286" t="e">
        <f>VLOOKUP(Q1708,重复!A:A,1,FALSE)</f>
        <v>#N/A</v>
      </c>
      <c r="P1708" s="317" t="s">
        <v>3512</v>
      </c>
      <c r="Q1708" s="279" t="s">
        <v>4290</v>
      </c>
      <c r="R1708" s="180" t="s">
        <v>4302</v>
      </c>
    </row>
    <row r="1709" s="267" customFormat="1" ht="16.5" spans="1:18">
      <c r="A1709" s="278" t="s">
        <v>4303</v>
      </c>
      <c r="B1709" s="278" t="s">
        <v>3509</v>
      </c>
      <c r="C1709" s="315"/>
      <c r="D1709" s="314" t="s">
        <v>4304</v>
      </c>
      <c r="E1709" s="285">
        <v>7847.38318965515</v>
      </c>
      <c r="F1709" s="285"/>
      <c r="G1709" s="286"/>
      <c r="H1709" s="286"/>
      <c r="I1709" s="286"/>
      <c r="J1709" s="286"/>
      <c r="K1709" s="286" t="e">
        <f>INDEX('2月'!F:F,MATCH(G1709,'2月'!A:A,0))</f>
        <v>#N/A</v>
      </c>
      <c r="L1709" s="287" t="s">
        <v>45</v>
      </c>
      <c r="M1709" s="287"/>
      <c r="N1709" s="287" t="s">
        <v>45</v>
      </c>
      <c r="O1709" s="286" t="e">
        <f>VLOOKUP(Q1709,重复!A:A,1,FALSE)</f>
        <v>#N/A</v>
      </c>
      <c r="P1709" s="317" t="s">
        <v>3512</v>
      </c>
      <c r="Q1709" s="279" t="s">
        <v>4290</v>
      </c>
      <c r="R1709" s="180" t="s">
        <v>4302</v>
      </c>
    </row>
    <row r="1710" s="267" customFormat="1" ht="16.5" spans="1:18">
      <c r="A1710" s="278" t="s">
        <v>4305</v>
      </c>
      <c r="B1710" s="278" t="s">
        <v>3509</v>
      </c>
      <c r="C1710" s="315"/>
      <c r="D1710" s="314" t="s">
        <v>4283</v>
      </c>
      <c r="E1710" s="285">
        <v>0</v>
      </c>
      <c r="F1710" s="285"/>
      <c r="G1710" s="286"/>
      <c r="H1710" s="286"/>
      <c r="I1710" s="286"/>
      <c r="J1710" s="286"/>
      <c r="K1710" s="286" t="e">
        <f>INDEX('2月'!F:F,MATCH(G1710,'2月'!A:A,0))</f>
        <v>#N/A</v>
      </c>
      <c r="L1710" s="287" t="s">
        <v>45</v>
      </c>
      <c r="M1710" s="287"/>
      <c r="N1710" s="287" t="s">
        <v>45</v>
      </c>
      <c r="O1710" s="286" t="e">
        <f>VLOOKUP(Q1710,重复!A:A,1,FALSE)</f>
        <v>#N/A</v>
      </c>
      <c r="P1710" s="317" t="s">
        <v>3512</v>
      </c>
      <c r="Q1710" s="279" t="s">
        <v>4290</v>
      </c>
      <c r="R1710" s="180" t="s">
        <v>4306</v>
      </c>
    </row>
    <row r="1711" s="267" customFormat="1" ht="16.5" spans="1:18">
      <c r="A1711" s="278" t="s">
        <v>4307</v>
      </c>
      <c r="B1711" s="278" t="s">
        <v>3509</v>
      </c>
      <c r="C1711" s="315"/>
      <c r="D1711" s="314" t="s">
        <v>4308</v>
      </c>
      <c r="E1711" s="285">
        <v>0</v>
      </c>
      <c r="F1711" s="285"/>
      <c r="G1711" s="286"/>
      <c r="H1711" s="286"/>
      <c r="I1711" s="286"/>
      <c r="J1711" s="286"/>
      <c r="K1711" s="286" t="e">
        <f>INDEX('2月'!F:F,MATCH(G1711,'2月'!A:A,0))</f>
        <v>#N/A</v>
      </c>
      <c r="L1711" s="287" t="s">
        <v>45</v>
      </c>
      <c r="M1711" s="287"/>
      <c r="N1711" s="287" t="s">
        <v>45</v>
      </c>
      <c r="O1711" s="286" t="e">
        <f>VLOOKUP(Q1711,重复!A:A,1,FALSE)</f>
        <v>#N/A</v>
      </c>
      <c r="P1711" s="317" t="s">
        <v>3512</v>
      </c>
      <c r="Q1711" s="279" t="s">
        <v>4290</v>
      </c>
      <c r="R1711" s="180" t="s">
        <v>4195</v>
      </c>
    </row>
    <row r="1712" s="267" customFormat="1" ht="16.5" spans="1:18">
      <c r="A1712" s="278" t="s">
        <v>4309</v>
      </c>
      <c r="B1712" s="278" t="s">
        <v>3509</v>
      </c>
      <c r="C1712" s="313" t="s">
        <v>4310</v>
      </c>
      <c r="D1712" s="314" t="s">
        <v>4311</v>
      </c>
      <c r="E1712" s="285">
        <v>10986.3364655172</v>
      </c>
      <c r="F1712" s="285"/>
      <c r="G1712" s="286"/>
      <c r="H1712" s="286"/>
      <c r="I1712" s="286"/>
      <c r="J1712" s="286"/>
      <c r="K1712" s="286" t="e">
        <f>INDEX('2月'!F:F,MATCH(G1712,'2月'!A:A,0))</f>
        <v>#N/A</v>
      </c>
      <c r="L1712" s="287" t="s">
        <v>45</v>
      </c>
      <c r="M1712" s="287"/>
      <c r="N1712" s="287" t="s">
        <v>45</v>
      </c>
      <c r="O1712" s="286" t="e">
        <f>VLOOKUP(Q1712,重复!A:A,1,FALSE)</f>
        <v>#N/A</v>
      </c>
      <c r="P1712" s="317" t="s">
        <v>3512</v>
      </c>
      <c r="Q1712" s="279" t="s">
        <v>4290</v>
      </c>
      <c r="R1712" s="180" t="s">
        <v>4312</v>
      </c>
    </row>
    <row r="1713" s="267" customFormat="1" ht="16.5" spans="1:18">
      <c r="A1713" s="278" t="s">
        <v>4313</v>
      </c>
      <c r="B1713" s="278" t="s">
        <v>3509</v>
      </c>
      <c r="C1713" s="315"/>
      <c r="D1713" s="314" t="s">
        <v>4314</v>
      </c>
      <c r="E1713" s="285">
        <v>6277.90655172412</v>
      </c>
      <c r="F1713" s="285"/>
      <c r="G1713" s="286"/>
      <c r="H1713" s="286"/>
      <c r="I1713" s="286"/>
      <c r="J1713" s="286"/>
      <c r="K1713" s="286" t="e">
        <f>INDEX('2月'!F:F,MATCH(G1713,'2月'!A:A,0))</f>
        <v>#N/A</v>
      </c>
      <c r="L1713" s="287" t="s">
        <v>45</v>
      </c>
      <c r="M1713" s="287"/>
      <c r="N1713" s="287" t="s">
        <v>45</v>
      </c>
      <c r="O1713" s="286" t="e">
        <f>VLOOKUP(Q1713,重复!A:A,1,FALSE)</f>
        <v>#N/A</v>
      </c>
      <c r="P1713" s="317" t="s">
        <v>3512</v>
      </c>
      <c r="Q1713" s="279" t="s">
        <v>4290</v>
      </c>
      <c r="R1713" s="180" t="s">
        <v>4312</v>
      </c>
    </row>
    <row r="1714" spans="1:18">
      <c r="A1714" s="278" t="s">
        <v>4315</v>
      </c>
      <c r="B1714" s="311" t="s">
        <v>3509</v>
      </c>
      <c r="C1714" s="312"/>
      <c r="D1714" s="332" t="s">
        <v>4316</v>
      </c>
      <c r="E1714" s="285">
        <v>7847.38318965515</v>
      </c>
      <c r="F1714" s="285"/>
      <c r="G1714" s="286"/>
      <c r="H1714" s="286"/>
      <c r="I1714" s="286"/>
      <c r="J1714" s="286"/>
      <c r="K1714" s="286" t="e">
        <f>INDEX('2月'!F:F,MATCH(G1714,'2月'!A:A,0))</f>
        <v>#N/A</v>
      </c>
      <c r="L1714" s="287" t="s">
        <v>45</v>
      </c>
      <c r="M1714" s="287"/>
      <c r="N1714" s="287" t="s">
        <v>45</v>
      </c>
      <c r="O1714" s="286" t="e">
        <f>VLOOKUP(Q1714,重复!A:A,1,FALSE)</f>
        <v>#N/A</v>
      </c>
      <c r="P1714" s="312" t="s">
        <v>3512</v>
      </c>
      <c r="Q1714" s="279" t="s">
        <v>4290</v>
      </c>
      <c r="R1714" s="180" t="s">
        <v>4312</v>
      </c>
    </row>
    <row r="1715" s="267" customFormat="1" ht="16.5" spans="1:18">
      <c r="A1715" s="278" t="s">
        <v>4317</v>
      </c>
      <c r="B1715" s="278" t="s">
        <v>3509</v>
      </c>
      <c r="C1715" s="315"/>
      <c r="D1715" s="314" t="s">
        <v>4318</v>
      </c>
      <c r="E1715" s="285">
        <v>7847.38318965515</v>
      </c>
      <c r="F1715" s="285"/>
      <c r="G1715" s="286"/>
      <c r="H1715" s="286"/>
      <c r="I1715" s="286"/>
      <c r="J1715" s="286"/>
      <c r="K1715" s="286" t="e">
        <f>INDEX('2月'!F:F,MATCH(G1715,'2月'!A:A,0))</f>
        <v>#N/A</v>
      </c>
      <c r="L1715" s="287" t="s">
        <v>45</v>
      </c>
      <c r="M1715" s="287"/>
      <c r="N1715" s="287" t="s">
        <v>45</v>
      </c>
      <c r="O1715" s="286" t="e">
        <f>VLOOKUP(Q1715,重复!A:A,1,FALSE)</f>
        <v>#N/A</v>
      </c>
      <c r="P1715" s="317" t="s">
        <v>3512</v>
      </c>
      <c r="Q1715" s="279" t="s">
        <v>4290</v>
      </c>
      <c r="R1715" s="180" t="s">
        <v>4319</v>
      </c>
    </row>
    <row r="1716" s="267" customFormat="1" ht="16.5" spans="1:18">
      <c r="A1716" s="278" t="s">
        <v>4320</v>
      </c>
      <c r="B1716" s="278" t="s">
        <v>3509</v>
      </c>
      <c r="C1716" s="315"/>
      <c r="D1716" s="314" t="s">
        <v>4321</v>
      </c>
      <c r="E1716" s="285">
        <v>0</v>
      </c>
      <c r="F1716" s="285"/>
      <c r="G1716" s="286"/>
      <c r="H1716" s="286"/>
      <c r="I1716" s="286"/>
      <c r="J1716" s="286"/>
      <c r="K1716" s="286" t="e">
        <f>INDEX('2月'!F:F,MATCH(G1716,'2月'!A:A,0))</f>
        <v>#N/A</v>
      </c>
      <c r="L1716" s="287" t="s">
        <v>45</v>
      </c>
      <c r="M1716" s="287"/>
      <c r="N1716" s="287" t="s">
        <v>45</v>
      </c>
      <c r="O1716" s="286" t="e">
        <f>VLOOKUP(Q1716,重复!A:A,1,FALSE)</f>
        <v>#N/A</v>
      </c>
      <c r="P1716" s="317" t="s">
        <v>3512</v>
      </c>
      <c r="Q1716" s="279" t="s">
        <v>4290</v>
      </c>
      <c r="R1716" s="180" t="s">
        <v>4322</v>
      </c>
    </row>
    <row r="1717" s="267" customFormat="1" ht="16.5" spans="1:18">
      <c r="A1717" s="278" t="s">
        <v>4323</v>
      </c>
      <c r="B1717" s="278" t="s">
        <v>3509</v>
      </c>
      <c r="C1717" s="313" t="s">
        <v>4324</v>
      </c>
      <c r="D1717" s="314" t="s">
        <v>4325</v>
      </c>
      <c r="E1717" s="285">
        <v>10986.3364655172</v>
      </c>
      <c r="F1717" s="285"/>
      <c r="G1717" s="286"/>
      <c r="H1717" s="286"/>
      <c r="I1717" s="286"/>
      <c r="J1717" s="286"/>
      <c r="K1717" s="286" t="e">
        <f>INDEX('2月'!F:F,MATCH(G1717,'2月'!A:A,0))</f>
        <v>#N/A</v>
      </c>
      <c r="L1717" s="287" t="s">
        <v>45</v>
      </c>
      <c r="M1717" s="287"/>
      <c r="N1717" s="287" t="s">
        <v>45</v>
      </c>
      <c r="O1717" s="286" t="e">
        <f>VLOOKUP(Q1717,重复!A:A,1,FALSE)</f>
        <v>#N/A</v>
      </c>
      <c r="P1717" s="317" t="s">
        <v>3512</v>
      </c>
      <c r="Q1717" s="279" t="s">
        <v>4326</v>
      </c>
      <c r="R1717" s="180" t="s">
        <v>4327</v>
      </c>
    </row>
    <row r="1718" s="267" customFormat="1" ht="16.5" spans="1:18">
      <c r="A1718" s="278" t="s">
        <v>4328</v>
      </c>
      <c r="B1718" s="278" t="s">
        <v>3509</v>
      </c>
      <c r="C1718" s="315"/>
      <c r="D1718" s="314" t="s">
        <v>4329</v>
      </c>
      <c r="E1718" s="285">
        <v>7847.38318965515</v>
      </c>
      <c r="F1718" s="285"/>
      <c r="G1718" s="286"/>
      <c r="H1718" s="286"/>
      <c r="I1718" s="286"/>
      <c r="J1718" s="286"/>
      <c r="K1718" s="286" t="e">
        <f>INDEX('2月'!F:F,MATCH(G1718,'2月'!A:A,0))</f>
        <v>#N/A</v>
      </c>
      <c r="L1718" s="287" t="s">
        <v>45</v>
      </c>
      <c r="M1718" s="287"/>
      <c r="N1718" s="287" t="s">
        <v>45</v>
      </c>
      <c r="O1718" s="286" t="e">
        <f>VLOOKUP(Q1718,重复!A:A,1,FALSE)</f>
        <v>#N/A</v>
      </c>
      <c r="P1718" s="317" t="s">
        <v>3512</v>
      </c>
      <c r="Q1718" s="279" t="s">
        <v>4326</v>
      </c>
      <c r="R1718" s="180" t="s">
        <v>4327</v>
      </c>
    </row>
    <row r="1719" s="267" customFormat="1" ht="16.5" spans="1:18">
      <c r="A1719" s="278" t="s">
        <v>4330</v>
      </c>
      <c r="B1719" s="278" t="s">
        <v>3509</v>
      </c>
      <c r="C1719" s="315"/>
      <c r="D1719" s="314" t="s">
        <v>4331</v>
      </c>
      <c r="E1719" s="285">
        <v>0</v>
      </c>
      <c r="F1719" s="285"/>
      <c r="G1719" s="286"/>
      <c r="H1719" s="286"/>
      <c r="I1719" s="286"/>
      <c r="J1719" s="286"/>
      <c r="K1719" s="286" t="e">
        <f>INDEX('2月'!F:F,MATCH(G1719,'2月'!A:A,0))</f>
        <v>#N/A</v>
      </c>
      <c r="L1719" s="287" t="s">
        <v>45</v>
      </c>
      <c r="M1719" s="287"/>
      <c r="N1719" s="287" t="s">
        <v>45</v>
      </c>
      <c r="O1719" s="286" t="e">
        <f>VLOOKUP(Q1719,重复!A:A,1,FALSE)</f>
        <v>#N/A</v>
      </c>
      <c r="P1719" s="317" t="s">
        <v>3512</v>
      </c>
      <c r="Q1719" s="279" t="s">
        <v>4326</v>
      </c>
      <c r="R1719" s="180" t="s">
        <v>4332</v>
      </c>
    </row>
    <row r="1720" s="267" customFormat="1" ht="16.5" spans="1:18">
      <c r="A1720" s="278" t="s">
        <v>4333</v>
      </c>
      <c r="B1720" s="278" t="s">
        <v>3509</v>
      </c>
      <c r="C1720" s="315"/>
      <c r="D1720" s="314" t="s">
        <v>4334</v>
      </c>
      <c r="E1720" s="285">
        <v>0</v>
      </c>
      <c r="F1720" s="285"/>
      <c r="G1720" s="286"/>
      <c r="H1720" s="286"/>
      <c r="I1720" s="286"/>
      <c r="J1720" s="286"/>
      <c r="K1720" s="286" t="e">
        <f>INDEX('2月'!F:F,MATCH(G1720,'2月'!A:A,0))</f>
        <v>#N/A</v>
      </c>
      <c r="L1720" s="287" t="s">
        <v>45</v>
      </c>
      <c r="M1720" s="287"/>
      <c r="N1720" s="287" t="s">
        <v>45</v>
      </c>
      <c r="O1720" s="286" t="e">
        <f>VLOOKUP(Q1720,重复!A:A,1,FALSE)</f>
        <v>#N/A</v>
      </c>
      <c r="P1720" s="317" t="s">
        <v>3512</v>
      </c>
      <c r="Q1720" s="279" t="s">
        <v>4326</v>
      </c>
      <c r="R1720" s="180" t="s">
        <v>4335</v>
      </c>
    </row>
    <row r="1721" s="267" customFormat="1" ht="16.5" spans="1:18">
      <c r="A1721" s="278" t="s">
        <v>4336</v>
      </c>
      <c r="B1721" s="278" t="s">
        <v>3509</v>
      </c>
      <c r="C1721" s="315"/>
      <c r="D1721" s="314" t="s">
        <v>4337</v>
      </c>
      <c r="E1721" s="285">
        <v>0</v>
      </c>
      <c r="F1721" s="285"/>
      <c r="G1721" s="286"/>
      <c r="H1721" s="286"/>
      <c r="I1721" s="286"/>
      <c r="J1721" s="286"/>
      <c r="K1721" s="286" t="e">
        <f>INDEX('2月'!F:F,MATCH(G1721,'2月'!A:A,0))</f>
        <v>#N/A</v>
      </c>
      <c r="L1721" s="287" t="s">
        <v>45</v>
      </c>
      <c r="M1721" s="287"/>
      <c r="N1721" s="287" t="s">
        <v>45</v>
      </c>
      <c r="O1721" s="286" t="e">
        <f>VLOOKUP(Q1721,重复!A:A,1,FALSE)</f>
        <v>#N/A</v>
      </c>
      <c r="P1721" s="317" t="s">
        <v>3512</v>
      </c>
      <c r="Q1721" s="279" t="s">
        <v>4326</v>
      </c>
      <c r="R1721" s="180" t="s">
        <v>4338</v>
      </c>
    </row>
    <row r="1722" s="267" customFormat="1" ht="16.5" spans="1:18">
      <c r="A1722" s="278" t="s">
        <v>4339</v>
      </c>
      <c r="B1722" s="278" t="s">
        <v>3509</v>
      </c>
      <c r="C1722" s="313" t="s">
        <v>4340</v>
      </c>
      <c r="D1722" s="314" t="s">
        <v>4341</v>
      </c>
      <c r="E1722" s="285">
        <v>6277.90655172412</v>
      </c>
      <c r="F1722" s="285"/>
      <c r="G1722" s="286"/>
      <c r="H1722" s="286"/>
      <c r="I1722" s="286"/>
      <c r="J1722" s="286"/>
      <c r="K1722" s="286" t="e">
        <f>INDEX('2月'!F:F,MATCH(G1722,'2月'!A:A,0))</f>
        <v>#N/A</v>
      </c>
      <c r="L1722" s="287" t="s">
        <v>45</v>
      </c>
      <c r="M1722" s="287"/>
      <c r="N1722" s="287" t="s">
        <v>45</v>
      </c>
      <c r="O1722" s="286" t="e">
        <f>VLOOKUP(Q1722,重复!A:A,1,FALSE)</f>
        <v>#N/A</v>
      </c>
      <c r="P1722" s="317" t="s">
        <v>3512</v>
      </c>
      <c r="Q1722" s="279" t="s">
        <v>4326</v>
      </c>
      <c r="R1722" s="180" t="s">
        <v>4342</v>
      </c>
    </row>
    <row r="1723" s="267" customFormat="1" ht="16.5" spans="1:18">
      <c r="A1723" s="278" t="s">
        <v>4343</v>
      </c>
      <c r="B1723" s="278" t="s">
        <v>3509</v>
      </c>
      <c r="C1723" s="315"/>
      <c r="D1723" s="314" t="s">
        <v>3673</v>
      </c>
      <c r="E1723" s="285">
        <v>6277.90655172412</v>
      </c>
      <c r="F1723" s="285"/>
      <c r="G1723" s="286"/>
      <c r="H1723" s="286"/>
      <c r="I1723" s="286"/>
      <c r="J1723" s="286"/>
      <c r="K1723" s="286" t="e">
        <f>INDEX('2月'!F:F,MATCH(G1723,'2月'!A:A,0))</f>
        <v>#N/A</v>
      </c>
      <c r="L1723" s="287" t="s">
        <v>45</v>
      </c>
      <c r="M1723" s="287"/>
      <c r="N1723" s="287" t="s">
        <v>45</v>
      </c>
      <c r="O1723" s="286" t="e">
        <f>VLOOKUP(Q1723,重复!A:A,1,FALSE)</f>
        <v>#N/A</v>
      </c>
      <c r="P1723" s="317" t="s">
        <v>3512</v>
      </c>
      <c r="Q1723" s="279" t="s">
        <v>4326</v>
      </c>
      <c r="R1723" s="180" t="s">
        <v>4344</v>
      </c>
    </row>
    <row r="1724" s="267" customFormat="1" ht="16.5" spans="1:18">
      <c r="A1724" s="278" t="s">
        <v>4345</v>
      </c>
      <c r="B1724" s="278" t="s">
        <v>3509</v>
      </c>
      <c r="C1724" s="313" t="s">
        <v>4346</v>
      </c>
      <c r="D1724" s="314" t="s">
        <v>4347</v>
      </c>
      <c r="E1724" s="285">
        <v>6277.90655172412</v>
      </c>
      <c r="F1724" s="285"/>
      <c r="G1724" s="286"/>
      <c r="H1724" s="286"/>
      <c r="I1724" s="286"/>
      <c r="J1724" s="286"/>
      <c r="K1724" s="286" t="e">
        <f>INDEX('2月'!F:F,MATCH(G1724,'2月'!A:A,0))</f>
        <v>#N/A</v>
      </c>
      <c r="L1724" s="287" t="s">
        <v>45</v>
      </c>
      <c r="M1724" s="287"/>
      <c r="N1724" s="287" t="s">
        <v>45</v>
      </c>
      <c r="O1724" s="286" t="e">
        <f>VLOOKUP(Q1724,重复!A:A,1,FALSE)</f>
        <v>#N/A</v>
      </c>
      <c r="P1724" s="317" t="s">
        <v>3512</v>
      </c>
      <c r="Q1724" s="279" t="s">
        <v>4326</v>
      </c>
      <c r="R1724" s="180" t="s">
        <v>4348</v>
      </c>
    </row>
    <row r="1725" s="267" customFormat="1" ht="16.5" spans="1:18">
      <c r="A1725" s="278" t="s">
        <v>4349</v>
      </c>
      <c r="B1725" s="278" t="s">
        <v>3509</v>
      </c>
      <c r="C1725" s="315"/>
      <c r="D1725" s="314" t="s">
        <v>4350</v>
      </c>
      <c r="E1725" s="285">
        <v>0</v>
      </c>
      <c r="F1725" s="285"/>
      <c r="G1725" s="286"/>
      <c r="H1725" s="286"/>
      <c r="I1725" s="286"/>
      <c r="J1725" s="286"/>
      <c r="K1725" s="286" t="e">
        <f>INDEX('2月'!F:F,MATCH(G1725,'2月'!A:A,0))</f>
        <v>#N/A</v>
      </c>
      <c r="L1725" s="287" t="s">
        <v>45</v>
      </c>
      <c r="M1725" s="287"/>
      <c r="N1725" s="287" t="s">
        <v>45</v>
      </c>
      <c r="O1725" s="286" t="e">
        <f>VLOOKUP(Q1725,重复!A:A,1,FALSE)</f>
        <v>#N/A</v>
      </c>
      <c r="P1725" s="317" t="s">
        <v>3512</v>
      </c>
      <c r="Q1725" s="279" t="s">
        <v>4326</v>
      </c>
      <c r="R1725" s="180" t="s">
        <v>4351</v>
      </c>
    </row>
    <row r="1726" s="267" customFormat="1" ht="16.5" spans="1:18">
      <c r="A1726" s="278" t="s">
        <v>4352</v>
      </c>
      <c r="B1726" s="278" t="s">
        <v>3509</v>
      </c>
      <c r="C1726" s="315"/>
      <c r="D1726" s="314" t="s">
        <v>3679</v>
      </c>
      <c r="E1726" s="285">
        <v>6277.90655172412</v>
      </c>
      <c r="F1726" s="285"/>
      <c r="G1726" s="286"/>
      <c r="H1726" s="286"/>
      <c r="I1726" s="286"/>
      <c r="J1726" s="286"/>
      <c r="K1726" s="286" t="e">
        <f>INDEX('2月'!F:F,MATCH(G1726,'2月'!A:A,0))</f>
        <v>#N/A</v>
      </c>
      <c r="L1726" s="287" t="s">
        <v>45</v>
      </c>
      <c r="M1726" s="287"/>
      <c r="N1726" s="287" t="s">
        <v>45</v>
      </c>
      <c r="O1726" s="286" t="e">
        <f>VLOOKUP(Q1726,重复!A:A,1,FALSE)</f>
        <v>#N/A</v>
      </c>
      <c r="P1726" s="317" t="s">
        <v>3512</v>
      </c>
      <c r="Q1726" s="279" t="s">
        <v>4326</v>
      </c>
      <c r="R1726" s="180" t="s">
        <v>4353</v>
      </c>
    </row>
    <row r="1727" s="267" customFormat="1" ht="16.5" spans="1:18">
      <c r="A1727" s="278" t="s">
        <v>4354</v>
      </c>
      <c r="B1727" s="278" t="s">
        <v>3509</v>
      </c>
      <c r="C1727" s="313" t="s">
        <v>4355</v>
      </c>
      <c r="D1727" s="314" t="s">
        <v>4356</v>
      </c>
      <c r="E1727" s="285">
        <v>0</v>
      </c>
      <c r="F1727" s="285"/>
      <c r="G1727" s="286"/>
      <c r="H1727" s="286"/>
      <c r="I1727" s="286"/>
      <c r="J1727" s="286"/>
      <c r="K1727" s="286" t="e">
        <f>INDEX('2月'!F:F,MATCH(G1727,'2月'!A:A,0))</f>
        <v>#N/A</v>
      </c>
      <c r="L1727" s="287" t="s">
        <v>45</v>
      </c>
      <c r="M1727" s="287"/>
      <c r="N1727" s="287" t="s">
        <v>45</v>
      </c>
      <c r="O1727" s="286" t="e">
        <f>VLOOKUP(Q1727,重复!A:A,1,FALSE)</f>
        <v>#N/A</v>
      </c>
      <c r="P1727" s="317" t="s">
        <v>3512</v>
      </c>
      <c r="Q1727" s="279" t="s">
        <v>4326</v>
      </c>
      <c r="R1727" s="180" t="s">
        <v>4357</v>
      </c>
    </row>
    <row r="1728" s="267" customFormat="1" ht="16.5" spans="1:18">
      <c r="A1728" s="278" t="s">
        <v>4358</v>
      </c>
      <c r="B1728" s="278" t="s">
        <v>3509</v>
      </c>
      <c r="C1728" s="315"/>
      <c r="D1728" s="314" t="s">
        <v>4359</v>
      </c>
      <c r="E1728" s="285">
        <v>6277.90655172412</v>
      </c>
      <c r="F1728" s="285"/>
      <c r="G1728" s="286"/>
      <c r="H1728" s="286"/>
      <c r="I1728" s="286"/>
      <c r="J1728" s="286"/>
      <c r="K1728" s="286" t="e">
        <f>INDEX('2月'!F:F,MATCH(G1728,'2月'!A:A,0))</f>
        <v>#N/A</v>
      </c>
      <c r="L1728" s="287" t="s">
        <v>45</v>
      </c>
      <c r="M1728" s="287"/>
      <c r="N1728" s="287" t="s">
        <v>45</v>
      </c>
      <c r="O1728" s="286" t="e">
        <f>VLOOKUP(Q1728,重复!A:A,1,FALSE)</f>
        <v>#N/A</v>
      </c>
      <c r="P1728" s="317" t="s">
        <v>3512</v>
      </c>
      <c r="Q1728" s="279" t="s">
        <v>4326</v>
      </c>
      <c r="R1728" s="180" t="s">
        <v>4360</v>
      </c>
    </row>
    <row r="1729" s="267" customFormat="1" ht="16.5" spans="1:18">
      <c r="A1729" s="278" t="s">
        <v>4361</v>
      </c>
      <c r="B1729" s="278" t="s">
        <v>3509</v>
      </c>
      <c r="C1729" s="313" t="s">
        <v>4362</v>
      </c>
      <c r="D1729" s="314" t="s">
        <v>4363</v>
      </c>
      <c r="E1729" s="285">
        <v>0</v>
      </c>
      <c r="F1729" s="285"/>
      <c r="G1729" s="286"/>
      <c r="H1729" s="286"/>
      <c r="I1729" s="286"/>
      <c r="J1729" s="286"/>
      <c r="K1729" s="286" t="e">
        <f>INDEX('2月'!F:F,MATCH(G1729,'2月'!A:A,0))</f>
        <v>#N/A</v>
      </c>
      <c r="L1729" s="287" t="s">
        <v>45</v>
      </c>
      <c r="M1729" s="287"/>
      <c r="N1729" s="287" t="s">
        <v>45</v>
      </c>
      <c r="O1729" s="286" t="e">
        <f>VLOOKUP(Q1729,重复!A:A,1,FALSE)</f>
        <v>#N/A</v>
      </c>
      <c r="P1729" s="317" t="s">
        <v>3512</v>
      </c>
      <c r="Q1729" s="279" t="s">
        <v>4326</v>
      </c>
      <c r="R1729" s="180" t="s">
        <v>4364</v>
      </c>
    </row>
    <row r="1730" s="267" customFormat="1" ht="16.5" spans="1:18">
      <c r="A1730" s="278" t="s">
        <v>4365</v>
      </c>
      <c r="B1730" s="278" t="s">
        <v>3509</v>
      </c>
      <c r="C1730" s="315"/>
      <c r="D1730" s="314" t="s">
        <v>4003</v>
      </c>
      <c r="E1730" s="285">
        <v>6277.90655172412</v>
      </c>
      <c r="F1730" s="285"/>
      <c r="G1730" s="286"/>
      <c r="H1730" s="286"/>
      <c r="I1730" s="286"/>
      <c r="J1730" s="286"/>
      <c r="K1730" s="286" t="e">
        <f>INDEX('2月'!F:F,MATCH(G1730,'2月'!A:A,0))</f>
        <v>#N/A</v>
      </c>
      <c r="L1730" s="287" t="s">
        <v>45</v>
      </c>
      <c r="M1730" s="287"/>
      <c r="N1730" s="287" t="s">
        <v>45</v>
      </c>
      <c r="O1730" s="286" t="e">
        <f>VLOOKUP(Q1730,重复!A:A,1,FALSE)</f>
        <v>#N/A</v>
      </c>
      <c r="P1730" s="317" t="s">
        <v>3512</v>
      </c>
      <c r="Q1730" s="279" t="s">
        <v>4326</v>
      </c>
      <c r="R1730" s="180" t="s">
        <v>4366</v>
      </c>
    </row>
    <row r="1731" s="263" customFormat="1" ht="16.5" spans="1:18">
      <c r="A1731" s="278" t="s">
        <v>4367</v>
      </c>
      <c r="B1731" s="278" t="s">
        <v>3509</v>
      </c>
      <c r="C1731" s="291" t="s">
        <v>4368</v>
      </c>
      <c r="D1731" s="279"/>
      <c r="E1731" s="285">
        <v>0</v>
      </c>
      <c r="F1731" s="285"/>
      <c r="G1731" s="286">
        <v>267</v>
      </c>
      <c r="H1731" s="286" t="s">
        <v>4369</v>
      </c>
      <c r="I1731" s="286" t="s">
        <v>4368</v>
      </c>
      <c r="J1731" s="286" t="s">
        <v>24</v>
      </c>
      <c r="K1731" s="286">
        <f>INDEX('2月'!F:F,MATCH(G1731,'2月'!A:A,0))</f>
        <v>0</v>
      </c>
      <c r="L1731" s="287"/>
      <c r="M1731" s="287"/>
      <c r="N1731" s="287" t="s">
        <v>24</v>
      </c>
      <c r="O1731" s="286" t="e">
        <f>VLOOKUP(Q1731,重复!A:A,1,FALSE)</f>
        <v>#N/A</v>
      </c>
      <c r="P1731" s="279" t="s">
        <v>3512</v>
      </c>
      <c r="Q1731" s="279" t="e">
        <f>INDEX(本体!C:C,MATCH(R1731,本体!E:E,0))</f>
        <v>#N/A</v>
      </c>
      <c r="R1731" s="180" t="s">
        <v>520</v>
      </c>
    </row>
    <row r="1732" s="263" customFormat="1" ht="16.5" spans="1:18">
      <c r="A1732" s="278" t="s">
        <v>4370</v>
      </c>
      <c r="B1732" s="278" t="s">
        <v>3509</v>
      </c>
      <c r="C1732" s="291" t="s">
        <v>4371</v>
      </c>
      <c r="D1732" s="279"/>
      <c r="E1732" s="285">
        <v>0</v>
      </c>
      <c r="F1732" s="285"/>
      <c r="G1732" s="286">
        <v>268</v>
      </c>
      <c r="H1732" s="286" t="s">
        <v>4369</v>
      </c>
      <c r="I1732" s="286" t="s">
        <v>4371</v>
      </c>
      <c r="J1732" s="286" t="s">
        <v>24</v>
      </c>
      <c r="K1732" s="286">
        <f>INDEX('2月'!F:F,MATCH(G1732,'2月'!A:A,0))</f>
        <v>0</v>
      </c>
      <c r="L1732" s="287"/>
      <c r="M1732" s="287"/>
      <c r="N1732" s="287" t="s">
        <v>24</v>
      </c>
      <c r="O1732" s="286" t="e">
        <f>VLOOKUP(Q1732,重复!A:A,1,FALSE)</f>
        <v>#N/A</v>
      </c>
      <c r="P1732" s="279" t="s">
        <v>3512</v>
      </c>
      <c r="Q1732" s="279" t="e">
        <f>INDEX(本体!C:C,MATCH(R1732,本体!E:E,0))</f>
        <v>#N/A</v>
      </c>
      <c r="R1732" s="180" t="s">
        <v>520</v>
      </c>
    </row>
    <row r="1733" s="263" customFormat="1" ht="16.5" spans="1:18">
      <c r="A1733" s="278" t="s">
        <v>4372</v>
      </c>
      <c r="B1733" s="278" t="s">
        <v>3509</v>
      </c>
      <c r="C1733" s="291" t="s">
        <v>2068</v>
      </c>
      <c r="D1733" s="279"/>
      <c r="E1733" s="285">
        <v>0</v>
      </c>
      <c r="F1733" s="285"/>
      <c r="G1733" s="286">
        <v>269</v>
      </c>
      <c r="H1733" s="286" t="s">
        <v>2067</v>
      </c>
      <c r="I1733" s="286" t="s">
        <v>2068</v>
      </c>
      <c r="J1733" s="286" t="s">
        <v>24</v>
      </c>
      <c r="K1733" s="286">
        <f>INDEX('2月'!F:F,MATCH(G1733,'2月'!A:A,0))</f>
        <v>0</v>
      </c>
      <c r="L1733" s="287"/>
      <c r="M1733" s="287"/>
      <c r="N1733" s="287" t="s">
        <v>24</v>
      </c>
      <c r="O1733" s="286" t="e">
        <f>VLOOKUP(Q1733,重复!A:A,1,FALSE)</f>
        <v>#N/A</v>
      </c>
      <c r="P1733" s="279" t="s">
        <v>3512</v>
      </c>
      <c r="Q1733" s="279" t="e">
        <f>INDEX(本体!C:C,MATCH(R1733,本体!E:E,0))</f>
        <v>#N/A</v>
      </c>
      <c r="R1733" s="180" t="s">
        <v>520</v>
      </c>
    </row>
    <row r="1734" s="263" customFormat="1" ht="16.5" spans="1:18">
      <c r="A1734" s="278" t="s">
        <v>4373</v>
      </c>
      <c r="B1734" s="278" t="s">
        <v>3509</v>
      </c>
      <c r="C1734" s="291" t="s">
        <v>2067</v>
      </c>
      <c r="D1734" s="279"/>
      <c r="E1734" s="285">
        <v>0</v>
      </c>
      <c r="F1734" s="285"/>
      <c r="G1734" s="286">
        <v>270</v>
      </c>
      <c r="H1734" s="286" t="s">
        <v>2067</v>
      </c>
      <c r="I1734" s="286" t="s">
        <v>2067</v>
      </c>
      <c r="J1734" s="286" t="s">
        <v>24</v>
      </c>
      <c r="K1734" s="286">
        <f>INDEX('2月'!F:F,MATCH(G1734,'2月'!A:A,0))</f>
        <v>0</v>
      </c>
      <c r="L1734" s="287"/>
      <c r="M1734" s="287"/>
      <c r="N1734" s="287" t="s">
        <v>24</v>
      </c>
      <c r="O1734" s="286" t="e">
        <f>VLOOKUP(Q1734,重复!A:A,1,FALSE)</f>
        <v>#N/A</v>
      </c>
      <c r="P1734" s="279" t="s">
        <v>3512</v>
      </c>
      <c r="Q1734" s="279" t="e">
        <f>INDEX(本体!C:C,MATCH(R1734,本体!E:E,0))</f>
        <v>#N/A</v>
      </c>
      <c r="R1734" s="180" t="s">
        <v>520</v>
      </c>
    </row>
    <row r="1735" s="263" customFormat="1" ht="16.5" spans="1:18">
      <c r="A1735" s="278" t="s">
        <v>4374</v>
      </c>
      <c r="B1735" s="278" t="s">
        <v>3509</v>
      </c>
      <c r="C1735" s="291" t="s">
        <v>4375</v>
      </c>
      <c r="D1735" s="280"/>
      <c r="E1735" s="285">
        <v>0</v>
      </c>
      <c r="F1735" s="285"/>
      <c r="G1735" s="286">
        <v>359</v>
      </c>
      <c r="H1735" s="286" t="s">
        <v>4376</v>
      </c>
      <c r="I1735" s="286" t="s">
        <v>4375</v>
      </c>
      <c r="J1735" s="286" t="s">
        <v>34</v>
      </c>
      <c r="K1735" s="286">
        <f>INDEX('2月'!F:F,MATCH(G1735,'2月'!A:A,0))</f>
        <v>0</v>
      </c>
      <c r="L1735" s="287"/>
      <c r="M1735" s="287" t="s">
        <v>519</v>
      </c>
      <c r="N1735" s="287" t="s">
        <v>34</v>
      </c>
      <c r="O1735" s="286" t="e">
        <f>VLOOKUP(Q1735,重复!A:A,1,FALSE)</f>
        <v>#N/A</v>
      </c>
      <c r="P1735" s="279" t="s">
        <v>3512</v>
      </c>
      <c r="Q1735" s="279" t="e">
        <f>INDEX(本体!C:C,MATCH(R1735,本体!E:E,0))</f>
        <v>#N/A</v>
      </c>
      <c r="R1735" s="180" t="s">
        <v>520</v>
      </c>
    </row>
    <row r="1736" s="263" customFormat="1" ht="16.5" spans="1:18">
      <c r="A1736" s="278" t="s">
        <v>4377</v>
      </c>
      <c r="B1736" s="278" t="s">
        <v>3509</v>
      </c>
      <c r="C1736" s="291" t="s">
        <v>4378</v>
      </c>
      <c r="D1736" s="280"/>
      <c r="E1736" s="285">
        <v>0</v>
      </c>
      <c r="F1736" s="285"/>
      <c r="G1736" s="286">
        <v>360</v>
      </c>
      <c r="H1736" s="286" t="s">
        <v>4376</v>
      </c>
      <c r="I1736" s="286" t="s">
        <v>4378</v>
      </c>
      <c r="J1736" s="286" t="s">
        <v>34</v>
      </c>
      <c r="K1736" s="286">
        <f>INDEX('2月'!F:F,MATCH(G1736,'2月'!A:A,0))</f>
        <v>0</v>
      </c>
      <c r="L1736" s="287"/>
      <c r="M1736" s="287" t="s">
        <v>519</v>
      </c>
      <c r="N1736" s="287" t="s">
        <v>34</v>
      </c>
      <c r="O1736" s="286" t="e">
        <f>VLOOKUP(Q1736,重复!A:A,1,FALSE)</f>
        <v>#N/A</v>
      </c>
      <c r="P1736" s="279" t="s">
        <v>3512</v>
      </c>
      <c r="Q1736" s="279" t="e">
        <f>INDEX(本体!C:C,MATCH(R1736,本体!E:E,0))</f>
        <v>#N/A</v>
      </c>
      <c r="R1736" s="180" t="s">
        <v>520</v>
      </c>
    </row>
    <row r="1737" s="263" customFormat="1" ht="16.5" spans="1:18">
      <c r="A1737" s="278" t="s">
        <v>4379</v>
      </c>
      <c r="B1737" s="278" t="s">
        <v>3509</v>
      </c>
      <c r="C1737" s="291" t="s">
        <v>4380</v>
      </c>
      <c r="D1737" s="280"/>
      <c r="E1737" s="285">
        <v>0</v>
      </c>
      <c r="F1737" s="285"/>
      <c r="G1737" s="286">
        <v>361</v>
      </c>
      <c r="H1737" s="286" t="s">
        <v>4376</v>
      </c>
      <c r="I1737" s="286" t="s">
        <v>4380</v>
      </c>
      <c r="J1737" s="286" t="s">
        <v>34</v>
      </c>
      <c r="K1737" s="286">
        <f>INDEX('2月'!F:F,MATCH(G1737,'2月'!A:A,0))</f>
        <v>0</v>
      </c>
      <c r="L1737" s="287"/>
      <c r="M1737" s="287" t="s">
        <v>519</v>
      </c>
      <c r="N1737" s="287" t="s">
        <v>34</v>
      </c>
      <c r="O1737" s="286" t="e">
        <f>VLOOKUP(Q1737,重复!A:A,1,FALSE)</f>
        <v>#N/A</v>
      </c>
      <c r="P1737" s="279" t="s">
        <v>3512</v>
      </c>
      <c r="Q1737" s="279" t="e">
        <f>INDEX(本体!C:C,MATCH(R1737,本体!E:E,0))</f>
        <v>#N/A</v>
      </c>
      <c r="R1737" s="180" t="s">
        <v>520</v>
      </c>
    </row>
    <row r="1738" s="263" customFormat="1" ht="16.5" spans="1:18">
      <c r="A1738" s="278" t="s">
        <v>4381</v>
      </c>
      <c r="B1738" s="278" t="s">
        <v>3509</v>
      </c>
      <c r="C1738" s="291" t="s">
        <v>4382</v>
      </c>
      <c r="D1738" s="280"/>
      <c r="E1738" s="285">
        <v>0</v>
      </c>
      <c r="F1738" s="285"/>
      <c r="G1738" s="286">
        <v>362</v>
      </c>
      <c r="H1738" s="286" t="s">
        <v>4376</v>
      </c>
      <c r="I1738" s="286" t="s">
        <v>4382</v>
      </c>
      <c r="J1738" s="286" t="s">
        <v>34</v>
      </c>
      <c r="K1738" s="286">
        <f>INDEX('2月'!F:F,MATCH(G1738,'2月'!A:A,0))</f>
        <v>0</v>
      </c>
      <c r="L1738" s="287"/>
      <c r="M1738" s="287"/>
      <c r="N1738" s="287" t="s">
        <v>34</v>
      </c>
      <c r="O1738" s="286" t="e">
        <f>VLOOKUP(Q1738,重复!A:A,1,FALSE)</f>
        <v>#N/A</v>
      </c>
      <c r="P1738" s="279" t="s">
        <v>3512</v>
      </c>
      <c r="Q1738" s="279" t="e">
        <f>INDEX(本体!C:C,MATCH(R1738,本体!E:E,0))</f>
        <v>#N/A</v>
      </c>
      <c r="R1738" s="180" t="s">
        <v>520</v>
      </c>
    </row>
    <row r="1739" s="263" customFormat="1" ht="16.5" spans="1:18">
      <c r="A1739" s="278" t="s">
        <v>4383</v>
      </c>
      <c r="B1739" s="278" t="s">
        <v>3509</v>
      </c>
      <c r="C1739" s="291" t="s">
        <v>4384</v>
      </c>
      <c r="D1739" s="280"/>
      <c r="E1739" s="285">
        <v>0</v>
      </c>
      <c r="F1739" s="285"/>
      <c r="G1739" s="286">
        <v>363</v>
      </c>
      <c r="H1739" s="286" t="s">
        <v>4376</v>
      </c>
      <c r="I1739" s="286" t="s">
        <v>4384</v>
      </c>
      <c r="J1739" s="286" t="s">
        <v>34</v>
      </c>
      <c r="K1739" s="286">
        <f>INDEX('2月'!F:F,MATCH(G1739,'2月'!A:A,0))</f>
        <v>0</v>
      </c>
      <c r="L1739" s="287"/>
      <c r="M1739" s="287"/>
      <c r="N1739" s="287" t="s">
        <v>34</v>
      </c>
      <c r="O1739" s="286" t="e">
        <f>VLOOKUP(Q1739,重复!A:A,1,FALSE)</f>
        <v>#N/A</v>
      </c>
      <c r="P1739" s="279" t="s">
        <v>3512</v>
      </c>
      <c r="Q1739" s="279" t="e">
        <f>INDEX(本体!C:C,MATCH(R1739,本体!E:E,0))</f>
        <v>#N/A</v>
      </c>
      <c r="R1739" s="180" t="s">
        <v>520</v>
      </c>
    </row>
    <row r="1740" s="263" customFormat="1" ht="16.5" spans="1:18">
      <c r="A1740" s="278" t="s">
        <v>4385</v>
      </c>
      <c r="B1740" s="278" t="s">
        <v>3509</v>
      </c>
      <c r="C1740" s="291" t="s">
        <v>4386</v>
      </c>
      <c r="D1740" s="280"/>
      <c r="E1740" s="285">
        <v>0</v>
      </c>
      <c r="F1740" s="285"/>
      <c r="G1740" s="286">
        <v>364</v>
      </c>
      <c r="H1740" s="286" t="s">
        <v>4376</v>
      </c>
      <c r="I1740" s="286" t="s">
        <v>4386</v>
      </c>
      <c r="J1740" s="286" t="s">
        <v>34</v>
      </c>
      <c r="K1740" s="286">
        <f>INDEX('2月'!F:F,MATCH(G1740,'2月'!A:A,0))</f>
        <v>0</v>
      </c>
      <c r="L1740" s="287"/>
      <c r="M1740" s="287"/>
      <c r="N1740" s="287" t="s">
        <v>34</v>
      </c>
      <c r="O1740" s="286" t="e">
        <f>VLOOKUP(Q1740,重复!A:A,1,FALSE)</f>
        <v>#N/A</v>
      </c>
      <c r="P1740" s="279" t="s">
        <v>3512</v>
      </c>
      <c r="Q1740" s="279" t="e">
        <f>INDEX(本体!C:C,MATCH(R1740,本体!E:E,0))</f>
        <v>#N/A</v>
      </c>
      <c r="R1740" s="180" t="s">
        <v>520</v>
      </c>
    </row>
    <row r="1741" s="263" customFormat="1" ht="16.5" spans="1:18">
      <c r="A1741" s="278" t="s">
        <v>4387</v>
      </c>
      <c r="B1741" s="278" t="s">
        <v>3509</v>
      </c>
      <c r="C1741" s="291" t="s">
        <v>4388</v>
      </c>
      <c r="D1741" s="280"/>
      <c r="E1741" s="285">
        <v>0</v>
      </c>
      <c r="F1741" s="285"/>
      <c r="G1741" s="286">
        <v>365</v>
      </c>
      <c r="H1741" s="286" t="s">
        <v>4376</v>
      </c>
      <c r="I1741" s="286" t="s">
        <v>4388</v>
      </c>
      <c r="J1741" s="286" t="s">
        <v>34</v>
      </c>
      <c r="K1741" s="286">
        <f>INDEX('2月'!F:F,MATCH(G1741,'2月'!A:A,0))</f>
        <v>0</v>
      </c>
      <c r="L1741" s="287"/>
      <c r="M1741" s="287" t="s">
        <v>519</v>
      </c>
      <c r="N1741" s="287" t="s">
        <v>34</v>
      </c>
      <c r="O1741" s="286" t="e">
        <f>VLOOKUP(Q1741,重复!A:A,1,FALSE)</f>
        <v>#N/A</v>
      </c>
      <c r="P1741" s="279" t="s">
        <v>3512</v>
      </c>
      <c r="Q1741" s="279" t="e">
        <f>INDEX(本体!C:C,MATCH(R1741,本体!E:E,0))</f>
        <v>#N/A</v>
      </c>
      <c r="R1741" s="180" t="s">
        <v>520</v>
      </c>
    </row>
    <row r="1742" s="263" customFormat="1" ht="16.5" spans="1:18">
      <c r="A1742" s="278" t="s">
        <v>4389</v>
      </c>
      <c r="B1742" s="278" t="s">
        <v>3509</v>
      </c>
      <c r="C1742" s="291" t="s">
        <v>4390</v>
      </c>
      <c r="D1742" s="280"/>
      <c r="E1742" s="285">
        <v>0</v>
      </c>
      <c r="F1742" s="285"/>
      <c r="G1742" s="286">
        <v>367</v>
      </c>
      <c r="H1742" s="286" t="s">
        <v>3068</v>
      </c>
      <c r="I1742" s="286" t="s">
        <v>4390</v>
      </c>
      <c r="J1742" s="286" t="s">
        <v>34</v>
      </c>
      <c r="K1742" s="286">
        <f>INDEX('2月'!F:F,MATCH(G1742,'2月'!A:A,0))</f>
        <v>0</v>
      </c>
      <c r="L1742" s="287"/>
      <c r="M1742" s="287"/>
      <c r="N1742" s="287" t="s">
        <v>34</v>
      </c>
      <c r="O1742" s="286" t="e">
        <f>VLOOKUP(Q1742,重复!A:A,1,FALSE)</f>
        <v>#N/A</v>
      </c>
      <c r="P1742" s="279" t="s">
        <v>3512</v>
      </c>
      <c r="Q1742" s="279" t="e">
        <f>INDEX(本体!C:C,MATCH(R1742,本体!E:E,0))</f>
        <v>#N/A</v>
      </c>
      <c r="R1742" s="180" t="s">
        <v>520</v>
      </c>
    </row>
    <row r="1743" s="263" customFormat="1" ht="16.5" spans="1:18">
      <c r="A1743" s="278" t="s">
        <v>4391</v>
      </c>
      <c r="B1743" s="278" t="s">
        <v>3509</v>
      </c>
      <c r="C1743" s="279" t="s">
        <v>4392</v>
      </c>
      <c r="D1743" s="280"/>
      <c r="E1743" s="285">
        <v>0</v>
      </c>
      <c r="F1743" s="285"/>
      <c r="G1743" s="286">
        <v>368</v>
      </c>
      <c r="H1743" s="286" t="s">
        <v>3068</v>
      </c>
      <c r="I1743" s="286" t="s">
        <v>4392</v>
      </c>
      <c r="J1743" s="286" t="s">
        <v>34</v>
      </c>
      <c r="K1743" s="286" t="str">
        <f>INDEX('2月'!F:F,MATCH(G1743,'2月'!A:A,0))</f>
        <v>废弃</v>
      </c>
      <c r="L1743" s="287"/>
      <c r="M1743" s="287" t="s">
        <v>519</v>
      </c>
      <c r="N1743" s="287" t="s">
        <v>34</v>
      </c>
      <c r="O1743" s="286" t="e">
        <f>VLOOKUP(Q1743,重复!A:A,1,FALSE)</f>
        <v>#N/A</v>
      </c>
      <c r="P1743" s="279" t="s">
        <v>3512</v>
      </c>
      <c r="Q1743" s="279" t="e">
        <f>INDEX(本体!C:C,MATCH(R1743,本体!E:E,0))</f>
        <v>#N/A</v>
      </c>
      <c r="R1743" s="180" t="s">
        <v>520</v>
      </c>
    </row>
    <row r="1744" s="263" customFormat="1" ht="16.5" spans="1:18">
      <c r="A1744" s="278" t="s">
        <v>4393</v>
      </c>
      <c r="B1744" s="278" t="s">
        <v>3509</v>
      </c>
      <c r="C1744" s="291" t="s">
        <v>4394</v>
      </c>
      <c r="D1744" s="280"/>
      <c r="E1744" s="285">
        <v>0</v>
      </c>
      <c r="F1744" s="285"/>
      <c r="G1744" s="286">
        <v>370</v>
      </c>
      <c r="H1744" s="286" t="s">
        <v>3068</v>
      </c>
      <c r="I1744" s="286" t="s">
        <v>4394</v>
      </c>
      <c r="J1744" s="286" t="s">
        <v>34</v>
      </c>
      <c r="K1744" s="286">
        <f>INDEX('2月'!F:F,MATCH(G1744,'2月'!A:A,0))</f>
        <v>0</v>
      </c>
      <c r="L1744" s="287"/>
      <c r="M1744" s="287"/>
      <c r="N1744" s="287" t="s">
        <v>34</v>
      </c>
      <c r="O1744" s="286" t="e">
        <f>VLOOKUP(Q1744,重复!A:A,1,FALSE)</f>
        <v>#N/A</v>
      </c>
      <c r="P1744" s="279" t="s">
        <v>3512</v>
      </c>
      <c r="Q1744" s="279" t="e">
        <f>INDEX(本体!C:C,MATCH(R1744,本体!E:E,0))</f>
        <v>#N/A</v>
      </c>
      <c r="R1744" s="180" t="s">
        <v>520</v>
      </c>
    </row>
    <row r="1745" s="263" customFormat="1" ht="16.5" spans="1:18">
      <c r="A1745" s="278" t="s">
        <v>4395</v>
      </c>
      <c r="B1745" s="278" t="s">
        <v>3509</v>
      </c>
      <c r="C1745" s="291" t="s">
        <v>4396</v>
      </c>
      <c r="D1745" s="280"/>
      <c r="E1745" s="285">
        <v>0</v>
      </c>
      <c r="F1745" s="285"/>
      <c r="G1745" s="286">
        <v>371</v>
      </c>
      <c r="H1745" s="286" t="s">
        <v>3068</v>
      </c>
      <c r="I1745" s="286" t="s">
        <v>4396</v>
      </c>
      <c r="J1745" s="286" t="s">
        <v>34</v>
      </c>
      <c r="K1745" s="286">
        <f>INDEX('2月'!F:F,MATCH(G1745,'2月'!A:A,0))</f>
        <v>0</v>
      </c>
      <c r="L1745" s="287"/>
      <c r="M1745" s="287"/>
      <c r="N1745" s="287" t="s">
        <v>34</v>
      </c>
      <c r="O1745" s="286" t="e">
        <f>VLOOKUP(Q1745,重复!A:A,1,FALSE)</f>
        <v>#N/A</v>
      </c>
      <c r="P1745" s="279" t="s">
        <v>3512</v>
      </c>
      <c r="Q1745" s="279" t="e">
        <f>INDEX(本体!C:C,MATCH(R1745,本体!E:E,0))</f>
        <v>#N/A</v>
      </c>
      <c r="R1745" s="180" t="s">
        <v>520</v>
      </c>
    </row>
    <row r="1746" s="263" customFormat="1" ht="16.5" spans="1:18">
      <c r="A1746" s="278" t="s">
        <v>4397</v>
      </c>
      <c r="B1746" s="278" t="s">
        <v>3509</v>
      </c>
      <c r="C1746" s="291" t="s">
        <v>4398</v>
      </c>
      <c r="D1746" s="280"/>
      <c r="E1746" s="285">
        <v>0</v>
      </c>
      <c r="F1746" s="285"/>
      <c r="G1746" s="286">
        <v>372</v>
      </c>
      <c r="H1746" s="286" t="s">
        <v>3068</v>
      </c>
      <c r="I1746" s="286" t="s">
        <v>4398</v>
      </c>
      <c r="J1746" s="286" t="s">
        <v>34</v>
      </c>
      <c r="K1746" s="286" t="str">
        <f>INDEX('2月'!F:F,MATCH(G1746,'2月'!A:A,0))</f>
        <v>废弃</v>
      </c>
      <c r="L1746" s="287"/>
      <c r="M1746" s="287" t="s">
        <v>519</v>
      </c>
      <c r="N1746" s="287" t="s">
        <v>34</v>
      </c>
      <c r="O1746" s="286" t="e">
        <f>VLOOKUP(Q1746,重复!A:A,1,FALSE)</f>
        <v>#N/A</v>
      </c>
      <c r="P1746" s="279" t="s">
        <v>3512</v>
      </c>
      <c r="Q1746" s="279" t="e">
        <f>INDEX(本体!C:C,MATCH(R1746,本体!E:E,0))</f>
        <v>#N/A</v>
      </c>
      <c r="R1746" s="180" t="s">
        <v>520</v>
      </c>
    </row>
    <row r="1747" s="263" customFormat="1" ht="16.5" spans="1:18">
      <c r="A1747" s="278" t="s">
        <v>4399</v>
      </c>
      <c r="B1747" s="278" t="s">
        <v>3509</v>
      </c>
      <c r="C1747" s="291" t="s">
        <v>4400</v>
      </c>
      <c r="D1747" s="280"/>
      <c r="E1747" s="285">
        <v>0</v>
      </c>
      <c r="F1747" s="285"/>
      <c r="G1747" s="286">
        <v>373</v>
      </c>
      <c r="H1747" s="286" t="s">
        <v>3068</v>
      </c>
      <c r="I1747" s="286" t="s">
        <v>4400</v>
      </c>
      <c r="J1747" s="286" t="s">
        <v>34</v>
      </c>
      <c r="K1747" s="286" t="str">
        <f>INDEX('2月'!F:F,MATCH(G1747,'2月'!A:A,0))</f>
        <v>废弃</v>
      </c>
      <c r="L1747" s="287"/>
      <c r="M1747" s="287" t="s">
        <v>519</v>
      </c>
      <c r="N1747" s="287" t="s">
        <v>34</v>
      </c>
      <c r="O1747" s="286" t="e">
        <f>VLOOKUP(Q1747,重复!A:A,1,FALSE)</f>
        <v>#N/A</v>
      </c>
      <c r="P1747" s="279" t="s">
        <v>3512</v>
      </c>
      <c r="Q1747" s="279" t="e">
        <f>INDEX(本体!C:C,MATCH(R1747,本体!E:E,0))</f>
        <v>#N/A</v>
      </c>
      <c r="R1747" s="180" t="s">
        <v>520</v>
      </c>
    </row>
    <row r="1748" s="263" customFormat="1" ht="16.5" spans="1:18">
      <c r="A1748" s="278" t="s">
        <v>4401</v>
      </c>
      <c r="B1748" s="278" t="s">
        <v>3509</v>
      </c>
      <c r="C1748" s="279" t="s">
        <v>3427</v>
      </c>
      <c r="D1748" s="280"/>
      <c r="E1748" s="285">
        <v>0</v>
      </c>
      <c r="F1748" s="285"/>
      <c r="G1748" s="286">
        <v>375</v>
      </c>
      <c r="H1748" s="286" t="s">
        <v>3426</v>
      </c>
      <c r="I1748" s="286" t="s">
        <v>3427</v>
      </c>
      <c r="J1748" s="286" t="s">
        <v>34</v>
      </c>
      <c r="K1748" s="286" t="str">
        <f>INDEX('2月'!F:F,MATCH(G1748,'2月'!A:A,0))</f>
        <v>可废弃</v>
      </c>
      <c r="L1748" s="287"/>
      <c r="M1748" s="287" t="s">
        <v>519</v>
      </c>
      <c r="N1748" s="287" t="s">
        <v>34</v>
      </c>
      <c r="O1748" s="286" t="e">
        <f>VLOOKUP(Q1748,重复!A:A,1,FALSE)</f>
        <v>#N/A</v>
      </c>
      <c r="P1748" s="279" t="s">
        <v>3512</v>
      </c>
      <c r="Q1748" s="279" t="e">
        <f>INDEX(本体!C:C,MATCH(R1748,本体!E:E,0))</f>
        <v>#N/A</v>
      </c>
      <c r="R1748" s="180" t="s">
        <v>520</v>
      </c>
    </row>
    <row r="1749" s="263" customFormat="1" ht="16.5" spans="1:18">
      <c r="A1749" s="278" t="s">
        <v>4402</v>
      </c>
      <c r="B1749" s="278" t="s">
        <v>3509</v>
      </c>
      <c r="C1749" s="291" t="s">
        <v>4403</v>
      </c>
      <c r="D1749" s="280"/>
      <c r="E1749" s="285">
        <v>0</v>
      </c>
      <c r="F1749" s="285"/>
      <c r="G1749" s="286">
        <v>376</v>
      </c>
      <c r="H1749" s="286" t="s">
        <v>3426</v>
      </c>
      <c r="I1749" s="286" t="s">
        <v>4403</v>
      </c>
      <c r="J1749" s="286" t="s">
        <v>34</v>
      </c>
      <c r="K1749" s="286" t="str">
        <f>INDEX('2月'!F:F,MATCH(G1749,'2月'!A:A,0))</f>
        <v>可废弃</v>
      </c>
      <c r="L1749" s="287"/>
      <c r="M1749" s="287" t="s">
        <v>519</v>
      </c>
      <c r="N1749" s="287" t="s">
        <v>34</v>
      </c>
      <c r="O1749" s="286" t="e">
        <f>VLOOKUP(Q1749,重复!A:A,1,FALSE)</f>
        <v>#N/A</v>
      </c>
      <c r="P1749" s="279" t="s">
        <v>3512</v>
      </c>
      <c r="Q1749" s="279" t="e">
        <f>INDEX(本体!C:C,MATCH(R1749,本体!E:E,0))</f>
        <v>#N/A</v>
      </c>
      <c r="R1749" s="180" t="s">
        <v>520</v>
      </c>
    </row>
    <row r="1750" s="263" customFormat="1" ht="16.5" spans="1:18">
      <c r="A1750" s="278" t="s">
        <v>4404</v>
      </c>
      <c r="B1750" s="278" t="s">
        <v>3509</v>
      </c>
      <c r="C1750" s="291" t="s">
        <v>4405</v>
      </c>
      <c r="D1750" s="280"/>
      <c r="E1750" s="285">
        <v>0</v>
      </c>
      <c r="F1750" s="285"/>
      <c r="G1750" s="286">
        <v>377</v>
      </c>
      <c r="H1750" s="286" t="s">
        <v>3426</v>
      </c>
      <c r="I1750" s="286" t="s">
        <v>4405</v>
      </c>
      <c r="J1750" s="286" t="s">
        <v>34</v>
      </c>
      <c r="K1750" s="286" t="str">
        <f>INDEX('2月'!F:F,MATCH(G1750,'2月'!A:A,0))</f>
        <v>可废弃</v>
      </c>
      <c r="L1750" s="287"/>
      <c r="M1750" s="287" t="s">
        <v>519</v>
      </c>
      <c r="N1750" s="287" t="s">
        <v>34</v>
      </c>
      <c r="O1750" s="286" t="e">
        <f>VLOOKUP(Q1750,重复!A:A,1,FALSE)</f>
        <v>#N/A</v>
      </c>
      <c r="P1750" s="279" t="s">
        <v>3512</v>
      </c>
      <c r="Q1750" s="279" t="e">
        <f>INDEX(本体!C:C,MATCH(R1750,本体!E:E,0))</f>
        <v>#N/A</v>
      </c>
      <c r="R1750" s="180" t="s">
        <v>520</v>
      </c>
    </row>
    <row r="1751" s="263" customFormat="1" ht="16.5" spans="1:18">
      <c r="A1751" s="278" t="s">
        <v>4406</v>
      </c>
      <c r="B1751" s="278" t="s">
        <v>3509</v>
      </c>
      <c r="C1751" s="291" t="s">
        <v>4407</v>
      </c>
      <c r="D1751" s="280"/>
      <c r="E1751" s="285">
        <v>0</v>
      </c>
      <c r="F1751" s="285"/>
      <c r="G1751" s="286">
        <v>378</v>
      </c>
      <c r="H1751" s="286" t="s">
        <v>3426</v>
      </c>
      <c r="I1751" s="286" t="s">
        <v>4407</v>
      </c>
      <c r="J1751" s="286" t="s">
        <v>34</v>
      </c>
      <c r="K1751" s="286" t="str">
        <f>INDEX('2月'!F:F,MATCH(G1751,'2月'!A:A,0))</f>
        <v>可废弃</v>
      </c>
      <c r="L1751" s="287"/>
      <c r="M1751" s="287" t="s">
        <v>519</v>
      </c>
      <c r="N1751" s="287" t="s">
        <v>34</v>
      </c>
      <c r="O1751" s="286" t="e">
        <f>VLOOKUP(Q1751,重复!A:A,1,FALSE)</f>
        <v>#N/A</v>
      </c>
      <c r="P1751" s="279" t="s">
        <v>3512</v>
      </c>
      <c r="Q1751" s="279" t="e">
        <f>INDEX(本体!C:C,MATCH(R1751,本体!E:E,0))</f>
        <v>#N/A</v>
      </c>
      <c r="R1751" s="180" t="s">
        <v>520</v>
      </c>
    </row>
    <row r="1752" s="263" customFormat="1" ht="16.5" spans="1:18">
      <c r="A1752" s="278" t="s">
        <v>4408</v>
      </c>
      <c r="B1752" s="278" t="s">
        <v>3509</v>
      </c>
      <c r="C1752" s="291" t="s">
        <v>3433</v>
      </c>
      <c r="D1752" s="280"/>
      <c r="E1752" s="285">
        <v>0</v>
      </c>
      <c r="F1752" s="285"/>
      <c r="G1752" s="286">
        <v>379</v>
      </c>
      <c r="H1752" s="286" t="s">
        <v>3426</v>
      </c>
      <c r="I1752" s="286" t="s">
        <v>3433</v>
      </c>
      <c r="J1752" s="286" t="s">
        <v>34</v>
      </c>
      <c r="K1752" s="286" t="str">
        <f>INDEX('2月'!F:F,MATCH(G1752,'2月'!A:A,0))</f>
        <v>可废弃</v>
      </c>
      <c r="L1752" s="287"/>
      <c r="M1752" s="287" t="s">
        <v>519</v>
      </c>
      <c r="N1752" s="287" t="s">
        <v>34</v>
      </c>
      <c r="O1752" s="286" t="e">
        <f>VLOOKUP(Q1752,重复!A:A,1,FALSE)</f>
        <v>#N/A</v>
      </c>
      <c r="P1752" s="279" t="s">
        <v>3512</v>
      </c>
      <c r="Q1752" s="279" t="e">
        <f>INDEX(本体!C:C,MATCH(R1752,本体!E:E,0))</f>
        <v>#N/A</v>
      </c>
      <c r="R1752" s="180" t="s">
        <v>520</v>
      </c>
    </row>
    <row r="1753" s="263" customFormat="1" ht="16.5" spans="1:18">
      <c r="A1753" s="278" t="s">
        <v>4409</v>
      </c>
      <c r="B1753" s="278" t="s">
        <v>3509</v>
      </c>
      <c r="C1753" s="291" t="s">
        <v>4410</v>
      </c>
      <c r="D1753" s="280"/>
      <c r="E1753" s="285">
        <v>0</v>
      </c>
      <c r="F1753" s="285"/>
      <c r="G1753" s="286">
        <v>380</v>
      </c>
      <c r="H1753" s="286" t="s">
        <v>3426</v>
      </c>
      <c r="I1753" s="286" t="s">
        <v>4410</v>
      </c>
      <c r="J1753" s="286" t="s">
        <v>34</v>
      </c>
      <c r="K1753" s="286" t="str">
        <f>INDEX('2月'!F:F,MATCH(G1753,'2月'!A:A,0))</f>
        <v>可废弃</v>
      </c>
      <c r="L1753" s="287"/>
      <c r="M1753" s="287" t="s">
        <v>519</v>
      </c>
      <c r="N1753" s="287" t="s">
        <v>34</v>
      </c>
      <c r="O1753" s="286" t="e">
        <f>VLOOKUP(Q1753,重复!A:A,1,FALSE)</f>
        <v>#N/A</v>
      </c>
      <c r="P1753" s="279" t="s">
        <v>3512</v>
      </c>
      <c r="Q1753" s="279" t="e">
        <f>INDEX(本体!C:C,MATCH(R1753,本体!E:E,0))</f>
        <v>#N/A</v>
      </c>
      <c r="R1753" s="180" t="s">
        <v>520</v>
      </c>
    </row>
    <row r="1754" s="263" customFormat="1" ht="16.5" spans="1:18">
      <c r="A1754" s="278" t="s">
        <v>4411</v>
      </c>
      <c r="B1754" s="278" t="s">
        <v>3509</v>
      </c>
      <c r="C1754" s="291" t="s">
        <v>4412</v>
      </c>
      <c r="D1754" s="280"/>
      <c r="E1754" s="285">
        <v>0</v>
      </c>
      <c r="F1754" s="285"/>
      <c r="G1754" s="286">
        <v>381</v>
      </c>
      <c r="H1754" s="286" t="s">
        <v>3426</v>
      </c>
      <c r="I1754" s="286" t="s">
        <v>4412</v>
      </c>
      <c r="J1754" s="286" t="s">
        <v>34</v>
      </c>
      <c r="K1754" s="286">
        <f>INDEX('2月'!F:F,MATCH(G1754,'2月'!A:A,0))</f>
        <v>0</v>
      </c>
      <c r="L1754" s="287"/>
      <c r="M1754" s="287"/>
      <c r="N1754" s="287" t="s">
        <v>34</v>
      </c>
      <c r="O1754" s="286" t="e">
        <f>VLOOKUP(Q1754,重复!A:A,1,FALSE)</f>
        <v>#N/A</v>
      </c>
      <c r="P1754" s="279" t="s">
        <v>3512</v>
      </c>
      <c r="Q1754" s="279" t="e">
        <f>INDEX(本体!C:C,MATCH(R1754,本体!E:E,0))</f>
        <v>#N/A</v>
      </c>
      <c r="R1754" s="180" t="s">
        <v>520</v>
      </c>
    </row>
    <row r="1755" s="263" customFormat="1" ht="16.5" spans="1:18">
      <c r="A1755" s="278" t="s">
        <v>4413</v>
      </c>
      <c r="B1755" s="278" t="s">
        <v>3509</v>
      </c>
      <c r="C1755" s="291" t="s">
        <v>4414</v>
      </c>
      <c r="D1755" s="280"/>
      <c r="E1755" s="285">
        <v>0</v>
      </c>
      <c r="F1755" s="285"/>
      <c r="G1755" s="286">
        <v>382</v>
      </c>
      <c r="H1755" s="286" t="s">
        <v>3426</v>
      </c>
      <c r="I1755" s="286" t="s">
        <v>4414</v>
      </c>
      <c r="J1755" s="286" t="s">
        <v>34</v>
      </c>
      <c r="K1755" s="286" t="str">
        <f>INDEX('2月'!F:F,MATCH(G1755,'2月'!A:A,0))</f>
        <v>可废弃</v>
      </c>
      <c r="L1755" s="287"/>
      <c r="M1755" s="287" t="s">
        <v>519</v>
      </c>
      <c r="N1755" s="287" t="s">
        <v>34</v>
      </c>
      <c r="O1755" s="286" t="e">
        <f>VLOOKUP(Q1755,重复!A:A,1,FALSE)</f>
        <v>#N/A</v>
      </c>
      <c r="P1755" s="279" t="s">
        <v>3512</v>
      </c>
      <c r="Q1755" s="279" t="e">
        <f>INDEX(本体!C:C,MATCH(R1755,本体!E:E,0))</f>
        <v>#N/A</v>
      </c>
      <c r="R1755" s="180" t="s">
        <v>520</v>
      </c>
    </row>
    <row r="1756" s="263" customFormat="1" ht="16.5" spans="1:18">
      <c r="A1756" s="278" t="s">
        <v>4415</v>
      </c>
      <c r="B1756" s="278" t="s">
        <v>3509</v>
      </c>
      <c r="C1756" s="291" t="s">
        <v>3436</v>
      </c>
      <c r="D1756" s="280"/>
      <c r="E1756" s="285">
        <v>0</v>
      </c>
      <c r="F1756" s="285"/>
      <c r="G1756" s="286">
        <v>383</v>
      </c>
      <c r="H1756" s="286" t="s">
        <v>3426</v>
      </c>
      <c r="I1756" s="286" t="s">
        <v>3436</v>
      </c>
      <c r="J1756" s="286" t="s">
        <v>34</v>
      </c>
      <c r="K1756" s="286" t="str">
        <f>INDEX('2月'!F:F,MATCH(G1756,'2月'!A:A,0))</f>
        <v>可废弃</v>
      </c>
      <c r="L1756" s="287"/>
      <c r="M1756" s="287" t="s">
        <v>519</v>
      </c>
      <c r="N1756" s="287" t="s">
        <v>34</v>
      </c>
      <c r="O1756" s="286" t="e">
        <f>VLOOKUP(Q1756,重复!A:A,1,FALSE)</f>
        <v>#N/A</v>
      </c>
      <c r="P1756" s="279" t="s">
        <v>3512</v>
      </c>
      <c r="Q1756" s="279" t="e">
        <f>INDEX(本体!C:C,MATCH(R1756,本体!E:E,0))</f>
        <v>#N/A</v>
      </c>
      <c r="R1756" s="180" t="s">
        <v>520</v>
      </c>
    </row>
    <row r="1757" s="263" customFormat="1" ht="16.5" spans="1:18">
      <c r="A1757" s="278" t="s">
        <v>4416</v>
      </c>
      <c r="B1757" s="278" t="s">
        <v>3509</v>
      </c>
      <c r="C1757" s="291" t="s">
        <v>3439</v>
      </c>
      <c r="D1757" s="280"/>
      <c r="E1757" s="285">
        <v>0</v>
      </c>
      <c r="F1757" s="285"/>
      <c r="G1757" s="286">
        <v>384</v>
      </c>
      <c r="H1757" s="286" t="s">
        <v>3426</v>
      </c>
      <c r="I1757" s="286" t="s">
        <v>3439</v>
      </c>
      <c r="J1757" s="286" t="s">
        <v>34</v>
      </c>
      <c r="K1757" s="286" t="str">
        <f>INDEX('2月'!F:F,MATCH(G1757,'2月'!A:A,0))</f>
        <v>废弃</v>
      </c>
      <c r="L1757" s="287"/>
      <c r="M1757" s="287" t="s">
        <v>519</v>
      </c>
      <c r="N1757" s="287" t="s">
        <v>34</v>
      </c>
      <c r="O1757" s="286" t="e">
        <f>VLOOKUP(Q1757,重复!A:A,1,FALSE)</f>
        <v>#N/A</v>
      </c>
      <c r="P1757" s="279" t="s">
        <v>3512</v>
      </c>
      <c r="Q1757" s="279" t="e">
        <f>INDEX(本体!C:C,MATCH(R1757,本体!E:E,0))</f>
        <v>#N/A</v>
      </c>
      <c r="R1757" s="180" t="s">
        <v>520</v>
      </c>
    </row>
    <row r="1758" s="263" customFormat="1" ht="16.5" spans="1:18">
      <c r="A1758" s="278" t="s">
        <v>4417</v>
      </c>
      <c r="B1758" s="278" t="s">
        <v>3509</v>
      </c>
      <c r="C1758" s="291" t="s">
        <v>3430</v>
      </c>
      <c r="D1758" s="280"/>
      <c r="E1758" s="285">
        <v>0</v>
      </c>
      <c r="F1758" s="285"/>
      <c r="G1758" s="286">
        <v>385</v>
      </c>
      <c r="H1758" s="286" t="s">
        <v>3426</v>
      </c>
      <c r="I1758" s="286" t="s">
        <v>3430</v>
      </c>
      <c r="J1758" s="286" t="s">
        <v>34</v>
      </c>
      <c r="K1758" s="286" t="str">
        <f>INDEX('2月'!F:F,MATCH(G1758,'2月'!A:A,0))</f>
        <v>可废弃</v>
      </c>
      <c r="L1758" s="287"/>
      <c r="M1758" s="287" t="s">
        <v>519</v>
      </c>
      <c r="N1758" s="287" t="s">
        <v>34</v>
      </c>
      <c r="O1758" s="286" t="e">
        <f>VLOOKUP(Q1758,重复!A:A,1,FALSE)</f>
        <v>#N/A</v>
      </c>
      <c r="P1758" s="279" t="s">
        <v>3512</v>
      </c>
      <c r="Q1758" s="279" t="e">
        <f>INDEX(本体!C:C,MATCH(R1758,本体!E:E,0))</f>
        <v>#N/A</v>
      </c>
      <c r="R1758" s="180" t="s">
        <v>520</v>
      </c>
    </row>
    <row r="1759" s="263" customFormat="1" ht="16.5" spans="1:18">
      <c r="A1759" s="278" t="s">
        <v>4418</v>
      </c>
      <c r="B1759" s="278" t="s">
        <v>3509</v>
      </c>
      <c r="C1759" s="291" t="s">
        <v>4419</v>
      </c>
      <c r="D1759" s="280"/>
      <c r="E1759" s="285">
        <v>0</v>
      </c>
      <c r="F1759" s="285"/>
      <c r="G1759" s="286">
        <v>409</v>
      </c>
      <c r="H1759" s="286" t="s">
        <v>4420</v>
      </c>
      <c r="I1759" s="286" t="s">
        <v>4419</v>
      </c>
      <c r="J1759" s="286" t="s">
        <v>34</v>
      </c>
      <c r="K1759" s="286" t="str">
        <f>INDEX('2月'!F:F,MATCH(G1759,'2月'!A:A,0))</f>
        <v>废弃</v>
      </c>
      <c r="L1759" s="287"/>
      <c r="M1759" s="287" t="s">
        <v>519</v>
      </c>
      <c r="N1759" s="287" t="s">
        <v>34</v>
      </c>
      <c r="O1759" s="286" t="e">
        <f>VLOOKUP(Q1759,重复!A:A,1,FALSE)</f>
        <v>#N/A</v>
      </c>
      <c r="P1759" s="279" t="s">
        <v>3512</v>
      </c>
      <c r="Q1759" s="279" t="e">
        <f>INDEX(本体!C:C,MATCH(R1759,本体!E:E,0))</f>
        <v>#N/A</v>
      </c>
      <c r="R1759" s="180" t="s">
        <v>520</v>
      </c>
    </row>
    <row r="1760" s="263" customFormat="1" ht="16.5" spans="1:18">
      <c r="A1760" s="278" t="s">
        <v>4421</v>
      </c>
      <c r="B1760" s="278" t="s">
        <v>3509</v>
      </c>
      <c r="C1760" s="291" t="s">
        <v>2570</v>
      </c>
      <c r="D1760" s="280"/>
      <c r="E1760" s="285">
        <v>0</v>
      </c>
      <c r="F1760" s="285"/>
      <c r="G1760" s="286">
        <v>386</v>
      </c>
      <c r="H1760" s="286" t="s">
        <v>3377</v>
      </c>
      <c r="I1760" s="286" t="s">
        <v>2570</v>
      </c>
      <c r="J1760" s="286" t="s">
        <v>34</v>
      </c>
      <c r="K1760" s="286">
        <f>INDEX('2月'!F:F,MATCH(G1760,'2月'!A:A,0))</f>
        <v>0</v>
      </c>
      <c r="L1760" s="287"/>
      <c r="M1760" s="287"/>
      <c r="N1760" s="287" t="s">
        <v>34</v>
      </c>
      <c r="O1760" s="286" t="e">
        <f>VLOOKUP(Q1760,重复!A:A,1,FALSE)</f>
        <v>#N/A</v>
      </c>
      <c r="P1760" s="279" t="s">
        <v>3512</v>
      </c>
      <c r="Q1760" s="279" t="e">
        <f>INDEX(本体!C:C,MATCH(R1760,本体!E:E,0))</f>
        <v>#N/A</v>
      </c>
      <c r="R1760" s="180" t="s">
        <v>520</v>
      </c>
    </row>
    <row r="1761" s="263" customFormat="1" ht="16.5" spans="1:18">
      <c r="A1761" s="278" t="s">
        <v>4422</v>
      </c>
      <c r="B1761" s="278" t="s">
        <v>3509</v>
      </c>
      <c r="C1761" s="291" t="s">
        <v>4388</v>
      </c>
      <c r="D1761" s="280"/>
      <c r="E1761" s="285">
        <v>0</v>
      </c>
      <c r="F1761" s="285"/>
      <c r="G1761" s="286">
        <v>388</v>
      </c>
      <c r="H1761" s="286" t="s">
        <v>4376</v>
      </c>
      <c r="I1761" s="286" t="s">
        <v>4388</v>
      </c>
      <c r="J1761" s="286" t="s">
        <v>34</v>
      </c>
      <c r="K1761" s="286">
        <f>INDEX('2月'!F:F,MATCH(G1761,'2月'!A:A,0))</f>
        <v>0</v>
      </c>
      <c r="L1761" s="287"/>
      <c r="M1761" s="287" t="s">
        <v>519</v>
      </c>
      <c r="N1761" s="287" t="s">
        <v>34</v>
      </c>
      <c r="O1761" s="286" t="e">
        <f>VLOOKUP(Q1761,重复!A:A,1,FALSE)</f>
        <v>#N/A</v>
      </c>
      <c r="P1761" s="279" t="s">
        <v>3512</v>
      </c>
      <c r="Q1761" s="279" t="e">
        <f>INDEX(本体!C:C,MATCH(R1761,本体!E:E,0))</f>
        <v>#N/A</v>
      </c>
      <c r="R1761" s="180" t="s">
        <v>520</v>
      </c>
    </row>
    <row r="1762" s="263" customFormat="1" ht="16.5" spans="1:18">
      <c r="A1762" s="278" t="s">
        <v>4423</v>
      </c>
      <c r="B1762" s="278" t="s">
        <v>3509</v>
      </c>
      <c r="C1762" s="291" t="s">
        <v>4424</v>
      </c>
      <c r="D1762" s="280"/>
      <c r="E1762" s="285">
        <v>0</v>
      </c>
      <c r="F1762" s="285"/>
      <c r="G1762" s="286">
        <v>389</v>
      </c>
      <c r="H1762" s="286" t="s">
        <v>4376</v>
      </c>
      <c r="I1762" s="286" t="s">
        <v>4424</v>
      </c>
      <c r="J1762" s="286" t="s">
        <v>34</v>
      </c>
      <c r="K1762" s="286">
        <f>INDEX('2月'!F:F,MATCH(G1762,'2月'!A:A,0))</f>
        <v>0</v>
      </c>
      <c r="L1762" s="287"/>
      <c r="M1762" s="287" t="s">
        <v>519</v>
      </c>
      <c r="N1762" s="287" t="s">
        <v>34</v>
      </c>
      <c r="O1762" s="286" t="e">
        <f>VLOOKUP(Q1762,重复!A:A,1,FALSE)</f>
        <v>#N/A</v>
      </c>
      <c r="P1762" s="279" t="s">
        <v>3512</v>
      </c>
      <c r="Q1762" s="279" t="e">
        <f>INDEX(本体!C:C,MATCH(R1762,本体!E:E,0))</f>
        <v>#N/A</v>
      </c>
      <c r="R1762" s="180" t="s">
        <v>520</v>
      </c>
    </row>
    <row r="1763" s="263" customFormat="1" ht="16.5" spans="1:18">
      <c r="A1763" s="278" t="s">
        <v>4425</v>
      </c>
      <c r="B1763" s="278" t="s">
        <v>3509</v>
      </c>
      <c r="C1763" s="291" t="s">
        <v>4380</v>
      </c>
      <c r="D1763" s="280"/>
      <c r="E1763" s="285">
        <v>0</v>
      </c>
      <c r="F1763" s="285"/>
      <c r="G1763" s="286">
        <v>388</v>
      </c>
      <c r="H1763" s="286" t="s">
        <v>4376</v>
      </c>
      <c r="I1763" s="286" t="s">
        <v>4380</v>
      </c>
      <c r="J1763" s="286" t="s">
        <v>34</v>
      </c>
      <c r="K1763" s="286">
        <f>INDEX('2月'!F:F,MATCH(G1763,'2月'!A:A,0))</f>
        <v>0</v>
      </c>
      <c r="L1763" s="287"/>
      <c r="M1763" s="287" t="s">
        <v>519</v>
      </c>
      <c r="N1763" s="287" t="s">
        <v>34</v>
      </c>
      <c r="O1763" s="286" t="e">
        <f>VLOOKUP(Q1763,重复!A:A,1,FALSE)</f>
        <v>#N/A</v>
      </c>
      <c r="P1763" s="279" t="s">
        <v>3512</v>
      </c>
      <c r="Q1763" s="279" t="e">
        <f>INDEX(本体!C:C,MATCH(R1763,本体!E:E,0))</f>
        <v>#N/A</v>
      </c>
      <c r="R1763" s="180" t="s">
        <v>520</v>
      </c>
    </row>
    <row r="1764" s="263" customFormat="1" ht="16.5" spans="1:18">
      <c r="A1764" s="278" t="s">
        <v>4426</v>
      </c>
      <c r="B1764" s="278" t="s">
        <v>3509</v>
      </c>
      <c r="C1764" s="291" t="s">
        <v>4427</v>
      </c>
      <c r="D1764" s="280"/>
      <c r="E1764" s="285">
        <v>0</v>
      </c>
      <c r="F1764" s="285"/>
      <c r="G1764" s="286">
        <v>391</v>
      </c>
      <c r="H1764" s="286" t="s">
        <v>4376</v>
      </c>
      <c r="I1764" s="286" t="s">
        <v>4427</v>
      </c>
      <c r="J1764" s="286" t="s">
        <v>34</v>
      </c>
      <c r="K1764" s="286">
        <f>INDEX('2月'!F:F,MATCH(G1764,'2月'!A:A,0))</f>
        <v>0</v>
      </c>
      <c r="L1764" s="287"/>
      <c r="M1764" s="287"/>
      <c r="N1764" s="287" t="s">
        <v>34</v>
      </c>
      <c r="O1764" s="286" t="e">
        <f>VLOOKUP(Q1764,重复!A:A,1,FALSE)</f>
        <v>#N/A</v>
      </c>
      <c r="P1764" s="279" t="s">
        <v>3512</v>
      </c>
      <c r="Q1764" s="279" t="e">
        <f>INDEX(本体!C:C,MATCH(R1764,本体!E:E,0))</f>
        <v>#N/A</v>
      </c>
      <c r="R1764" s="180" t="s">
        <v>520</v>
      </c>
    </row>
    <row r="1765" s="263" customFormat="1" ht="16.5" spans="1:18">
      <c r="A1765" s="278" t="s">
        <v>4428</v>
      </c>
      <c r="B1765" s="278" t="s">
        <v>3509</v>
      </c>
      <c r="C1765" s="291" t="s">
        <v>4429</v>
      </c>
      <c r="D1765" s="280"/>
      <c r="E1765" s="285">
        <v>0</v>
      </c>
      <c r="F1765" s="285"/>
      <c r="G1765" s="286">
        <v>392</v>
      </c>
      <c r="H1765" s="286" t="s">
        <v>4376</v>
      </c>
      <c r="I1765" s="286" t="s">
        <v>4429</v>
      </c>
      <c r="J1765" s="286" t="s">
        <v>34</v>
      </c>
      <c r="K1765" s="286">
        <f>INDEX('2月'!F:F,MATCH(G1765,'2月'!A:A,0))</f>
        <v>0</v>
      </c>
      <c r="L1765" s="287"/>
      <c r="M1765" s="287"/>
      <c r="N1765" s="287" t="s">
        <v>34</v>
      </c>
      <c r="O1765" s="286" t="e">
        <f>VLOOKUP(Q1765,重复!A:A,1,FALSE)</f>
        <v>#N/A</v>
      </c>
      <c r="P1765" s="279" t="s">
        <v>3512</v>
      </c>
      <c r="Q1765" s="279" t="e">
        <f>INDEX(本体!C:C,MATCH(R1765,本体!E:E,0))</f>
        <v>#N/A</v>
      </c>
      <c r="R1765" s="180" t="s">
        <v>520</v>
      </c>
    </row>
    <row r="1766" s="263" customFormat="1" ht="16.5" spans="1:18">
      <c r="A1766" s="278" t="s">
        <v>4430</v>
      </c>
      <c r="B1766" s="278" t="s">
        <v>3509</v>
      </c>
      <c r="C1766" s="291" t="s">
        <v>4431</v>
      </c>
      <c r="D1766" s="280"/>
      <c r="E1766" s="285">
        <v>0</v>
      </c>
      <c r="F1766" s="285"/>
      <c r="G1766" s="286">
        <v>393</v>
      </c>
      <c r="H1766" s="286" t="s">
        <v>4376</v>
      </c>
      <c r="I1766" s="286" t="s">
        <v>4431</v>
      </c>
      <c r="J1766" s="286" t="s">
        <v>34</v>
      </c>
      <c r="K1766" s="286">
        <f>INDEX('2月'!F:F,MATCH(G1766,'2月'!A:A,0))</f>
        <v>0</v>
      </c>
      <c r="L1766" s="287"/>
      <c r="M1766" s="287"/>
      <c r="N1766" s="287" t="s">
        <v>34</v>
      </c>
      <c r="O1766" s="286" t="e">
        <f>VLOOKUP(Q1766,重复!A:A,1,FALSE)</f>
        <v>#N/A</v>
      </c>
      <c r="P1766" s="279" t="s">
        <v>3512</v>
      </c>
      <c r="Q1766" s="279" t="e">
        <f>INDEX(本体!C:C,MATCH(R1766,本体!E:E,0))</f>
        <v>#N/A</v>
      </c>
      <c r="R1766" s="180" t="s">
        <v>520</v>
      </c>
    </row>
    <row r="1767" s="263" customFormat="1" ht="16.5" spans="1:18">
      <c r="A1767" s="278" t="s">
        <v>4432</v>
      </c>
      <c r="B1767" s="278" t="s">
        <v>3509</v>
      </c>
      <c r="C1767" s="291" t="s">
        <v>4433</v>
      </c>
      <c r="D1767" s="280"/>
      <c r="E1767" s="285">
        <v>0</v>
      </c>
      <c r="F1767" s="285"/>
      <c r="G1767" s="286">
        <v>394</v>
      </c>
      <c r="H1767" s="286" t="s">
        <v>4376</v>
      </c>
      <c r="I1767" s="286" t="s">
        <v>4433</v>
      </c>
      <c r="J1767" s="286" t="s">
        <v>34</v>
      </c>
      <c r="K1767" s="286">
        <f>INDEX('2月'!F:F,MATCH(G1767,'2月'!A:A,0))</f>
        <v>0</v>
      </c>
      <c r="L1767" s="287"/>
      <c r="M1767" s="287"/>
      <c r="N1767" s="287" t="s">
        <v>34</v>
      </c>
      <c r="O1767" s="286" t="e">
        <f>VLOOKUP(Q1767,重复!A:A,1,FALSE)</f>
        <v>#N/A</v>
      </c>
      <c r="P1767" s="279" t="s">
        <v>3512</v>
      </c>
      <c r="Q1767" s="279" t="e">
        <f>INDEX(本体!C:C,MATCH(R1767,本体!E:E,0))</f>
        <v>#N/A</v>
      </c>
      <c r="R1767" s="180" t="s">
        <v>520</v>
      </c>
    </row>
    <row r="1768" s="263" customFormat="1" ht="16.5" spans="1:18">
      <c r="A1768" s="278" t="s">
        <v>4434</v>
      </c>
      <c r="B1768" s="278" t="s">
        <v>3509</v>
      </c>
      <c r="C1768" s="291" t="s">
        <v>4382</v>
      </c>
      <c r="D1768" s="280"/>
      <c r="E1768" s="285">
        <v>0</v>
      </c>
      <c r="F1768" s="285"/>
      <c r="G1768" s="286">
        <v>395</v>
      </c>
      <c r="H1768" s="286" t="s">
        <v>4376</v>
      </c>
      <c r="I1768" s="286" t="s">
        <v>4382</v>
      </c>
      <c r="J1768" s="286" t="s">
        <v>34</v>
      </c>
      <c r="K1768" s="286">
        <f>INDEX('2月'!F:F,MATCH(G1768,'2月'!A:A,0))</f>
        <v>0</v>
      </c>
      <c r="L1768" s="287"/>
      <c r="M1768" s="287"/>
      <c r="N1768" s="287" t="s">
        <v>34</v>
      </c>
      <c r="O1768" s="286" t="e">
        <f>VLOOKUP(Q1768,重复!A:A,1,FALSE)</f>
        <v>#N/A</v>
      </c>
      <c r="P1768" s="279" t="s">
        <v>3512</v>
      </c>
      <c r="Q1768" s="279" t="e">
        <f>INDEX(本体!C:C,MATCH(R1768,本体!E:E,0))</f>
        <v>#N/A</v>
      </c>
      <c r="R1768" s="180" t="s">
        <v>520</v>
      </c>
    </row>
    <row r="1769" s="263" customFormat="1" ht="16.5" spans="1:18">
      <c r="A1769" s="278" t="s">
        <v>4435</v>
      </c>
      <c r="B1769" s="278" t="s">
        <v>3509</v>
      </c>
      <c r="C1769" s="291" t="s">
        <v>4386</v>
      </c>
      <c r="D1769" s="280"/>
      <c r="E1769" s="285">
        <v>0</v>
      </c>
      <c r="F1769" s="285"/>
      <c r="G1769" s="286">
        <v>396</v>
      </c>
      <c r="H1769" s="286" t="s">
        <v>4376</v>
      </c>
      <c r="I1769" s="286" t="s">
        <v>4386</v>
      </c>
      <c r="J1769" s="286" t="s">
        <v>34</v>
      </c>
      <c r="K1769" s="286">
        <f>INDEX('2月'!F:F,MATCH(G1769,'2月'!A:A,0))</f>
        <v>0</v>
      </c>
      <c r="L1769" s="287"/>
      <c r="M1769" s="287"/>
      <c r="N1769" s="287" t="s">
        <v>34</v>
      </c>
      <c r="O1769" s="286" t="e">
        <f>VLOOKUP(Q1769,重复!A:A,1,FALSE)</f>
        <v>#N/A</v>
      </c>
      <c r="P1769" s="279" t="s">
        <v>3512</v>
      </c>
      <c r="Q1769" s="279" t="e">
        <f>INDEX(本体!C:C,MATCH(R1769,本体!E:E,0))</f>
        <v>#N/A</v>
      </c>
      <c r="R1769" s="180" t="s">
        <v>520</v>
      </c>
    </row>
    <row r="1770" s="263" customFormat="1" ht="16.5" spans="1:18">
      <c r="A1770" s="278" t="s">
        <v>4436</v>
      </c>
      <c r="B1770" s="278" t="s">
        <v>3509</v>
      </c>
      <c r="C1770" s="291" t="s">
        <v>4437</v>
      </c>
      <c r="D1770" s="280"/>
      <c r="E1770" s="285">
        <v>0</v>
      </c>
      <c r="F1770" s="285"/>
      <c r="G1770" s="286">
        <v>397</v>
      </c>
      <c r="H1770" s="286" t="s">
        <v>4376</v>
      </c>
      <c r="I1770" s="286" t="s">
        <v>4437</v>
      </c>
      <c r="J1770" s="286" t="s">
        <v>34</v>
      </c>
      <c r="K1770" s="286">
        <f>INDEX('2月'!F:F,MATCH(G1770,'2月'!A:A,0))</f>
        <v>0</v>
      </c>
      <c r="L1770" s="287"/>
      <c r="M1770" s="287"/>
      <c r="N1770" s="287" t="s">
        <v>34</v>
      </c>
      <c r="O1770" s="286" t="e">
        <f>VLOOKUP(Q1770,重复!A:A,1,FALSE)</f>
        <v>#N/A</v>
      </c>
      <c r="P1770" s="279" t="s">
        <v>3512</v>
      </c>
      <c r="Q1770" s="279" t="e">
        <f>INDEX(本体!C:C,MATCH(R1770,本体!E:E,0))</f>
        <v>#N/A</v>
      </c>
      <c r="R1770" s="180" t="s">
        <v>520</v>
      </c>
    </row>
    <row r="1771" s="263" customFormat="1" ht="16.5" spans="1:18">
      <c r="A1771" s="278" t="s">
        <v>4438</v>
      </c>
      <c r="B1771" s="278" t="s">
        <v>3509</v>
      </c>
      <c r="C1771" s="291" t="s">
        <v>4439</v>
      </c>
      <c r="D1771" s="280"/>
      <c r="E1771" s="285">
        <v>0</v>
      </c>
      <c r="F1771" s="285"/>
      <c r="G1771" s="286">
        <v>398</v>
      </c>
      <c r="H1771" s="286" t="s">
        <v>4376</v>
      </c>
      <c r="I1771" s="286" t="s">
        <v>4439</v>
      </c>
      <c r="J1771" s="286" t="s">
        <v>34</v>
      </c>
      <c r="K1771" s="286">
        <f>INDEX('2月'!F:F,MATCH(G1771,'2月'!A:A,0))</f>
        <v>0</v>
      </c>
      <c r="L1771" s="287"/>
      <c r="M1771" s="287"/>
      <c r="N1771" s="287" t="s">
        <v>34</v>
      </c>
      <c r="O1771" s="286" t="e">
        <f>VLOOKUP(Q1771,重复!A:A,1,FALSE)</f>
        <v>#N/A</v>
      </c>
      <c r="P1771" s="279" t="s">
        <v>3512</v>
      </c>
      <c r="Q1771" s="279" t="e">
        <f>INDEX(本体!C:C,MATCH(R1771,本体!E:E,0))</f>
        <v>#N/A</v>
      </c>
      <c r="R1771" s="180" t="s">
        <v>520</v>
      </c>
    </row>
    <row r="1772" s="263" customFormat="1" ht="16.5" spans="1:18">
      <c r="A1772" s="278" t="s">
        <v>4440</v>
      </c>
      <c r="B1772" s="278" t="s">
        <v>3509</v>
      </c>
      <c r="C1772" s="291" t="s">
        <v>4439</v>
      </c>
      <c r="D1772" s="280"/>
      <c r="E1772" s="285">
        <v>0</v>
      </c>
      <c r="F1772" s="285"/>
      <c r="G1772" s="286">
        <v>398</v>
      </c>
      <c r="H1772" s="286" t="s">
        <v>4376</v>
      </c>
      <c r="I1772" s="286" t="s">
        <v>4439</v>
      </c>
      <c r="J1772" s="286" t="s">
        <v>34</v>
      </c>
      <c r="K1772" s="286">
        <f>INDEX('2月'!F:F,MATCH(G1772,'2月'!A:A,0))</f>
        <v>0</v>
      </c>
      <c r="L1772" s="287"/>
      <c r="M1772" s="287"/>
      <c r="N1772" s="287" t="s">
        <v>34</v>
      </c>
      <c r="O1772" s="286" t="e">
        <f>VLOOKUP(Q1772,重复!A:A,1,FALSE)</f>
        <v>#N/A</v>
      </c>
      <c r="P1772" s="279" t="s">
        <v>3512</v>
      </c>
      <c r="Q1772" s="279" t="e">
        <f>INDEX(本体!C:C,MATCH(R1772,本体!E:E,0))</f>
        <v>#N/A</v>
      </c>
      <c r="R1772" s="180" t="s">
        <v>520</v>
      </c>
    </row>
    <row r="1773" s="263" customFormat="1" ht="16.5" spans="1:18">
      <c r="A1773" s="278" t="s">
        <v>4441</v>
      </c>
      <c r="B1773" s="278" t="s">
        <v>3509</v>
      </c>
      <c r="C1773" s="291" t="s">
        <v>4442</v>
      </c>
      <c r="D1773" s="280"/>
      <c r="E1773" s="285">
        <v>0</v>
      </c>
      <c r="F1773" s="285"/>
      <c r="G1773" s="286">
        <v>399</v>
      </c>
      <c r="H1773" s="286" t="s">
        <v>4376</v>
      </c>
      <c r="I1773" s="286" t="s">
        <v>4442</v>
      </c>
      <c r="J1773" s="286" t="s">
        <v>34</v>
      </c>
      <c r="K1773" s="286">
        <f>INDEX('2月'!F:F,MATCH(G1773,'2月'!A:A,0))</f>
        <v>0</v>
      </c>
      <c r="L1773" s="287"/>
      <c r="M1773" s="287"/>
      <c r="N1773" s="287" t="s">
        <v>34</v>
      </c>
      <c r="O1773" s="286" t="e">
        <f>VLOOKUP(Q1773,重复!A:A,1,FALSE)</f>
        <v>#N/A</v>
      </c>
      <c r="P1773" s="279" t="s">
        <v>3512</v>
      </c>
      <c r="Q1773" s="279" t="e">
        <f>INDEX(本体!C:C,MATCH(R1773,本体!E:E,0))</f>
        <v>#N/A</v>
      </c>
      <c r="R1773" s="180" t="s">
        <v>520</v>
      </c>
    </row>
    <row r="1774" s="263" customFormat="1" ht="16.5" spans="1:18">
      <c r="A1774" s="278" t="s">
        <v>4443</v>
      </c>
      <c r="B1774" s="278" t="s">
        <v>3509</v>
      </c>
      <c r="C1774" s="291" t="s">
        <v>4384</v>
      </c>
      <c r="D1774" s="280"/>
      <c r="E1774" s="285">
        <v>0</v>
      </c>
      <c r="F1774" s="285"/>
      <c r="G1774" s="286">
        <v>400</v>
      </c>
      <c r="H1774" s="286" t="s">
        <v>4376</v>
      </c>
      <c r="I1774" s="286" t="s">
        <v>4384</v>
      </c>
      <c r="J1774" s="286" t="s">
        <v>34</v>
      </c>
      <c r="K1774" s="286">
        <f>INDEX('2月'!F:F,MATCH(G1774,'2月'!A:A,0))</f>
        <v>0</v>
      </c>
      <c r="L1774" s="287"/>
      <c r="M1774" s="287"/>
      <c r="N1774" s="287" t="s">
        <v>34</v>
      </c>
      <c r="O1774" s="286" t="e">
        <f>VLOOKUP(Q1774,重复!A:A,1,FALSE)</f>
        <v>#N/A</v>
      </c>
      <c r="P1774" s="279" t="s">
        <v>3512</v>
      </c>
      <c r="Q1774" s="279" t="e">
        <f>INDEX(本体!C:C,MATCH(R1774,本体!E:E,0))</f>
        <v>#N/A</v>
      </c>
      <c r="R1774" s="180" t="s">
        <v>520</v>
      </c>
    </row>
    <row r="1775" s="263" customFormat="1" ht="16.5" spans="1:18">
      <c r="A1775" s="278" t="s">
        <v>4444</v>
      </c>
      <c r="B1775" s="278" t="s">
        <v>3509</v>
      </c>
      <c r="C1775" s="291" t="s">
        <v>4445</v>
      </c>
      <c r="D1775" s="280"/>
      <c r="E1775" s="285">
        <v>0</v>
      </c>
      <c r="F1775" s="285"/>
      <c r="G1775" s="286">
        <v>401</v>
      </c>
      <c r="H1775" s="286" t="s">
        <v>4376</v>
      </c>
      <c r="I1775" s="286" t="s">
        <v>4445</v>
      </c>
      <c r="J1775" s="286" t="s">
        <v>34</v>
      </c>
      <c r="K1775" s="286">
        <f>INDEX('2月'!F:F,MATCH(G1775,'2月'!A:A,0))</f>
        <v>0</v>
      </c>
      <c r="L1775" s="287"/>
      <c r="M1775" s="287" t="s">
        <v>519</v>
      </c>
      <c r="N1775" s="287" t="s">
        <v>34</v>
      </c>
      <c r="O1775" s="286" t="e">
        <f>VLOOKUP(Q1775,重复!A:A,1,FALSE)</f>
        <v>#N/A</v>
      </c>
      <c r="P1775" s="279" t="s">
        <v>3512</v>
      </c>
      <c r="Q1775" s="279" t="e">
        <f>INDEX(本体!C:C,MATCH(R1775,本体!E:E,0))</f>
        <v>#N/A</v>
      </c>
      <c r="R1775" s="180" t="s">
        <v>520</v>
      </c>
    </row>
    <row r="1776" s="263" customFormat="1" ht="16.5" spans="1:18">
      <c r="A1776" s="278" t="s">
        <v>4446</v>
      </c>
      <c r="B1776" s="278" t="s">
        <v>3509</v>
      </c>
      <c r="C1776" s="291" t="s">
        <v>4447</v>
      </c>
      <c r="D1776" s="280"/>
      <c r="E1776" s="285">
        <v>0</v>
      </c>
      <c r="F1776" s="285"/>
      <c r="G1776" s="286">
        <v>402</v>
      </c>
      <c r="H1776" s="286" t="s">
        <v>4376</v>
      </c>
      <c r="I1776" s="286" t="s">
        <v>4447</v>
      </c>
      <c r="J1776" s="286" t="s">
        <v>34</v>
      </c>
      <c r="K1776" s="286">
        <f>INDEX('2月'!F:F,MATCH(G1776,'2月'!A:A,0))</f>
        <v>0</v>
      </c>
      <c r="L1776" s="287"/>
      <c r="M1776" s="287" t="s">
        <v>519</v>
      </c>
      <c r="N1776" s="287" t="s">
        <v>34</v>
      </c>
      <c r="O1776" s="286" t="e">
        <f>VLOOKUP(Q1776,重复!A:A,1,FALSE)</f>
        <v>#N/A</v>
      </c>
      <c r="P1776" s="279" t="s">
        <v>3512</v>
      </c>
      <c r="Q1776" s="279" t="e">
        <f>INDEX(本体!C:C,MATCH(R1776,本体!E:E,0))</f>
        <v>#N/A</v>
      </c>
      <c r="R1776" s="180" t="s">
        <v>520</v>
      </c>
    </row>
    <row r="1777" s="263" customFormat="1" ht="16.5" spans="1:18">
      <c r="A1777" s="278" t="s">
        <v>4448</v>
      </c>
      <c r="B1777" s="278" t="s">
        <v>3509</v>
      </c>
      <c r="C1777" s="291" t="s">
        <v>4449</v>
      </c>
      <c r="D1777" s="280"/>
      <c r="E1777" s="285">
        <v>0</v>
      </c>
      <c r="F1777" s="285"/>
      <c r="G1777" s="286">
        <v>403</v>
      </c>
      <c r="H1777" s="286" t="s">
        <v>4376</v>
      </c>
      <c r="I1777" s="286" t="s">
        <v>4449</v>
      </c>
      <c r="J1777" s="286" t="s">
        <v>34</v>
      </c>
      <c r="K1777" s="286">
        <f>INDEX('2月'!F:F,MATCH(G1777,'2月'!A:A,0))</f>
        <v>0</v>
      </c>
      <c r="L1777" s="287"/>
      <c r="M1777" s="287" t="s">
        <v>519</v>
      </c>
      <c r="N1777" s="287" t="s">
        <v>34</v>
      </c>
      <c r="O1777" s="286" t="e">
        <f>VLOOKUP(Q1777,重复!A:A,1,FALSE)</f>
        <v>#N/A</v>
      </c>
      <c r="P1777" s="279" t="s">
        <v>3512</v>
      </c>
      <c r="Q1777" s="279" t="e">
        <f>INDEX(本体!C:C,MATCH(R1777,本体!E:E,0))</f>
        <v>#N/A</v>
      </c>
      <c r="R1777" s="180" t="s">
        <v>520</v>
      </c>
    </row>
    <row r="1778" s="263" customFormat="1" ht="16.5" spans="1:18">
      <c r="A1778" s="278" t="s">
        <v>4450</v>
      </c>
      <c r="B1778" s="278" t="s">
        <v>3509</v>
      </c>
      <c r="C1778" s="291" t="s">
        <v>4451</v>
      </c>
      <c r="D1778" s="280"/>
      <c r="E1778" s="285">
        <v>0</v>
      </c>
      <c r="F1778" s="285"/>
      <c r="G1778" s="286">
        <v>404</v>
      </c>
      <c r="H1778" s="286" t="s">
        <v>4376</v>
      </c>
      <c r="I1778" s="286" t="s">
        <v>4451</v>
      </c>
      <c r="J1778" s="286" t="s">
        <v>34</v>
      </c>
      <c r="K1778" s="286">
        <f>INDEX('2月'!F:F,MATCH(G1778,'2月'!A:A,0))</f>
        <v>0</v>
      </c>
      <c r="L1778" s="287"/>
      <c r="M1778" s="287"/>
      <c r="N1778" s="287" t="s">
        <v>34</v>
      </c>
      <c r="O1778" s="286" t="e">
        <f>VLOOKUP(Q1778,重复!A:A,1,FALSE)</f>
        <v>#N/A</v>
      </c>
      <c r="P1778" s="279" t="s">
        <v>3512</v>
      </c>
      <c r="Q1778" s="279" t="e">
        <f>INDEX(本体!C:C,MATCH(R1778,本体!E:E,0))</f>
        <v>#N/A</v>
      </c>
      <c r="R1778" s="180" t="s">
        <v>520</v>
      </c>
    </row>
    <row r="1779" s="263" customFormat="1" ht="16.5" spans="1:18">
      <c r="A1779" s="278" t="s">
        <v>4452</v>
      </c>
      <c r="B1779" s="278" t="s">
        <v>3509</v>
      </c>
      <c r="C1779" s="291" t="s">
        <v>4453</v>
      </c>
      <c r="D1779" s="280"/>
      <c r="E1779" s="285">
        <v>0</v>
      </c>
      <c r="F1779" s="285"/>
      <c r="G1779" s="286">
        <v>405</v>
      </c>
      <c r="H1779" s="286" t="s">
        <v>4376</v>
      </c>
      <c r="I1779" s="286" t="s">
        <v>4453</v>
      </c>
      <c r="J1779" s="286" t="s">
        <v>34</v>
      </c>
      <c r="K1779" s="286">
        <f>INDEX('2月'!F:F,MATCH(G1779,'2月'!A:A,0))</f>
        <v>0</v>
      </c>
      <c r="L1779" s="287"/>
      <c r="M1779" s="287"/>
      <c r="N1779" s="287" t="s">
        <v>34</v>
      </c>
      <c r="O1779" s="286" t="e">
        <f>VLOOKUP(Q1779,重复!A:A,1,FALSE)</f>
        <v>#N/A</v>
      </c>
      <c r="P1779" s="279" t="s">
        <v>3512</v>
      </c>
      <c r="Q1779" s="279" t="e">
        <f>INDEX(本体!C:C,MATCH(R1779,本体!E:E,0))</f>
        <v>#N/A</v>
      </c>
      <c r="R1779" s="180" t="s">
        <v>520</v>
      </c>
    </row>
    <row r="1780" s="263" customFormat="1" ht="16.5" spans="1:18">
      <c r="A1780" s="278" t="s">
        <v>4454</v>
      </c>
      <c r="B1780" s="278" t="s">
        <v>3509</v>
      </c>
      <c r="C1780" s="291" t="s">
        <v>4455</v>
      </c>
      <c r="D1780" s="280"/>
      <c r="E1780" s="285">
        <v>0</v>
      </c>
      <c r="F1780" s="285"/>
      <c r="G1780" s="286">
        <v>406</v>
      </c>
      <c r="H1780" s="286" t="s">
        <v>4376</v>
      </c>
      <c r="I1780" s="286" t="s">
        <v>4455</v>
      </c>
      <c r="J1780" s="286" t="s">
        <v>34</v>
      </c>
      <c r="K1780" s="286">
        <f>INDEX('2月'!F:F,MATCH(G1780,'2月'!A:A,0))</f>
        <v>0</v>
      </c>
      <c r="L1780" s="287"/>
      <c r="M1780" s="287"/>
      <c r="N1780" s="287" t="s">
        <v>34</v>
      </c>
      <c r="O1780" s="286" t="e">
        <f>VLOOKUP(Q1780,重复!A:A,1,FALSE)</f>
        <v>#N/A</v>
      </c>
      <c r="P1780" s="279" t="s">
        <v>3512</v>
      </c>
      <c r="Q1780" s="279" t="e">
        <f>INDEX(本体!C:C,MATCH(R1780,本体!E:E,0))</f>
        <v>#N/A</v>
      </c>
      <c r="R1780" s="180" t="s">
        <v>520</v>
      </c>
    </row>
    <row r="1781" s="263" customFormat="1" ht="16.5" spans="1:18">
      <c r="A1781" s="278" t="s">
        <v>4456</v>
      </c>
      <c r="B1781" s="278" t="s">
        <v>3509</v>
      </c>
      <c r="C1781" s="291" t="s">
        <v>4457</v>
      </c>
      <c r="D1781" s="280"/>
      <c r="E1781" s="285">
        <v>0</v>
      </c>
      <c r="F1781" s="285"/>
      <c r="G1781" s="286">
        <v>407</v>
      </c>
      <c r="H1781" s="286" t="s">
        <v>4376</v>
      </c>
      <c r="I1781" s="286" t="s">
        <v>4457</v>
      </c>
      <c r="J1781" s="286" t="s">
        <v>34</v>
      </c>
      <c r="K1781" s="286">
        <f>INDEX('2月'!F:F,MATCH(G1781,'2月'!A:A,0))</f>
        <v>0</v>
      </c>
      <c r="L1781" s="287"/>
      <c r="M1781" s="287"/>
      <c r="N1781" s="287" t="s">
        <v>34</v>
      </c>
      <c r="O1781" s="286" t="e">
        <f>VLOOKUP(Q1781,重复!A:A,1,FALSE)</f>
        <v>#N/A</v>
      </c>
      <c r="P1781" s="279" t="s">
        <v>3512</v>
      </c>
      <c r="Q1781" s="279" t="e">
        <f>INDEX(本体!C:C,MATCH(R1781,本体!E:E,0))</f>
        <v>#N/A</v>
      </c>
      <c r="R1781" s="180" t="s">
        <v>520</v>
      </c>
    </row>
    <row r="1782" s="263" customFormat="1" ht="16.5" spans="1:18">
      <c r="A1782" s="278" t="s">
        <v>4458</v>
      </c>
      <c r="B1782" s="278" t="s">
        <v>3509</v>
      </c>
      <c r="C1782" s="291" t="s">
        <v>4459</v>
      </c>
      <c r="D1782" s="280"/>
      <c r="E1782" s="285">
        <v>0</v>
      </c>
      <c r="F1782" s="285"/>
      <c r="G1782" s="286">
        <v>408</v>
      </c>
      <c r="H1782" s="286" t="s">
        <v>4420</v>
      </c>
      <c r="I1782" s="286" t="s">
        <v>4459</v>
      </c>
      <c r="J1782" s="286" t="s">
        <v>34</v>
      </c>
      <c r="K1782" s="286">
        <f>INDEX('2月'!F:F,MATCH(G1782,'2月'!A:A,0))</f>
        <v>0</v>
      </c>
      <c r="L1782" s="287"/>
      <c r="M1782" s="287"/>
      <c r="N1782" s="287" t="s">
        <v>34</v>
      </c>
      <c r="O1782" s="286" t="e">
        <f>VLOOKUP(Q1782,重复!A:A,1,FALSE)</f>
        <v>#N/A</v>
      </c>
      <c r="P1782" s="279" t="s">
        <v>3512</v>
      </c>
      <c r="Q1782" s="279" t="e">
        <f>INDEX(本体!C:C,MATCH(R1782,本体!E:E,0))</f>
        <v>#N/A</v>
      </c>
      <c r="R1782" s="180" t="s">
        <v>520</v>
      </c>
    </row>
    <row r="1783" s="263" customFormat="1" ht="16.5" spans="1:18">
      <c r="A1783" s="278" t="s">
        <v>4460</v>
      </c>
      <c r="B1783" s="278" t="s">
        <v>3509</v>
      </c>
      <c r="C1783" s="291" t="s">
        <v>4419</v>
      </c>
      <c r="D1783" s="280"/>
      <c r="E1783" s="285">
        <v>0</v>
      </c>
      <c r="F1783" s="285"/>
      <c r="G1783" s="286">
        <v>409</v>
      </c>
      <c r="H1783" s="286" t="s">
        <v>4420</v>
      </c>
      <c r="I1783" s="286" t="s">
        <v>4419</v>
      </c>
      <c r="J1783" s="286" t="s">
        <v>34</v>
      </c>
      <c r="K1783" s="286" t="str">
        <f>INDEX('2月'!F:F,MATCH(G1783,'2月'!A:A,0))</f>
        <v>废弃</v>
      </c>
      <c r="L1783" s="287"/>
      <c r="M1783" s="287" t="s">
        <v>519</v>
      </c>
      <c r="N1783" s="287" t="s">
        <v>34</v>
      </c>
      <c r="O1783" s="286" t="e">
        <f>VLOOKUP(Q1783,重复!A:A,1,FALSE)</f>
        <v>#N/A</v>
      </c>
      <c r="P1783" s="279" t="s">
        <v>3512</v>
      </c>
      <c r="Q1783" s="279" t="e">
        <f>INDEX(本体!C:C,MATCH(R1783,本体!E:E,0))</f>
        <v>#N/A</v>
      </c>
      <c r="R1783" s="180" t="s">
        <v>520</v>
      </c>
    </row>
    <row r="1784" s="263" customFormat="1" ht="16.5" spans="1:18">
      <c r="A1784" s="278" t="s">
        <v>4461</v>
      </c>
      <c r="B1784" s="278" t="s">
        <v>3509</v>
      </c>
      <c r="C1784" s="291" t="s">
        <v>4462</v>
      </c>
      <c r="D1784" s="280"/>
      <c r="E1784" s="285">
        <v>0</v>
      </c>
      <c r="F1784" s="285"/>
      <c r="G1784" s="286">
        <v>410</v>
      </c>
      <c r="H1784" s="286" t="s">
        <v>1253</v>
      </c>
      <c r="I1784" s="286" t="s">
        <v>4462</v>
      </c>
      <c r="J1784" s="286" t="s">
        <v>34</v>
      </c>
      <c r="K1784" s="286" t="str">
        <f>INDEX('2月'!F:F,MATCH(G1784,'2月'!A:A,0))</f>
        <v>废弃</v>
      </c>
      <c r="L1784" s="287"/>
      <c r="M1784" s="287" t="s">
        <v>519</v>
      </c>
      <c r="N1784" s="287" t="s">
        <v>34</v>
      </c>
      <c r="O1784" s="286" t="e">
        <f>VLOOKUP(Q1784,重复!A:A,1,FALSE)</f>
        <v>#N/A</v>
      </c>
      <c r="P1784" s="279" t="s">
        <v>3512</v>
      </c>
      <c r="Q1784" s="279" t="e">
        <f>INDEX(本体!C:C,MATCH(R1784,本体!E:E,0))</f>
        <v>#N/A</v>
      </c>
      <c r="R1784" s="180" t="s">
        <v>520</v>
      </c>
    </row>
    <row r="1785" s="263" customFormat="1" ht="16.5" spans="1:18">
      <c r="A1785" s="278" t="s">
        <v>4463</v>
      </c>
      <c r="B1785" s="278" t="s">
        <v>3509</v>
      </c>
      <c r="C1785" s="291" t="s">
        <v>4464</v>
      </c>
      <c r="D1785" s="280"/>
      <c r="E1785" s="285">
        <v>0</v>
      </c>
      <c r="F1785" s="285"/>
      <c r="G1785" s="286">
        <v>414</v>
      </c>
      <c r="H1785" s="286" t="s">
        <v>1253</v>
      </c>
      <c r="I1785" s="286" t="s">
        <v>4464</v>
      </c>
      <c r="J1785" s="286" t="s">
        <v>34</v>
      </c>
      <c r="K1785" s="286" t="str">
        <f>INDEX('2月'!F:F,MATCH(G1785,'2月'!A:A,0))</f>
        <v>可废弃</v>
      </c>
      <c r="L1785" s="287"/>
      <c r="M1785" s="287" t="s">
        <v>519</v>
      </c>
      <c r="N1785" s="287" t="s">
        <v>34</v>
      </c>
      <c r="O1785" s="286" t="e">
        <f>VLOOKUP(Q1785,重复!A:A,1,FALSE)</f>
        <v>#N/A</v>
      </c>
      <c r="P1785" s="279" t="s">
        <v>3512</v>
      </c>
      <c r="Q1785" s="279" t="e">
        <f>INDEX(本体!C:C,MATCH(R1785,本体!E:E,0))</f>
        <v>#N/A</v>
      </c>
      <c r="R1785" s="180" t="s">
        <v>520</v>
      </c>
    </row>
    <row r="1786" s="263" customFormat="1" ht="16.5" spans="1:18">
      <c r="A1786" s="278" t="s">
        <v>4465</v>
      </c>
      <c r="B1786" s="278" t="s">
        <v>3509</v>
      </c>
      <c r="C1786" s="291" t="s">
        <v>4466</v>
      </c>
      <c r="D1786" s="280"/>
      <c r="E1786" s="285">
        <v>0</v>
      </c>
      <c r="F1786" s="285"/>
      <c r="G1786" s="286">
        <v>419</v>
      </c>
      <c r="H1786" s="286" t="s">
        <v>1253</v>
      </c>
      <c r="I1786" s="286" t="s">
        <v>4466</v>
      </c>
      <c r="J1786" s="286" t="s">
        <v>34</v>
      </c>
      <c r="K1786" s="286">
        <f>INDEX('2月'!F:F,MATCH(G1786,'2月'!A:A,0))</f>
        <v>0</v>
      </c>
      <c r="L1786" s="287"/>
      <c r="M1786" s="287"/>
      <c r="N1786" s="287" t="s">
        <v>34</v>
      </c>
      <c r="O1786" s="286" t="e">
        <f>VLOOKUP(Q1786,重复!A:A,1,FALSE)</f>
        <v>#N/A</v>
      </c>
      <c r="P1786" s="279" t="s">
        <v>3512</v>
      </c>
      <c r="Q1786" s="279" t="e">
        <f>INDEX(本体!C:C,MATCH(R1786,本体!E:E,0))</f>
        <v>#N/A</v>
      </c>
      <c r="R1786" s="180" t="s">
        <v>520</v>
      </c>
    </row>
    <row r="1787" s="263" customFormat="1" ht="16.5" spans="1:18">
      <c r="A1787" s="278" t="s">
        <v>4467</v>
      </c>
      <c r="B1787" s="278" t="s">
        <v>3509</v>
      </c>
      <c r="C1787" s="291" t="s">
        <v>4468</v>
      </c>
      <c r="D1787" s="280"/>
      <c r="E1787" s="285">
        <v>0</v>
      </c>
      <c r="F1787" s="285"/>
      <c r="G1787" s="286">
        <v>421</v>
      </c>
      <c r="H1787" s="286" t="s">
        <v>1253</v>
      </c>
      <c r="I1787" s="286" t="s">
        <v>4468</v>
      </c>
      <c r="J1787" s="286" t="s">
        <v>34</v>
      </c>
      <c r="K1787" s="286" t="str">
        <f>INDEX('2月'!F:F,MATCH(G1787,'2月'!A:A,0))</f>
        <v>废弃</v>
      </c>
      <c r="L1787" s="287"/>
      <c r="M1787" s="287" t="s">
        <v>519</v>
      </c>
      <c r="N1787" s="287" t="s">
        <v>34</v>
      </c>
      <c r="O1787" s="286" t="e">
        <f>VLOOKUP(Q1787,重复!A:A,1,FALSE)</f>
        <v>#N/A</v>
      </c>
      <c r="P1787" s="279" t="s">
        <v>3512</v>
      </c>
      <c r="Q1787" s="279" t="e">
        <f>INDEX(本体!C:C,MATCH(R1787,本体!E:E,0))</f>
        <v>#N/A</v>
      </c>
      <c r="R1787" s="180" t="s">
        <v>520</v>
      </c>
    </row>
    <row r="1788" s="263" customFormat="1" ht="16.5" spans="1:18">
      <c r="A1788" s="278" t="s">
        <v>4469</v>
      </c>
      <c r="B1788" s="278" t="s">
        <v>3509</v>
      </c>
      <c r="C1788" s="291" t="s">
        <v>4470</v>
      </c>
      <c r="D1788" s="280"/>
      <c r="E1788" s="285">
        <v>0</v>
      </c>
      <c r="F1788" s="285"/>
      <c r="G1788" s="286">
        <v>425</v>
      </c>
      <c r="H1788" s="286" t="s">
        <v>1253</v>
      </c>
      <c r="I1788" s="286" t="s">
        <v>4470</v>
      </c>
      <c r="J1788" s="286" t="s">
        <v>34</v>
      </c>
      <c r="K1788" s="286" t="str">
        <f>INDEX('2月'!F:F,MATCH(G1788,'2月'!A:A,0))</f>
        <v>废弃</v>
      </c>
      <c r="L1788" s="287"/>
      <c r="M1788" s="287" t="s">
        <v>519</v>
      </c>
      <c r="N1788" s="287" t="s">
        <v>34</v>
      </c>
      <c r="O1788" s="286" t="e">
        <f>VLOOKUP(Q1788,重复!A:A,1,FALSE)</f>
        <v>#N/A</v>
      </c>
      <c r="P1788" s="279" t="s">
        <v>3512</v>
      </c>
      <c r="Q1788" s="279" t="e">
        <f>INDEX(本体!C:C,MATCH(R1788,本体!E:E,0))</f>
        <v>#N/A</v>
      </c>
      <c r="R1788" s="180" t="s">
        <v>520</v>
      </c>
    </row>
    <row r="1789" s="263" customFormat="1" ht="16.5" spans="1:18">
      <c r="A1789" s="278" t="s">
        <v>4471</v>
      </c>
      <c r="B1789" s="278" t="s">
        <v>3509</v>
      </c>
      <c r="C1789" s="291" t="s">
        <v>4472</v>
      </c>
      <c r="D1789" s="280"/>
      <c r="E1789" s="285">
        <v>0</v>
      </c>
      <c r="F1789" s="285"/>
      <c r="G1789" s="286">
        <v>426</v>
      </c>
      <c r="H1789" s="286" t="s">
        <v>1253</v>
      </c>
      <c r="I1789" s="286" t="s">
        <v>4472</v>
      </c>
      <c r="J1789" s="286" t="s">
        <v>34</v>
      </c>
      <c r="K1789" s="286" t="str">
        <f>INDEX('2月'!F:F,MATCH(G1789,'2月'!A:A,0))</f>
        <v>可废弃</v>
      </c>
      <c r="L1789" s="287"/>
      <c r="M1789" s="287" t="s">
        <v>519</v>
      </c>
      <c r="N1789" s="287" t="s">
        <v>34</v>
      </c>
      <c r="O1789" s="286" t="e">
        <f>VLOOKUP(Q1789,重复!A:A,1,FALSE)</f>
        <v>#N/A</v>
      </c>
      <c r="P1789" s="279" t="s">
        <v>3512</v>
      </c>
      <c r="Q1789" s="279" t="e">
        <f>INDEX(本体!C:C,MATCH(R1789,本体!E:E,0))</f>
        <v>#N/A</v>
      </c>
      <c r="R1789" s="180" t="s">
        <v>520</v>
      </c>
    </row>
    <row r="1790" s="263" customFormat="1" ht="16.5" spans="1:18">
      <c r="A1790" s="278" t="s">
        <v>4473</v>
      </c>
      <c r="B1790" s="278" t="s">
        <v>3509</v>
      </c>
      <c r="C1790" s="291" t="s">
        <v>4474</v>
      </c>
      <c r="D1790" s="280"/>
      <c r="E1790" s="285">
        <v>0</v>
      </c>
      <c r="F1790" s="285"/>
      <c r="G1790" s="286">
        <v>427</v>
      </c>
      <c r="H1790" s="286" t="s">
        <v>1253</v>
      </c>
      <c r="I1790" s="286" t="s">
        <v>4474</v>
      </c>
      <c r="J1790" s="286" t="s">
        <v>34</v>
      </c>
      <c r="K1790" s="286" t="str">
        <f>INDEX('2月'!F:F,MATCH(G1790,'2月'!A:A,0))</f>
        <v>可废弃</v>
      </c>
      <c r="L1790" s="287"/>
      <c r="M1790" s="287" t="s">
        <v>519</v>
      </c>
      <c r="N1790" s="287" t="s">
        <v>34</v>
      </c>
      <c r="O1790" s="286" t="e">
        <f>VLOOKUP(Q1790,重复!A:A,1,FALSE)</f>
        <v>#N/A</v>
      </c>
      <c r="P1790" s="279" t="s">
        <v>3512</v>
      </c>
      <c r="Q1790" s="279" t="e">
        <f>INDEX(本体!C:C,MATCH(R1790,本体!E:E,0))</f>
        <v>#N/A</v>
      </c>
      <c r="R1790" s="180" t="s">
        <v>520</v>
      </c>
    </row>
    <row r="1791" s="263" customFormat="1" ht="16.5" spans="1:18">
      <c r="A1791" s="278" t="s">
        <v>4475</v>
      </c>
      <c r="B1791" s="278" t="s">
        <v>3509</v>
      </c>
      <c r="C1791" s="291" t="s">
        <v>4476</v>
      </c>
      <c r="D1791" s="280"/>
      <c r="E1791" s="285">
        <v>0</v>
      </c>
      <c r="F1791" s="285"/>
      <c r="G1791" s="286">
        <v>428</v>
      </c>
      <c r="H1791" s="286" t="s">
        <v>1253</v>
      </c>
      <c r="I1791" s="286" t="s">
        <v>4476</v>
      </c>
      <c r="J1791" s="286" t="s">
        <v>34</v>
      </c>
      <c r="K1791" s="286" t="str">
        <f>INDEX('2月'!F:F,MATCH(G1791,'2月'!A:A,0))</f>
        <v>可废弃</v>
      </c>
      <c r="L1791" s="287"/>
      <c r="M1791" s="287" t="s">
        <v>519</v>
      </c>
      <c r="N1791" s="287" t="s">
        <v>34</v>
      </c>
      <c r="O1791" s="286" t="e">
        <f>VLOOKUP(Q1791,重复!A:A,1,FALSE)</f>
        <v>#N/A</v>
      </c>
      <c r="P1791" s="279" t="s">
        <v>3512</v>
      </c>
      <c r="Q1791" s="279" t="e">
        <f>INDEX(本体!C:C,MATCH(R1791,本体!E:E,0))</f>
        <v>#N/A</v>
      </c>
      <c r="R1791" s="180" t="s">
        <v>520</v>
      </c>
    </row>
    <row r="1792" s="263" customFormat="1" ht="16.5" spans="1:18">
      <c r="A1792" s="278" t="s">
        <v>4477</v>
      </c>
      <c r="B1792" s="278" t="s">
        <v>3509</v>
      </c>
      <c r="C1792" s="291" t="s">
        <v>4478</v>
      </c>
      <c r="D1792" s="280"/>
      <c r="E1792" s="285">
        <v>0</v>
      </c>
      <c r="F1792" s="285"/>
      <c r="G1792" s="286">
        <v>429</v>
      </c>
      <c r="H1792" s="286" t="s">
        <v>1253</v>
      </c>
      <c r="I1792" s="286" t="s">
        <v>4478</v>
      </c>
      <c r="J1792" s="286" t="s">
        <v>34</v>
      </c>
      <c r="K1792" s="286" t="str">
        <f>INDEX('2月'!F:F,MATCH(G1792,'2月'!A:A,0))</f>
        <v>可废弃</v>
      </c>
      <c r="L1792" s="287"/>
      <c r="M1792" s="287" t="s">
        <v>519</v>
      </c>
      <c r="N1792" s="287" t="s">
        <v>34</v>
      </c>
      <c r="O1792" s="286" t="e">
        <f>VLOOKUP(Q1792,重复!A:A,1,FALSE)</f>
        <v>#N/A</v>
      </c>
      <c r="P1792" s="279" t="s">
        <v>3512</v>
      </c>
      <c r="Q1792" s="279" t="e">
        <f>INDEX(本体!C:C,MATCH(R1792,本体!E:E,0))</f>
        <v>#N/A</v>
      </c>
      <c r="R1792" s="180" t="s">
        <v>520</v>
      </c>
    </row>
    <row r="1793" s="263" customFormat="1" ht="16.5" spans="1:18">
      <c r="A1793" s="278" t="s">
        <v>4479</v>
      </c>
      <c r="B1793" s="278" t="s">
        <v>3509</v>
      </c>
      <c r="C1793" s="291" t="s">
        <v>4480</v>
      </c>
      <c r="D1793" s="280"/>
      <c r="E1793" s="285">
        <v>0</v>
      </c>
      <c r="F1793" s="285"/>
      <c r="G1793" s="286">
        <v>430</v>
      </c>
      <c r="H1793" s="286" t="s">
        <v>1253</v>
      </c>
      <c r="I1793" s="286" t="s">
        <v>4480</v>
      </c>
      <c r="J1793" s="286" t="s">
        <v>34</v>
      </c>
      <c r="K1793" s="286" t="str">
        <f>INDEX('2月'!F:F,MATCH(G1793,'2月'!A:A,0))</f>
        <v>可废弃</v>
      </c>
      <c r="L1793" s="287"/>
      <c r="M1793" s="287" t="s">
        <v>519</v>
      </c>
      <c r="N1793" s="287" t="s">
        <v>34</v>
      </c>
      <c r="O1793" s="286" t="e">
        <f>VLOOKUP(Q1793,重复!A:A,1,FALSE)</f>
        <v>#N/A</v>
      </c>
      <c r="P1793" s="279" t="s">
        <v>3512</v>
      </c>
      <c r="Q1793" s="279" t="e">
        <f>INDEX(本体!C:C,MATCH(R1793,本体!E:E,0))</f>
        <v>#N/A</v>
      </c>
      <c r="R1793" s="180" t="s">
        <v>520</v>
      </c>
    </row>
    <row r="1794" s="263" customFormat="1" ht="16.5" spans="1:18">
      <c r="A1794" s="278" t="s">
        <v>4481</v>
      </c>
      <c r="B1794" s="278" t="s">
        <v>3509</v>
      </c>
      <c r="C1794" s="291" t="s">
        <v>4482</v>
      </c>
      <c r="D1794" s="280"/>
      <c r="E1794" s="285">
        <v>0</v>
      </c>
      <c r="F1794" s="285"/>
      <c r="G1794" s="286">
        <v>431</v>
      </c>
      <c r="H1794" s="286" t="s">
        <v>1253</v>
      </c>
      <c r="I1794" s="286" t="s">
        <v>4482</v>
      </c>
      <c r="J1794" s="286" t="s">
        <v>34</v>
      </c>
      <c r="K1794" s="286" t="str">
        <f>INDEX('2月'!F:F,MATCH(G1794,'2月'!A:A,0))</f>
        <v>废弃</v>
      </c>
      <c r="L1794" s="287"/>
      <c r="M1794" s="287" t="s">
        <v>519</v>
      </c>
      <c r="N1794" s="287" t="s">
        <v>34</v>
      </c>
      <c r="O1794" s="286" t="e">
        <f>VLOOKUP(Q1794,重复!A:A,1,FALSE)</f>
        <v>#N/A</v>
      </c>
      <c r="P1794" s="279" t="s">
        <v>3512</v>
      </c>
      <c r="Q1794" s="279" t="e">
        <f>INDEX(本体!C:C,MATCH(R1794,本体!E:E,0))</f>
        <v>#N/A</v>
      </c>
      <c r="R1794" s="180" t="s">
        <v>520</v>
      </c>
    </row>
    <row r="1795" s="263" customFormat="1" ht="16.5" spans="1:18">
      <c r="A1795" s="278" t="s">
        <v>4483</v>
      </c>
      <c r="B1795" s="278" t="s">
        <v>3509</v>
      </c>
      <c r="C1795" s="291" t="s">
        <v>4484</v>
      </c>
      <c r="D1795" s="280"/>
      <c r="E1795" s="285">
        <v>0</v>
      </c>
      <c r="F1795" s="285"/>
      <c r="G1795" s="286">
        <v>432</v>
      </c>
      <c r="H1795" s="286" t="s">
        <v>1253</v>
      </c>
      <c r="I1795" s="286" t="s">
        <v>4484</v>
      </c>
      <c r="J1795" s="286" t="s">
        <v>34</v>
      </c>
      <c r="K1795" s="286" t="str">
        <f>INDEX('2月'!F:F,MATCH(G1795,'2月'!A:A,0))</f>
        <v>废弃</v>
      </c>
      <c r="L1795" s="287"/>
      <c r="M1795" s="287" t="s">
        <v>519</v>
      </c>
      <c r="N1795" s="287" t="s">
        <v>34</v>
      </c>
      <c r="O1795" s="286" t="e">
        <f>VLOOKUP(Q1795,重复!A:A,1,FALSE)</f>
        <v>#N/A</v>
      </c>
      <c r="P1795" s="279" t="s">
        <v>3512</v>
      </c>
      <c r="Q1795" s="279" t="e">
        <f>INDEX(本体!C:C,MATCH(R1795,本体!E:E,0))</f>
        <v>#N/A</v>
      </c>
      <c r="R1795" s="180" t="s">
        <v>520</v>
      </c>
    </row>
    <row r="1796" spans="1:18">
      <c r="A1796" s="278" t="s">
        <v>4485</v>
      </c>
      <c r="B1796" s="278" t="s">
        <v>3509</v>
      </c>
      <c r="C1796" s="313" t="s">
        <v>4486</v>
      </c>
      <c r="D1796" s="314" t="s">
        <v>3511</v>
      </c>
      <c r="E1796" s="285">
        <v>7847.38318965515</v>
      </c>
      <c r="F1796" s="285"/>
      <c r="G1796" s="286"/>
      <c r="H1796" s="286"/>
      <c r="I1796" s="286"/>
      <c r="J1796" s="286"/>
      <c r="K1796" s="286" t="e">
        <f>INDEX('2月'!F:F,MATCH(G1796,'2月'!A:A,0))</f>
        <v>#N/A</v>
      </c>
      <c r="L1796" s="287" t="s">
        <v>45</v>
      </c>
      <c r="M1796" s="287"/>
      <c r="N1796" s="287" t="s">
        <v>45</v>
      </c>
      <c r="O1796" s="286" t="e">
        <f>VLOOKUP(Q1796,重复!A:A,1,FALSE)</f>
        <v>#N/A</v>
      </c>
      <c r="P1796" s="317" t="s">
        <v>3512</v>
      </c>
      <c r="Q1796" s="279" t="s">
        <v>3513</v>
      </c>
      <c r="R1796" s="176" t="s">
        <v>3514</v>
      </c>
    </row>
    <row r="1797" spans="1:18">
      <c r="A1797" s="278" t="s">
        <v>4487</v>
      </c>
      <c r="B1797" s="278" t="s">
        <v>3509</v>
      </c>
      <c r="C1797" s="315"/>
      <c r="D1797" s="314" t="s">
        <v>3533</v>
      </c>
      <c r="E1797" s="285">
        <v>6277.90655172412</v>
      </c>
      <c r="F1797" s="285"/>
      <c r="G1797" s="286"/>
      <c r="H1797" s="286"/>
      <c r="I1797" s="286"/>
      <c r="J1797" s="286"/>
      <c r="K1797" s="286" t="e">
        <f>INDEX('2月'!F:F,MATCH(G1797,'2月'!A:A,0))</f>
        <v>#N/A</v>
      </c>
      <c r="L1797" s="287" t="s">
        <v>45</v>
      </c>
      <c r="M1797" s="287"/>
      <c r="N1797" s="287" t="s">
        <v>45</v>
      </c>
      <c r="O1797" s="286" t="e">
        <f>VLOOKUP(Q1797,重复!A:A,1,FALSE)</f>
        <v>#N/A</v>
      </c>
      <c r="P1797" s="317" t="s">
        <v>3512</v>
      </c>
      <c r="Q1797" s="279" t="s">
        <v>3513</v>
      </c>
      <c r="R1797" s="180" t="s">
        <v>3529</v>
      </c>
    </row>
    <row r="1798" spans="1:18">
      <c r="A1798" s="278" t="s">
        <v>4488</v>
      </c>
      <c r="B1798" s="278" t="s">
        <v>3509</v>
      </c>
      <c r="C1798" s="315"/>
      <c r="D1798" s="314" t="s">
        <v>3543</v>
      </c>
      <c r="E1798" s="285">
        <v>6277.90655172412</v>
      </c>
      <c r="F1798" s="285"/>
      <c r="G1798" s="286"/>
      <c r="H1798" s="286"/>
      <c r="I1798" s="286"/>
      <c r="J1798" s="286"/>
      <c r="K1798" s="286" t="e">
        <f>INDEX('2月'!F:F,MATCH(G1798,'2月'!A:A,0))</f>
        <v>#N/A</v>
      </c>
      <c r="L1798" s="287" t="s">
        <v>45</v>
      </c>
      <c r="M1798" s="287"/>
      <c r="N1798" s="287" t="s">
        <v>45</v>
      </c>
      <c r="O1798" s="286" t="e">
        <f>VLOOKUP(Q1798,重复!A:A,1,FALSE)</f>
        <v>#N/A</v>
      </c>
      <c r="P1798" s="317" t="s">
        <v>3512</v>
      </c>
      <c r="Q1798" s="279" t="s">
        <v>3513</v>
      </c>
      <c r="R1798" s="180" t="s">
        <v>3529</v>
      </c>
    </row>
    <row r="1799" spans="1:18">
      <c r="A1799" s="278" t="s">
        <v>4489</v>
      </c>
      <c r="B1799" s="278" t="s">
        <v>3509</v>
      </c>
      <c r="C1799" s="315"/>
      <c r="D1799" s="314" t="s">
        <v>3549</v>
      </c>
      <c r="E1799" s="285">
        <v>6277.90655172412</v>
      </c>
      <c r="F1799" s="285"/>
      <c r="G1799" s="286"/>
      <c r="H1799" s="286"/>
      <c r="I1799" s="286"/>
      <c r="J1799" s="286"/>
      <c r="K1799" s="286" t="e">
        <f>INDEX('2月'!F:F,MATCH(G1799,'2月'!A:A,0))</f>
        <v>#N/A</v>
      </c>
      <c r="L1799" s="287" t="s">
        <v>45</v>
      </c>
      <c r="M1799" s="287"/>
      <c r="N1799" s="287" t="s">
        <v>45</v>
      </c>
      <c r="O1799" s="286" t="e">
        <f>VLOOKUP(Q1799,重复!A:A,1,FALSE)</f>
        <v>#N/A</v>
      </c>
      <c r="P1799" s="317" t="s">
        <v>3512</v>
      </c>
      <c r="Q1799" s="279" t="s">
        <v>3513</v>
      </c>
      <c r="R1799" s="180" t="s">
        <v>3529</v>
      </c>
    </row>
    <row r="1800" spans="1:18">
      <c r="A1800" s="278" t="s">
        <v>4490</v>
      </c>
      <c r="B1800" s="278" t="s">
        <v>3509</v>
      </c>
      <c r="C1800" s="315"/>
      <c r="D1800" s="314" t="s">
        <v>3551</v>
      </c>
      <c r="E1800" s="285">
        <v>6277.90655172412</v>
      </c>
      <c r="F1800" s="285"/>
      <c r="G1800" s="286"/>
      <c r="H1800" s="286"/>
      <c r="I1800" s="286"/>
      <c r="J1800" s="286"/>
      <c r="K1800" s="286" t="e">
        <f>INDEX('2月'!F:F,MATCH(G1800,'2月'!A:A,0))</f>
        <v>#N/A</v>
      </c>
      <c r="L1800" s="287" t="s">
        <v>45</v>
      </c>
      <c r="M1800" s="287"/>
      <c r="N1800" s="287" t="s">
        <v>45</v>
      </c>
      <c r="O1800" s="286" t="e">
        <f>VLOOKUP(Q1800,重复!A:A,1,FALSE)</f>
        <v>#N/A</v>
      </c>
      <c r="P1800" s="317" t="s">
        <v>3512</v>
      </c>
      <c r="Q1800" s="279" t="s">
        <v>3513</v>
      </c>
      <c r="R1800" s="180" t="s">
        <v>3552</v>
      </c>
    </row>
    <row r="1801" spans="1:18">
      <c r="A1801" s="278" t="s">
        <v>4491</v>
      </c>
      <c r="B1801" s="278" t="s">
        <v>3509</v>
      </c>
      <c r="C1801" s="315"/>
      <c r="D1801" s="314" t="s">
        <v>3554</v>
      </c>
      <c r="E1801" s="285">
        <v>6277.90655172412</v>
      </c>
      <c r="F1801" s="285"/>
      <c r="G1801" s="286"/>
      <c r="H1801" s="286"/>
      <c r="I1801" s="286"/>
      <c r="J1801" s="286"/>
      <c r="K1801" s="286" t="e">
        <f>INDEX('2月'!F:F,MATCH(G1801,'2月'!A:A,0))</f>
        <v>#N/A</v>
      </c>
      <c r="L1801" s="287" t="s">
        <v>45</v>
      </c>
      <c r="M1801" s="287"/>
      <c r="N1801" s="287" t="s">
        <v>45</v>
      </c>
      <c r="O1801" s="286" t="e">
        <f>VLOOKUP(Q1801,重复!A:A,1,FALSE)</f>
        <v>#N/A</v>
      </c>
      <c r="P1801" s="317" t="s">
        <v>3512</v>
      </c>
      <c r="Q1801" s="279" t="s">
        <v>3513</v>
      </c>
      <c r="R1801" s="180" t="s">
        <v>3555</v>
      </c>
    </row>
    <row r="1802" spans="1:18">
      <c r="A1802" s="278" t="s">
        <v>4492</v>
      </c>
      <c r="B1802" s="278" t="s">
        <v>3509</v>
      </c>
      <c r="C1802" s="315"/>
      <c r="D1802" s="314" t="s">
        <v>3560</v>
      </c>
      <c r="E1802" s="285">
        <v>6277.90655172412</v>
      </c>
      <c r="F1802" s="285"/>
      <c r="G1802" s="286"/>
      <c r="H1802" s="286"/>
      <c r="I1802" s="286"/>
      <c r="J1802" s="286"/>
      <c r="K1802" s="286" t="e">
        <f>INDEX('2月'!F:F,MATCH(G1802,'2月'!A:A,0))</f>
        <v>#N/A</v>
      </c>
      <c r="L1802" s="287" t="s">
        <v>45</v>
      </c>
      <c r="M1802" s="287"/>
      <c r="N1802" s="287" t="s">
        <v>45</v>
      </c>
      <c r="O1802" s="286" t="e">
        <f>VLOOKUP(Q1802,重复!A:A,1,FALSE)</f>
        <v>#N/A</v>
      </c>
      <c r="P1802" s="317" t="s">
        <v>3512</v>
      </c>
      <c r="Q1802" s="279" t="s">
        <v>3513</v>
      </c>
      <c r="R1802" s="176" t="s">
        <v>3558</v>
      </c>
    </row>
    <row r="1803" spans="1:18">
      <c r="A1803" s="278" t="s">
        <v>4493</v>
      </c>
      <c r="B1803" s="278" t="s">
        <v>3509</v>
      </c>
      <c r="C1803" s="315"/>
      <c r="D1803" s="314" t="s">
        <v>3563</v>
      </c>
      <c r="E1803" s="285">
        <v>6277.90655172412</v>
      </c>
      <c r="F1803" s="285"/>
      <c r="G1803" s="286"/>
      <c r="H1803" s="286"/>
      <c r="I1803" s="286"/>
      <c r="J1803" s="286"/>
      <c r="K1803" s="286" t="e">
        <f>INDEX('2月'!F:F,MATCH(G1803,'2月'!A:A,0))</f>
        <v>#N/A</v>
      </c>
      <c r="L1803" s="287" t="s">
        <v>45</v>
      </c>
      <c r="M1803" s="287"/>
      <c r="N1803" s="287" t="s">
        <v>45</v>
      </c>
      <c r="O1803" s="286" t="e">
        <f>VLOOKUP(Q1803,重复!A:A,1,FALSE)</f>
        <v>#N/A</v>
      </c>
      <c r="P1803" s="317" t="s">
        <v>3512</v>
      </c>
      <c r="Q1803" s="279" t="s">
        <v>3513</v>
      </c>
      <c r="R1803" s="176" t="s">
        <v>3561</v>
      </c>
    </row>
    <row r="1804" spans="1:18">
      <c r="A1804" s="278" t="s">
        <v>4494</v>
      </c>
      <c r="B1804" s="278" t="s">
        <v>3509</v>
      </c>
      <c r="C1804" s="315"/>
      <c r="D1804" s="314" t="s">
        <v>3566</v>
      </c>
      <c r="E1804" s="285">
        <v>6277.90655172412</v>
      </c>
      <c r="F1804" s="285"/>
      <c r="G1804" s="286"/>
      <c r="H1804" s="286"/>
      <c r="I1804" s="286"/>
      <c r="J1804" s="286"/>
      <c r="K1804" s="286" t="e">
        <f>INDEX('2月'!F:F,MATCH(G1804,'2月'!A:A,0))</f>
        <v>#N/A</v>
      </c>
      <c r="L1804" s="287" t="s">
        <v>45</v>
      </c>
      <c r="M1804" s="287"/>
      <c r="N1804" s="287" t="s">
        <v>45</v>
      </c>
      <c r="O1804" s="286" t="e">
        <f>VLOOKUP(Q1804,重复!A:A,1,FALSE)</f>
        <v>#N/A</v>
      </c>
      <c r="P1804" s="317" t="s">
        <v>3512</v>
      </c>
      <c r="Q1804" s="279" t="s">
        <v>3513</v>
      </c>
      <c r="R1804" s="176" t="s">
        <v>3564</v>
      </c>
    </row>
    <row r="1805" spans="1:18">
      <c r="A1805" s="278" t="s">
        <v>4495</v>
      </c>
      <c r="B1805" s="278" t="s">
        <v>3509</v>
      </c>
      <c r="C1805" s="315"/>
      <c r="D1805" s="314" t="s">
        <v>3572</v>
      </c>
      <c r="E1805" s="285">
        <v>6277.90655172412</v>
      </c>
      <c r="F1805" s="285"/>
      <c r="G1805" s="286"/>
      <c r="H1805" s="286"/>
      <c r="I1805" s="286"/>
      <c r="J1805" s="286"/>
      <c r="K1805" s="286" t="e">
        <f>INDEX('2月'!F:F,MATCH(G1805,'2月'!A:A,0))</f>
        <v>#N/A</v>
      </c>
      <c r="L1805" s="287" t="s">
        <v>45</v>
      </c>
      <c r="M1805" s="287"/>
      <c r="N1805" s="287" t="s">
        <v>45</v>
      </c>
      <c r="O1805" s="286" t="e">
        <f>VLOOKUP(Q1805,重复!A:A,1,FALSE)</f>
        <v>#N/A</v>
      </c>
      <c r="P1805" s="317" t="s">
        <v>3512</v>
      </c>
      <c r="Q1805" s="279" t="s">
        <v>3513</v>
      </c>
      <c r="R1805" s="176" t="s">
        <v>3567</v>
      </c>
    </row>
    <row r="1806" spans="1:18">
      <c r="A1806" s="278" t="s">
        <v>4496</v>
      </c>
      <c r="B1806" s="278" t="s">
        <v>3509</v>
      </c>
      <c r="C1806" s="315"/>
      <c r="D1806" s="314" t="s">
        <v>3574</v>
      </c>
      <c r="E1806" s="285">
        <v>6277.90655172412</v>
      </c>
      <c r="F1806" s="285"/>
      <c r="G1806" s="286"/>
      <c r="H1806" s="286"/>
      <c r="I1806" s="286"/>
      <c r="J1806" s="286"/>
      <c r="K1806" s="286" t="e">
        <f>INDEX('2月'!F:F,MATCH(G1806,'2月'!A:A,0))</f>
        <v>#N/A</v>
      </c>
      <c r="L1806" s="287" t="s">
        <v>45</v>
      </c>
      <c r="M1806" s="287"/>
      <c r="N1806" s="287" t="s">
        <v>45</v>
      </c>
      <c r="O1806" s="286" t="e">
        <f>VLOOKUP(Q1806,重复!A:A,1,FALSE)</f>
        <v>#N/A</v>
      </c>
      <c r="P1806" s="317" t="s">
        <v>3512</v>
      </c>
      <c r="Q1806" s="279" t="s">
        <v>3513</v>
      </c>
      <c r="R1806" s="176" t="s">
        <v>3575</v>
      </c>
    </row>
    <row r="1807" spans="1:18">
      <c r="A1807" s="278" t="s">
        <v>4497</v>
      </c>
      <c r="B1807" s="278" t="s">
        <v>3509</v>
      </c>
      <c r="C1807" s="315"/>
      <c r="D1807" s="314" t="s">
        <v>3577</v>
      </c>
      <c r="E1807" s="285">
        <v>6277.90655172412</v>
      </c>
      <c r="F1807" s="285"/>
      <c r="G1807" s="286"/>
      <c r="H1807" s="286"/>
      <c r="I1807" s="286"/>
      <c r="J1807" s="286"/>
      <c r="K1807" s="286" t="e">
        <f>INDEX('2月'!F:F,MATCH(G1807,'2月'!A:A,0))</f>
        <v>#N/A</v>
      </c>
      <c r="L1807" s="287" t="s">
        <v>45</v>
      </c>
      <c r="M1807" s="287"/>
      <c r="N1807" s="287" t="s">
        <v>45</v>
      </c>
      <c r="O1807" s="286" t="e">
        <f>VLOOKUP(Q1807,重复!A:A,1,FALSE)</f>
        <v>#N/A</v>
      </c>
      <c r="P1807" s="317" t="s">
        <v>3512</v>
      </c>
      <c r="Q1807" s="279" t="s">
        <v>3513</v>
      </c>
      <c r="R1807" s="176" t="s">
        <v>3578</v>
      </c>
    </row>
    <row r="1808" spans="1:18">
      <c r="A1808" s="278" t="s">
        <v>4498</v>
      </c>
      <c r="B1808" s="278" t="s">
        <v>3509</v>
      </c>
      <c r="C1808" s="315"/>
      <c r="D1808" s="314" t="s">
        <v>3580</v>
      </c>
      <c r="E1808" s="285">
        <v>6277.90655172412</v>
      </c>
      <c r="F1808" s="285"/>
      <c r="G1808" s="286"/>
      <c r="H1808" s="286"/>
      <c r="I1808" s="286"/>
      <c r="J1808" s="286"/>
      <c r="K1808" s="286" t="e">
        <f>INDEX('2月'!F:F,MATCH(G1808,'2月'!A:A,0))</f>
        <v>#N/A</v>
      </c>
      <c r="L1808" s="287" t="s">
        <v>45</v>
      </c>
      <c r="M1808" s="287"/>
      <c r="N1808" s="287" t="s">
        <v>45</v>
      </c>
      <c r="O1808" s="286" t="e">
        <f>VLOOKUP(Q1808,重复!A:A,1,FALSE)</f>
        <v>#N/A</v>
      </c>
      <c r="P1808" s="317" t="s">
        <v>3512</v>
      </c>
      <c r="Q1808" s="279" t="s">
        <v>3513</v>
      </c>
      <c r="R1808" s="180" t="s">
        <v>3581</v>
      </c>
    </row>
    <row r="1809" spans="1:18">
      <c r="A1809" s="278" t="s">
        <v>4499</v>
      </c>
      <c r="B1809" s="278" t="s">
        <v>3509</v>
      </c>
      <c r="C1809" s="313" t="s">
        <v>4500</v>
      </c>
      <c r="D1809" s="314" t="s">
        <v>3590</v>
      </c>
      <c r="E1809" s="285">
        <v>7847.38318965515</v>
      </c>
      <c r="F1809" s="285"/>
      <c r="G1809" s="286"/>
      <c r="H1809" s="286"/>
      <c r="I1809" s="286"/>
      <c r="J1809" s="286"/>
      <c r="K1809" s="286" t="e">
        <f>INDEX('2月'!F:F,MATCH(G1809,'2月'!A:A,0))</f>
        <v>#N/A</v>
      </c>
      <c r="L1809" s="287" t="s">
        <v>45</v>
      </c>
      <c r="M1809" s="287"/>
      <c r="N1809" s="287" t="s">
        <v>45</v>
      </c>
      <c r="O1809" s="286" t="e">
        <f>VLOOKUP(Q1809,重复!A:A,1,FALSE)</f>
        <v>#N/A</v>
      </c>
      <c r="P1809" s="317" t="s">
        <v>3512</v>
      </c>
      <c r="Q1809" s="279" t="s">
        <v>3513</v>
      </c>
      <c r="R1809" s="176" t="s">
        <v>3585</v>
      </c>
    </row>
    <row r="1810" spans="1:18">
      <c r="A1810" s="278" t="s">
        <v>4501</v>
      </c>
      <c r="B1810" s="278" t="s">
        <v>3509</v>
      </c>
      <c r="C1810" s="313" t="s">
        <v>4502</v>
      </c>
      <c r="D1810" s="314" t="s">
        <v>3594</v>
      </c>
      <c r="E1810" s="285">
        <v>0</v>
      </c>
      <c r="F1810" s="285"/>
      <c r="G1810" s="286"/>
      <c r="H1810" s="286"/>
      <c r="I1810" s="286"/>
      <c r="J1810" s="286"/>
      <c r="K1810" s="286" t="e">
        <f>INDEX('2月'!F:F,MATCH(G1810,'2月'!A:A,0))</f>
        <v>#N/A</v>
      </c>
      <c r="L1810" s="287" t="s">
        <v>45</v>
      </c>
      <c r="M1810" s="287"/>
      <c r="N1810" s="287" t="s">
        <v>45</v>
      </c>
      <c r="O1810" s="286" t="e">
        <f>VLOOKUP(Q1810,重复!A:A,1,FALSE)</f>
        <v>#N/A</v>
      </c>
      <c r="P1810" s="317" t="s">
        <v>3512</v>
      </c>
      <c r="Q1810" s="279" t="s">
        <v>3513</v>
      </c>
      <c r="R1810" s="176" t="s">
        <v>3588</v>
      </c>
    </row>
    <row r="1811" spans="1:18">
      <c r="A1811" s="278" t="s">
        <v>4503</v>
      </c>
      <c r="B1811" s="278" t="s">
        <v>3509</v>
      </c>
      <c r="C1811" s="315"/>
      <c r="D1811" s="314" t="s">
        <v>3600</v>
      </c>
      <c r="E1811" s="285">
        <v>7847.38318965515</v>
      </c>
      <c r="F1811" s="285"/>
      <c r="G1811" s="286"/>
      <c r="H1811" s="286"/>
      <c r="I1811" s="286"/>
      <c r="J1811" s="286"/>
      <c r="K1811" s="286" t="e">
        <f>INDEX('2月'!F:F,MATCH(G1811,'2月'!A:A,0))</f>
        <v>#N/A</v>
      </c>
      <c r="L1811" s="287" t="s">
        <v>45</v>
      </c>
      <c r="M1811" s="287"/>
      <c r="N1811" s="287" t="s">
        <v>45</v>
      </c>
      <c r="O1811" s="286" t="e">
        <f>VLOOKUP(Q1811,重复!A:A,1,FALSE)</f>
        <v>#N/A</v>
      </c>
      <c r="P1811" s="317" t="s">
        <v>3512</v>
      </c>
      <c r="Q1811" s="279" t="s">
        <v>3513</v>
      </c>
      <c r="R1811" s="176" t="s">
        <v>3591</v>
      </c>
    </row>
    <row r="1812" spans="1:18">
      <c r="A1812" s="278" t="s">
        <v>4504</v>
      </c>
      <c r="B1812" s="278" t="s">
        <v>3509</v>
      </c>
      <c r="C1812" s="313" t="s">
        <v>4505</v>
      </c>
      <c r="D1812" s="317" t="s">
        <v>3603</v>
      </c>
      <c r="E1812" s="285">
        <v>7847.38318965515</v>
      </c>
      <c r="F1812" s="285"/>
      <c r="G1812" s="286"/>
      <c r="H1812" s="286"/>
      <c r="I1812" s="286"/>
      <c r="J1812" s="286"/>
      <c r="K1812" s="286" t="e">
        <f>INDEX('2月'!F:F,MATCH(G1812,'2月'!A:A,0))</f>
        <v>#N/A</v>
      </c>
      <c r="L1812" s="287" t="s">
        <v>45</v>
      </c>
      <c r="M1812" s="287"/>
      <c r="N1812" s="287" t="s">
        <v>45</v>
      </c>
      <c r="O1812" s="286" t="e">
        <f>VLOOKUP(Q1812,重复!A:A,1,FALSE)</f>
        <v>#N/A</v>
      </c>
      <c r="P1812" s="317" t="s">
        <v>3512</v>
      </c>
      <c r="Q1812" s="279" t="s">
        <v>3513</v>
      </c>
      <c r="R1812" s="176" t="s">
        <v>3604</v>
      </c>
    </row>
    <row r="1813" spans="1:18">
      <c r="A1813" s="278" t="s">
        <v>4506</v>
      </c>
      <c r="B1813" s="278" t="s">
        <v>3509</v>
      </c>
      <c r="C1813" s="315"/>
      <c r="D1813" s="317" t="s">
        <v>3606</v>
      </c>
      <c r="E1813" s="285">
        <v>7847.38318965515</v>
      </c>
      <c r="F1813" s="285"/>
      <c r="G1813" s="286"/>
      <c r="H1813" s="286"/>
      <c r="I1813" s="286"/>
      <c r="J1813" s="286"/>
      <c r="K1813" s="286" t="e">
        <f>INDEX('2月'!F:F,MATCH(G1813,'2月'!A:A,0))</f>
        <v>#N/A</v>
      </c>
      <c r="L1813" s="287" t="s">
        <v>45</v>
      </c>
      <c r="M1813" s="287"/>
      <c r="N1813" s="287" t="s">
        <v>45</v>
      </c>
      <c r="O1813" s="286" t="e">
        <f>VLOOKUP(Q1813,重复!A:A,1,FALSE)</f>
        <v>#N/A</v>
      </c>
      <c r="P1813" s="317" t="s">
        <v>3512</v>
      </c>
      <c r="Q1813" s="279" t="s">
        <v>3513</v>
      </c>
      <c r="R1813" s="176" t="s">
        <v>3607</v>
      </c>
    </row>
    <row r="1814" spans="1:18">
      <c r="A1814" s="278" t="s">
        <v>4507</v>
      </c>
      <c r="B1814" s="278" t="s">
        <v>3509</v>
      </c>
      <c r="C1814" s="313" t="s">
        <v>4508</v>
      </c>
      <c r="D1814" s="314" t="s">
        <v>3610</v>
      </c>
      <c r="E1814" s="285">
        <v>0</v>
      </c>
      <c r="F1814" s="285"/>
      <c r="G1814" s="286"/>
      <c r="H1814" s="286"/>
      <c r="I1814" s="286"/>
      <c r="J1814" s="286"/>
      <c r="K1814" s="286" t="e">
        <f>INDEX('2月'!F:F,MATCH(G1814,'2月'!A:A,0))</f>
        <v>#N/A</v>
      </c>
      <c r="L1814" s="287" t="s">
        <v>45</v>
      </c>
      <c r="M1814" s="287"/>
      <c r="N1814" s="287" t="s">
        <v>45</v>
      </c>
      <c r="O1814" s="286" t="e">
        <f>VLOOKUP(Q1814,重复!A:A,1,FALSE)</f>
        <v>#N/A</v>
      </c>
      <c r="P1814" s="317" t="s">
        <v>3512</v>
      </c>
      <c r="Q1814" s="279" t="s">
        <v>3513</v>
      </c>
      <c r="R1814" s="176" t="s">
        <v>3611</v>
      </c>
    </row>
    <row r="1815" spans="1:18">
      <c r="A1815" s="278" t="s">
        <v>4509</v>
      </c>
      <c r="B1815" s="278" t="s">
        <v>3509</v>
      </c>
      <c r="C1815" s="315"/>
      <c r="D1815" s="314" t="s">
        <v>3619</v>
      </c>
      <c r="E1815" s="285">
        <v>7847.38318965515</v>
      </c>
      <c r="F1815" s="285"/>
      <c r="G1815" s="286"/>
      <c r="H1815" s="286"/>
      <c r="I1815" s="286"/>
      <c r="J1815" s="286"/>
      <c r="K1815" s="286" t="e">
        <f>INDEX('2月'!F:F,MATCH(G1815,'2月'!A:A,0))</f>
        <v>#N/A</v>
      </c>
      <c r="L1815" s="287" t="s">
        <v>45</v>
      </c>
      <c r="M1815" s="287"/>
      <c r="N1815" s="287" t="s">
        <v>45</v>
      </c>
      <c r="O1815" s="286" t="e">
        <f>VLOOKUP(Q1815,重复!A:A,1,FALSE)</f>
        <v>#N/A</v>
      </c>
      <c r="P1815" s="317" t="s">
        <v>3512</v>
      </c>
      <c r="Q1815" s="279" t="s">
        <v>3513</v>
      </c>
      <c r="R1815" s="176" t="s">
        <v>3614</v>
      </c>
    </row>
    <row r="1816" spans="1:18">
      <c r="A1816" s="278" t="s">
        <v>4510</v>
      </c>
      <c r="B1816" s="278" t="s">
        <v>3509</v>
      </c>
      <c r="C1816" s="315"/>
      <c r="D1816" s="314" t="s">
        <v>3622</v>
      </c>
      <c r="E1816" s="285">
        <v>6277.90655172412</v>
      </c>
      <c r="F1816" s="285"/>
      <c r="G1816" s="286"/>
      <c r="H1816" s="286"/>
      <c r="I1816" s="286"/>
      <c r="J1816" s="286"/>
      <c r="K1816" s="286" t="e">
        <f>INDEX('2月'!F:F,MATCH(G1816,'2月'!A:A,0))</f>
        <v>#N/A</v>
      </c>
      <c r="L1816" s="287" t="s">
        <v>45</v>
      </c>
      <c r="M1816" s="287"/>
      <c r="N1816" s="287" t="s">
        <v>45</v>
      </c>
      <c r="O1816" s="286" t="e">
        <f>VLOOKUP(Q1816,重复!A:A,1,FALSE)</f>
        <v>#N/A</v>
      </c>
      <c r="P1816" s="317" t="s">
        <v>3512</v>
      </c>
      <c r="Q1816" s="279" t="s">
        <v>3513</v>
      </c>
      <c r="R1816" s="180" t="s">
        <v>3623</v>
      </c>
    </row>
    <row r="1817" spans="1:18">
      <c r="A1817" s="278" t="s">
        <v>4511</v>
      </c>
      <c r="B1817" s="278" t="s">
        <v>3509</v>
      </c>
      <c r="C1817" s="313" t="s">
        <v>4512</v>
      </c>
      <c r="D1817" s="314" t="s">
        <v>3626</v>
      </c>
      <c r="E1817" s="285">
        <v>0</v>
      </c>
      <c r="F1817" s="285"/>
      <c r="G1817" s="286"/>
      <c r="H1817" s="286"/>
      <c r="I1817" s="286"/>
      <c r="J1817" s="286"/>
      <c r="K1817" s="286" t="e">
        <f>INDEX('2月'!F:F,MATCH(G1817,'2月'!A:A,0))</f>
        <v>#N/A</v>
      </c>
      <c r="L1817" s="287" t="s">
        <v>45</v>
      </c>
      <c r="M1817" s="287"/>
      <c r="N1817" s="287" t="s">
        <v>45</v>
      </c>
      <c r="O1817" s="286" t="e">
        <f>VLOOKUP(Q1817,重复!A:A,1,FALSE)</f>
        <v>#N/A</v>
      </c>
      <c r="P1817" s="317" t="s">
        <v>3512</v>
      </c>
      <c r="Q1817" s="279" t="s">
        <v>3513</v>
      </c>
      <c r="R1817" s="184" t="s">
        <v>3627</v>
      </c>
    </row>
    <row r="1818" spans="1:18">
      <c r="A1818" s="278" t="s">
        <v>4513</v>
      </c>
      <c r="B1818" s="278" t="s">
        <v>3509</v>
      </c>
      <c r="C1818" s="315"/>
      <c r="D1818" s="314" t="s">
        <v>3632</v>
      </c>
      <c r="E1818" s="285">
        <v>7847.38318965515</v>
      </c>
      <c r="F1818" s="285"/>
      <c r="G1818" s="286"/>
      <c r="H1818" s="286"/>
      <c r="I1818" s="286"/>
      <c r="J1818" s="286"/>
      <c r="K1818" s="286" t="e">
        <f>INDEX('2月'!F:F,MATCH(G1818,'2月'!A:A,0))</f>
        <v>#N/A</v>
      </c>
      <c r="L1818" s="287" t="s">
        <v>45</v>
      </c>
      <c r="M1818" s="287"/>
      <c r="N1818" s="287" t="s">
        <v>45</v>
      </c>
      <c r="O1818" s="286" t="e">
        <f>VLOOKUP(Q1818,重复!A:A,1,FALSE)</f>
        <v>#N/A</v>
      </c>
      <c r="P1818" s="317" t="s">
        <v>3512</v>
      </c>
      <c r="Q1818" s="279" t="s">
        <v>3513</v>
      </c>
      <c r="R1818" s="184" t="s">
        <v>3633</v>
      </c>
    </row>
    <row r="1819" spans="1:18">
      <c r="A1819" s="278" t="s">
        <v>4514</v>
      </c>
      <c r="B1819" s="278" t="s">
        <v>3509</v>
      </c>
      <c r="C1819" s="315"/>
      <c r="D1819" s="314" t="s">
        <v>3635</v>
      </c>
      <c r="E1819" s="285">
        <v>6277.90655172412</v>
      </c>
      <c r="F1819" s="285"/>
      <c r="G1819" s="286"/>
      <c r="H1819" s="286"/>
      <c r="I1819" s="286"/>
      <c r="J1819" s="286"/>
      <c r="K1819" s="286" t="e">
        <f>INDEX('2月'!F:F,MATCH(G1819,'2月'!A:A,0))</f>
        <v>#N/A</v>
      </c>
      <c r="L1819" s="287" t="s">
        <v>45</v>
      </c>
      <c r="M1819" s="287"/>
      <c r="N1819" s="287" t="s">
        <v>45</v>
      </c>
      <c r="O1819" s="286" t="e">
        <f>VLOOKUP(Q1819,重复!A:A,1,FALSE)</f>
        <v>#N/A</v>
      </c>
      <c r="P1819" s="317" t="s">
        <v>3512</v>
      </c>
      <c r="Q1819" s="279" t="s">
        <v>3513</v>
      </c>
      <c r="R1819" s="180" t="s">
        <v>3636</v>
      </c>
    </row>
    <row r="1820" spans="1:18">
      <c r="A1820" s="278" t="s">
        <v>4515</v>
      </c>
      <c r="B1820" s="278" t="s">
        <v>3509</v>
      </c>
      <c r="C1820" s="313" t="s">
        <v>4516</v>
      </c>
      <c r="D1820" s="314" t="s">
        <v>3639</v>
      </c>
      <c r="E1820" s="285">
        <v>0</v>
      </c>
      <c r="F1820" s="285"/>
      <c r="G1820" s="286"/>
      <c r="H1820" s="286"/>
      <c r="I1820" s="286"/>
      <c r="J1820" s="286"/>
      <c r="K1820" s="286" t="e">
        <f>INDEX('2月'!F:F,MATCH(G1820,'2月'!A:A,0))</f>
        <v>#N/A</v>
      </c>
      <c r="L1820" s="287" t="s">
        <v>45</v>
      </c>
      <c r="M1820" s="287"/>
      <c r="N1820" s="287" t="s">
        <v>45</v>
      </c>
      <c r="O1820" s="286" t="e">
        <f>VLOOKUP(Q1820,重复!A:A,1,FALSE)</f>
        <v>#N/A</v>
      </c>
      <c r="P1820" s="317" t="s">
        <v>3512</v>
      </c>
      <c r="Q1820" s="279" t="s">
        <v>3513</v>
      </c>
      <c r="R1820" s="184" t="s">
        <v>3640</v>
      </c>
    </row>
    <row r="1821" spans="1:18">
      <c r="A1821" s="278" t="s">
        <v>4517</v>
      </c>
      <c r="B1821" s="278" t="s">
        <v>3509</v>
      </c>
      <c r="C1821" s="315"/>
      <c r="D1821" s="314" t="s">
        <v>3644</v>
      </c>
      <c r="E1821" s="285">
        <v>7847.38318965515</v>
      </c>
      <c r="F1821" s="285"/>
      <c r="G1821" s="286"/>
      <c r="H1821" s="286"/>
      <c r="I1821" s="286"/>
      <c r="J1821" s="286"/>
      <c r="K1821" s="286" t="e">
        <f>INDEX('2月'!F:F,MATCH(G1821,'2月'!A:A,0))</f>
        <v>#N/A</v>
      </c>
      <c r="L1821" s="287" t="s">
        <v>45</v>
      </c>
      <c r="M1821" s="287"/>
      <c r="N1821" s="287" t="s">
        <v>45</v>
      </c>
      <c r="O1821" s="286" t="e">
        <f>VLOOKUP(Q1821,重复!A:A,1,FALSE)</f>
        <v>#N/A</v>
      </c>
      <c r="P1821" s="317" t="s">
        <v>3512</v>
      </c>
      <c r="Q1821" s="279" t="s">
        <v>3513</v>
      </c>
      <c r="R1821" s="184" t="s">
        <v>3640</v>
      </c>
    </row>
    <row r="1822" spans="1:18">
      <c r="A1822" s="278" t="s">
        <v>4518</v>
      </c>
      <c r="B1822" s="278" t="s">
        <v>3509</v>
      </c>
      <c r="C1822" s="313" t="s">
        <v>4519</v>
      </c>
      <c r="D1822" s="314" t="s">
        <v>3647</v>
      </c>
      <c r="E1822" s="285">
        <v>0</v>
      </c>
      <c r="F1822" s="285"/>
      <c r="G1822" s="286"/>
      <c r="H1822" s="286"/>
      <c r="I1822" s="286"/>
      <c r="J1822" s="286"/>
      <c r="K1822" s="286" t="e">
        <f>INDEX('2月'!F:F,MATCH(G1822,'2月'!A:A,0))</f>
        <v>#N/A</v>
      </c>
      <c r="L1822" s="287" t="s">
        <v>45</v>
      </c>
      <c r="M1822" s="287"/>
      <c r="N1822" s="287" t="s">
        <v>45</v>
      </c>
      <c r="O1822" s="286" t="e">
        <f>VLOOKUP(Q1822,重复!A:A,1,FALSE)</f>
        <v>#N/A</v>
      </c>
      <c r="P1822" s="317" t="s">
        <v>3512</v>
      </c>
      <c r="Q1822" s="279" t="s">
        <v>3513</v>
      </c>
      <c r="R1822" s="184" t="s">
        <v>3640</v>
      </c>
    </row>
    <row r="1823" spans="1:18">
      <c r="A1823" s="278" t="s">
        <v>4520</v>
      </c>
      <c r="B1823" s="278" t="s">
        <v>3509</v>
      </c>
      <c r="C1823" s="315"/>
      <c r="D1823" s="314" t="s">
        <v>3652</v>
      </c>
      <c r="E1823" s="285">
        <v>7847.38318965515</v>
      </c>
      <c r="F1823" s="285"/>
      <c r="G1823" s="286"/>
      <c r="H1823" s="286"/>
      <c r="I1823" s="286"/>
      <c r="J1823" s="286"/>
      <c r="K1823" s="286" t="e">
        <f>INDEX('2月'!F:F,MATCH(G1823,'2月'!A:A,0))</f>
        <v>#N/A</v>
      </c>
      <c r="L1823" s="287" t="s">
        <v>45</v>
      </c>
      <c r="M1823" s="287"/>
      <c r="N1823" s="287" t="s">
        <v>45</v>
      </c>
      <c r="O1823" s="286" t="e">
        <f>VLOOKUP(Q1823,重复!A:A,1,FALSE)</f>
        <v>#N/A</v>
      </c>
      <c r="P1823" s="317" t="s">
        <v>3512</v>
      </c>
      <c r="Q1823" s="279" t="s">
        <v>3513</v>
      </c>
      <c r="R1823" s="184" t="s">
        <v>3648</v>
      </c>
    </row>
    <row r="1824" spans="1:18">
      <c r="A1824" s="278" t="s">
        <v>4521</v>
      </c>
      <c r="B1824" s="278" t="s">
        <v>3509</v>
      </c>
      <c r="C1824" s="313" t="s">
        <v>4522</v>
      </c>
      <c r="D1824" s="314" t="s">
        <v>3655</v>
      </c>
      <c r="E1824" s="285">
        <v>0</v>
      </c>
      <c r="F1824" s="285"/>
      <c r="G1824" s="286"/>
      <c r="H1824" s="286"/>
      <c r="I1824" s="286"/>
      <c r="J1824" s="286"/>
      <c r="K1824" s="286" t="e">
        <f>INDEX('2月'!F:F,MATCH(G1824,'2月'!A:A,0))</f>
        <v>#N/A</v>
      </c>
      <c r="L1824" s="287" t="s">
        <v>45</v>
      </c>
      <c r="M1824" s="287"/>
      <c r="N1824" s="287" t="s">
        <v>45</v>
      </c>
      <c r="O1824" s="286" t="e">
        <f>VLOOKUP(Q1824,重复!A:A,1,FALSE)</f>
        <v>#N/A</v>
      </c>
      <c r="P1824" s="317" t="s">
        <v>3512</v>
      </c>
      <c r="Q1824" s="279" t="s">
        <v>3513</v>
      </c>
      <c r="R1824" s="184" t="s">
        <v>3648</v>
      </c>
    </row>
    <row r="1825" spans="1:18">
      <c r="A1825" s="278" t="s">
        <v>4523</v>
      </c>
      <c r="B1825" s="278" t="s">
        <v>3509</v>
      </c>
      <c r="C1825" s="315"/>
      <c r="D1825" s="314" t="s">
        <v>3660</v>
      </c>
      <c r="E1825" s="285">
        <v>7847.38318965515</v>
      </c>
      <c r="F1825" s="285"/>
      <c r="G1825" s="286"/>
      <c r="H1825" s="286"/>
      <c r="I1825" s="286"/>
      <c r="J1825" s="286"/>
      <c r="K1825" s="286" t="e">
        <f>INDEX('2月'!F:F,MATCH(G1825,'2月'!A:A,0))</f>
        <v>#N/A</v>
      </c>
      <c r="L1825" s="287" t="s">
        <v>45</v>
      </c>
      <c r="M1825" s="287"/>
      <c r="N1825" s="287" t="s">
        <v>45</v>
      </c>
      <c r="O1825" s="286" t="e">
        <f>VLOOKUP(Q1825,重复!A:A,1,FALSE)</f>
        <v>#N/A</v>
      </c>
      <c r="P1825" s="317" t="s">
        <v>3512</v>
      </c>
      <c r="Q1825" s="279" t="s">
        <v>3513</v>
      </c>
      <c r="R1825" s="184" t="s">
        <v>3648</v>
      </c>
    </row>
    <row r="1826" spans="1:18">
      <c r="A1826" s="278" t="s">
        <v>4524</v>
      </c>
      <c r="B1826" s="278" t="s">
        <v>3509</v>
      </c>
      <c r="C1826" s="315"/>
      <c r="D1826" s="314" t="s">
        <v>3662</v>
      </c>
      <c r="E1826" s="285">
        <v>6277.90655172412</v>
      </c>
      <c r="F1826" s="285"/>
      <c r="G1826" s="286"/>
      <c r="H1826" s="286"/>
      <c r="I1826" s="286"/>
      <c r="J1826" s="286"/>
      <c r="K1826" s="286" t="e">
        <f>INDEX('2月'!F:F,MATCH(G1826,'2月'!A:A,0))</f>
        <v>#N/A</v>
      </c>
      <c r="L1826" s="287" t="s">
        <v>45</v>
      </c>
      <c r="M1826" s="287"/>
      <c r="N1826" s="287" t="s">
        <v>45</v>
      </c>
      <c r="O1826" s="286" t="e">
        <f>VLOOKUP(Q1826,重复!A:A,1,FALSE)</f>
        <v>#N/A</v>
      </c>
      <c r="P1826" s="317" t="s">
        <v>3512</v>
      </c>
      <c r="Q1826" s="279" t="s">
        <v>3513</v>
      </c>
      <c r="R1826" s="180" t="s">
        <v>3663</v>
      </c>
    </row>
    <row r="1827" spans="1:18">
      <c r="A1827" s="278" t="s">
        <v>4525</v>
      </c>
      <c r="B1827" s="278" t="s">
        <v>3509</v>
      </c>
      <c r="C1827" s="313" t="s">
        <v>4526</v>
      </c>
      <c r="D1827" s="314" t="s">
        <v>3671</v>
      </c>
      <c r="E1827" s="285">
        <v>7847.38318965515</v>
      </c>
      <c r="F1827" s="285"/>
      <c r="G1827" s="286"/>
      <c r="H1827" s="286"/>
      <c r="I1827" s="286"/>
      <c r="J1827" s="286"/>
      <c r="K1827" s="286" t="e">
        <f>INDEX('2月'!F:F,MATCH(G1827,'2月'!A:A,0))</f>
        <v>#N/A</v>
      </c>
      <c r="L1827" s="287" t="s">
        <v>45</v>
      </c>
      <c r="M1827" s="287"/>
      <c r="N1827" s="287" t="s">
        <v>45</v>
      </c>
      <c r="O1827" s="286" t="e">
        <f>VLOOKUP(Q1827,重复!A:A,1,FALSE)</f>
        <v>#N/A</v>
      </c>
      <c r="P1827" s="317" t="s">
        <v>3512</v>
      </c>
      <c r="Q1827" s="279" t="s">
        <v>3513</v>
      </c>
      <c r="R1827" s="180" t="s">
        <v>3667</v>
      </c>
    </row>
    <row r="1828" spans="1:18">
      <c r="A1828" s="278" t="s">
        <v>4527</v>
      </c>
      <c r="B1828" s="278" t="s">
        <v>3509</v>
      </c>
      <c r="C1828" s="315"/>
      <c r="D1828" s="314" t="s">
        <v>3673</v>
      </c>
      <c r="E1828" s="285">
        <v>6277.90655172412</v>
      </c>
      <c r="F1828" s="285"/>
      <c r="G1828" s="286"/>
      <c r="H1828" s="286"/>
      <c r="I1828" s="286"/>
      <c r="J1828" s="286"/>
      <c r="K1828" s="286" t="e">
        <f>INDEX('2月'!F:F,MATCH(G1828,'2月'!A:A,0))</f>
        <v>#N/A</v>
      </c>
      <c r="L1828" s="287" t="s">
        <v>45</v>
      </c>
      <c r="M1828" s="287"/>
      <c r="N1828" s="287" t="s">
        <v>45</v>
      </c>
      <c r="O1828" s="286" t="e">
        <f>VLOOKUP(Q1828,重复!A:A,1,FALSE)</f>
        <v>#N/A</v>
      </c>
      <c r="P1828" s="317" t="s">
        <v>3512</v>
      </c>
      <c r="Q1828" s="279" t="s">
        <v>3513</v>
      </c>
      <c r="R1828" s="180" t="s">
        <v>3674</v>
      </c>
    </row>
    <row r="1829" spans="1:18">
      <c r="A1829" s="278" t="s">
        <v>4528</v>
      </c>
      <c r="B1829" s="278" t="s">
        <v>3509</v>
      </c>
      <c r="C1829" s="315"/>
      <c r="D1829" s="314" t="s">
        <v>3676</v>
      </c>
      <c r="E1829" s="285">
        <v>6277.90655172412</v>
      </c>
      <c r="F1829" s="285"/>
      <c r="G1829" s="286"/>
      <c r="H1829" s="286"/>
      <c r="I1829" s="286"/>
      <c r="J1829" s="286"/>
      <c r="K1829" s="286" t="e">
        <f>INDEX('2月'!F:F,MATCH(G1829,'2月'!A:A,0))</f>
        <v>#N/A</v>
      </c>
      <c r="L1829" s="287" t="s">
        <v>45</v>
      </c>
      <c r="M1829" s="287"/>
      <c r="N1829" s="287" t="s">
        <v>45</v>
      </c>
      <c r="O1829" s="286" t="e">
        <f>VLOOKUP(Q1829,重复!A:A,1,FALSE)</f>
        <v>#N/A</v>
      </c>
      <c r="P1829" s="317" t="s">
        <v>3512</v>
      </c>
      <c r="Q1829" s="279" t="s">
        <v>3513</v>
      </c>
      <c r="R1829" s="176" t="s">
        <v>3677</v>
      </c>
    </row>
    <row r="1830" spans="1:18">
      <c r="A1830" s="278" t="s">
        <v>4529</v>
      </c>
      <c r="B1830" s="278" t="s">
        <v>3509</v>
      </c>
      <c r="C1830" s="315"/>
      <c r="D1830" s="314" t="s">
        <v>3679</v>
      </c>
      <c r="E1830" s="285">
        <v>6277.90655172412</v>
      </c>
      <c r="F1830" s="285"/>
      <c r="G1830" s="286"/>
      <c r="H1830" s="286"/>
      <c r="I1830" s="286"/>
      <c r="J1830" s="286"/>
      <c r="K1830" s="286" t="e">
        <f>INDEX('2月'!F:F,MATCH(G1830,'2月'!A:A,0))</f>
        <v>#N/A</v>
      </c>
      <c r="L1830" s="287" t="s">
        <v>45</v>
      </c>
      <c r="M1830" s="287"/>
      <c r="N1830" s="287" t="s">
        <v>45</v>
      </c>
      <c r="O1830" s="286" t="e">
        <f>VLOOKUP(Q1830,重复!A:A,1,FALSE)</f>
        <v>#N/A</v>
      </c>
      <c r="P1830" s="317" t="s">
        <v>3512</v>
      </c>
      <c r="Q1830" s="279" t="s">
        <v>3513</v>
      </c>
      <c r="R1830" s="180" t="s">
        <v>3680</v>
      </c>
    </row>
    <row r="1831" spans="1:18">
      <c r="A1831" s="278" t="s">
        <v>4530</v>
      </c>
      <c r="B1831" s="278" t="s">
        <v>3509</v>
      </c>
      <c r="C1831" s="313" t="s">
        <v>4531</v>
      </c>
      <c r="D1831" s="320" t="s">
        <v>3692</v>
      </c>
      <c r="E1831" s="285">
        <v>6277.90655172412</v>
      </c>
      <c r="F1831" s="285"/>
      <c r="G1831" s="286"/>
      <c r="H1831" s="286"/>
      <c r="I1831" s="286"/>
      <c r="J1831" s="286"/>
      <c r="K1831" s="286" t="e">
        <f>INDEX('2月'!F:F,MATCH(G1831,'2月'!A:A,0))</f>
        <v>#N/A</v>
      </c>
      <c r="L1831" s="287" t="s">
        <v>45</v>
      </c>
      <c r="M1831" s="287"/>
      <c r="N1831" s="287" t="s">
        <v>45</v>
      </c>
      <c r="O1831" s="286" t="e">
        <f>VLOOKUP(Q1831,重复!A:A,1,FALSE)</f>
        <v>#N/A</v>
      </c>
      <c r="P1831" s="317" t="s">
        <v>3512</v>
      </c>
      <c r="Q1831" s="279" t="s">
        <v>3513</v>
      </c>
      <c r="R1831" s="176" t="s">
        <v>3693</v>
      </c>
    </row>
    <row r="1832" spans="1:18">
      <c r="A1832" s="278" t="s">
        <v>4532</v>
      </c>
      <c r="B1832" s="278" t="s">
        <v>3509</v>
      </c>
      <c r="C1832" s="315"/>
      <c r="D1832" s="320" t="s">
        <v>3695</v>
      </c>
      <c r="E1832" s="285">
        <v>6277.90655172412</v>
      </c>
      <c r="F1832" s="285"/>
      <c r="G1832" s="286"/>
      <c r="H1832" s="286"/>
      <c r="I1832" s="286"/>
      <c r="J1832" s="286"/>
      <c r="K1832" s="286" t="e">
        <f>INDEX('2月'!F:F,MATCH(G1832,'2月'!A:A,0))</f>
        <v>#N/A</v>
      </c>
      <c r="L1832" s="287" t="s">
        <v>45</v>
      </c>
      <c r="M1832" s="287"/>
      <c r="N1832" s="287" t="s">
        <v>45</v>
      </c>
      <c r="O1832" s="286" t="e">
        <f>VLOOKUP(Q1832,重复!A:A,1,FALSE)</f>
        <v>#N/A</v>
      </c>
      <c r="P1832" s="317" t="s">
        <v>3512</v>
      </c>
      <c r="Q1832" s="279" t="s">
        <v>3513</v>
      </c>
      <c r="R1832" s="176" t="s">
        <v>3696</v>
      </c>
    </row>
    <row r="1833" spans="1:18">
      <c r="A1833" s="278" t="s">
        <v>4533</v>
      </c>
      <c r="B1833" s="278" t="s">
        <v>3509</v>
      </c>
      <c r="C1833" s="315"/>
      <c r="D1833" s="320" t="s">
        <v>3704</v>
      </c>
      <c r="E1833" s="285">
        <v>6277.90655172412</v>
      </c>
      <c r="F1833" s="285"/>
      <c r="G1833" s="286"/>
      <c r="H1833" s="286"/>
      <c r="I1833" s="286"/>
      <c r="J1833" s="286"/>
      <c r="K1833" s="286" t="e">
        <f>INDEX('2月'!F:F,MATCH(G1833,'2月'!A:A,0))</f>
        <v>#N/A</v>
      </c>
      <c r="L1833" s="287" t="s">
        <v>45</v>
      </c>
      <c r="M1833" s="287"/>
      <c r="N1833" s="287" t="s">
        <v>45</v>
      </c>
      <c r="O1833" s="286" t="e">
        <f>VLOOKUP(Q1833,重复!A:A,1,FALSE)</f>
        <v>#N/A</v>
      </c>
      <c r="P1833" s="317" t="s">
        <v>3512</v>
      </c>
      <c r="Q1833" s="279" t="s">
        <v>3513</v>
      </c>
      <c r="R1833" s="176" t="s">
        <v>3705</v>
      </c>
    </row>
    <row r="1834" spans="1:18">
      <c r="A1834" s="278" t="s">
        <v>4534</v>
      </c>
      <c r="B1834" s="278" t="s">
        <v>3509</v>
      </c>
      <c r="C1834" s="315"/>
      <c r="D1834" s="320" t="s">
        <v>3707</v>
      </c>
      <c r="E1834" s="285">
        <v>6277.90655172412</v>
      </c>
      <c r="F1834" s="285"/>
      <c r="G1834" s="286"/>
      <c r="H1834" s="286"/>
      <c r="I1834" s="286"/>
      <c r="J1834" s="286"/>
      <c r="K1834" s="286" t="e">
        <f>INDEX('2月'!F:F,MATCH(G1834,'2月'!A:A,0))</f>
        <v>#N/A</v>
      </c>
      <c r="L1834" s="287" t="s">
        <v>45</v>
      </c>
      <c r="M1834" s="287"/>
      <c r="N1834" s="287" t="s">
        <v>45</v>
      </c>
      <c r="O1834" s="286" t="e">
        <f>VLOOKUP(Q1834,重复!A:A,1,FALSE)</f>
        <v>#N/A</v>
      </c>
      <c r="P1834" s="317" t="s">
        <v>3512</v>
      </c>
      <c r="Q1834" s="279" t="s">
        <v>3513</v>
      </c>
      <c r="R1834" s="176" t="s">
        <v>3708</v>
      </c>
    </row>
    <row r="1835" spans="1:18">
      <c r="A1835" s="278" t="s">
        <v>4535</v>
      </c>
      <c r="B1835" s="278" t="s">
        <v>3509</v>
      </c>
      <c r="C1835" s="315"/>
      <c r="D1835" s="320" t="s">
        <v>3713</v>
      </c>
      <c r="E1835" s="285">
        <v>6277.90655172412</v>
      </c>
      <c r="F1835" s="285"/>
      <c r="G1835" s="286"/>
      <c r="H1835" s="286"/>
      <c r="I1835" s="286"/>
      <c r="J1835" s="286"/>
      <c r="K1835" s="286" t="e">
        <f>INDEX('2月'!F:F,MATCH(G1835,'2月'!A:A,0))</f>
        <v>#N/A</v>
      </c>
      <c r="L1835" s="287" t="s">
        <v>45</v>
      </c>
      <c r="M1835" s="287"/>
      <c r="N1835" s="287" t="s">
        <v>45</v>
      </c>
      <c r="O1835" s="286" t="e">
        <f>VLOOKUP(Q1835,重复!A:A,1,FALSE)</f>
        <v>#N/A</v>
      </c>
      <c r="P1835" s="317" t="s">
        <v>3512</v>
      </c>
      <c r="Q1835" s="279" t="s">
        <v>3513</v>
      </c>
      <c r="R1835" s="176" t="s">
        <v>3714</v>
      </c>
    </row>
    <row r="1836" spans="1:18">
      <c r="A1836" s="278" t="s">
        <v>4536</v>
      </c>
      <c r="B1836" s="278" t="s">
        <v>3509</v>
      </c>
      <c r="C1836" s="315"/>
      <c r="D1836" s="320" t="s">
        <v>3716</v>
      </c>
      <c r="E1836" s="285">
        <v>6277.90655172412</v>
      </c>
      <c r="F1836" s="285"/>
      <c r="G1836" s="286"/>
      <c r="H1836" s="286"/>
      <c r="I1836" s="286"/>
      <c r="J1836" s="286"/>
      <c r="K1836" s="286" t="e">
        <f>INDEX('2月'!F:F,MATCH(G1836,'2月'!A:A,0))</f>
        <v>#N/A</v>
      </c>
      <c r="L1836" s="287" t="s">
        <v>45</v>
      </c>
      <c r="M1836" s="287"/>
      <c r="N1836" s="287" t="s">
        <v>45</v>
      </c>
      <c r="O1836" s="286" t="e">
        <f>VLOOKUP(Q1836,重复!A:A,1,FALSE)</f>
        <v>#N/A</v>
      </c>
      <c r="P1836" s="317" t="s">
        <v>3512</v>
      </c>
      <c r="Q1836" s="279" t="s">
        <v>3513</v>
      </c>
      <c r="R1836" s="176" t="s">
        <v>3717</v>
      </c>
    </row>
    <row r="1837" spans="1:18">
      <c r="A1837" s="278" t="s">
        <v>4537</v>
      </c>
      <c r="B1837" s="278" t="s">
        <v>3509</v>
      </c>
      <c r="C1837" s="313" t="s">
        <v>4538</v>
      </c>
      <c r="D1837" s="314" t="s">
        <v>3720</v>
      </c>
      <c r="E1837" s="285">
        <v>7847.38318965515</v>
      </c>
      <c r="F1837" s="285"/>
      <c r="G1837" s="286"/>
      <c r="H1837" s="286"/>
      <c r="I1837" s="286"/>
      <c r="J1837" s="286"/>
      <c r="K1837" s="286" t="e">
        <f>INDEX('2月'!F:F,MATCH(G1837,'2月'!A:A,0))</f>
        <v>#N/A</v>
      </c>
      <c r="L1837" s="287" t="s">
        <v>45</v>
      </c>
      <c r="M1837" s="287"/>
      <c r="N1837" s="287" t="s">
        <v>45</v>
      </c>
      <c r="O1837" s="286" t="e">
        <f>VLOOKUP(Q1837,重复!A:A,1,FALSE)</f>
        <v>#N/A</v>
      </c>
      <c r="P1837" s="317" t="s">
        <v>3512</v>
      </c>
      <c r="Q1837" s="279" t="s">
        <v>3513</v>
      </c>
      <c r="R1837" s="180" t="s">
        <v>3721</v>
      </c>
    </row>
    <row r="1838" spans="1:18">
      <c r="A1838" s="278" t="s">
        <v>4539</v>
      </c>
      <c r="B1838" s="278" t="s">
        <v>3509</v>
      </c>
      <c r="C1838" s="315"/>
      <c r="D1838" s="314" t="s">
        <v>3723</v>
      </c>
      <c r="E1838" s="285">
        <v>0</v>
      </c>
      <c r="F1838" s="285"/>
      <c r="G1838" s="286"/>
      <c r="H1838" s="286"/>
      <c r="I1838" s="286"/>
      <c r="J1838" s="286"/>
      <c r="K1838" s="286" t="e">
        <f>INDEX('2月'!F:F,MATCH(G1838,'2月'!A:A,0))</f>
        <v>#N/A</v>
      </c>
      <c r="L1838" s="287" t="s">
        <v>45</v>
      </c>
      <c r="M1838" s="287"/>
      <c r="N1838" s="287" t="s">
        <v>45</v>
      </c>
      <c r="O1838" s="286" t="e">
        <f>VLOOKUP(Q1838,重复!A:A,1,FALSE)</f>
        <v>#N/A</v>
      </c>
      <c r="P1838" s="317" t="s">
        <v>3512</v>
      </c>
      <c r="Q1838" s="279" t="s">
        <v>3513</v>
      </c>
      <c r="R1838" s="180" t="s">
        <v>3721</v>
      </c>
    </row>
    <row r="1839" spans="1:18">
      <c r="A1839" s="278" t="s">
        <v>4540</v>
      </c>
      <c r="B1839" s="278" t="s">
        <v>3509</v>
      </c>
      <c r="C1839" s="315"/>
      <c r="D1839" s="314" t="s">
        <v>3725</v>
      </c>
      <c r="E1839" s="285">
        <v>0</v>
      </c>
      <c r="F1839" s="285"/>
      <c r="G1839" s="286"/>
      <c r="H1839" s="286"/>
      <c r="I1839" s="286"/>
      <c r="J1839" s="286"/>
      <c r="K1839" s="286" t="e">
        <f>INDEX('2月'!F:F,MATCH(G1839,'2月'!A:A,0))</f>
        <v>#N/A</v>
      </c>
      <c r="L1839" s="287" t="s">
        <v>45</v>
      </c>
      <c r="M1839" s="287"/>
      <c r="N1839" s="287" t="s">
        <v>45</v>
      </c>
      <c r="O1839" s="286" t="e">
        <f>VLOOKUP(Q1839,重复!A:A,1,FALSE)</f>
        <v>#N/A</v>
      </c>
      <c r="P1839" s="317" t="s">
        <v>3512</v>
      </c>
      <c r="Q1839" s="279" t="s">
        <v>3513</v>
      </c>
      <c r="R1839" s="180" t="s">
        <v>3721</v>
      </c>
    </row>
    <row r="1840" spans="1:18">
      <c r="A1840" s="278" t="s">
        <v>4541</v>
      </c>
      <c r="B1840" s="278" t="s">
        <v>3509</v>
      </c>
      <c r="C1840" s="315"/>
      <c r="D1840" s="314" t="s">
        <v>3727</v>
      </c>
      <c r="E1840" s="285">
        <v>0</v>
      </c>
      <c r="F1840" s="285"/>
      <c r="G1840" s="286"/>
      <c r="H1840" s="286"/>
      <c r="I1840" s="286"/>
      <c r="J1840" s="286"/>
      <c r="K1840" s="286" t="e">
        <f>INDEX('2月'!F:F,MATCH(G1840,'2月'!A:A,0))</f>
        <v>#N/A</v>
      </c>
      <c r="L1840" s="287" t="s">
        <v>45</v>
      </c>
      <c r="M1840" s="287"/>
      <c r="N1840" s="287" t="s">
        <v>45</v>
      </c>
      <c r="O1840" s="286" t="e">
        <f>VLOOKUP(Q1840,重复!A:A,1,FALSE)</f>
        <v>#N/A</v>
      </c>
      <c r="P1840" s="317" t="s">
        <v>3512</v>
      </c>
      <c r="Q1840" s="279" t="s">
        <v>3513</v>
      </c>
      <c r="R1840" s="180" t="s">
        <v>3721</v>
      </c>
    </row>
    <row r="1841" spans="1:18">
      <c r="A1841" s="278" t="s">
        <v>4542</v>
      </c>
      <c r="B1841" s="278" t="s">
        <v>3509</v>
      </c>
      <c r="C1841" s="315"/>
      <c r="D1841" s="314" t="s">
        <v>3729</v>
      </c>
      <c r="E1841" s="285">
        <v>0</v>
      </c>
      <c r="F1841" s="285"/>
      <c r="G1841" s="286"/>
      <c r="H1841" s="286"/>
      <c r="I1841" s="286"/>
      <c r="J1841" s="286"/>
      <c r="K1841" s="286" t="e">
        <f>INDEX('2月'!F:F,MATCH(G1841,'2月'!A:A,0))</f>
        <v>#N/A</v>
      </c>
      <c r="L1841" s="287" t="s">
        <v>45</v>
      </c>
      <c r="M1841" s="287"/>
      <c r="N1841" s="287" t="s">
        <v>45</v>
      </c>
      <c r="O1841" s="286" t="e">
        <f>VLOOKUP(Q1841,重复!A:A,1,FALSE)</f>
        <v>#N/A</v>
      </c>
      <c r="P1841" s="317" t="s">
        <v>3512</v>
      </c>
      <c r="Q1841" s="279" t="s">
        <v>3513</v>
      </c>
      <c r="R1841" s="180" t="s">
        <v>3721</v>
      </c>
    </row>
    <row r="1842" spans="1:18">
      <c r="A1842" s="278" t="s">
        <v>4543</v>
      </c>
      <c r="B1842" s="278" t="s">
        <v>3509</v>
      </c>
      <c r="C1842" s="315"/>
      <c r="D1842" s="314" t="s">
        <v>3731</v>
      </c>
      <c r="E1842" s="285">
        <v>0</v>
      </c>
      <c r="F1842" s="285"/>
      <c r="G1842" s="286"/>
      <c r="H1842" s="286"/>
      <c r="I1842" s="286"/>
      <c r="J1842" s="286"/>
      <c r="K1842" s="286" t="e">
        <f>INDEX('2月'!F:F,MATCH(G1842,'2月'!A:A,0))</f>
        <v>#N/A</v>
      </c>
      <c r="L1842" s="287" t="s">
        <v>45</v>
      </c>
      <c r="M1842" s="287"/>
      <c r="N1842" s="287" t="s">
        <v>45</v>
      </c>
      <c r="O1842" s="286" t="e">
        <f>VLOOKUP(Q1842,重复!A:A,1,FALSE)</f>
        <v>#N/A</v>
      </c>
      <c r="P1842" s="317" t="s">
        <v>3512</v>
      </c>
      <c r="Q1842" s="279" t="s">
        <v>3513</v>
      </c>
      <c r="R1842" s="180" t="s">
        <v>3721</v>
      </c>
    </row>
    <row r="1843" spans="1:18">
      <c r="A1843" s="278" t="s">
        <v>4544</v>
      </c>
      <c r="B1843" s="278" t="s">
        <v>3509</v>
      </c>
      <c r="C1843" s="315"/>
      <c r="D1843" s="314" t="s">
        <v>3733</v>
      </c>
      <c r="E1843" s="285">
        <v>0</v>
      </c>
      <c r="F1843" s="285"/>
      <c r="G1843" s="286"/>
      <c r="H1843" s="286"/>
      <c r="I1843" s="286"/>
      <c r="J1843" s="286"/>
      <c r="K1843" s="286" t="e">
        <f>INDEX('2月'!F:F,MATCH(G1843,'2月'!A:A,0))</f>
        <v>#N/A</v>
      </c>
      <c r="L1843" s="287" t="s">
        <v>45</v>
      </c>
      <c r="M1843" s="287"/>
      <c r="N1843" s="287" t="s">
        <v>45</v>
      </c>
      <c r="O1843" s="286" t="e">
        <f>VLOOKUP(Q1843,重复!A:A,1,FALSE)</f>
        <v>#N/A</v>
      </c>
      <c r="P1843" s="317" t="s">
        <v>3512</v>
      </c>
      <c r="Q1843" s="279" t="s">
        <v>3513</v>
      </c>
      <c r="R1843" s="180" t="s">
        <v>3721</v>
      </c>
    </row>
    <row r="1844" spans="1:18">
      <c r="A1844" s="278" t="s">
        <v>4545</v>
      </c>
      <c r="B1844" s="278" t="s">
        <v>3509</v>
      </c>
      <c r="C1844" s="315"/>
      <c r="D1844" s="314" t="s">
        <v>3735</v>
      </c>
      <c r="E1844" s="285">
        <v>0</v>
      </c>
      <c r="F1844" s="285"/>
      <c r="G1844" s="286"/>
      <c r="H1844" s="286"/>
      <c r="I1844" s="286"/>
      <c r="J1844" s="286"/>
      <c r="K1844" s="286" t="e">
        <f>INDEX('2月'!F:F,MATCH(G1844,'2月'!A:A,0))</f>
        <v>#N/A</v>
      </c>
      <c r="L1844" s="287" t="s">
        <v>45</v>
      </c>
      <c r="M1844" s="287"/>
      <c r="N1844" s="287" t="s">
        <v>45</v>
      </c>
      <c r="O1844" s="286" t="e">
        <f>VLOOKUP(Q1844,重复!A:A,1,FALSE)</f>
        <v>#N/A</v>
      </c>
      <c r="P1844" s="317" t="s">
        <v>3512</v>
      </c>
      <c r="Q1844" s="279" t="s">
        <v>3513</v>
      </c>
      <c r="R1844" s="180" t="s">
        <v>3721</v>
      </c>
    </row>
    <row r="1845" spans="1:18">
      <c r="A1845" s="278" t="s">
        <v>4546</v>
      </c>
      <c r="B1845" s="278" t="s">
        <v>3509</v>
      </c>
      <c r="C1845" s="315"/>
      <c r="D1845" s="314" t="s">
        <v>3737</v>
      </c>
      <c r="E1845" s="285">
        <v>0</v>
      </c>
      <c r="F1845" s="285"/>
      <c r="G1845" s="286"/>
      <c r="H1845" s="286"/>
      <c r="I1845" s="286"/>
      <c r="J1845" s="286"/>
      <c r="K1845" s="286" t="e">
        <f>INDEX('2月'!F:F,MATCH(G1845,'2月'!A:A,0))</f>
        <v>#N/A</v>
      </c>
      <c r="L1845" s="287" t="s">
        <v>45</v>
      </c>
      <c r="M1845" s="287"/>
      <c r="N1845" s="287" t="s">
        <v>45</v>
      </c>
      <c r="O1845" s="286" t="e">
        <f>VLOOKUP(Q1845,重复!A:A,1,FALSE)</f>
        <v>#N/A</v>
      </c>
      <c r="P1845" s="317" t="s">
        <v>3512</v>
      </c>
      <c r="Q1845" s="279" t="s">
        <v>3513</v>
      </c>
      <c r="R1845" s="180" t="s">
        <v>3721</v>
      </c>
    </row>
    <row r="1846" spans="1:18">
      <c r="A1846" s="278" t="s">
        <v>4547</v>
      </c>
      <c r="B1846" s="278" t="s">
        <v>3509</v>
      </c>
      <c r="C1846" s="315"/>
      <c r="D1846" s="314" t="s">
        <v>3739</v>
      </c>
      <c r="E1846" s="285">
        <v>0</v>
      </c>
      <c r="F1846" s="285"/>
      <c r="G1846" s="286"/>
      <c r="H1846" s="286"/>
      <c r="I1846" s="286"/>
      <c r="J1846" s="286"/>
      <c r="K1846" s="286" t="e">
        <f>INDEX('2月'!F:F,MATCH(G1846,'2月'!A:A,0))</f>
        <v>#N/A</v>
      </c>
      <c r="L1846" s="287" t="s">
        <v>45</v>
      </c>
      <c r="M1846" s="287"/>
      <c r="N1846" s="287" t="s">
        <v>45</v>
      </c>
      <c r="O1846" s="286" t="e">
        <f>VLOOKUP(Q1846,重复!A:A,1,FALSE)</f>
        <v>#N/A</v>
      </c>
      <c r="P1846" s="317" t="s">
        <v>3512</v>
      </c>
      <c r="Q1846" s="279" t="s">
        <v>3513</v>
      </c>
      <c r="R1846" s="180" t="s">
        <v>3721</v>
      </c>
    </row>
    <row r="1847" spans="1:18">
      <c r="A1847" s="278" t="s">
        <v>4548</v>
      </c>
      <c r="B1847" s="278" t="s">
        <v>3509</v>
      </c>
      <c r="C1847" s="313" t="s">
        <v>4549</v>
      </c>
      <c r="D1847" s="314" t="s">
        <v>3749</v>
      </c>
      <c r="E1847" s="285">
        <v>6277.90655172412</v>
      </c>
      <c r="F1847" s="285"/>
      <c r="G1847" s="286"/>
      <c r="H1847" s="286"/>
      <c r="I1847" s="286"/>
      <c r="J1847" s="286"/>
      <c r="K1847" s="286" t="e">
        <f>INDEX('2月'!F:F,MATCH(G1847,'2月'!A:A,0))</f>
        <v>#N/A</v>
      </c>
      <c r="L1847" s="287" t="s">
        <v>45</v>
      </c>
      <c r="M1847" s="287"/>
      <c r="N1847" s="287" t="s">
        <v>45</v>
      </c>
      <c r="O1847" s="286" t="e">
        <f>VLOOKUP(Q1847,重复!A:A,1,FALSE)</f>
        <v>#N/A</v>
      </c>
      <c r="P1847" s="317" t="s">
        <v>3512</v>
      </c>
      <c r="Q1847" s="279" t="s">
        <v>3513</v>
      </c>
      <c r="R1847" s="176" t="s">
        <v>3750</v>
      </c>
    </row>
    <row r="1848" spans="1:18">
      <c r="A1848" s="278" t="s">
        <v>4550</v>
      </c>
      <c r="B1848" s="278" t="s">
        <v>3509</v>
      </c>
      <c r="C1848" s="315"/>
      <c r="D1848" s="314" t="s">
        <v>3752</v>
      </c>
      <c r="E1848" s="285">
        <v>6277.90655172412</v>
      </c>
      <c r="F1848" s="285"/>
      <c r="G1848" s="286"/>
      <c r="H1848" s="286"/>
      <c r="I1848" s="286"/>
      <c r="J1848" s="286"/>
      <c r="K1848" s="286" t="e">
        <f>INDEX('2月'!F:F,MATCH(G1848,'2月'!A:A,0))</f>
        <v>#N/A</v>
      </c>
      <c r="L1848" s="287" t="s">
        <v>45</v>
      </c>
      <c r="M1848" s="287"/>
      <c r="N1848" s="287" t="s">
        <v>45</v>
      </c>
      <c r="O1848" s="286" t="e">
        <f>VLOOKUP(Q1848,重复!A:A,1,FALSE)</f>
        <v>#N/A</v>
      </c>
      <c r="P1848" s="317" t="s">
        <v>3512</v>
      </c>
      <c r="Q1848" s="279" t="s">
        <v>3513</v>
      </c>
      <c r="R1848" s="176" t="s">
        <v>3753</v>
      </c>
    </row>
    <row r="1849" spans="1:18">
      <c r="A1849" s="278" t="s">
        <v>4551</v>
      </c>
      <c r="B1849" s="278" t="s">
        <v>3509</v>
      </c>
      <c r="C1849" s="313" t="s">
        <v>4552</v>
      </c>
      <c r="D1849" s="314" t="s">
        <v>3762</v>
      </c>
      <c r="E1849" s="285">
        <v>6277.90655172412</v>
      </c>
      <c r="F1849" s="285"/>
      <c r="G1849" s="286"/>
      <c r="H1849" s="286"/>
      <c r="I1849" s="286"/>
      <c r="J1849" s="286"/>
      <c r="K1849" s="286" t="e">
        <f>INDEX('2月'!F:F,MATCH(G1849,'2月'!A:A,0))</f>
        <v>#N/A</v>
      </c>
      <c r="L1849" s="287" t="s">
        <v>45</v>
      </c>
      <c r="M1849" s="287"/>
      <c r="N1849" s="287" t="s">
        <v>45</v>
      </c>
      <c r="O1849" s="286" t="e">
        <f>VLOOKUP(Q1849,重复!A:A,1,FALSE)</f>
        <v>#N/A</v>
      </c>
      <c r="P1849" s="317" t="s">
        <v>3512</v>
      </c>
      <c r="Q1849" s="279" t="s">
        <v>3513</v>
      </c>
      <c r="R1849" s="184" t="s">
        <v>3763</v>
      </c>
    </row>
    <row r="1850" spans="1:18">
      <c r="A1850" s="278" t="s">
        <v>4553</v>
      </c>
      <c r="B1850" s="278" t="s">
        <v>3509</v>
      </c>
      <c r="C1850" s="315"/>
      <c r="D1850" s="314" t="s">
        <v>3768</v>
      </c>
      <c r="E1850" s="285">
        <v>6277.90655172412</v>
      </c>
      <c r="F1850" s="285"/>
      <c r="G1850" s="286"/>
      <c r="H1850" s="286"/>
      <c r="I1850" s="286"/>
      <c r="J1850" s="286"/>
      <c r="K1850" s="286" t="e">
        <f>INDEX('2月'!F:F,MATCH(G1850,'2月'!A:A,0))</f>
        <v>#N/A</v>
      </c>
      <c r="L1850" s="287" t="s">
        <v>45</v>
      </c>
      <c r="M1850" s="287"/>
      <c r="N1850" s="287" t="s">
        <v>45</v>
      </c>
      <c r="O1850" s="286" t="e">
        <f>VLOOKUP(Q1850,重复!A:A,1,FALSE)</f>
        <v>#N/A</v>
      </c>
      <c r="P1850" s="317" t="s">
        <v>3512</v>
      </c>
      <c r="Q1850" s="279" t="s">
        <v>3513</v>
      </c>
      <c r="R1850" s="184" t="s">
        <v>3769</v>
      </c>
    </row>
    <row r="1851" spans="1:18">
      <c r="A1851" s="278" t="s">
        <v>4554</v>
      </c>
      <c r="B1851" s="278" t="s">
        <v>3509</v>
      </c>
      <c r="C1851" s="315"/>
      <c r="D1851" s="314" t="s">
        <v>3771</v>
      </c>
      <c r="E1851" s="285">
        <v>6277.90655172412</v>
      </c>
      <c r="F1851" s="285"/>
      <c r="G1851" s="286"/>
      <c r="H1851" s="286"/>
      <c r="I1851" s="286"/>
      <c r="J1851" s="286"/>
      <c r="K1851" s="286" t="e">
        <f>INDEX('2月'!F:F,MATCH(G1851,'2月'!A:A,0))</f>
        <v>#N/A</v>
      </c>
      <c r="L1851" s="287" t="s">
        <v>45</v>
      </c>
      <c r="M1851" s="287"/>
      <c r="N1851" s="287" t="s">
        <v>45</v>
      </c>
      <c r="O1851" s="286" t="e">
        <f>VLOOKUP(Q1851,重复!A:A,1,FALSE)</f>
        <v>#N/A</v>
      </c>
      <c r="P1851" s="317" t="s">
        <v>3512</v>
      </c>
      <c r="Q1851" s="279" t="s">
        <v>3513</v>
      </c>
      <c r="R1851" s="184" t="s">
        <v>3772</v>
      </c>
    </row>
    <row r="1852" spans="1:18">
      <c r="A1852" s="278" t="s">
        <v>4555</v>
      </c>
      <c r="B1852" s="278" t="s">
        <v>3509</v>
      </c>
      <c r="C1852" s="315"/>
      <c r="D1852" s="314" t="s">
        <v>3777</v>
      </c>
      <c r="E1852" s="285">
        <v>6277.90655172412</v>
      </c>
      <c r="F1852" s="285"/>
      <c r="G1852" s="286"/>
      <c r="H1852" s="286"/>
      <c r="I1852" s="286"/>
      <c r="J1852" s="286"/>
      <c r="K1852" s="286" t="e">
        <f>INDEX('2月'!F:F,MATCH(G1852,'2月'!A:A,0))</f>
        <v>#N/A</v>
      </c>
      <c r="L1852" s="287" t="s">
        <v>45</v>
      </c>
      <c r="M1852" s="287"/>
      <c r="N1852" s="287" t="s">
        <v>45</v>
      </c>
      <c r="O1852" s="286" t="e">
        <f>VLOOKUP(Q1852,重复!A:A,1,FALSE)</f>
        <v>#N/A</v>
      </c>
      <c r="P1852" s="317" t="s">
        <v>3512</v>
      </c>
      <c r="Q1852" s="279" t="s">
        <v>3513</v>
      </c>
      <c r="R1852" s="184" t="s">
        <v>3778</v>
      </c>
    </row>
    <row r="1853" spans="1:18">
      <c r="A1853" s="278" t="s">
        <v>4556</v>
      </c>
      <c r="B1853" s="278" t="s">
        <v>3509</v>
      </c>
      <c r="C1853" s="315"/>
      <c r="D1853" s="314" t="s">
        <v>3780</v>
      </c>
      <c r="E1853" s="285">
        <v>6277.90655172412</v>
      </c>
      <c r="F1853" s="285"/>
      <c r="G1853" s="286"/>
      <c r="H1853" s="286"/>
      <c r="I1853" s="286"/>
      <c r="J1853" s="286"/>
      <c r="K1853" s="286" t="e">
        <f>INDEX('2月'!F:F,MATCH(G1853,'2月'!A:A,0))</f>
        <v>#N/A</v>
      </c>
      <c r="L1853" s="287" t="s">
        <v>45</v>
      </c>
      <c r="M1853" s="287"/>
      <c r="N1853" s="287" t="s">
        <v>45</v>
      </c>
      <c r="O1853" s="286" t="e">
        <f>VLOOKUP(Q1853,重复!A:A,1,FALSE)</f>
        <v>#N/A</v>
      </c>
      <c r="P1853" s="317" t="s">
        <v>3512</v>
      </c>
      <c r="Q1853" s="279" t="s">
        <v>3513</v>
      </c>
      <c r="R1853" s="184" t="s">
        <v>3781</v>
      </c>
    </row>
    <row r="1854" spans="1:18">
      <c r="A1854" s="278" t="s">
        <v>4557</v>
      </c>
      <c r="B1854" s="278" t="s">
        <v>3509</v>
      </c>
      <c r="C1854" s="315"/>
      <c r="D1854" s="314" t="s">
        <v>3783</v>
      </c>
      <c r="E1854" s="285">
        <v>6277.90655172412</v>
      </c>
      <c r="F1854" s="285"/>
      <c r="G1854" s="286"/>
      <c r="H1854" s="286"/>
      <c r="I1854" s="286"/>
      <c r="J1854" s="286"/>
      <c r="K1854" s="286" t="e">
        <f>INDEX('2月'!F:F,MATCH(G1854,'2月'!A:A,0))</f>
        <v>#N/A</v>
      </c>
      <c r="L1854" s="287" t="s">
        <v>45</v>
      </c>
      <c r="M1854" s="287"/>
      <c r="N1854" s="287" t="s">
        <v>45</v>
      </c>
      <c r="O1854" s="286" t="e">
        <f>VLOOKUP(Q1854,重复!A:A,1,FALSE)</f>
        <v>#N/A</v>
      </c>
      <c r="P1854" s="317" t="s">
        <v>3512</v>
      </c>
      <c r="Q1854" s="279" t="s">
        <v>3513</v>
      </c>
      <c r="R1854" s="184" t="s">
        <v>3784</v>
      </c>
    </row>
    <row r="1855" spans="1:18">
      <c r="A1855" s="278" t="s">
        <v>4558</v>
      </c>
      <c r="B1855" s="278" t="s">
        <v>3509</v>
      </c>
      <c r="C1855" s="315"/>
      <c r="D1855" s="314" t="s">
        <v>3786</v>
      </c>
      <c r="E1855" s="285">
        <v>6277.90655172412</v>
      </c>
      <c r="F1855" s="285"/>
      <c r="G1855" s="286"/>
      <c r="H1855" s="286"/>
      <c r="I1855" s="286"/>
      <c r="J1855" s="286"/>
      <c r="K1855" s="286" t="e">
        <f>INDEX('2月'!F:F,MATCH(G1855,'2月'!A:A,0))</f>
        <v>#N/A</v>
      </c>
      <c r="L1855" s="287" t="s">
        <v>45</v>
      </c>
      <c r="M1855" s="287"/>
      <c r="N1855" s="287" t="s">
        <v>45</v>
      </c>
      <c r="O1855" s="286" t="e">
        <f>VLOOKUP(Q1855,重复!A:A,1,FALSE)</f>
        <v>#N/A</v>
      </c>
      <c r="P1855" s="317" t="s">
        <v>3512</v>
      </c>
      <c r="Q1855" s="279" t="s">
        <v>3513</v>
      </c>
      <c r="R1855" s="184" t="s">
        <v>3787</v>
      </c>
    </row>
    <row r="1856" spans="1:18">
      <c r="A1856" s="278" t="s">
        <v>4559</v>
      </c>
      <c r="B1856" s="278" t="s">
        <v>3509</v>
      </c>
      <c r="C1856" s="315"/>
      <c r="D1856" s="314" t="s">
        <v>3789</v>
      </c>
      <c r="E1856" s="285">
        <v>6277.90655172412</v>
      </c>
      <c r="F1856" s="285"/>
      <c r="G1856" s="286"/>
      <c r="H1856" s="286"/>
      <c r="I1856" s="286"/>
      <c r="J1856" s="286"/>
      <c r="K1856" s="286" t="e">
        <f>INDEX('2月'!F:F,MATCH(G1856,'2月'!A:A,0))</f>
        <v>#N/A</v>
      </c>
      <c r="L1856" s="287" t="s">
        <v>45</v>
      </c>
      <c r="M1856" s="287"/>
      <c r="N1856" s="287" t="s">
        <v>45</v>
      </c>
      <c r="O1856" s="286" t="e">
        <f>VLOOKUP(Q1856,重复!A:A,1,FALSE)</f>
        <v>#N/A</v>
      </c>
      <c r="P1856" s="317" t="s">
        <v>3512</v>
      </c>
      <c r="Q1856" s="279" t="s">
        <v>3513</v>
      </c>
      <c r="R1856" s="184" t="s">
        <v>3790</v>
      </c>
    </row>
    <row r="1857" spans="1:18">
      <c r="A1857" s="278" t="s">
        <v>4560</v>
      </c>
      <c r="B1857" s="278" t="s">
        <v>3509</v>
      </c>
      <c r="C1857" s="315"/>
      <c r="D1857" s="291" t="s">
        <v>3792</v>
      </c>
      <c r="E1857" s="285">
        <v>6277.90655172412</v>
      </c>
      <c r="F1857" s="285"/>
      <c r="G1857" s="286"/>
      <c r="H1857" s="286"/>
      <c r="I1857" s="286"/>
      <c r="J1857" s="286"/>
      <c r="K1857" s="286" t="e">
        <f>INDEX('2月'!F:F,MATCH(G1857,'2月'!A:A,0))</f>
        <v>#N/A</v>
      </c>
      <c r="L1857" s="287" t="s">
        <v>45</v>
      </c>
      <c r="M1857" s="287"/>
      <c r="N1857" s="287" t="s">
        <v>45</v>
      </c>
      <c r="O1857" s="286" t="e">
        <f>VLOOKUP(Q1857,重复!A:A,1,FALSE)</f>
        <v>#N/A</v>
      </c>
      <c r="P1857" s="317" t="s">
        <v>3512</v>
      </c>
      <c r="Q1857" s="279" t="s">
        <v>3513</v>
      </c>
      <c r="R1857" s="184" t="s">
        <v>3793</v>
      </c>
    </row>
    <row r="1858" spans="1:18">
      <c r="A1858" s="278" t="s">
        <v>4561</v>
      </c>
      <c r="B1858" s="278" t="s">
        <v>3509</v>
      </c>
      <c r="C1858" s="315"/>
      <c r="D1858" s="291" t="s">
        <v>3795</v>
      </c>
      <c r="E1858" s="285">
        <v>6277.90655172412</v>
      </c>
      <c r="F1858" s="285"/>
      <c r="G1858" s="286"/>
      <c r="H1858" s="286"/>
      <c r="I1858" s="286"/>
      <c r="J1858" s="286"/>
      <c r="K1858" s="286" t="e">
        <f>INDEX('2月'!F:F,MATCH(G1858,'2月'!A:A,0))</f>
        <v>#N/A</v>
      </c>
      <c r="L1858" s="287" t="s">
        <v>45</v>
      </c>
      <c r="M1858" s="287"/>
      <c r="N1858" s="287" t="s">
        <v>45</v>
      </c>
      <c r="O1858" s="286" t="e">
        <f>VLOOKUP(Q1858,重复!A:A,1,FALSE)</f>
        <v>#N/A</v>
      </c>
      <c r="P1858" s="317" t="s">
        <v>3512</v>
      </c>
      <c r="Q1858" s="279" t="s">
        <v>3513</v>
      </c>
      <c r="R1858" s="184" t="s">
        <v>3796</v>
      </c>
    </row>
    <row r="1859" spans="1:18">
      <c r="A1859" s="278" t="s">
        <v>4562</v>
      </c>
      <c r="B1859" s="278" t="s">
        <v>3509</v>
      </c>
      <c r="C1859" s="315"/>
      <c r="D1859" s="291" t="s">
        <v>3798</v>
      </c>
      <c r="E1859" s="285">
        <v>7847.38318965515</v>
      </c>
      <c r="F1859" s="285"/>
      <c r="G1859" s="286"/>
      <c r="H1859" s="286"/>
      <c r="I1859" s="286"/>
      <c r="J1859" s="286"/>
      <c r="K1859" s="286" t="e">
        <f>INDEX('2月'!F:F,MATCH(G1859,'2月'!A:A,0))</f>
        <v>#N/A</v>
      </c>
      <c r="L1859" s="287" t="s">
        <v>45</v>
      </c>
      <c r="M1859" s="287"/>
      <c r="N1859" s="287" t="s">
        <v>45</v>
      </c>
      <c r="O1859" s="286" t="e">
        <f>VLOOKUP(Q1859,重复!A:A,1,FALSE)</f>
        <v>#N/A</v>
      </c>
      <c r="P1859" s="317" t="s">
        <v>3512</v>
      </c>
      <c r="Q1859" s="279" t="s">
        <v>3513</v>
      </c>
      <c r="R1859" s="184" t="s">
        <v>3799</v>
      </c>
    </row>
    <row r="1860" spans="1:18">
      <c r="A1860" s="278" t="s">
        <v>4563</v>
      </c>
      <c r="B1860" s="278" t="s">
        <v>3509</v>
      </c>
      <c r="C1860" s="315"/>
      <c r="D1860" s="291" t="s">
        <v>3801</v>
      </c>
      <c r="E1860" s="285">
        <v>7847.38318965515</v>
      </c>
      <c r="F1860" s="285"/>
      <c r="G1860" s="286"/>
      <c r="H1860" s="286"/>
      <c r="I1860" s="286"/>
      <c r="J1860" s="286"/>
      <c r="K1860" s="286" t="e">
        <f>INDEX('2月'!F:F,MATCH(G1860,'2月'!A:A,0))</f>
        <v>#N/A</v>
      </c>
      <c r="L1860" s="287" t="s">
        <v>45</v>
      </c>
      <c r="M1860" s="287"/>
      <c r="N1860" s="287" t="s">
        <v>45</v>
      </c>
      <c r="O1860" s="286" t="e">
        <f>VLOOKUP(Q1860,重复!A:A,1,FALSE)</f>
        <v>#N/A</v>
      </c>
      <c r="P1860" s="317" t="s">
        <v>3512</v>
      </c>
      <c r="Q1860" s="279" t="s">
        <v>3513</v>
      </c>
      <c r="R1860" s="184" t="s">
        <v>3802</v>
      </c>
    </row>
    <row r="1861" spans="1:18">
      <c r="A1861" s="278" t="s">
        <v>4564</v>
      </c>
      <c r="B1861" s="278" t="s">
        <v>3509</v>
      </c>
      <c r="C1861" s="315"/>
      <c r="D1861" s="291" t="s">
        <v>3804</v>
      </c>
      <c r="E1861" s="285">
        <v>6277.90655172412</v>
      </c>
      <c r="F1861" s="285"/>
      <c r="G1861" s="286"/>
      <c r="H1861" s="286"/>
      <c r="I1861" s="286"/>
      <c r="J1861" s="286"/>
      <c r="K1861" s="286" t="e">
        <f>INDEX('2月'!F:F,MATCH(G1861,'2月'!A:A,0))</f>
        <v>#N/A</v>
      </c>
      <c r="L1861" s="287" t="s">
        <v>45</v>
      </c>
      <c r="M1861" s="287"/>
      <c r="N1861" s="287" t="s">
        <v>45</v>
      </c>
      <c r="O1861" s="286" t="e">
        <f>VLOOKUP(Q1861,重复!A:A,1,FALSE)</f>
        <v>#N/A</v>
      </c>
      <c r="P1861" s="317" t="s">
        <v>3512</v>
      </c>
      <c r="Q1861" s="279" t="s">
        <v>3513</v>
      </c>
      <c r="R1861" s="184" t="s">
        <v>3805</v>
      </c>
    </row>
    <row r="1862" spans="1:18">
      <c r="A1862" s="278" t="s">
        <v>4565</v>
      </c>
      <c r="B1862" s="278" t="s">
        <v>3509</v>
      </c>
      <c r="C1862" s="315"/>
      <c r="D1862" s="291" t="s">
        <v>3807</v>
      </c>
      <c r="E1862" s="285">
        <v>6277.90655172412</v>
      </c>
      <c r="F1862" s="285"/>
      <c r="G1862" s="286"/>
      <c r="H1862" s="286"/>
      <c r="I1862" s="286"/>
      <c r="J1862" s="286"/>
      <c r="K1862" s="286" t="e">
        <f>INDEX('2月'!F:F,MATCH(G1862,'2月'!A:A,0))</f>
        <v>#N/A</v>
      </c>
      <c r="L1862" s="287" t="s">
        <v>45</v>
      </c>
      <c r="M1862" s="287"/>
      <c r="N1862" s="287" t="s">
        <v>45</v>
      </c>
      <c r="O1862" s="286" t="e">
        <f>VLOOKUP(Q1862,重复!A:A,1,FALSE)</f>
        <v>#N/A</v>
      </c>
      <c r="P1862" s="317" t="s">
        <v>3512</v>
      </c>
      <c r="Q1862" s="279" t="s">
        <v>3513</v>
      </c>
      <c r="R1862" s="184" t="s">
        <v>3808</v>
      </c>
    </row>
    <row r="1863" spans="1:18">
      <c r="A1863" s="278" t="s">
        <v>4566</v>
      </c>
      <c r="B1863" s="278" t="s">
        <v>3509</v>
      </c>
      <c r="C1863" s="315"/>
      <c r="D1863" s="291" t="s">
        <v>3810</v>
      </c>
      <c r="E1863" s="285">
        <v>6277.90655172412</v>
      </c>
      <c r="F1863" s="285"/>
      <c r="G1863" s="286"/>
      <c r="H1863" s="286"/>
      <c r="I1863" s="286"/>
      <c r="J1863" s="286"/>
      <c r="K1863" s="286" t="e">
        <f>INDEX('2月'!F:F,MATCH(G1863,'2月'!A:A,0))</f>
        <v>#N/A</v>
      </c>
      <c r="L1863" s="287" t="s">
        <v>45</v>
      </c>
      <c r="M1863" s="287"/>
      <c r="N1863" s="287" t="s">
        <v>45</v>
      </c>
      <c r="O1863" s="286" t="e">
        <f>VLOOKUP(Q1863,重复!A:A,1,FALSE)</f>
        <v>#N/A</v>
      </c>
      <c r="P1863" s="317" t="s">
        <v>3512</v>
      </c>
      <c r="Q1863" s="279" t="s">
        <v>3513</v>
      </c>
      <c r="R1863" s="184" t="s">
        <v>3811</v>
      </c>
    </row>
    <row r="1864" spans="1:18">
      <c r="A1864" s="278" t="s">
        <v>4567</v>
      </c>
      <c r="B1864" s="278" t="s">
        <v>3509</v>
      </c>
      <c r="C1864" s="315"/>
      <c r="D1864" s="291" t="s">
        <v>3813</v>
      </c>
      <c r="E1864" s="285">
        <v>6277.90655172412</v>
      </c>
      <c r="F1864" s="285"/>
      <c r="G1864" s="286"/>
      <c r="H1864" s="286"/>
      <c r="I1864" s="286"/>
      <c r="J1864" s="286"/>
      <c r="K1864" s="286" t="e">
        <f>INDEX('2月'!F:F,MATCH(G1864,'2月'!A:A,0))</f>
        <v>#N/A</v>
      </c>
      <c r="L1864" s="287" t="s">
        <v>45</v>
      </c>
      <c r="M1864" s="287"/>
      <c r="N1864" s="287" t="s">
        <v>45</v>
      </c>
      <c r="O1864" s="286" t="e">
        <f>VLOOKUP(Q1864,重复!A:A,1,FALSE)</f>
        <v>#N/A</v>
      </c>
      <c r="P1864" s="317" t="s">
        <v>3512</v>
      </c>
      <c r="Q1864" s="279" t="s">
        <v>3513</v>
      </c>
      <c r="R1864" s="184" t="s">
        <v>3814</v>
      </c>
    </row>
    <row r="1865" spans="1:18">
      <c r="A1865" s="278" t="s">
        <v>4568</v>
      </c>
      <c r="B1865" s="278" t="s">
        <v>3509</v>
      </c>
      <c r="C1865" s="315"/>
      <c r="D1865" s="314" t="s">
        <v>3816</v>
      </c>
      <c r="E1865" s="285">
        <v>6277.90655172412</v>
      </c>
      <c r="F1865" s="285"/>
      <c r="G1865" s="286"/>
      <c r="H1865" s="286"/>
      <c r="I1865" s="286"/>
      <c r="J1865" s="286"/>
      <c r="K1865" s="286" t="e">
        <f>INDEX('2月'!F:F,MATCH(G1865,'2月'!A:A,0))</f>
        <v>#N/A</v>
      </c>
      <c r="L1865" s="287" t="s">
        <v>45</v>
      </c>
      <c r="M1865" s="287"/>
      <c r="N1865" s="287" t="s">
        <v>45</v>
      </c>
      <c r="O1865" s="286" t="e">
        <f>VLOOKUP(Q1865,重复!A:A,1,FALSE)</f>
        <v>#N/A</v>
      </c>
      <c r="P1865" s="317" t="s">
        <v>3512</v>
      </c>
      <c r="Q1865" s="279" t="s">
        <v>3513</v>
      </c>
      <c r="R1865" s="184" t="s">
        <v>3817</v>
      </c>
    </row>
    <row r="1866" spans="1:18">
      <c r="A1866" s="278" t="s">
        <v>4569</v>
      </c>
      <c r="B1866" s="278" t="s">
        <v>3509</v>
      </c>
      <c r="C1866" s="315"/>
      <c r="D1866" s="314" t="s">
        <v>3819</v>
      </c>
      <c r="E1866" s="285">
        <v>6277.90655172412</v>
      </c>
      <c r="F1866" s="285"/>
      <c r="G1866" s="286"/>
      <c r="H1866" s="286"/>
      <c r="I1866" s="286"/>
      <c r="J1866" s="286"/>
      <c r="K1866" s="286" t="e">
        <f>INDEX('2月'!F:F,MATCH(G1866,'2月'!A:A,0))</f>
        <v>#N/A</v>
      </c>
      <c r="L1866" s="287" t="s">
        <v>45</v>
      </c>
      <c r="M1866" s="287"/>
      <c r="N1866" s="287" t="s">
        <v>45</v>
      </c>
      <c r="O1866" s="286" t="e">
        <f>VLOOKUP(Q1866,重复!A:A,1,FALSE)</f>
        <v>#N/A</v>
      </c>
      <c r="P1866" s="317" t="s">
        <v>3512</v>
      </c>
      <c r="Q1866" s="279" t="s">
        <v>3513</v>
      </c>
      <c r="R1866" s="184" t="s">
        <v>3820</v>
      </c>
    </row>
    <row r="1867" spans="1:18">
      <c r="A1867" s="278" t="s">
        <v>4570</v>
      </c>
      <c r="B1867" s="278" t="s">
        <v>3509</v>
      </c>
      <c r="C1867" s="315"/>
      <c r="D1867" s="314" t="s">
        <v>3822</v>
      </c>
      <c r="E1867" s="285">
        <v>6277.90655172412</v>
      </c>
      <c r="F1867" s="285"/>
      <c r="G1867" s="286"/>
      <c r="H1867" s="286"/>
      <c r="I1867" s="286"/>
      <c r="J1867" s="286"/>
      <c r="K1867" s="286" t="e">
        <f>INDEX('2月'!F:F,MATCH(G1867,'2月'!A:A,0))</f>
        <v>#N/A</v>
      </c>
      <c r="L1867" s="287" t="s">
        <v>45</v>
      </c>
      <c r="M1867" s="287"/>
      <c r="N1867" s="287" t="s">
        <v>45</v>
      </c>
      <c r="O1867" s="286" t="e">
        <f>VLOOKUP(Q1867,重复!A:A,1,FALSE)</f>
        <v>#N/A</v>
      </c>
      <c r="P1867" s="317" t="s">
        <v>3512</v>
      </c>
      <c r="Q1867" s="279" t="s">
        <v>3513</v>
      </c>
      <c r="R1867" s="184" t="s">
        <v>3823</v>
      </c>
    </row>
    <row r="1868" spans="1:18">
      <c r="A1868" s="278" t="s">
        <v>4571</v>
      </c>
      <c r="B1868" s="278" t="s">
        <v>3509</v>
      </c>
      <c r="C1868" s="313" t="s">
        <v>4572</v>
      </c>
      <c r="D1868" s="314" t="s">
        <v>3831</v>
      </c>
      <c r="E1868" s="285">
        <v>6277.90655172412</v>
      </c>
      <c r="F1868" s="285"/>
      <c r="G1868" s="286"/>
      <c r="H1868" s="286"/>
      <c r="I1868" s="286"/>
      <c r="J1868" s="286"/>
      <c r="K1868" s="286" t="e">
        <f>INDEX('2月'!F:F,MATCH(G1868,'2月'!A:A,0))</f>
        <v>#N/A</v>
      </c>
      <c r="L1868" s="287" t="s">
        <v>45</v>
      </c>
      <c r="M1868" s="287"/>
      <c r="N1868" s="287" t="s">
        <v>45</v>
      </c>
      <c r="O1868" s="286" t="e">
        <f>VLOOKUP(Q1868,重复!A:A,1,FALSE)</f>
        <v>#N/A</v>
      </c>
      <c r="P1868" s="317" t="s">
        <v>3512</v>
      </c>
      <c r="Q1868" s="279" t="s">
        <v>3513</v>
      </c>
      <c r="R1868" s="176" t="s">
        <v>3832</v>
      </c>
    </row>
    <row r="1869" spans="1:18">
      <c r="A1869" s="278" t="s">
        <v>4573</v>
      </c>
      <c r="B1869" s="278" t="s">
        <v>3509</v>
      </c>
      <c r="C1869" s="315"/>
      <c r="D1869" s="314" t="s">
        <v>3834</v>
      </c>
      <c r="E1869" s="285">
        <v>6277.90655172412</v>
      </c>
      <c r="F1869" s="285"/>
      <c r="G1869" s="286"/>
      <c r="H1869" s="286"/>
      <c r="I1869" s="286"/>
      <c r="J1869" s="286"/>
      <c r="K1869" s="286" t="e">
        <f>INDEX('2月'!F:F,MATCH(G1869,'2月'!A:A,0))</f>
        <v>#N/A</v>
      </c>
      <c r="L1869" s="287" t="s">
        <v>45</v>
      </c>
      <c r="M1869" s="287"/>
      <c r="N1869" s="287" t="s">
        <v>45</v>
      </c>
      <c r="O1869" s="286" t="e">
        <f>VLOOKUP(Q1869,重复!A:A,1,FALSE)</f>
        <v>#N/A</v>
      </c>
      <c r="P1869" s="317" t="s">
        <v>3512</v>
      </c>
      <c r="Q1869" s="279" t="s">
        <v>3513</v>
      </c>
      <c r="R1869" s="176" t="s">
        <v>3835</v>
      </c>
    </row>
    <row r="1870" spans="1:18">
      <c r="A1870" s="278" t="s">
        <v>4574</v>
      </c>
      <c r="B1870" s="278" t="s">
        <v>3509</v>
      </c>
      <c r="C1870" s="315"/>
      <c r="D1870" s="314" t="s">
        <v>3837</v>
      </c>
      <c r="E1870" s="285">
        <v>6277.90655172412</v>
      </c>
      <c r="F1870" s="285"/>
      <c r="G1870" s="286"/>
      <c r="H1870" s="286"/>
      <c r="I1870" s="286"/>
      <c r="J1870" s="286"/>
      <c r="K1870" s="286" t="e">
        <f>INDEX('2月'!F:F,MATCH(G1870,'2月'!A:A,0))</f>
        <v>#N/A</v>
      </c>
      <c r="L1870" s="287" t="s">
        <v>45</v>
      </c>
      <c r="M1870" s="287"/>
      <c r="N1870" s="287" t="s">
        <v>45</v>
      </c>
      <c r="O1870" s="286" t="e">
        <f>VLOOKUP(Q1870,重复!A:A,1,FALSE)</f>
        <v>#N/A</v>
      </c>
      <c r="P1870" s="317" t="s">
        <v>3512</v>
      </c>
      <c r="Q1870" s="279" t="s">
        <v>3513</v>
      </c>
      <c r="R1870" s="176" t="s">
        <v>3839</v>
      </c>
    </row>
    <row r="1871" spans="1:18">
      <c r="A1871" s="278" t="s">
        <v>4575</v>
      </c>
      <c r="B1871" s="278" t="s">
        <v>3509</v>
      </c>
      <c r="C1871" s="313" t="s">
        <v>4576</v>
      </c>
      <c r="D1871" s="314" t="s">
        <v>3844</v>
      </c>
      <c r="E1871" s="285">
        <v>6277.90655172412</v>
      </c>
      <c r="F1871" s="285"/>
      <c r="G1871" s="286">
        <v>330</v>
      </c>
      <c r="H1871" s="286" t="s">
        <v>3869</v>
      </c>
      <c r="I1871" s="286" t="s">
        <v>3844</v>
      </c>
      <c r="J1871" s="286" t="s">
        <v>33</v>
      </c>
      <c r="K1871" s="286">
        <f>INDEX('2月'!F:F,MATCH(G1871,'2月'!A:A,0))</f>
        <v>0</v>
      </c>
      <c r="L1871" s="287" t="s">
        <v>45</v>
      </c>
      <c r="M1871" s="287"/>
      <c r="N1871" s="287" t="s">
        <v>33</v>
      </c>
      <c r="O1871" s="286" t="str">
        <f>VLOOKUP(Q1871,重复!A:A,1,FALSE)</f>
        <v>技师Pad端</v>
      </c>
      <c r="P1871" s="317" t="s">
        <v>3512</v>
      </c>
      <c r="Q1871" s="279" t="s">
        <v>3838</v>
      </c>
      <c r="R1871" s="180" t="s">
        <v>3845</v>
      </c>
    </row>
    <row r="1872" spans="1:18">
      <c r="A1872" s="278" t="s">
        <v>4577</v>
      </c>
      <c r="B1872" s="278" t="s">
        <v>3509</v>
      </c>
      <c r="C1872" s="315"/>
      <c r="D1872" s="314" t="s">
        <v>3847</v>
      </c>
      <c r="E1872" s="285">
        <v>6277.90655172412</v>
      </c>
      <c r="F1872" s="285"/>
      <c r="G1872" s="286"/>
      <c r="H1872" s="286"/>
      <c r="I1872" s="286"/>
      <c r="J1872" s="286"/>
      <c r="K1872" s="286" t="e">
        <f>INDEX('2月'!F:F,MATCH(G1872,'2月'!A:A,0))</f>
        <v>#N/A</v>
      </c>
      <c r="L1872" s="287" t="s">
        <v>45</v>
      </c>
      <c r="M1872" s="287"/>
      <c r="N1872" s="287" t="s">
        <v>45</v>
      </c>
      <c r="O1872" s="286" t="e">
        <f>VLOOKUP(Q1872,重复!A:A,1,FALSE)</f>
        <v>#N/A</v>
      </c>
      <c r="P1872" s="317" t="s">
        <v>3512</v>
      </c>
      <c r="Q1872" s="279" t="s">
        <v>3513</v>
      </c>
      <c r="R1872" s="180" t="s">
        <v>3848</v>
      </c>
    </row>
    <row r="1873" spans="1:18">
      <c r="A1873" s="278" t="s">
        <v>4578</v>
      </c>
      <c r="B1873" s="278" t="s">
        <v>3509</v>
      </c>
      <c r="C1873" s="315"/>
      <c r="D1873" s="314" t="s">
        <v>3865</v>
      </c>
      <c r="E1873" s="285">
        <v>6277.90655172412</v>
      </c>
      <c r="F1873" s="285"/>
      <c r="G1873" s="286">
        <v>341</v>
      </c>
      <c r="H1873" s="286" t="s">
        <v>3894</v>
      </c>
      <c r="I1873" s="286" t="s">
        <v>3865</v>
      </c>
      <c r="J1873" s="286" t="s">
        <v>33</v>
      </c>
      <c r="K1873" s="286">
        <f>INDEX('2月'!F:F,MATCH(G1873,'2月'!A:A,0))</f>
        <v>0</v>
      </c>
      <c r="L1873" s="287" t="s">
        <v>45</v>
      </c>
      <c r="M1873" s="287"/>
      <c r="N1873" s="287" t="s">
        <v>33</v>
      </c>
      <c r="O1873" s="286" t="str">
        <f>VLOOKUP(Q1873,重复!A:A,1,FALSE)</f>
        <v>技师Pad端</v>
      </c>
      <c r="P1873" s="317" t="s">
        <v>3512</v>
      </c>
      <c r="Q1873" s="279" t="s">
        <v>3838</v>
      </c>
      <c r="R1873" s="180" t="s">
        <v>3866</v>
      </c>
    </row>
    <row r="1874" spans="1:18">
      <c r="A1874" s="278" t="s">
        <v>4579</v>
      </c>
      <c r="B1874" s="278" t="s">
        <v>3509</v>
      </c>
      <c r="C1874" s="315"/>
      <c r="D1874" s="314" t="s">
        <v>529</v>
      </c>
      <c r="E1874" s="285">
        <v>7847.38318965515</v>
      </c>
      <c r="F1874" s="285"/>
      <c r="G1874" s="286"/>
      <c r="H1874" s="286"/>
      <c r="I1874" s="286"/>
      <c r="J1874" s="286"/>
      <c r="K1874" s="286" t="e">
        <f>INDEX('2月'!F:F,MATCH(G1874,'2月'!A:A,0))</f>
        <v>#N/A</v>
      </c>
      <c r="L1874" s="287" t="s">
        <v>45</v>
      </c>
      <c r="M1874" s="287"/>
      <c r="N1874" s="287" t="s">
        <v>45</v>
      </c>
      <c r="O1874" s="286" t="e">
        <f>VLOOKUP(Q1874,重复!A:A,1,FALSE)</f>
        <v>#N/A</v>
      </c>
      <c r="P1874" s="317" t="s">
        <v>3512</v>
      </c>
      <c r="Q1874" s="279" t="s">
        <v>3513</v>
      </c>
      <c r="R1874" s="180" t="s">
        <v>3859</v>
      </c>
    </row>
    <row r="1875" spans="1:18">
      <c r="A1875" s="278" t="s">
        <v>4580</v>
      </c>
      <c r="B1875" s="278" t="s">
        <v>3509</v>
      </c>
      <c r="C1875" s="315"/>
      <c r="D1875" s="314" t="s">
        <v>3871</v>
      </c>
      <c r="E1875" s="285">
        <v>7847.38318965515</v>
      </c>
      <c r="F1875" s="285"/>
      <c r="G1875" s="286"/>
      <c r="H1875" s="286"/>
      <c r="I1875" s="286"/>
      <c r="J1875" s="286"/>
      <c r="K1875" s="286" t="e">
        <f>INDEX('2月'!F:F,MATCH(G1875,'2月'!A:A,0))</f>
        <v>#N/A</v>
      </c>
      <c r="L1875" s="287" t="s">
        <v>45</v>
      </c>
      <c r="M1875" s="287"/>
      <c r="N1875" s="287" t="s">
        <v>45</v>
      </c>
      <c r="O1875" s="286" t="e">
        <f>VLOOKUP(Q1875,重复!A:A,1,FALSE)</f>
        <v>#N/A</v>
      </c>
      <c r="P1875" s="317" t="s">
        <v>3512</v>
      </c>
      <c r="Q1875" s="279" t="s">
        <v>3513</v>
      </c>
      <c r="R1875" s="180" t="s">
        <v>3854</v>
      </c>
    </row>
    <row r="1876" spans="1:18">
      <c r="A1876" s="278" t="s">
        <v>4581</v>
      </c>
      <c r="B1876" s="278" t="s">
        <v>3509</v>
      </c>
      <c r="C1876" s="313" t="s">
        <v>4582</v>
      </c>
      <c r="D1876" s="314" t="s">
        <v>3874</v>
      </c>
      <c r="E1876" s="285">
        <v>6277.90655172412</v>
      </c>
      <c r="F1876" s="285"/>
      <c r="G1876" s="286"/>
      <c r="H1876" s="286"/>
      <c r="I1876" s="286"/>
      <c r="J1876" s="286"/>
      <c r="K1876" s="286" t="e">
        <f>INDEX('2月'!F:F,MATCH(G1876,'2月'!A:A,0))</f>
        <v>#N/A</v>
      </c>
      <c r="L1876" s="287" t="s">
        <v>45</v>
      </c>
      <c r="M1876" s="287"/>
      <c r="N1876" s="287" t="s">
        <v>45</v>
      </c>
      <c r="O1876" s="286" t="e">
        <f>VLOOKUP(Q1876,重复!A:A,1,FALSE)</f>
        <v>#N/A</v>
      </c>
      <c r="P1876" s="317" t="s">
        <v>3512</v>
      </c>
      <c r="Q1876" s="279" t="s">
        <v>3513</v>
      </c>
      <c r="R1876" s="180" t="s">
        <v>3875</v>
      </c>
    </row>
    <row r="1877" spans="1:18">
      <c r="A1877" s="278" t="s">
        <v>4583</v>
      </c>
      <c r="B1877" s="278" t="s">
        <v>3509</v>
      </c>
      <c r="C1877" s="315"/>
      <c r="D1877" s="314" t="s">
        <v>3877</v>
      </c>
      <c r="E1877" s="285">
        <v>6277.90655172412</v>
      </c>
      <c r="F1877" s="285"/>
      <c r="G1877" s="286"/>
      <c r="H1877" s="286"/>
      <c r="I1877" s="286"/>
      <c r="J1877" s="286"/>
      <c r="K1877" s="286" t="e">
        <f>INDEX('2月'!F:F,MATCH(G1877,'2月'!A:A,0))</f>
        <v>#N/A</v>
      </c>
      <c r="L1877" s="287" t="s">
        <v>45</v>
      </c>
      <c r="M1877" s="287"/>
      <c r="N1877" s="287" t="s">
        <v>45</v>
      </c>
      <c r="O1877" s="286" t="e">
        <f>VLOOKUP(Q1877,重复!A:A,1,FALSE)</f>
        <v>#N/A</v>
      </c>
      <c r="P1877" s="317" t="s">
        <v>3512</v>
      </c>
      <c r="Q1877" s="279" t="s">
        <v>3513</v>
      </c>
      <c r="R1877" s="180" t="s">
        <v>3878</v>
      </c>
    </row>
    <row r="1878" spans="1:18">
      <c r="A1878" s="278" t="s">
        <v>4584</v>
      </c>
      <c r="B1878" s="278" t="s">
        <v>3509</v>
      </c>
      <c r="C1878" s="313" t="s">
        <v>4585</v>
      </c>
      <c r="D1878" s="314" t="s">
        <v>3897</v>
      </c>
      <c r="E1878" s="285">
        <v>6277.90655172412</v>
      </c>
      <c r="F1878" s="285"/>
      <c r="G1878" s="286"/>
      <c r="H1878" s="286"/>
      <c r="I1878" s="286"/>
      <c r="J1878" s="286"/>
      <c r="K1878" s="286" t="e">
        <f>INDEX('2月'!F:F,MATCH(G1878,'2月'!A:A,0))</f>
        <v>#N/A</v>
      </c>
      <c r="L1878" s="287" t="s">
        <v>45</v>
      </c>
      <c r="M1878" s="287"/>
      <c r="N1878" s="287" t="s">
        <v>45</v>
      </c>
      <c r="O1878" s="286" t="e">
        <f>VLOOKUP(Q1878,重复!A:A,1,FALSE)</f>
        <v>#N/A</v>
      </c>
      <c r="P1878" s="317" t="s">
        <v>3512</v>
      </c>
      <c r="Q1878" s="279" t="s">
        <v>3513</v>
      </c>
      <c r="R1878" s="180" t="s">
        <v>3898</v>
      </c>
    </row>
    <row r="1879" spans="1:18">
      <c r="A1879" s="278" t="s">
        <v>4586</v>
      </c>
      <c r="B1879" s="278" t="s">
        <v>3509</v>
      </c>
      <c r="C1879" s="315"/>
      <c r="D1879" s="314" t="s">
        <v>3900</v>
      </c>
      <c r="E1879" s="285">
        <v>6277.90655172412</v>
      </c>
      <c r="F1879" s="285"/>
      <c r="G1879" s="286"/>
      <c r="H1879" s="286"/>
      <c r="I1879" s="286"/>
      <c r="J1879" s="286"/>
      <c r="K1879" s="286" t="e">
        <f>INDEX('2月'!F:F,MATCH(G1879,'2月'!A:A,0))</f>
        <v>#N/A</v>
      </c>
      <c r="L1879" s="287" t="s">
        <v>45</v>
      </c>
      <c r="M1879" s="287"/>
      <c r="N1879" s="287" t="s">
        <v>45</v>
      </c>
      <c r="O1879" s="286" t="e">
        <f>VLOOKUP(Q1879,重复!A:A,1,FALSE)</f>
        <v>#N/A</v>
      </c>
      <c r="P1879" s="317" t="s">
        <v>3512</v>
      </c>
      <c r="Q1879" s="279" t="s">
        <v>3513</v>
      </c>
      <c r="R1879" s="180" t="s">
        <v>3901</v>
      </c>
    </row>
    <row r="1880" spans="1:18">
      <c r="A1880" s="278" t="s">
        <v>4587</v>
      </c>
      <c r="B1880" s="278" t="s">
        <v>3509</v>
      </c>
      <c r="C1880" s="315"/>
      <c r="D1880" s="314" t="s">
        <v>3904</v>
      </c>
      <c r="E1880" s="285">
        <v>6277.90655172412</v>
      </c>
      <c r="F1880" s="285"/>
      <c r="G1880" s="286"/>
      <c r="H1880" s="286"/>
      <c r="I1880" s="286"/>
      <c r="J1880" s="286"/>
      <c r="K1880" s="286" t="e">
        <f>INDEX('2月'!F:F,MATCH(G1880,'2月'!A:A,0))</f>
        <v>#N/A</v>
      </c>
      <c r="L1880" s="287" t="s">
        <v>45</v>
      </c>
      <c r="M1880" s="287"/>
      <c r="N1880" s="287" t="s">
        <v>45</v>
      </c>
      <c r="O1880" s="286" t="e">
        <f>VLOOKUP(Q1880,重复!A:A,1,FALSE)</f>
        <v>#N/A</v>
      </c>
      <c r="P1880" s="317" t="s">
        <v>3512</v>
      </c>
      <c r="Q1880" s="279" t="s">
        <v>3513</v>
      </c>
      <c r="R1880" s="180" t="s">
        <v>3905</v>
      </c>
    </row>
    <row r="1881" spans="1:18">
      <c r="A1881" s="278" t="s">
        <v>4588</v>
      </c>
      <c r="B1881" s="278" t="s">
        <v>3509</v>
      </c>
      <c r="C1881" s="315"/>
      <c r="D1881" s="314" t="s">
        <v>3907</v>
      </c>
      <c r="E1881" s="285">
        <v>6277.90655172412</v>
      </c>
      <c r="F1881" s="285"/>
      <c r="G1881" s="286"/>
      <c r="H1881" s="286"/>
      <c r="I1881" s="286"/>
      <c r="J1881" s="286"/>
      <c r="K1881" s="286" t="e">
        <f>INDEX('2月'!F:F,MATCH(G1881,'2月'!A:A,0))</f>
        <v>#N/A</v>
      </c>
      <c r="L1881" s="287" t="s">
        <v>45</v>
      </c>
      <c r="M1881" s="287"/>
      <c r="N1881" s="287" t="s">
        <v>45</v>
      </c>
      <c r="O1881" s="286" t="e">
        <f>VLOOKUP(Q1881,重复!A:A,1,FALSE)</f>
        <v>#N/A</v>
      </c>
      <c r="P1881" s="317" t="s">
        <v>3512</v>
      </c>
      <c r="Q1881" s="279" t="s">
        <v>3513</v>
      </c>
      <c r="R1881" s="180" t="s">
        <v>3901</v>
      </c>
    </row>
    <row r="1882" spans="1:18">
      <c r="A1882" s="278" t="s">
        <v>4589</v>
      </c>
      <c r="B1882" s="278" t="s">
        <v>3509</v>
      </c>
      <c r="C1882" s="314"/>
      <c r="D1882" s="314" t="s">
        <v>3910</v>
      </c>
      <c r="E1882" s="285">
        <v>6277.90655172412</v>
      </c>
      <c r="F1882" s="285"/>
      <c r="G1882" s="286"/>
      <c r="H1882" s="286"/>
      <c r="I1882" s="286"/>
      <c r="J1882" s="286"/>
      <c r="K1882" s="286" t="e">
        <f>INDEX('2月'!F:F,MATCH(G1882,'2月'!A:A,0))</f>
        <v>#N/A</v>
      </c>
      <c r="L1882" s="287" t="s">
        <v>45</v>
      </c>
      <c r="M1882" s="287"/>
      <c r="N1882" s="287" t="s">
        <v>45</v>
      </c>
      <c r="O1882" s="286" t="e">
        <f>VLOOKUP(Q1882,重复!A:A,1,FALSE)</f>
        <v>#N/A</v>
      </c>
      <c r="P1882" s="317" t="s">
        <v>3512</v>
      </c>
      <c r="Q1882" s="279" t="s">
        <v>3513</v>
      </c>
      <c r="R1882" s="180" t="s">
        <v>3901</v>
      </c>
    </row>
    <row r="1883" spans="1:18">
      <c r="A1883" s="278" t="s">
        <v>4590</v>
      </c>
      <c r="B1883" s="278" t="s">
        <v>3509</v>
      </c>
      <c r="C1883" s="313" t="s">
        <v>4591</v>
      </c>
      <c r="D1883" s="314" t="s">
        <v>3914</v>
      </c>
      <c r="E1883" s="285">
        <v>7847.38318965515</v>
      </c>
      <c r="F1883" s="285"/>
      <c r="G1883" s="286"/>
      <c r="H1883" s="286"/>
      <c r="I1883" s="286"/>
      <c r="J1883" s="286"/>
      <c r="K1883" s="286" t="e">
        <f>INDEX('2月'!F:F,MATCH(G1883,'2月'!A:A,0))</f>
        <v>#N/A</v>
      </c>
      <c r="L1883" s="287" t="s">
        <v>45</v>
      </c>
      <c r="M1883" s="287"/>
      <c r="N1883" s="287" t="s">
        <v>45</v>
      </c>
      <c r="O1883" s="286" t="e">
        <f>VLOOKUP(Q1883,重复!A:A,1,FALSE)</f>
        <v>#N/A</v>
      </c>
      <c r="P1883" s="317" t="s">
        <v>3512</v>
      </c>
      <c r="Q1883" s="279" t="s">
        <v>3513</v>
      </c>
      <c r="R1883" s="180" t="s">
        <v>3915</v>
      </c>
    </row>
    <row r="1884" spans="1:18">
      <c r="A1884" s="278" t="s">
        <v>4592</v>
      </c>
      <c r="B1884" s="278" t="s">
        <v>3509</v>
      </c>
      <c r="C1884" s="313" t="s">
        <v>4593</v>
      </c>
      <c r="D1884" s="314" t="s">
        <v>3927</v>
      </c>
      <c r="E1884" s="285">
        <v>7847.38318965515</v>
      </c>
      <c r="F1884" s="285"/>
      <c r="G1884" s="286"/>
      <c r="H1884" s="286"/>
      <c r="I1884" s="286"/>
      <c r="J1884" s="286"/>
      <c r="K1884" s="286" t="e">
        <f>INDEX('2月'!F:F,MATCH(G1884,'2月'!A:A,0))</f>
        <v>#N/A</v>
      </c>
      <c r="L1884" s="287" t="s">
        <v>45</v>
      </c>
      <c r="M1884" s="287"/>
      <c r="N1884" s="287" t="s">
        <v>45</v>
      </c>
      <c r="O1884" s="286" t="e">
        <f>VLOOKUP(Q1884,重复!A:A,1,FALSE)</f>
        <v>#N/A</v>
      </c>
      <c r="P1884" s="317" t="s">
        <v>3512</v>
      </c>
      <c r="Q1884" s="279" t="s">
        <v>3513</v>
      </c>
      <c r="R1884" s="180" t="s">
        <v>3928</v>
      </c>
    </row>
    <row r="1885" spans="1:18">
      <c r="A1885" s="278" t="s">
        <v>4594</v>
      </c>
      <c r="B1885" s="278" t="s">
        <v>3509</v>
      </c>
      <c r="C1885" s="315"/>
      <c r="D1885" s="314" t="s">
        <v>3930</v>
      </c>
      <c r="E1885" s="285">
        <v>7847.38318965515</v>
      </c>
      <c r="F1885" s="285"/>
      <c r="G1885" s="286"/>
      <c r="H1885" s="286"/>
      <c r="I1885" s="286"/>
      <c r="J1885" s="286"/>
      <c r="K1885" s="286" t="e">
        <f>INDEX('2月'!F:F,MATCH(G1885,'2月'!A:A,0))</f>
        <v>#N/A</v>
      </c>
      <c r="L1885" s="287" t="s">
        <v>45</v>
      </c>
      <c r="M1885" s="287"/>
      <c r="N1885" s="287" t="s">
        <v>45</v>
      </c>
      <c r="O1885" s="286" t="e">
        <f>VLOOKUP(Q1885,重复!A:A,1,FALSE)</f>
        <v>#N/A</v>
      </c>
      <c r="P1885" s="317" t="s">
        <v>3512</v>
      </c>
      <c r="Q1885" s="279" t="s">
        <v>3513</v>
      </c>
      <c r="R1885" s="180" t="s">
        <v>3928</v>
      </c>
    </row>
    <row r="1886" spans="1:18">
      <c r="A1886" s="278" t="s">
        <v>4595</v>
      </c>
      <c r="B1886" s="278" t="s">
        <v>3509</v>
      </c>
      <c r="C1886" s="315"/>
      <c r="D1886" s="314" t="s">
        <v>3932</v>
      </c>
      <c r="E1886" s="285">
        <v>7847.38318965515</v>
      </c>
      <c r="F1886" s="285"/>
      <c r="G1886" s="286"/>
      <c r="H1886" s="286"/>
      <c r="I1886" s="286"/>
      <c r="J1886" s="286"/>
      <c r="K1886" s="286" t="e">
        <f>INDEX('2月'!F:F,MATCH(G1886,'2月'!A:A,0))</f>
        <v>#N/A</v>
      </c>
      <c r="L1886" s="287" t="s">
        <v>45</v>
      </c>
      <c r="M1886" s="287"/>
      <c r="N1886" s="287" t="s">
        <v>45</v>
      </c>
      <c r="O1886" s="286" t="e">
        <f>VLOOKUP(Q1886,重复!A:A,1,FALSE)</f>
        <v>#N/A</v>
      </c>
      <c r="P1886" s="317" t="s">
        <v>3512</v>
      </c>
      <c r="Q1886" s="279" t="s">
        <v>3513</v>
      </c>
      <c r="R1886" s="180" t="s">
        <v>3928</v>
      </c>
    </row>
    <row r="1887" spans="1:18">
      <c r="A1887" s="278" t="s">
        <v>4596</v>
      </c>
      <c r="B1887" s="278" t="s">
        <v>3509</v>
      </c>
      <c r="C1887" s="315"/>
      <c r="D1887" s="314" t="s">
        <v>3934</v>
      </c>
      <c r="E1887" s="285">
        <v>7847.38318965515</v>
      </c>
      <c r="F1887" s="285"/>
      <c r="G1887" s="286"/>
      <c r="H1887" s="286"/>
      <c r="I1887" s="286"/>
      <c r="J1887" s="286"/>
      <c r="K1887" s="286" t="e">
        <f>INDEX('2月'!F:F,MATCH(G1887,'2月'!A:A,0))</f>
        <v>#N/A</v>
      </c>
      <c r="L1887" s="287" t="s">
        <v>45</v>
      </c>
      <c r="M1887" s="287"/>
      <c r="N1887" s="287" t="s">
        <v>45</v>
      </c>
      <c r="O1887" s="286" t="e">
        <f>VLOOKUP(Q1887,重复!A:A,1,FALSE)</f>
        <v>#N/A</v>
      </c>
      <c r="P1887" s="317" t="s">
        <v>3512</v>
      </c>
      <c r="Q1887" s="279" t="s">
        <v>3513</v>
      </c>
      <c r="R1887" s="180" t="s">
        <v>3928</v>
      </c>
    </row>
    <row r="1888" spans="1:18">
      <c r="A1888" s="278" t="s">
        <v>4597</v>
      </c>
      <c r="B1888" s="278" t="s">
        <v>3509</v>
      </c>
      <c r="C1888" s="315"/>
      <c r="D1888" s="314" t="s">
        <v>3936</v>
      </c>
      <c r="E1888" s="285">
        <v>7847.38318965515</v>
      </c>
      <c r="F1888" s="285"/>
      <c r="G1888" s="286"/>
      <c r="H1888" s="286"/>
      <c r="I1888" s="286"/>
      <c r="J1888" s="286"/>
      <c r="K1888" s="286" t="e">
        <f>INDEX('2月'!F:F,MATCH(G1888,'2月'!A:A,0))</f>
        <v>#N/A</v>
      </c>
      <c r="L1888" s="287" t="s">
        <v>45</v>
      </c>
      <c r="M1888" s="287"/>
      <c r="N1888" s="287" t="s">
        <v>45</v>
      </c>
      <c r="O1888" s="286" t="e">
        <f>VLOOKUP(Q1888,重复!A:A,1,FALSE)</f>
        <v>#N/A</v>
      </c>
      <c r="P1888" s="317" t="s">
        <v>3512</v>
      </c>
      <c r="Q1888" s="279" t="s">
        <v>3513</v>
      </c>
      <c r="R1888" s="180" t="s">
        <v>3928</v>
      </c>
    </row>
    <row r="1889" spans="1:18">
      <c r="A1889" s="278" t="s">
        <v>4598</v>
      </c>
      <c r="B1889" s="278" t="s">
        <v>3509</v>
      </c>
      <c r="C1889" s="313" t="s">
        <v>4599</v>
      </c>
      <c r="D1889" s="314" t="s">
        <v>3939</v>
      </c>
      <c r="E1889" s="285">
        <v>6277.90655172412</v>
      </c>
      <c r="F1889" s="285"/>
      <c r="G1889" s="286"/>
      <c r="H1889" s="286"/>
      <c r="I1889" s="286"/>
      <c r="J1889" s="286"/>
      <c r="K1889" s="286" t="e">
        <f>INDEX('2月'!F:F,MATCH(G1889,'2月'!A:A,0))</f>
        <v>#N/A</v>
      </c>
      <c r="L1889" s="287" t="s">
        <v>45</v>
      </c>
      <c r="M1889" s="287"/>
      <c r="N1889" s="287" t="s">
        <v>45</v>
      </c>
      <c r="O1889" s="286" t="e">
        <f>VLOOKUP(Q1889,重复!A:A,1,FALSE)</f>
        <v>#N/A</v>
      </c>
      <c r="P1889" s="317" t="s">
        <v>3512</v>
      </c>
      <c r="Q1889" s="279" t="s">
        <v>3513</v>
      </c>
      <c r="R1889" s="176" t="s">
        <v>3940</v>
      </c>
    </row>
    <row r="1890" spans="1:18">
      <c r="A1890" s="278" t="s">
        <v>4600</v>
      </c>
      <c r="B1890" s="278" t="s">
        <v>3509</v>
      </c>
      <c r="C1890" s="313" t="s">
        <v>4601</v>
      </c>
      <c r="D1890" s="314" t="s">
        <v>4098</v>
      </c>
      <c r="E1890" s="285">
        <v>6277.90655172412</v>
      </c>
      <c r="F1890" s="285"/>
      <c r="G1890" s="286"/>
      <c r="H1890" s="286"/>
      <c r="I1890" s="286"/>
      <c r="J1890" s="286"/>
      <c r="K1890" s="286" t="e">
        <f>INDEX('2月'!F:F,MATCH(G1890,'2月'!A:A,0))</f>
        <v>#N/A</v>
      </c>
      <c r="L1890" s="287" t="s">
        <v>45</v>
      </c>
      <c r="M1890" s="287"/>
      <c r="N1890" s="287" t="s">
        <v>45</v>
      </c>
      <c r="O1890" s="286" t="str">
        <f>VLOOKUP(Q1890,重复!A:A,1,FALSE)</f>
        <v>技师Pad端</v>
      </c>
      <c r="P1890" s="317" t="s">
        <v>3512</v>
      </c>
      <c r="Q1890" s="279" t="s">
        <v>3838</v>
      </c>
      <c r="R1890" s="180" t="s">
        <v>4096</v>
      </c>
    </row>
    <row r="1891" spans="1:18">
      <c r="A1891" s="278" t="s">
        <v>4602</v>
      </c>
      <c r="B1891" s="278" t="s">
        <v>3509</v>
      </c>
      <c r="C1891" s="315"/>
      <c r="D1891" s="317" t="s">
        <v>4112</v>
      </c>
      <c r="E1891" s="285">
        <v>6277.90655172412</v>
      </c>
      <c r="F1891" s="285"/>
      <c r="G1891" s="286"/>
      <c r="H1891" s="286"/>
      <c r="I1891" s="286"/>
      <c r="J1891" s="286"/>
      <c r="K1891" s="286" t="e">
        <f>INDEX('2月'!F:F,MATCH(G1891,'2月'!A:A,0))</f>
        <v>#N/A</v>
      </c>
      <c r="L1891" s="287" t="s">
        <v>45</v>
      </c>
      <c r="M1891" s="287"/>
      <c r="N1891" s="287" t="s">
        <v>45</v>
      </c>
      <c r="O1891" s="286" t="str">
        <f>VLOOKUP(Q1891,重复!A:A,1,FALSE)</f>
        <v>技师Pad端</v>
      </c>
      <c r="P1891" s="317" t="s">
        <v>3512</v>
      </c>
      <c r="Q1891" s="279" t="s">
        <v>3838</v>
      </c>
      <c r="R1891" s="180" t="s">
        <v>4096</v>
      </c>
    </row>
    <row r="1892" spans="1:18">
      <c r="A1892" s="278" t="s">
        <v>4603</v>
      </c>
      <c r="B1892" s="278" t="s">
        <v>3509</v>
      </c>
      <c r="C1892" s="315"/>
      <c r="D1892" s="317" t="s">
        <v>4117</v>
      </c>
      <c r="E1892" s="285">
        <v>6277.90655172412</v>
      </c>
      <c r="F1892" s="285"/>
      <c r="G1892" s="286"/>
      <c r="H1892" s="286"/>
      <c r="I1892" s="286"/>
      <c r="J1892" s="286"/>
      <c r="K1892" s="286" t="e">
        <f>INDEX('2月'!F:F,MATCH(G1892,'2月'!A:A,0))</f>
        <v>#N/A</v>
      </c>
      <c r="L1892" s="287" t="s">
        <v>45</v>
      </c>
      <c r="M1892" s="287"/>
      <c r="N1892" s="287" t="s">
        <v>45</v>
      </c>
      <c r="O1892" s="286" t="str">
        <f>VLOOKUP(Q1892,重复!A:A,1,FALSE)</f>
        <v>技师Pad端</v>
      </c>
      <c r="P1892" s="317" t="s">
        <v>3512</v>
      </c>
      <c r="Q1892" s="279" t="s">
        <v>3838</v>
      </c>
      <c r="R1892" s="180" t="s">
        <v>4115</v>
      </c>
    </row>
    <row r="1893" spans="1:18">
      <c r="A1893" s="278" t="s">
        <v>4604</v>
      </c>
      <c r="B1893" s="278" t="s">
        <v>3509</v>
      </c>
      <c r="C1893" s="315"/>
      <c r="D1893" s="317" t="s">
        <v>4119</v>
      </c>
      <c r="E1893" s="285">
        <v>6277.90655172412</v>
      </c>
      <c r="F1893" s="285"/>
      <c r="G1893" s="286"/>
      <c r="H1893" s="286"/>
      <c r="I1893" s="286"/>
      <c r="J1893" s="286"/>
      <c r="K1893" s="286" t="e">
        <f>INDEX('2月'!F:F,MATCH(G1893,'2月'!A:A,0))</f>
        <v>#N/A</v>
      </c>
      <c r="L1893" s="287" t="s">
        <v>45</v>
      </c>
      <c r="M1893" s="287"/>
      <c r="N1893" s="287" t="s">
        <v>45</v>
      </c>
      <c r="O1893" s="286" t="str">
        <f>VLOOKUP(Q1893,重复!A:A,1,FALSE)</f>
        <v>技师Pad端</v>
      </c>
      <c r="P1893" s="317" t="s">
        <v>3512</v>
      </c>
      <c r="Q1893" s="279" t="s">
        <v>3838</v>
      </c>
      <c r="R1893" s="180" t="s">
        <v>4115</v>
      </c>
    </row>
    <row r="1894" spans="1:18">
      <c r="A1894" s="278" t="s">
        <v>4605</v>
      </c>
      <c r="B1894" s="278" t="s">
        <v>3509</v>
      </c>
      <c r="C1894" s="315"/>
      <c r="D1894" s="317" t="s">
        <v>4121</v>
      </c>
      <c r="E1894" s="285">
        <v>6277.90655172412</v>
      </c>
      <c r="F1894" s="285"/>
      <c r="G1894" s="286"/>
      <c r="H1894" s="286"/>
      <c r="I1894" s="286"/>
      <c r="J1894" s="286"/>
      <c r="K1894" s="286" t="e">
        <f>INDEX('2月'!F:F,MATCH(G1894,'2月'!A:A,0))</f>
        <v>#N/A</v>
      </c>
      <c r="L1894" s="287" t="s">
        <v>45</v>
      </c>
      <c r="M1894" s="287"/>
      <c r="N1894" s="287" t="s">
        <v>45</v>
      </c>
      <c r="O1894" s="286" t="str">
        <f>VLOOKUP(Q1894,重复!A:A,1,FALSE)</f>
        <v>技师Pad端</v>
      </c>
      <c r="P1894" s="317" t="s">
        <v>3512</v>
      </c>
      <c r="Q1894" s="279" t="s">
        <v>3838</v>
      </c>
      <c r="R1894" s="180" t="s">
        <v>4115</v>
      </c>
    </row>
    <row r="1895" spans="1:18">
      <c r="A1895" s="278" t="s">
        <v>4606</v>
      </c>
      <c r="B1895" s="278" t="s">
        <v>3509</v>
      </c>
      <c r="C1895" s="315"/>
      <c r="D1895" s="317" t="s">
        <v>4125</v>
      </c>
      <c r="E1895" s="285">
        <v>6277.90655172412</v>
      </c>
      <c r="F1895" s="285"/>
      <c r="G1895" s="286"/>
      <c r="H1895" s="286"/>
      <c r="I1895" s="286"/>
      <c r="J1895" s="286"/>
      <c r="K1895" s="286" t="e">
        <f>INDEX('2月'!F:F,MATCH(G1895,'2月'!A:A,0))</f>
        <v>#N/A</v>
      </c>
      <c r="L1895" s="287" t="s">
        <v>45</v>
      </c>
      <c r="M1895" s="287"/>
      <c r="N1895" s="287" t="s">
        <v>45</v>
      </c>
      <c r="O1895" s="286" t="str">
        <f>VLOOKUP(Q1895,重复!A:A,1,FALSE)</f>
        <v>技师Pad端</v>
      </c>
      <c r="P1895" s="317" t="s">
        <v>3512</v>
      </c>
      <c r="Q1895" s="279" t="s">
        <v>3838</v>
      </c>
      <c r="R1895" s="180" t="s">
        <v>3547</v>
      </c>
    </row>
    <row r="1896" spans="1:18">
      <c r="A1896" s="278" t="s">
        <v>4607</v>
      </c>
      <c r="B1896" s="278" t="s">
        <v>3509</v>
      </c>
      <c r="C1896" s="315"/>
      <c r="D1896" s="317" t="s">
        <v>4127</v>
      </c>
      <c r="E1896" s="285">
        <v>6277.90655172412</v>
      </c>
      <c r="F1896" s="285"/>
      <c r="G1896" s="286"/>
      <c r="H1896" s="286"/>
      <c r="I1896" s="286"/>
      <c r="J1896" s="286"/>
      <c r="K1896" s="286" t="e">
        <f>INDEX('2月'!F:F,MATCH(G1896,'2月'!A:A,0))</f>
        <v>#N/A</v>
      </c>
      <c r="L1896" s="287" t="s">
        <v>45</v>
      </c>
      <c r="M1896" s="287"/>
      <c r="N1896" s="287" t="s">
        <v>45</v>
      </c>
      <c r="O1896" s="286" t="str">
        <f>VLOOKUP(Q1896,重复!A:A,1,FALSE)</f>
        <v>技师Pad端</v>
      </c>
      <c r="P1896" s="317" t="s">
        <v>3512</v>
      </c>
      <c r="Q1896" s="279" t="s">
        <v>3838</v>
      </c>
      <c r="R1896" s="180" t="s">
        <v>3547</v>
      </c>
    </row>
    <row r="1897" spans="1:18">
      <c r="A1897" s="278" t="s">
        <v>4608</v>
      </c>
      <c r="B1897" s="278" t="s">
        <v>3509</v>
      </c>
      <c r="C1897" s="315"/>
      <c r="D1897" s="317" t="s">
        <v>4129</v>
      </c>
      <c r="E1897" s="285">
        <v>6277.90655172412</v>
      </c>
      <c r="F1897" s="285"/>
      <c r="G1897" s="286"/>
      <c r="H1897" s="286"/>
      <c r="I1897" s="286"/>
      <c r="J1897" s="286"/>
      <c r="K1897" s="286" t="e">
        <f>INDEX('2月'!F:F,MATCH(G1897,'2月'!A:A,0))</f>
        <v>#N/A</v>
      </c>
      <c r="L1897" s="287" t="s">
        <v>45</v>
      </c>
      <c r="M1897" s="287"/>
      <c r="N1897" s="287" t="s">
        <v>45</v>
      </c>
      <c r="O1897" s="286" t="str">
        <f>VLOOKUP(Q1897,重复!A:A,1,FALSE)</f>
        <v>技师Pad端</v>
      </c>
      <c r="P1897" s="317" t="s">
        <v>3512</v>
      </c>
      <c r="Q1897" s="279" t="s">
        <v>3838</v>
      </c>
      <c r="R1897" s="180" t="s">
        <v>3547</v>
      </c>
    </row>
    <row r="1898" spans="1:18">
      <c r="A1898" s="278" t="s">
        <v>4609</v>
      </c>
      <c r="B1898" s="278" t="s">
        <v>3509</v>
      </c>
      <c r="C1898" s="315"/>
      <c r="D1898" s="314" t="s">
        <v>4141</v>
      </c>
      <c r="E1898" s="285">
        <v>6277.90655172412</v>
      </c>
      <c r="F1898" s="285"/>
      <c r="G1898" s="286"/>
      <c r="H1898" s="286"/>
      <c r="I1898" s="286"/>
      <c r="J1898" s="286"/>
      <c r="K1898" s="286" t="e">
        <f>INDEX('2月'!F:F,MATCH(G1898,'2月'!A:A,0))</f>
        <v>#N/A</v>
      </c>
      <c r="L1898" s="287" t="s">
        <v>45</v>
      </c>
      <c r="M1898" s="287"/>
      <c r="N1898" s="287" t="s">
        <v>45</v>
      </c>
      <c r="O1898" s="286" t="str">
        <f>VLOOKUP(Q1898,重复!A:A,1,FALSE)</f>
        <v>技师Pad端</v>
      </c>
      <c r="P1898" s="317" t="s">
        <v>3512</v>
      </c>
      <c r="Q1898" s="279" t="s">
        <v>3838</v>
      </c>
      <c r="R1898" s="180" t="s">
        <v>4139</v>
      </c>
    </row>
    <row r="1899" spans="1:18">
      <c r="A1899" s="278" t="s">
        <v>4610</v>
      </c>
      <c r="B1899" s="278" t="s">
        <v>3509</v>
      </c>
      <c r="C1899" s="315"/>
      <c r="D1899" s="314" t="s">
        <v>4146</v>
      </c>
      <c r="E1899" s="285">
        <v>6277.90655172412</v>
      </c>
      <c r="F1899" s="285"/>
      <c r="G1899" s="286">
        <v>338</v>
      </c>
      <c r="H1899" s="286" t="s">
        <v>3894</v>
      </c>
      <c r="I1899" s="286" t="s">
        <v>4147</v>
      </c>
      <c r="J1899" s="286" t="s">
        <v>33</v>
      </c>
      <c r="K1899" s="286">
        <f>INDEX('2月'!F:F,MATCH(G1899,'2月'!A:A,0))</f>
        <v>0</v>
      </c>
      <c r="L1899" s="287" t="s">
        <v>45</v>
      </c>
      <c r="M1899" s="287"/>
      <c r="N1899" s="287" t="s">
        <v>33</v>
      </c>
      <c r="O1899" s="286" t="str">
        <f>VLOOKUP(Q1899,重复!A:A,1,FALSE)</f>
        <v>技师Pad端</v>
      </c>
      <c r="P1899" s="317" t="s">
        <v>3512</v>
      </c>
      <c r="Q1899" s="279" t="s">
        <v>3838</v>
      </c>
      <c r="R1899" s="180" t="s">
        <v>4144</v>
      </c>
    </row>
    <row r="1900" spans="1:18">
      <c r="A1900" s="278" t="s">
        <v>4611</v>
      </c>
      <c r="B1900" s="278" t="s">
        <v>3509</v>
      </c>
      <c r="C1900" s="314"/>
      <c r="D1900" s="317" t="s">
        <v>214</v>
      </c>
      <c r="E1900" s="285">
        <v>6277.90655172412</v>
      </c>
      <c r="F1900" s="285"/>
      <c r="G1900" s="286"/>
      <c r="H1900" s="286"/>
      <c r="I1900" s="286"/>
      <c r="J1900" s="286"/>
      <c r="K1900" s="286" t="e">
        <f>INDEX('2月'!F:F,MATCH(G1900,'2月'!A:A,0))</f>
        <v>#N/A</v>
      </c>
      <c r="L1900" s="287" t="s">
        <v>45</v>
      </c>
      <c r="M1900" s="287"/>
      <c r="N1900" s="287" t="s">
        <v>45</v>
      </c>
      <c r="O1900" s="286" t="str">
        <f>VLOOKUP(Q1900,重复!A:A,1,FALSE)</f>
        <v>技师Pad端</v>
      </c>
      <c r="P1900" s="317" t="s">
        <v>3512</v>
      </c>
      <c r="Q1900" s="279" t="s">
        <v>3838</v>
      </c>
      <c r="R1900" s="180" t="s">
        <v>4259</v>
      </c>
    </row>
    <row r="1901" spans="1:18">
      <c r="A1901" s="278" t="s">
        <v>4612</v>
      </c>
      <c r="B1901" s="278" t="s">
        <v>3509</v>
      </c>
      <c r="C1901" s="314"/>
      <c r="D1901" s="317" t="s">
        <v>4261</v>
      </c>
      <c r="E1901" s="285">
        <v>6277.90655172412</v>
      </c>
      <c r="F1901" s="285"/>
      <c r="G1901" s="286"/>
      <c r="H1901" s="286"/>
      <c r="I1901" s="286"/>
      <c r="J1901" s="286"/>
      <c r="K1901" s="286" t="e">
        <f>INDEX('2月'!F:F,MATCH(G1901,'2月'!A:A,0))</f>
        <v>#N/A</v>
      </c>
      <c r="L1901" s="287" t="s">
        <v>45</v>
      </c>
      <c r="M1901" s="287"/>
      <c r="N1901" s="287" t="s">
        <v>45</v>
      </c>
      <c r="O1901" s="286" t="str">
        <f>VLOOKUP(Q1901,重复!A:A,1,FALSE)</f>
        <v>技师Pad端</v>
      </c>
      <c r="P1901" s="317" t="s">
        <v>3512</v>
      </c>
      <c r="Q1901" s="279" t="s">
        <v>3838</v>
      </c>
      <c r="R1901" s="180" t="s">
        <v>3547</v>
      </c>
    </row>
    <row r="1902" spans="1:18">
      <c r="A1902" s="278" t="s">
        <v>4613</v>
      </c>
      <c r="B1902" s="278" t="s">
        <v>3509</v>
      </c>
      <c r="C1902" s="313" t="s">
        <v>4614</v>
      </c>
      <c r="D1902" s="314" t="s">
        <v>4149</v>
      </c>
      <c r="E1902" s="285">
        <v>7847.38318965515</v>
      </c>
      <c r="F1902" s="285"/>
      <c r="G1902" s="286"/>
      <c r="H1902" s="286"/>
      <c r="I1902" s="286"/>
      <c r="J1902" s="286"/>
      <c r="K1902" s="286" t="e">
        <f>INDEX('2月'!F:F,MATCH(G1902,'2月'!A:A,0))</f>
        <v>#N/A</v>
      </c>
      <c r="L1902" s="287" t="s">
        <v>45</v>
      </c>
      <c r="M1902" s="287"/>
      <c r="N1902" s="287" t="s">
        <v>45</v>
      </c>
      <c r="O1902" s="286" t="str">
        <f>VLOOKUP(Q1902,重复!A:A,1,FALSE)</f>
        <v>技师Pad端</v>
      </c>
      <c r="P1902" s="317" t="s">
        <v>3512</v>
      </c>
      <c r="Q1902" s="279" t="s">
        <v>3838</v>
      </c>
      <c r="R1902" s="180" t="s">
        <v>4150</v>
      </c>
    </row>
    <row r="1903" spans="1:18">
      <c r="A1903" s="278" t="s">
        <v>4615</v>
      </c>
      <c r="B1903" s="278" t="s">
        <v>3509</v>
      </c>
      <c r="C1903" s="315"/>
      <c r="D1903" s="314" t="s">
        <v>910</v>
      </c>
      <c r="E1903" s="285">
        <v>7847.38318965515</v>
      </c>
      <c r="F1903" s="285"/>
      <c r="G1903" s="286">
        <v>326</v>
      </c>
      <c r="H1903" s="286" t="s">
        <v>3869</v>
      </c>
      <c r="I1903" s="286" t="s">
        <v>910</v>
      </c>
      <c r="J1903" s="286" t="s">
        <v>33</v>
      </c>
      <c r="K1903" s="286">
        <f>INDEX('2月'!F:F,MATCH(G1903,'2月'!A:A,0))</f>
        <v>0</v>
      </c>
      <c r="L1903" s="287" t="s">
        <v>45</v>
      </c>
      <c r="M1903" s="287"/>
      <c r="N1903" s="287" t="s">
        <v>33</v>
      </c>
      <c r="O1903" s="286" t="str">
        <f>VLOOKUP(Q1903,重复!A:A,1,FALSE)</f>
        <v>技师Pad端</v>
      </c>
      <c r="P1903" s="317" t="s">
        <v>3512</v>
      </c>
      <c r="Q1903" s="279" t="s">
        <v>3838</v>
      </c>
      <c r="R1903" s="180" t="s">
        <v>4150</v>
      </c>
    </row>
    <row r="1904" spans="1:18">
      <c r="A1904" s="278" t="s">
        <v>4616</v>
      </c>
      <c r="B1904" s="278" t="s">
        <v>3509</v>
      </c>
      <c r="C1904" s="315"/>
      <c r="D1904" s="314" t="s">
        <v>4157</v>
      </c>
      <c r="E1904" s="285">
        <v>6277.90655172412</v>
      </c>
      <c r="F1904" s="285"/>
      <c r="G1904" s="286">
        <v>328</v>
      </c>
      <c r="H1904" s="286" t="s">
        <v>3869</v>
      </c>
      <c r="I1904" s="286" t="s">
        <v>4157</v>
      </c>
      <c r="J1904" s="286" t="s">
        <v>33</v>
      </c>
      <c r="K1904" s="286">
        <f>INDEX('2月'!F:F,MATCH(G1904,'2月'!A:A,0))</f>
        <v>0</v>
      </c>
      <c r="L1904" s="287" t="s">
        <v>45</v>
      </c>
      <c r="M1904" s="287"/>
      <c r="N1904" s="287" t="s">
        <v>33</v>
      </c>
      <c r="O1904" s="286" t="str">
        <f>VLOOKUP(Q1904,重复!A:A,1,FALSE)</f>
        <v>技师Pad端</v>
      </c>
      <c r="P1904" s="317" t="s">
        <v>3512</v>
      </c>
      <c r="Q1904" s="279" t="s">
        <v>3838</v>
      </c>
      <c r="R1904" s="180" t="s">
        <v>4150</v>
      </c>
    </row>
    <row r="1905" spans="1:18">
      <c r="A1905" s="278" t="s">
        <v>4617</v>
      </c>
      <c r="B1905" s="278" t="s">
        <v>3509</v>
      </c>
      <c r="C1905" s="279" t="s">
        <v>4618</v>
      </c>
      <c r="D1905" s="314" t="s">
        <v>4162</v>
      </c>
      <c r="E1905" s="285">
        <v>6277.90655172412</v>
      </c>
      <c r="F1905" s="285"/>
      <c r="G1905" s="286"/>
      <c r="H1905" s="286"/>
      <c r="I1905" s="286"/>
      <c r="J1905" s="286"/>
      <c r="K1905" s="286" t="e">
        <f>INDEX('2月'!F:F,MATCH(G1905,'2月'!A:A,0))</f>
        <v>#N/A</v>
      </c>
      <c r="L1905" s="287" t="s">
        <v>45</v>
      </c>
      <c r="M1905" s="287"/>
      <c r="N1905" s="287" t="s">
        <v>45</v>
      </c>
      <c r="O1905" s="286" t="str">
        <f>VLOOKUP(Q1905,重复!A:A,1,FALSE)</f>
        <v>技师Pad端</v>
      </c>
      <c r="P1905" s="317" t="s">
        <v>3512</v>
      </c>
      <c r="Q1905" s="279" t="s">
        <v>3838</v>
      </c>
      <c r="R1905" s="180" t="s">
        <v>4163</v>
      </c>
    </row>
    <row r="1906" spans="1:18">
      <c r="A1906" s="278" t="s">
        <v>4619</v>
      </c>
      <c r="B1906" s="278" t="s">
        <v>3509</v>
      </c>
      <c r="C1906" s="315"/>
      <c r="D1906" s="314" t="s">
        <v>4283</v>
      </c>
      <c r="E1906" s="285">
        <v>6277.90655172412</v>
      </c>
      <c r="F1906" s="285"/>
      <c r="G1906" s="286"/>
      <c r="H1906" s="286"/>
      <c r="I1906" s="286"/>
      <c r="J1906" s="286"/>
      <c r="K1906" s="286" t="e">
        <f>INDEX('2月'!F:F,MATCH(G1906,'2月'!A:A,0))</f>
        <v>#N/A</v>
      </c>
      <c r="L1906" s="287" t="s">
        <v>45</v>
      </c>
      <c r="M1906" s="287"/>
      <c r="N1906" s="287" t="s">
        <v>45</v>
      </c>
      <c r="O1906" s="286" t="str">
        <f>VLOOKUP(Q1906,重复!A:A,1,FALSE)</f>
        <v>技师Pad端</v>
      </c>
      <c r="P1906" s="317" t="s">
        <v>3512</v>
      </c>
      <c r="Q1906" s="279" t="s">
        <v>3838</v>
      </c>
      <c r="R1906" s="180" t="s">
        <v>4139</v>
      </c>
    </row>
    <row r="1907" spans="1:18">
      <c r="A1907" s="278" t="s">
        <v>4620</v>
      </c>
      <c r="B1907" s="278" t="s">
        <v>3509</v>
      </c>
      <c r="C1907" s="313" t="s">
        <v>4621</v>
      </c>
      <c r="D1907" s="314" t="s">
        <v>4168</v>
      </c>
      <c r="E1907" s="285">
        <v>6277.90655172412</v>
      </c>
      <c r="F1907" s="285"/>
      <c r="G1907" s="286"/>
      <c r="H1907" s="286"/>
      <c r="I1907" s="286"/>
      <c r="J1907" s="286"/>
      <c r="K1907" s="286" t="e">
        <f>INDEX('2月'!F:F,MATCH(G1907,'2月'!A:A,0))</f>
        <v>#N/A</v>
      </c>
      <c r="L1907" s="287" t="s">
        <v>45</v>
      </c>
      <c r="M1907" s="287"/>
      <c r="N1907" s="287" t="s">
        <v>45</v>
      </c>
      <c r="O1907" s="286" t="e">
        <f>VLOOKUP(Q1907,重复!A:A,1,FALSE)</f>
        <v>#N/A</v>
      </c>
      <c r="P1907" s="317" t="s">
        <v>3512</v>
      </c>
      <c r="Q1907" s="279" t="s">
        <v>4290</v>
      </c>
      <c r="R1907" s="180" t="s">
        <v>4169</v>
      </c>
    </row>
    <row r="1908" spans="1:18">
      <c r="A1908" s="278" t="s">
        <v>4622</v>
      </c>
      <c r="B1908" s="278" t="s">
        <v>3509</v>
      </c>
      <c r="C1908" s="279" t="s">
        <v>4623</v>
      </c>
      <c r="D1908" s="317" t="s">
        <v>4175</v>
      </c>
      <c r="E1908" s="285">
        <v>7847.38318965515</v>
      </c>
      <c r="F1908" s="285"/>
      <c r="G1908" s="286"/>
      <c r="H1908" s="286"/>
      <c r="I1908" s="286"/>
      <c r="J1908" s="286"/>
      <c r="K1908" s="286" t="e">
        <f>INDEX('2月'!F:F,MATCH(G1908,'2月'!A:A,0))</f>
        <v>#N/A</v>
      </c>
      <c r="L1908" s="287" t="s">
        <v>45</v>
      </c>
      <c r="M1908" s="287"/>
      <c r="N1908" s="287" t="s">
        <v>45</v>
      </c>
      <c r="O1908" s="286" t="e">
        <f>VLOOKUP(Q1908,重复!A:A,1,FALSE)</f>
        <v>#N/A</v>
      </c>
      <c r="P1908" s="317" t="s">
        <v>3512</v>
      </c>
      <c r="Q1908" s="279" t="s">
        <v>4290</v>
      </c>
      <c r="R1908" s="180" t="s">
        <v>4173</v>
      </c>
    </row>
    <row r="1909" spans="1:18">
      <c r="A1909" s="278" t="s">
        <v>4624</v>
      </c>
      <c r="B1909" s="278" t="s">
        <v>3509</v>
      </c>
      <c r="C1909" s="314"/>
      <c r="D1909" s="317" t="s">
        <v>4177</v>
      </c>
      <c r="E1909" s="285">
        <v>6277.90655172412</v>
      </c>
      <c r="F1909" s="285"/>
      <c r="G1909" s="286"/>
      <c r="H1909" s="286"/>
      <c r="I1909" s="286"/>
      <c r="J1909" s="286"/>
      <c r="K1909" s="286" t="e">
        <f>INDEX('2月'!F:F,MATCH(G1909,'2月'!A:A,0))</f>
        <v>#N/A</v>
      </c>
      <c r="L1909" s="287" t="s">
        <v>45</v>
      </c>
      <c r="M1909" s="287"/>
      <c r="N1909" s="287" t="s">
        <v>45</v>
      </c>
      <c r="O1909" s="286" t="e">
        <f>VLOOKUP(Q1909,重复!A:A,1,FALSE)</f>
        <v>#N/A</v>
      </c>
      <c r="P1909" s="317" t="s">
        <v>3512</v>
      </c>
      <c r="Q1909" s="279" t="s">
        <v>4290</v>
      </c>
      <c r="R1909" s="180" t="s">
        <v>4178</v>
      </c>
    </row>
    <row r="1910" spans="1:18">
      <c r="A1910" s="278" t="s">
        <v>4625</v>
      </c>
      <c r="B1910" s="278" t="s">
        <v>3509</v>
      </c>
      <c r="C1910" s="314"/>
      <c r="D1910" s="317" t="s">
        <v>4182</v>
      </c>
      <c r="E1910" s="285">
        <v>7847.38318965515</v>
      </c>
      <c r="F1910" s="285"/>
      <c r="G1910" s="286"/>
      <c r="H1910" s="286"/>
      <c r="I1910" s="286"/>
      <c r="J1910" s="286"/>
      <c r="K1910" s="286" t="e">
        <f>INDEX('2月'!F:F,MATCH(G1910,'2月'!A:A,0))</f>
        <v>#N/A</v>
      </c>
      <c r="L1910" s="287" t="s">
        <v>45</v>
      </c>
      <c r="M1910" s="287"/>
      <c r="N1910" s="287" t="s">
        <v>45</v>
      </c>
      <c r="O1910" s="286" t="e">
        <f>VLOOKUP(Q1910,重复!A:A,1,FALSE)</f>
        <v>#N/A</v>
      </c>
      <c r="P1910" s="317" t="s">
        <v>3512</v>
      </c>
      <c r="Q1910" s="279" t="s">
        <v>4290</v>
      </c>
      <c r="R1910" s="180" t="s">
        <v>4173</v>
      </c>
    </row>
    <row r="1911" spans="1:18">
      <c r="A1911" s="278" t="s">
        <v>4626</v>
      </c>
      <c r="B1911" s="278" t="s">
        <v>3509</v>
      </c>
      <c r="C1911" s="314"/>
      <c r="D1911" s="317" t="s">
        <v>4184</v>
      </c>
      <c r="E1911" s="285">
        <v>6277.90655172412</v>
      </c>
      <c r="F1911" s="285"/>
      <c r="G1911" s="286"/>
      <c r="H1911" s="286"/>
      <c r="I1911" s="286"/>
      <c r="J1911" s="286"/>
      <c r="K1911" s="286" t="e">
        <f>INDEX('2月'!F:F,MATCH(G1911,'2月'!A:A,0))</f>
        <v>#N/A</v>
      </c>
      <c r="L1911" s="287" t="s">
        <v>45</v>
      </c>
      <c r="M1911" s="287"/>
      <c r="N1911" s="287" t="s">
        <v>45</v>
      </c>
      <c r="O1911" s="286" t="e">
        <f>VLOOKUP(Q1911,重复!A:A,1,FALSE)</f>
        <v>#N/A</v>
      </c>
      <c r="P1911" s="317" t="s">
        <v>3512</v>
      </c>
      <c r="Q1911" s="279" t="s">
        <v>4290</v>
      </c>
      <c r="R1911" s="180" t="s">
        <v>4178</v>
      </c>
    </row>
    <row r="1912" spans="1:18">
      <c r="A1912" s="278" t="s">
        <v>4627</v>
      </c>
      <c r="B1912" s="278" t="s">
        <v>3509</v>
      </c>
      <c r="C1912" s="279" t="s">
        <v>4628</v>
      </c>
      <c r="D1912" s="317" t="s">
        <v>4187</v>
      </c>
      <c r="E1912" s="285">
        <v>6277.90655172412</v>
      </c>
      <c r="F1912" s="285"/>
      <c r="G1912" s="286"/>
      <c r="H1912" s="286"/>
      <c r="I1912" s="286"/>
      <c r="J1912" s="286"/>
      <c r="K1912" s="286" t="e">
        <f>INDEX('2月'!F:F,MATCH(G1912,'2月'!A:A,0))</f>
        <v>#N/A</v>
      </c>
      <c r="L1912" s="287" t="s">
        <v>45</v>
      </c>
      <c r="M1912" s="287"/>
      <c r="N1912" s="287" t="s">
        <v>45</v>
      </c>
      <c r="O1912" s="286" t="e">
        <f>VLOOKUP(Q1912,重复!A:A,1,FALSE)</f>
        <v>#N/A</v>
      </c>
      <c r="P1912" s="317" t="s">
        <v>3512</v>
      </c>
      <c r="Q1912" s="279" t="s">
        <v>4290</v>
      </c>
      <c r="R1912" s="180" t="s">
        <v>4188</v>
      </c>
    </row>
    <row r="1913" spans="1:18">
      <c r="A1913" s="278" t="s">
        <v>4629</v>
      </c>
      <c r="B1913" s="278" t="s">
        <v>3509</v>
      </c>
      <c r="C1913" s="314"/>
      <c r="D1913" s="317" t="s">
        <v>4190</v>
      </c>
      <c r="E1913" s="285">
        <v>0</v>
      </c>
      <c r="F1913" s="285"/>
      <c r="G1913" s="286"/>
      <c r="H1913" s="286"/>
      <c r="I1913" s="286"/>
      <c r="J1913" s="286"/>
      <c r="K1913" s="286" t="e">
        <f>INDEX('2月'!F:F,MATCH(G1913,'2月'!A:A,0))</f>
        <v>#N/A</v>
      </c>
      <c r="L1913" s="287" t="s">
        <v>45</v>
      </c>
      <c r="M1913" s="287"/>
      <c r="N1913" s="287" t="s">
        <v>45</v>
      </c>
      <c r="O1913" s="286" t="e">
        <f>VLOOKUP(Q1913,重复!A:A,1,FALSE)</f>
        <v>#N/A</v>
      </c>
      <c r="P1913" s="317" t="s">
        <v>3512</v>
      </c>
      <c r="Q1913" s="279" t="s">
        <v>4290</v>
      </c>
      <c r="R1913" s="180" t="s">
        <v>4191</v>
      </c>
    </row>
    <row r="1914" spans="1:18">
      <c r="A1914" s="278" t="s">
        <v>4630</v>
      </c>
      <c r="B1914" s="278" t="s">
        <v>3509</v>
      </c>
      <c r="C1914" s="279" t="s">
        <v>4631</v>
      </c>
      <c r="D1914" s="317" t="s">
        <v>4197</v>
      </c>
      <c r="E1914" s="285">
        <v>6277.90655172412</v>
      </c>
      <c r="F1914" s="285"/>
      <c r="G1914" s="286"/>
      <c r="H1914" s="286"/>
      <c r="I1914" s="286"/>
      <c r="J1914" s="286"/>
      <c r="K1914" s="286" t="e">
        <f>INDEX('2月'!F:F,MATCH(G1914,'2月'!A:A,0))</f>
        <v>#N/A</v>
      </c>
      <c r="L1914" s="287" t="s">
        <v>45</v>
      </c>
      <c r="M1914" s="287"/>
      <c r="N1914" s="287" t="s">
        <v>45</v>
      </c>
      <c r="O1914" s="286" t="e">
        <f>VLOOKUP(Q1914,重复!A:A,1,FALSE)</f>
        <v>#N/A</v>
      </c>
      <c r="P1914" s="317" t="s">
        <v>3512</v>
      </c>
      <c r="Q1914" s="279" t="s">
        <v>4290</v>
      </c>
      <c r="R1914" s="180" t="s">
        <v>4195</v>
      </c>
    </row>
    <row r="1915" spans="1:18">
      <c r="A1915" s="278" t="s">
        <v>4632</v>
      </c>
      <c r="B1915" s="278" t="s">
        <v>3509</v>
      </c>
      <c r="C1915" s="314"/>
      <c r="D1915" s="317" t="s">
        <v>4200</v>
      </c>
      <c r="E1915" s="285">
        <v>6277.90655172412</v>
      </c>
      <c r="F1915" s="285"/>
      <c r="G1915" s="286"/>
      <c r="H1915" s="286"/>
      <c r="I1915" s="286"/>
      <c r="J1915" s="286"/>
      <c r="K1915" s="286" t="e">
        <f>INDEX('2月'!F:F,MATCH(G1915,'2月'!A:A,0))</f>
        <v>#N/A</v>
      </c>
      <c r="L1915" s="287" t="s">
        <v>45</v>
      </c>
      <c r="M1915" s="287"/>
      <c r="N1915" s="287" t="s">
        <v>45</v>
      </c>
      <c r="O1915" s="286" t="e">
        <f>VLOOKUP(Q1915,重复!A:A,1,FALSE)</f>
        <v>#N/A</v>
      </c>
      <c r="P1915" s="317" t="s">
        <v>3512</v>
      </c>
      <c r="Q1915" s="279" t="s">
        <v>4290</v>
      </c>
      <c r="R1915" s="180" t="s">
        <v>4201</v>
      </c>
    </row>
    <row r="1916" spans="1:18">
      <c r="A1916" s="278" t="s">
        <v>4633</v>
      </c>
      <c r="B1916" s="278" t="s">
        <v>3509</v>
      </c>
      <c r="C1916" s="314"/>
      <c r="D1916" s="317" t="s">
        <v>4203</v>
      </c>
      <c r="E1916" s="285">
        <v>0</v>
      </c>
      <c r="F1916" s="285"/>
      <c r="G1916" s="286"/>
      <c r="H1916" s="286"/>
      <c r="I1916" s="286"/>
      <c r="J1916" s="286"/>
      <c r="K1916" s="286" t="e">
        <f>INDEX('2月'!F:F,MATCH(G1916,'2月'!A:A,0))</f>
        <v>#N/A</v>
      </c>
      <c r="L1916" s="287" t="s">
        <v>45</v>
      </c>
      <c r="M1916" s="287"/>
      <c r="N1916" s="287" t="s">
        <v>45</v>
      </c>
      <c r="O1916" s="286" t="e">
        <f>VLOOKUP(Q1916,重复!A:A,1,FALSE)</f>
        <v>#N/A</v>
      </c>
      <c r="P1916" s="317" t="s">
        <v>3512</v>
      </c>
      <c r="Q1916" s="279" t="s">
        <v>4290</v>
      </c>
      <c r="R1916" s="180" t="s">
        <v>4204</v>
      </c>
    </row>
    <row r="1917" s="267" customFormat="1" ht="16.5" spans="1:18">
      <c r="A1917" s="278" t="s">
        <v>4634</v>
      </c>
      <c r="B1917" s="278" t="s">
        <v>3509</v>
      </c>
      <c r="C1917" s="279" t="s">
        <v>4628</v>
      </c>
      <c r="D1917" s="317" t="s">
        <v>900</v>
      </c>
      <c r="E1917" s="285">
        <v>6277.90655172412</v>
      </c>
      <c r="F1917" s="285"/>
      <c r="G1917" s="286"/>
      <c r="H1917" s="286"/>
      <c r="I1917" s="286"/>
      <c r="J1917" s="286"/>
      <c r="K1917" s="286" t="e">
        <f>INDEX('2月'!F:F,MATCH(G1917,'2月'!A:A,0))</f>
        <v>#N/A</v>
      </c>
      <c r="L1917" s="287" t="s">
        <v>45</v>
      </c>
      <c r="M1917" s="287"/>
      <c r="N1917" s="287" t="s">
        <v>45</v>
      </c>
      <c r="O1917" s="286" t="e">
        <f>VLOOKUP(Q1917,重复!A:A,1,FALSE)</f>
        <v>#N/A</v>
      </c>
      <c r="P1917" s="317" t="s">
        <v>3512</v>
      </c>
      <c r="Q1917" s="279" t="s">
        <v>4290</v>
      </c>
      <c r="R1917" s="180" t="s">
        <v>4210</v>
      </c>
    </row>
    <row r="1918" spans="1:18">
      <c r="A1918" s="278" t="s">
        <v>4635</v>
      </c>
      <c r="B1918" s="278" t="s">
        <v>3509</v>
      </c>
      <c r="C1918" s="279" t="s">
        <v>4636</v>
      </c>
      <c r="D1918" s="317" t="s">
        <v>4213</v>
      </c>
      <c r="E1918" s="285">
        <v>6277.90655172412</v>
      </c>
      <c r="F1918" s="285"/>
      <c r="G1918" s="286">
        <v>318</v>
      </c>
      <c r="H1918" s="286" t="s">
        <v>4214</v>
      </c>
      <c r="I1918" s="286" t="s">
        <v>4213</v>
      </c>
      <c r="J1918" s="286" t="s">
        <v>33</v>
      </c>
      <c r="K1918" s="286">
        <f>INDEX('2月'!F:F,MATCH(G1918,'2月'!A:A,0))</f>
        <v>0</v>
      </c>
      <c r="L1918" s="287" t="s">
        <v>45</v>
      </c>
      <c r="M1918" s="287"/>
      <c r="N1918" s="287" t="s">
        <v>33</v>
      </c>
      <c r="O1918" s="286" t="str">
        <f>VLOOKUP(Q1918,重复!A:A,1,FALSE)</f>
        <v>技师Pad端</v>
      </c>
      <c r="P1918" s="317" t="s">
        <v>3512</v>
      </c>
      <c r="Q1918" s="279" t="s">
        <v>3838</v>
      </c>
      <c r="R1918" s="180" t="s">
        <v>4215</v>
      </c>
    </row>
    <row r="1919" spans="1:18">
      <c r="A1919" s="278" t="s">
        <v>4637</v>
      </c>
      <c r="B1919" s="278" t="s">
        <v>3509</v>
      </c>
      <c r="C1919" s="279" t="s">
        <v>4638</v>
      </c>
      <c r="D1919" s="317" t="s">
        <v>4218</v>
      </c>
      <c r="E1919" s="285">
        <v>6277.90655172412</v>
      </c>
      <c r="F1919" s="285"/>
      <c r="G1919" s="286"/>
      <c r="H1919" s="286"/>
      <c r="I1919" s="286"/>
      <c r="J1919" s="286"/>
      <c r="K1919" s="286" t="e">
        <f>INDEX('2月'!F:F,MATCH(G1919,'2月'!A:A,0))</f>
        <v>#N/A</v>
      </c>
      <c r="L1919" s="287" t="s">
        <v>45</v>
      </c>
      <c r="M1919" s="287"/>
      <c r="N1919" s="287" t="s">
        <v>45</v>
      </c>
      <c r="O1919" s="286" t="str">
        <f>VLOOKUP(Q1919,重复!A:A,1,FALSE)</f>
        <v>技师Pad端</v>
      </c>
      <c r="P1919" s="317" t="s">
        <v>3512</v>
      </c>
      <c r="Q1919" s="279" t="s">
        <v>3838</v>
      </c>
      <c r="R1919" s="180" t="s">
        <v>4219</v>
      </c>
    </row>
    <row r="1920" spans="1:18">
      <c r="A1920" s="278" t="s">
        <v>4639</v>
      </c>
      <c r="B1920" s="278" t="s">
        <v>3509</v>
      </c>
      <c r="C1920" s="279" t="s">
        <v>4640</v>
      </c>
      <c r="D1920" s="317" t="s">
        <v>4221</v>
      </c>
      <c r="E1920" s="285">
        <v>6277.90655172412</v>
      </c>
      <c r="F1920" s="285"/>
      <c r="G1920" s="286"/>
      <c r="H1920" s="286"/>
      <c r="I1920" s="286"/>
      <c r="J1920" s="286"/>
      <c r="K1920" s="286" t="e">
        <f>INDEX('2月'!F:F,MATCH(G1920,'2月'!A:A,0))</f>
        <v>#N/A</v>
      </c>
      <c r="L1920" s="287" t="s">
        <v>45</v>
      </c>
      <c r="M1920" s="287"/>
      <c r="N1920" s="287" t="s">
        <v>45</v>
      </c>
      <c r="O1920" s="286" t="str">
        <f>VLOOKUP(Q1920,重复!A:A,1,FALSE)</f>
        <v>技师Pad端</v>
      </c>
      <c r="P1920" s="317" t="s">
        <v>3512</v>
      </c>
      <c r="Q1920" s="279" t="s">
        <v>3838</v>
      </c>
      <c r="R1920" s="180" t="s">
        <v>4222</v>
      </c>
    </row>
    <row r="1921" spans="1:18">
      <c r="A1921" s="278" t="s">
        <v>4641</v>
      </c>
      <c r="B1921" s="278" t="s">
        <v>3509</v>
      </c>
      <c r="C1921" s="314"/>
      <c r="D1921" s="317" t="s">
        <v>4224</v>
      </c>
      <c r="E1921" s="285">
        <v>6277.90655172412</v>
      </c>
      <c r="F1921" s="285"/>
      <c r="G1921" s="286"/>
      <c r="H1921" s="286"/>
      <c r="I1921" s="286"/>
      <c r="J1921" s="286"/>
      <c r="K1921" s="286" t="e">
        <f>INDEX('2月'!F:F,MATCH(G1921,'2月'!A:A,0))</f>
        <v>#N/A</v>
      </c>
      <c r="L1921" s="287" t="s">
        <v>45</v>
      </c>
      <c r="M1921" s="287"/>
      <c r="N1921" s="287" t="s">
        <v>45</v>
      </c>
      <c r="O1921" s="286" t="str">
        <f>VLOOKUP(Q1921,重复!A:A,1,FALSE)</f>
        <v>技师Pad端</v>
      </c>
      <c r="P1921" s="317" t="s">
        <v>3512</v>
      </c>
      <c r="Q1921" s="279" t="s">
        <v>3838</v>
      </c>
      <c r="R1921" s="180" t="s">
        <v>4225</v>
      </c>
    </row>
    <row r="1922" spans="1:18">
      <c r="A1922" s="278" t="s">
        <v>4642</v>
      </c>
      <c r="B1922" s="278" t="s">
        <v>3509</v>
      </c>
      <c r="C1922" s="279" t="s">
        <v>4643</v>
      </c>
      <c r="D1922" s="317" t="s">
        <v>4228</v>
      </c>
      <c r="E1922" s="285">
        <v>6277.90655172412</v>
      </c>
      <c r="F1922" s="285"/>
      <c r="G1922" s="286"/>
      <c r="H1922" s="286"/>
      <c r="I1922" s="286"/>
      <c r="J1922" s="286"/>
      <c r="K1922" s="286" t="e">
        <f>INDEX('2月'!F:F,MATCH(G1922,'2月'!A:A,0))</f>
        <v>#N/A</v>
      </c>
      <c r="L1922" s="287" t="s">
        <v>45</v>
      </c>
      <c r="M1922" s="287"/>
      <c r="N1922" s="287" t="s">
        <v>45</v>
      </c>
      <c r="O1922" s="286" t="str">
        <f>VLOOKUP(Q1922,重复!A:A,1,FALSE)</f>
        <v>技师Pad端</v>
      </c>
      <c r="P1922" s="317" t="s">
        <v>3512</v>
      </c>
      <c r="Q1922" s="279" t="s">
        <v>3838</v>
      </c>
      <c r="R1922" s="180" t="s">
        <v>4229</v>
      </c>
    </row>
    <row r="1923" spans="1:18">
      <c r="A1923" s="278" t="s">
        <v>4644</v>
      </c>
      <c r="B1923" s="278" t="s">
        <v>3509</v>
      </c>
      <c r="C1923" s="314"/>
      <c r="D1923" s="317" t="s">
        <v>4231</v>
      </c>
      <c r="E1923" s="285">
        <v>7847.38318965515</v>
      </c>
      <c r="F1923" s="285"/>
      <c r="G1923" s="286"/>
      <c r="H1923" s="286"/>
      <c r="I1923" s="286"/>
      <c r="J1923" s="286"/>
      <c r="K1923" s="286" t="e">
        <f>INDEX('2月'!F:F,MATCH(G1923,'2月'!A:A,0))</f>
        <v>#N/A</v>
      </c>
      <c r="L1923" s="287" t="s">
        <v>45</v>
      </c>
      <c r="M1923" s="287"/>
      <c r="N1923" s="287" t="s">
        <v>45</v>
      </c>
      <c r="O1923" s="286" t="str">
        <f>VLOOKUP(Q1923,重复!A:A,1,FALSE)</f>
        <v>技师Pad端</v>
      </c>
      <c r="P1923" s="317" t="s">
        <v>3512</v>
      </c>
      <c r="Q1923" s="279" t="s">
        <v>3838</v>
      </c>
      <c r="R1923" s="180" t="s">
        <v>4232</v>
      </c>
    </row>
    <row r="1924" spans="1:18">
      <c r="A1924" s="278" t="s">
        <v>4645</v>
      </c>
      <c r="B1924" s="278" t="s">
        <v>3509</v>
      </c>
      <c r="C1924" s="314"/>
      <c r="D1924" s="317" t="s">
        <v>4234</v>
      </c>
      <c r="E1924" s="285">
        <v>7847.38318965515</v>
      </c>
      <c r="F1924" s="285"/>
      <c r="G1924" s="286"/>
      <c r="H1924" s="286"/>
      <c r="I1924" s="286"/>
      <c r="J1924" s="286"/>
      <c r="K1924" s="286" t="e">
        <f>INDEX('2月'!F:F,MATCH(G1924,'2月'!A:A,0))</f>
        <v>#N/A</v>
      </c>
      <c r="L1924" s="287" t="s">
        <v>45</v>
      </c>
      <c r="M1924" s="287"/>
      <c r="N1924" s="287" t="s">
        <v>45</v>
      </c>
      <c r="O1924" s="286" t="str">
        <f>VLOOKUP(Q1924,重复!A:A,1,FALSE)</f>
        <v>技师Pad端</v>
      </c>
      <c r="P1924" s="317" t="s">
        <v>3512</v>
      </c>
      <c r="Q1924" s="279" t="s">
        <v>3838</v>
      </c>
      <c r="R1924" s="180" t="s">
        <v>4229</v>
      </c>
    </row>
    <row r="1925" spans="1:18">
      <c r="A1925" s="278" t="s">
        <v>4646</v>
      </c>
      <c r="B1925" s="278" t="s">
        <v>3509</v>
      </c>
      <c r="C1925" s="314"/>
      <c r="D1925" s="317" t="s">
        <v>4236</v>
      </c>
      <c r="E1925" s="285">
        <v>6277.90655172412</v>
      </c>
      <c r="F1925" s="285"/>
      <c r="G1925" s="286"/>
      <c r="H1925" s="286"/>
      <c r="I1925" s="286"/>
      <c r="J1925" s="286"/>
      <c r="K1925" s="286" t="e">
        <f>INDEX('2月'!F:F,MATCH(G1925,'2月'!A:A,0))</f>
        <v>#N/A</v>
      </c>
      <c r="L1925" s="287" t="s">
        <v>45</v>
      </c>
      <c r="M1925" s="287"/>
      <c r="N1925" s="287" t="s">
        <v>45</v>
      </c>
      <c r="O1925" s="286" t="str">
        <f>VLOOKUP(Q1925,重复!A:A,1,FALSE)</f>
        <v>技师Pad端</v>
      </c>
      <c r="P1925" s="317" t="s">
        <v>3512</v>
      </c>
      <c r="Q1925" s="279" t="s">
        <v>3838</v>
      </c>
      <c r="R1925" s="180" t="s">
        <v>4237</v>
      </c>
    </row>
    <row r="1926" spans="1:18">
      <c r="A1926" s="278" t="s">
        <v>4647</v>
      </c>
      <c r="B1926" s="278" t="s">
        <v>3509</v>
      </c>
      <c r="C1926" s="279" t="s">
        <v>4601</v>
      </c>
      <c r="D1926" s="317" t="s">
        <v>4239</v>
      </c>
      <c r="E1926" s="285">
        <v>7847.38318965515</v>
      </c>
      <c r="F1926" s="285"/>
      <c r="G1926" s="286"/>
      <c r="H1926" s="286"/>
      <c r="I1926" s="286"/>
      <c r="J1926" s="286"/>
      <c r="K1926" s="286" t="e">
        <f>INDEX('2月'!F:F,MATCH(G1926,'2月'!A:A,0))</f>
        <v>#N/A</v>
      </c>
      <c r="L1926" s="287" t="s">
        <v>45</v>
      </c>
      <c r="M1926" s="287"/>
      <c r="N1926" s="287" t="s">
        <v>45</v>
      </c>
      <c r="O1926" s="286" t="str">
        <f>VLOOKUP(Q1926,重复!A:A,1,FALSE)</f>
        <v>技师Pad端</v>
      </c>
      <c r="P1926" s="317" t="s">
        <v>3512</v>
      </c>
      <c r="Q1926" s="279" t="s">
        <v>3838</v>
      </c>
      <c r="R1926" s="180" t="s">
        <v>4240</v>
      </c>
    </row>
    <row r="1927" spans="1:18">
      <c r="A1927" s="278" t="s">
        <v>4648</v>
      </c>
      <c r="B1927" s="278" t="s">
        <v>3509</v>
      </c>
      <c r="C1927" s="314"/>
      <c r="D1927" s="317" t="s">
        <v>4242</v>
      </c>
      <c r="E1927" s="285">
        <v>7847.38318965515</v>
      </c>
      <c r="F1927" s="285"/>
      <c r="G1927" s="286"/>
      <c r="H1927" s="286"/>
      <c r="I1927" s="286"/>
      <c r="J1927" s="286"/>
      <c r="K1927" s="286" t="e">
        <f>INDEX('2月'!F:F,MATCH(G1927,'2月'!A:A,0))</f>
        <v>#N/A</v>
      </c>
      <c r="L1927" s="287" t="s">
        <v>45</v>
      </c>
      <c r="M1927" s="287"/>
      <c r="N1927" s="287" t="s">
        <v>45</v>
      </c>
      <c r="O1927" s="286" t="str">
        <f>VLOOKUP(Q1927,重复!A:A,1,FALSE)</f>
        <v>技师Pad端</v>
      </c>
      <c r="P1927" s="317" t="s">
        <v>3512</v>
      </c>
      <c r="Q1927" s="279" t="s">
        <v>3838</v>
      </c>
      <c r="R1927" s="180" t="s">
        <v>4240</v>
      </c>
    </row>
    <row r="1928" spans="1:18">
      <c r="A1928" s="278" t="s">
        <v>4649</v>
      </c>
      <c r="B1928" s="278" t="s">
        <v>3509</v>
      </c>
      <c r="C1928" s="314"/>
      <c r="D1928" s="317" t="s">
        <v>3015</v>
      </c>
      <c r="E1928" s="285">
        <v>7847.38318965515</v>
      </c>
      <c r="F1928" s="285"/>
      <c r="G1928" s="286"/>
      <c r="H1928" s="286"/>
      <c r="I1928" s="286"/>
      <c r="J1928" s="286"/>
      <c r="K1928" s="286" t="e">
        <f>INDEX('2月'!F:F,MATCH(G1928,'2月'!A:A,0))</f>
        <v>#N/A</v>
      </c>
      <c r="L1928" s="287" t="s">
        <v>45</v>
      </c>
      <c r="M1928" s="287"/>
      <c r="N1928" s="287" t="s">
        <v>45</v>
      </c>
      <c r="O1928" s="286" t="str">
        <f>VLOOKUP(Q1928,重复!A:A,1,FALSE)</f>
        <v>技师Pad端</v>
      </c>
      <c r="P1928" s="317" t="s">
        <v>3512</v>
      </c>
      <c r="Q1928" s="279" t="s">
        <v>3838</v>
      </c>
      <c r="R1928" s="180" t="s">
        <v>4245</v>
      </c>
    </row>
    <row r="1929" spans="1:18">
      <c r="A1929" s="278" t="s">
        <v>4650</v>
      </c>
      <c r="B1929" s="278" t="s">
        <v>3509</v>
      </c>
      <c r="C1929" s="314"/>
      <c r="D1929" s="317" t="s">
        <v>4247</v>
      </c>
      <c r="E1929" s="285">
        <v>6277.90655172412</v>
      </c>
      <c r="F1929" s="285"/>
      <c r="G1929" s="286">
        <v>330</v>
      </c>
      <c r="H1929" s="286" t="s">
        <v>3869</v>
      </c>
      <c r="I1929" s="286" t="s">
        <v>3844</v>
      </c>
      <c r="J1929" s="286" t="s">
        <v>33</v>
      </c>
      <c r="K1929" s="286">
        <f>INDEX('2月'!F:F,MATCH(G1929,'2月'!A:A,0))</f>
        <v>0</v>
      </c>
      <c r="L1929" s="287" t="s">
        <v>45</v>
      </c>
      <c r="M1929" s="287"/>
      <c r="N1929" s="287" t="s">
        <v>33</v>
      </c>
      <c r="O1929" s="286" t="str">
        <f>VLOOKUP(Q1929,重复!A:A,1,FALSE)</f>
        <v>技师Pad端</v>
      </c>
      <c r="P1929" s="317" t="s">
        <v>3512</v>
      </c>
      <c r="Q1929" s="279" t="s">
        <v>3838</v>
      </c>
      <c r="R1929" s="180" t="s">
        <v>4248</v>
      </c>
    </row>
    <row r="1930" spans="1:18">
      <c r="A1930" s="278" t="s">
        <v>4651</v>
      </c>
      <c r="B1930" s="278" t="s">
        <v>3509</v>
      </c>
      <c r="C1930" s="314"/>
      <c r="D1930" s="317" t="s">
        <v>4253</v>
      </c>
      <c r="E1930" s="285">
        <v>6277.90655172412</v>
      </c>
      <c r="F1930" s="285"/>
      <c r="G1930" s="286"/>
      <c r="H1930" s="286"/>
      <c r="I1930" s="286"/>
      <c r="J1930" s="286"/>
      <c r="K1930" s="286" t="e">
        <f>INDEX('2月'!F:F,MATCH(G1930,'2月'!A:A,0))</f>
        <v>#N/A</v>
      </c>
      <c r="L1930" s="287" t="s">
        <v>45</v>
      </c>
      <c r="M1930" s="287"/>
      <c r="N1930" s="287" t="s">
        <v>45</v>
      </c>
      <c r="O1930" s="286" t="str">
        <f>VLOOKUP(Q1930,重复!A:A,1,FALSE)</f>
        <v>技师Pad端</v>
      </c>
      <c r="P1930" s="317" t="s">
        <v>3512</v>
      </c>
      <c r="Q1930" s="279" t="s">
        <v>3838</v>
      </c>
      <c r="R1930" s="180" t="s">
        <v>4254</v>
      </c>
    </row>
    <row r="1931" spans="1:18">
      <c r="A1931" s="278" t="s">
        <v>4652</v>
      </c>
      <c r="B1931" s="278" t="s">
        <v>3509</v>
      </c>
      <c r="C1931" s="314"/>
      <c r="D1931" s="317" t="s">
        <v>4256</v>
      </c>
      <c r="E1931" s="285">
        <v>6277.90655172412</v>
      </c>
      <c r="F1931" s="285"/>
      <c r="G1931" s="286"/>
      <c r="H1931" s="286"/>
      <c r="I1931" s="286"/>
      <c r="J1931" s="286"/>
      <c r="K1931" s="286" t="e">
        <f>INDEX('2月'!F:F,MATCH(G1931,'2月'!A:A,0))</f>
        <v>#N/A</v>
      </c>
      <c r="L1931" s="287" t="s">
        <v>45</v>
      </c>
      <c r="M1931" s="287"/>
      <c r="N1931" s="287" t="s">
        <v>45</v>
      </c>
      <c r="O1931" s="286" t="str">
        <f>VLOOKUP(Q1931,重复!A:A,1,FALSE)</f>
        <v>技师Pad端</v>
      </c>
      <c r="P1931" s="317" t="s">
        <v>3512</v>
      </c>
      <c r="Q1931" s="279" t="s">
        <v>3838</v>
      </c>
      <c r="R1931" s="180" t="s">
        <v>4257</v>
      </c>
    </row>
    <row r="1932" spans="1:18">
      <c r="A1932" s="278" t="s">
        <v>4653</v>
      </c>
      <c r="B1932" s="278" t="s">
        <v>3509</v>
      </c>
      <c r="C1932" s="314"/>
      <c r="D1932" s="317" t="s">
        <v>3847</v>
      </c>
      <c r="E1932" s="285">
        <v>6277.90655172412</v>
      </c>
      <c r="F1932" s="285"/>
      <c r="G1932" s="286">
        <v>340</v>
      </c>
      <c r="H1932" s="286" t="s">
        <v>3894</v>
      </c>
      <c r="I1932" s="286" t="s">
        <v>4250</v>
      </c>
      <c r="J1932" s="286" t="s">
        <v>33</v>
      </c>
      <c r="K1932" s="286">
        <f>INDEX('2月'!F:F,MATCH(G1932,'2月'!A:A,0))</f>
        <v>0</v>
      </c>
      <c r="L1932" s="287" t="s">
        <v>45</v>
      </c>
      <c r="M1932" s="287"/>
      <c r="N1932" s="287" t="s">
        <v>33</v>
      </c>
      <c r="O1932" s="286" t="str">
        <f>VLOOKUP(Q1932,重复!A:A,1,FALSE)</f>
        <v>技师Pad端</v>
      </c>
      <c r="P1932" s="317" t="s">
        <v>3512</v>
      </c>
      <c r="Q1932" s="279" t="s">
        <v>3838</v>
      </c>
      <c r="R1932" s="180" t="s">
        <v>4251</v>
      </c>
    </row>
    <row r="1933" spans="1:18">
      <c r="A1933" s="278" t="s">
        <v>4654</v>
      </c>
      <c r="B1933" s="278" t="s">
        <v>3509</v>
      </c>
      <c r="C1933" s="279" t="s">
        <v>4655</v>
      </c>
      <c r="D1933" s="317" t="s">
        <v>4267</v>
      </c>
      <c r="E1933" s="285">
        <v>0</v>
      </c>
      <c r="F1933" s="285"/>
      <c r="G1933" s="286"/>
      <c r="H1933" s="286"/>
      <c r="I1933" s="286"/>
      <c r="J1933" s="286"/>
      <c r="K1933" s="286" t="e">
        <f>INDEX('2月'!F:F,MATCH(G1933,'2月'!A:A,0))</f>
        <v>#N/A</v>
      </c>
      <c r="L1933" s="287" t="s">
        <v>45</v>
      </c>
      <c r="M1933" s="287"/>
      <c r="N1933" s="287" t="s">
        <v>45</v>
      </c>
      <c r="O1933" s="286" t="str">
        <f>VLOOKUP(Q1933,重复!A:A,1,FALSE)</f>
        <v>技师Pad端</v>
      </c>
      <c r="P1933" s="317" t="s">
        <v>3512</v>
      </c>
      <c r="Q1933" s="279" t="s">
        <v>3838</v>
      </c>
      <c r="R1933" s="180" t="s">
        <v>4268</v>
      </c>
    </row>
    <row r="1934" spans="1:18">
      <c r="A1934" s="278" t="s">
        <v>4656</v>
      </c>
      <c r="B1934" s="278" t="s">
        <v>3509</v>
      </c>
      <c r="C1934" s="314"/>
      <c r="D1934" s="317" t="s">
        <v>4270</v>
      </c>
      <c r="E1934" s="285">
        <v>6277.90655172412</v>
      </c>
      <c r="F1934" s="285"/>
      <c r="G1934" s="286"/>
      <c r="H1934" s="286"/>
      <c r="I1934" s="286"/>
      <c r="J1934" s="286"/>
      <c r="K1934" s="286" t="e">
        <f>INDEX('2月'!F:F,MATCH(G1934,'2月'!A:A,0))</f>
        <v>#N/A</v>
      </c>
      <c r="L1934" s="287" t="s">
        <v>45</v>
      </c>
      <c r="M1934" s="287"/>
      <c r="N1934" s="287" t="s">
        <v>45</v>
      </c>
      <c r="O1934" s="286" t="str">
        <f>VLOOKUP(Q1934,重复!A:A,1,FALSE)</f>
        <v>技师Pad端</v>
      </c>
      <c r="P1934" s="317" t="s">
        <v>3512</v>
      </c>
      <c r="Q1934" s="279" t="s">
        <v>3838</v>
      </c>
      <c r="R1934" s="180" t="s">
        <v>4271</v>
      </c>
    </row>
    <row r="1935" spans="1:18">
      <c r="A1935" s="278" t="s">
        <v>4657</v>
      </c>
      <c r="B1935" s="278" t="s">
        <v>3509</v>
      </c>
      <c r="C1935" s="314"/>
      <c r="D1935" s="317" t="s">
        <v>4273</v>
      </c>
      <c r="E1935" s="285">
        <v>6277.90655172412</v>
      </c>
      <c r="F1935" s="285"/>
      <c r="G1935" s="286"/>
      <c r="H1935" s="286"/>
      <c r="I1935" s="286"/>
      <c r="J1935" s="286"/>
      <c r="K1935" s="286" t="e">
        <f>INDEX('2月'!F:F,MATCH(G1935,'2月'!A:A,0))</f>
        <v>#N/A</v>
      </c>
      <c r="L1935" s="287" t="s">
        <v>45</v>
      </c>
      <c r="M1935" s="287"/>
      <c r="N1935" s="287" t="s">
        <v>45</v>
      </c>
      <c r="O1935" s="286" t="str">
        <f>VLOOKUP(Q1935,重复!A:A,1,FALSE)</f>
        <v>技师Pad端</v>
      </c>
      <c r="P1935" s="317" t="s">
        <v>3512</v>
      </c>
      <c r="Q1935" s="279" t="s">
        <v>3838</v>
      </c>
      <c r="R1935" s="180" t="s">
        <v>4274</v>
      </c>
    </row>
    <row r="1936" spans="1:18">
      <c r="A1936" s="278" t="s">
        <v>4658</v>
      </c>
      <c r="B1936" s="278" t="s">
        <v>3509</v>
      </c>
      <c r="C1936" s="279" t="s">
        <v>4614</v>
      </c>
      <c r="D1936" s="317" t="s">
        <v>4276</v>
      </c>
      <c r="E1936" s="285">
        <v>6277.90655172412</v>
      </c>
      <c r="F1936" s="285"/>
      <c r="G1936" s="286"/>
      <c r="H1936" s="286"/>
      <c r="I1936" s="286"/>
      <c r="J1936" s="286"/>
      <c r="K1936" s="286" t="e">
        <f>INDEX('2月'!F:F,MATCH(G1936,'2月'!A:A,0))</f>
        <v>#N/A</v>
      </c>
      <c r="L1936" s="287" t="s">
        <v>45</v>
      </c>
      <c r="M1936" s="287"/>
      <c r="N1936" s="287" t="s">
        <v>45</v>
      </c>
      <c r="O1936" s="286" t="str">
        <f>VLOOKUP(Q1936,重复!A:A,1,FALSE)</f>
        <v>技师Pad端</v>
      </c>
      <c r="P1936" s="317" t="s">
        <v>3512</v>
      </c>
      <c r="Q1936" s="279" t="s">
        <v>3838</v>
      </c>
      <c r="R1936" s="180" t="s">
        <v>3851</v>
      </c>
    </row>
    <row r="1937" spans="1:18">
      <c r="A1937" s="278" t="s">
        <v>4659</v>
      </c>
      <c r="B1937" s="278" t="s">
        <v>3509</v>
      </c>
      <c r="C1937" s="279" t="s">
        <v>4618</v>
      </c>
      <c r="D1937" s="317" t="s">
        <v>4278</v>
      </c>
      <c r="E1937" s="285">
        <v>7847.38318965515</v>
      </c>
      <c r="F1937" s="285"/>
      <c r="G1937" s="286"/>
      <c r="H1937" s="286"/>
      <c r="I1937" s="286"/>
      <c r="J1937" s="286"/>
      <c r="K1937" s="286" t="e">
        <f>INDEX('2月'!F:F,MATCH(G1937,'2月'!A:A,0))</f>
        <v>#N/A</v>
      </c>
      <c r="L1937" s="287" t="s">
        <v>45</v>
      </c>
      <c r="M1937" s="287"/>
      <c r="N1937" s="287" t="s">
        <v>45</v>
      </c>
      <c r="O1937" s="286" t="str">
        <f>VLOOKUP(Q1937,重复!A:A,1,FALSE)</f>
        <v>技师Pad端</v>
      </c>
      <c r="P1937" s="317" t="s">
        <v>3512</v>
      </c>
      <c r="Q1937" s="279" t="s">
        <v>3838</v>
      </c>
      <c r="R1937" s="180" t="s">
        <v>4279</v>
      </c>
    </row>
    <row r="1938" spans="1:18">
      <c r="A1938" s="278" t="s">
        <v>4660</v>
      </c>
      <c r="B1938" s="278" t="s">
        <v>3509</v>
      </c>
      <c r="C1938" s="314"/>
      <c r="D1938" s="317" t="s">
        <v>4281</v>
      </c>
      <c r="E1938" s="285">
        <v>6277.90655172412</v>
      </c>
      <c r="F1938" s="285"/>
      <c r="G1938" s="286"/>
      <c r="H1938" s="286"/>
      <c r="I1938" s="286"/>
      <c r="J1938" s="286"/>
      <c r="K1938" s="286" t="e">
        <f>INDEX('2月'!F:F,MATCH(G1938,'2月'!A:A,0))</f>
        <v>#N/A</v>
      </c>
      <c r="L1938" s="287" t="s">
        <v>45</v>
      </c>
      <c r="M1938" s="287"/>
      <c r="N1938" s="287" t="s">
        <v>45</v>
      </c>
      <c r="O1938" s="286" t="str">
        <f>VLOOKUP(Q1938,重复!A:A,1,FALSE)</f>
        <v>技师Pad端</v>
      </c>
      <c r="P1938" s="317" t="s">
        <v>3512</v>
      </c>
      <c r="Q1938" s="279" t="s">
        <v>3838</v>
      </c>
      <c r="R1938" s="180" t="s">
        <v>4163</v>
      </c>
    </row>
    <row r="1939" spans="1:18">
      <c r="A1939" s="278" t="s">
        <v>4661</v>
      </c>
      <c r="B1939" s="278" t="s">
        <v>3509</v>
      </c>
      <c r="C1939" s="314"/>
      <c r="D1939" s="317" t="s">
        <v>4283</v>
      </c>
      <c r="E1939" s="285">
        <v>6277.90655172412</v>
      </c>
      <c r="F1939" s="285"/>
      <c r="G1939" s="286"/>
      <c r="H1939" s="286"/>
      <c r="I1939" s="286"/>
      <c r="J1939" s="286"/>
      <c r="K1939" s="286" t="e">
        <f>INDEX('2月'!F:F,MATCH(G1939,'2月'!A:A,0))</f>
        <v>#N/A</v>
      </c>
      <c r="L1939" s="287" t="s">
        <v>45</v>
      </c>
      <c r="M1939" s="287"/>
      <c r="N1939" s="287" t="s">
        <v>45</v>
      </c>
      <c r="O1939" s="286" t="str">
        <f>VLOOKUP(Q1939,重复!A:A,1,FALSE)</f>
        <v>技师Pad端</v>
      </c>
      <c r="P1939" s="317" t="s">
        <v>3512</v>
      </c>
      <c r="Q1939" s="279" t="s">
        <v>3838</v>
      </c>
      <c r="R1939" s="180" t="s">
        <v>4139</v>
      </c>
    </row>
    <row r="1940" spans="1:18">
      <c r="A1940" s="278" t="s">
        <v>4662</v>
      </c>
      <c r="B1940" s="278" t="s">
        <v>3509</v>
      </c>
      <c r="C1940" s="279" t="s">
        <v>4663</v>
      </c>
      <c r="D1940" s="317" t="s">
        <v>4289</v>
      </c>
      <c r="E1940" s="285">
        <v>7847.38318965515</v>
      </c>
      <c r="F1940" s="285"/>
      <c r="G1940" s="286"/>
      <c r="H1940" s="286"/>
      <c r="I1940" s="286"/>
      <c r="J1940" s="286"/>
      <c r="K1940" s="286" t="e">
        <f>INDEX('2月'!F:F,MATCH(G1940,'2月'!A:A,0))</f>
        <v>#N/A</v>
      </c>
      <c r="L1940" s="287" t="s">
        <v>45</v>
      </c>
      <c r="M1940" s="287"/>
      <c r="N1940" s="287" t="s">
        <v>45</v>
      </c>
      <c r="O1940" s="286" t="e">
        <f>VLOOKUP(Q1940,重复!A:A,1,FALSE)</f>
        <v>#N/A</v>
      </c>
      <c r="P1940" s="317" t="s">
        <v>3512</v>
      </c>
      <c r="Q1940" s="279" t="s">
        <v>4290</v>
      </c>
      <c r="R1940" s="180" t="s">
        <v>4291</v>
      </c>
    </row>
    <row r="1941" spans="1:18">
      <c r="A1941" s="278" t="s">
        <v>4664</v>
      </c>
      <c r="B1941" s="278" t="s">
        <v>3509</v>
      </c>
      <c r="C1941" s="314"/>
      <c r="D1941" s="317" t="s">
        <v>4293</v>
      </c>
      <c r="E1941" s="285">
        <v>6277.90655172412</v>
      </c>
      <c r="F1941" s="285"/>
      <c r="G1941" s="286"/>
      <c r="H1941" s="286"/>
      <c r="I1941" s="286"/>
      <c r="J1941" s="286"/>
      <c r="K1941" s="286" t="e">
        <f>INDEX('2月'!F:F,MATCH(G1941,'2月'!A:A,0))</f>
        <v>#N/A</v>
      </c>
      <c r="L1941" s="287" t="s">
        <v>45</v>
      </c>
      <c r="M1941" s="287"/>
      <c r="N1941" s="287" t="s">
        <v>45</v>
      </c>
      <c r="O1941" s="286" t="e">
        <f>VLOOKUP(Q1941,重复!A:A,1,FALSE)</f>
        <v>#N/A</v>
      </c>
      <c r="P1941" s="317" t="s">
        <v>3512</v>
      </c>
      <c r="Q1941" s="279" t="s">
        <v>4290</v>
      </c>
      <c r="R1941" s="290" t="s">
        <v>4665</v>
      </c>
    </row>
    <row r="1942" spans="1:18">
      <c r="A1942" s="278" t="s">
        <v>4666</v>
      </c>
      <c r="B1942" s="278" t="s">
        <v>3509</v>
      </c>
      <c r="C1942" s="313" t="s">
        <v>4667</v>
      </c>
      <c r="D1942" s="314" t="s">
        <v>4296</v>
      </c>
      <c r="E1942" s="285">
        <v>7847.38318965515</v>
      </c>
      <c r="F1942" s="285"/>
      <c r="G1942" s="286"/>
      <c r="H1942" s="286"/>
      <c r="I1942" s="286"/>
      <c r="J1942" s="286"/>
      <c r="K1942" s="286" t="e">
        <f>INDEX('2月'!F:F,MATCH(G1942,'2月'!A:A,0))</f>
        <v>#N/A</v>
      </c>
      <c r="L1942" s="287" t="s">
        <v>45</v>
      </c>
      <c r="M1942" s="287"/>
      <c r="N1942" s="287" t="s">
        <v>45</v>
      </c>
      <c r="O1942" s="286" t="e">
        <f>VLOOKUP(Q1942,重复!A:A,1,FALSE)</f>
        <v>#N/A</v>
      </c>
      <c r="P1942" s="317" t="s">
        <v>3512</v>
      </c>
      <c r="Q1942" s="279" t="s">
        <v>4290</v>
      </c>
      <c r="R1942" s="180" t="s">
        <v>4297</v>
      </c>
    </row>
    <row r="1943" spans="1:18">
      <c r="A1943" s="278" t="s">
        <v>4668</v>
      </c>
      <c r="B1943" s="278" t="s">
        <v>3509</v>
      </c>
      <c r="C1943" s="315"/>
      <c r="D1943" s="314" t="s">
        <v>1425</v>
      </c>
      <c r="E1943" s="285">
        <v>6277.90655172412</v>
      </c>
      <c r="F1943" s="285"/>
      <c r="G1943" s="286"/>
      <c r="H1943" s="286"/>
      <c r="I1943" s="286"/>
      <c r="J1943" s="286"/>
      <c r="K1943" s="286" t="e">
        <f>INDEX('2月'!F:F,MATCH(G1943,'2月'!A:A,0))</f>
        <v>#N/A</v>
      </c>
      <c r="L1943" s="287" t="s">
        <v>45</v>
      </c>
      <c r="M1943" s="287"/>
      <c r="N1943" s="287" t="s">
        <v>45</v>
      </c>
      <c r="O1943" s="286" t="e">
        <f>VLOOKUP(Q1943,重复!A:A,1,FALSE)</f>
        <v>#N/A</v>
      </c>
      <c r="P1943" s="317" t="s">
        <v>3512</v>
      </c>
      <c r="Q1943" s="279" t="s">
        <v>4290</v>
      </c>
      <c r="R1943" s="180" t="s">
        <v>4208</v>
      </c>
    </row>
    <row r="1944" spans="1:18">
      <c r="A1944" s="278" t="s">
        <v>4669</v>
      </c>
      <c r="B1944" s="278" t="s">
        <v>3509</v>
      </c>
      <c r="C1944" s="313" t="s">
        <v>4670</v>
      </c>
      <c r="D1944" s="314" t="s">
        <v>4304</v>
      </c>
      <c r="E1944" s="285">
        <v>7847.38318965515</v>
      </c>
      <c r="F1944" s="285"/>
      <c r="G1944" s="286"/>
      <c r="H1944" s="286"/>
      <c r="I1944" s="286"/>
      <c r="J1944" s="286"/>
      <c r="K1944" s="286" t="e">
        <f>INDEX('2月'!F:F,MATCH(G1944,'2月'!A:A,0))</f>
        <v>#N/A</v>
      </c>
      <c r="L1944" s="287" t="s">
        <v>45</v>
      </c>
      <c r="M1944" s="287"/>
      <c r="N1944" s="287" t="s">
        <v>45</v>
      </c>
      <c r="O1944" s="286" t="e">
        <f>VLOOKUP(Q1944,重复!A:A,1,FALSE)</f>
        <v>#N/A</v>
      </c>
      <c r="P1944" s="317" t="s">
        <v>3512</v>
      </c>
      <c r="Q1944" s="279" t="s">
        <v>4290</v>
      </c>
      <c r="R1944" s="180" t="s">
        <v>4302</v>
      </c>
    </row>
    <row r="1945" spans="1:18">
      <c r="A1945" s="278" t="s">
        <v>4671</v>
      </c>
      <c r="B1945" s="278" t="s">
        <v>3509</v>
      </c>
      <c r="C1945" s="313" t="s">
        <v>4672</v>
      </c>
      <c r="D1945" s="314" t="s">
        <v>4314</v>
      </c>
      <c r="E1945" s="285">
        <v>6277.90655172412</v>
      </c>
      <c r="F1945" s="285"/>
      <c r="G1945" s="286"/>
      <c r="H1945" s="286"/>
      <c r="I1945" s="286"/>
      <c r="J1945" s="286"/>
      <c r="K1945" s="286" t="e">
        <f>INDEX('2月'!F:F,MATCH(G1945,'2月'!A:A,0))</f>
        <v>#N/A</v>
      </c>
      <c r="L1945" s="287" t="s">
        <v>45</v>
      </c>
      <c r="M1945" s="287"/>
      <c r="N1945" s="287" t="s">
        <v>45</v>
      </c>
      <c r="O1945" s="286" t="e">
        <f>VLOOKUP(Q1945,重复!A:A,1,FALSE)</f>
        <v>#N/A</v>
      </c>
      <c r="P1945" s="317" t="s">
        <v>3512</v>
      </c>
      <c r="Q1945" s="279" t="s">
        <v>4290</v>
      </c>
      <c r="R1945" s="180" t="s">
        <v>4312</v>
      </c>
    </row>
    <row r="1946" spans="1:18">
      <c r="A1946" s="278" t="s">
        <v>4673</v>
      </c>
      <c r="B1946" s="311" t="s">
        <v>3509</v>
      </c>
      <c r="C1946" s="312"/>
      <c r="D1946" s="332" t="s">
        <v>4316</v>
      </c>
      <c r="E1946" s="285">
        <v>7847.38318965515</v>
      </c>
      <c r="F1946" s="285"/>
      <c r="G1946" s="286"/>
      <c r="H1946" s="286"/>
      <c r="I1946" s="286"/>
      <c r="J1946" s="286"/>
      <c r="K1946" s="286" t="e">
        <f>INDEX('2月'!F:F,MATCH(G1946,'2月'!A:A,0))</f>
        <v>#N/A</v>
      </c>
      <c r="L1946" s="287" t="s">
        <v>45</v>
      </c>
      <c r="M1946" s="287"/>
      <c r="N1946" s="287" t="s">
        <v>45</v>
      </c>
      <c r="O1946" s="286" t="e">
        <f>VLOOKUP(Q1946,重复!A:A,1,FALSE)</f>
        <v>#N/A</v>
      </c>
      <c r="P1946" s="312" t="s">
        <v>3512</v>
      </c>
      <c r="Q1946" s="279" t="s">
        <v>4290</v>
      </c>
      <c r="R1946" s="180" t="s">
        <v>4312</v>
      </c>
    </row>
    <row r="1947" spans="1:18">
      <c r="A1947" s="278" t="s">
        <v>4674</v>
      </c>
      <c r="B1947" s="278" t="s">
        <v>3509</v>
      </c>
      <c r="C1947" s="315"/>
      <c r="D1947" s="314" t="s">
        <v>4318</v>
      </c>
      <c r="E1947" s="285">
        <v>7847.38318965515</v>
      </c>
      <c r="F1947" s="285"/>
      <c r="G1947" s="286"/>
      <c r="H1947" s="286"/>
      <c r="I1947" s="286"/>
      <c r="J1947" s="286"/>
      <c r="K1947" s="286" t="e">
        <f>INDEX('2月'!F:F,MATCH(G1947,'2月'!A:A,0))</f>
        <v>#N/A</v>
      </c>
      <c r="L1947" s="287" t="s">
        <v>45</v>
      </c>
      <c r="M1947" s="287"/>
      <c r="N1947" s="287" t="s">
        <v>45</v>
      </c>
      <c r="O1947" s="286" t="e">
        <f>VLOOKUP(Q1947,重复!A:A,1,FALSE)</f>
        <v>#N/A</v>
      </c>
      <c r="P1947" s="317" t="s">
        <v>3512</v>
      </c>
      <c r="Q1947" s="279" t="s">
        <v>4290</v>
      </c>
      <c r="R1947" s="180" t="s">
        <v>4319</v>
      </c>
    </row>
    <row r="1948" spans="1:18">
      <c r="A1948" s="278" t="s">
        <v>4675</v>
      </c>
      <c r="B1948" s="278" t="s">
        <v>3509</v>
      </c>
      <c r="C1948" s="313" t="s">
        <v>4676</v>
      </c>
      <c r="D1948" s="314" t="s">
        <v>4329</v>
      </c>
      <c r="E1948" s="285">
        <v>7847.38318965515</v>
      </c>
      <c r="F1948" s="285"/>
      <c r="G1948" s="286"/>
      <c r="H1948" s="286"/>
      <c r="I1948" s="286"/>
      <c r="J1948" s="286"/>
      <c r="K1948" s="286" t="e">
        <f>INDEX('2月'!F:F,MATCH(G1948,'2月'!A:A,0))</f>
        <v>#N/A</v>
      </c>
      <c r="L1948" s="287" t="s">
        <v>45</v>
      </c>
      <c r="M1948" s="287"/>
      <c r="N1948" s="287" t="s">
        <v>45</v>
      </c>
      <c r="O1948" s="286" t="e">
        <f>VLOOKUP(Q1948,重复!A:A,1,FALSE)</f>
        <v>#N/A</v>
      </c>
      <c r="P1948" s="317" t="s">
        <v>3512</v>
      </c>
      <c r="Q1948" s="279" t="s">
        <v>4326</v>
      </c>
      <c r="R1948" s="180" t="s">
        <v>4327</v>
      </c>
    </row>
    <row r="1949" spans="1:18">
      <c r="A1949" s="278" t="s">
        <v>4677</v>
      </c>
      <c r="B1949" s="278" t="s">
        <v>3509</v>
      </c>
      <c r="C1949" s="313" t="s">
        <v>4678</v>
      </c>
      <c r="D1949" s="314" t="s">
        <v>4341</v>
      </c>
      <c r="E1949" s="285">
        <v>6277.90655172412</v>
      </c>
      <c r="F1949" s="285"/>
      <c r="G1949" s="286"/>
      <c r="H1949" s="286"/>
      <c r="I1949" s="286"/>
      <c r="J1949" s="286"/>
      <c r="K1949" s="286" t="e">
        <f>INDEX('2月'!F:F,MATCH(G1949,'2月'!A:A,0))</f>
        <v>#N/A</v>
      </c>
      <c r="L1949" s="287" t="s">
        <v>45</v>
      </c>
      <c r="M1949" s="287"/>
      <c r="N1949" s="287" t="s">
        <v>45</v>
      </c>
      <c r="O1949" s="286" t="e">
        <f>VLOOKUP(Q1949,重复!A:A,1,FALSE)</f>
        <v>#N/A</v>
      </c>
      <c r="P1949" s="317" t="s">
        <v>3512</v>
      </c>
      <c r="Q1949" s="279" t="s">
        <v>4326</v>
      </c>
      <c r="R1949" s="180" t="s">
        <v>4342</v>
      </c>
    </row>
    <row r="1950" spans="1:18">
      <c r="A1950" s="278" t="s">
        <v>4679</v>
      </c>
      <c r="B1950" s="278" t="s">
        <v>3509</v>
      </c>
      <c r="C1950" s="315"/>
      <c r="D1950" s="314" t="s">
        <v>3673</v>
      </c>
      <c r="E1950" s="285">
        <v>6277.90655172412</v>
      </c>
      <c r="F1950" s="285"/>
      <c r="G1950" s="286"/>
      <c r="H1950" s="286"/>
      <c r="I1950" s="286"/>
      <c r="J1950" s="286"/>
      <c r="K1950" s="286" t="e">
        <f>INDEX('2月'!F:F,MATCH(G1950,'2月'!A:A,0))</f>
        <v>#N/A</v>
      </c>
      <c r="L1950" s="287" t="s">
        <v>45</v>
      </c>
      <c r="M1950" s="287"/>
      <c r="N1950" s="287" t="s">
        <v>45</v>
      </c>
      <c r="O1950" s="286" t="e">
        <f>VLOOKUP(Q1950,重复!A:A,1,FALSE)</f>
        <v>#N/A</v>
      </c>
      <c r="P1950" s="317" t="s">
        <v>3512</v>
      </c>
      <c r="Q1950" s="279" t="s">
        <v>4326</v>
      </c>
      <c r="R1950" s="180" t="s">
        <v>4344</v>
      </c>
    </row>
    <row r="1951" spans="1:18">
      <c r="A1951" s="278" t="s">
        <v>4680</v>
      </c>
      <c r="B1951" s="278" t="s">
        <v>3509</v>
      </c>
      <c r="C1951" s="313" t="s">
        <v>4681</v>
      </c>
      <c r="D1951" s="314" t="s">
        <v>4347</v>
      </c>
      <c r="E1951" s="285">
        <v>6277.90655172412</v>
      </c>
      <c r="F1951" s="285"/>
      <c r="G1951" s="286"/>
      <c r="H1951" s="286"/>
      <c r="I1951" s="286"/>
      <c r="J1951" s="286"/>
      <c r="K1951" s="286" t="e">
        <f>INDEX('2月'!F:F,MATCH(G1951,'2月'!A:A,0))</f>
        <v>#N/A</v>
      </c>
      <c r="L1951" s="287" t="s">
        <v>45</v>
      </c>
      <c r="M1951" s="287"/>
      <c r="N1951" s="287" t="s">
        <v>45</v>
      </c>
      <c r="O1951" s="286" t="e">
        <f>VLOOKUP(Q1951,重复!A:A,1,FALSE)</f>
        <v>#N/A</v>
      </c>
      <c r="P1951" s="317" t="s">
        <v>3512</v>
      </c>
      <c r="Q1951" s="279" t="s">
        <v>4326</v>
      </c>
      <c r="R1951" s="180" t="s">
        <v>4348</v>
      </c>
    </row>
    <row r="1952" spans="1:18">
      <c r="A1952" s="278" t="s">
        <v>4682</v>
      </c>
      <c r="B1952" s="278" t="s">
        <v>3509</v>
      </c>
      <c r="C1952" s="315"/>
      <c r="D1952" s="314" t="s">
        <v>3679</v>
      </c>
      <c r="E1952" s="285">
        <v>6277.90655172412</v>
      </c>
      <c r="F1952" s="285"/>
      <c r="G1952" s="286"/>
      <c r="H1952" s="286"/>
      <c r="I1952" s="286"/>
      <c r="J1952" s="286"/>
      <c r="K1952" s="286" t="e">
        <f>INDEX('2月'!F:F,MATCH(G1952,'2月'!A:A,0))</f>
        <v>#N/A</v>
      </c>
      <c r="L1952" s="287" t="s">
        <v>45</v>
      </c>
      <c r="M1952" s="287"/>
      <c r="N1952" s="287" t="s">
        <v>45</v>
      </c>
      <c r="O1952" s="286" t="e">
        <f>VLOOKUP(Q1952,重复!A:A,1,FALSE)</f>
        <v>#N/A</v>
      </c>
      <c r="P1952" s="317" t="s">
        <v>3512</v>
      </c>
      <c r="Q1952" s="279" t="s">
        <v>4326</v>
      </c>
      <c r="R1952" s="180" t="s">
        <v>4353</v>
      </c>
    </row>
    <row r="1953" spans="1:18">
      <c r="A1953" s="278" t="s">
        <v>4683</v>
      </c>
      <c r="B1953" s="278" t="s">
        <v>3509</v>
      </c>
      <c r="C1953" s="313" t="s">
        <v>4684</v>
      </c>
      <c r="D1953" s="314" t="s">
        <v>4359</v>
      </c>
      <c r="E1953" s="285">
        <v>6277.90655172412</v>
      </c>
      <c r="F1953" s="285"/>
      <c r="G1953" s="286"/>
      <c r="H1953" s="286"/>
      <c r="I1953" s="286"/>
      <c r="J1953" s="286"/>
      <c r="K1953" s="286" t="e">
        <f>INDEX('2月'!F:F,MATCH(G1953,'2月'!A:A,0))</f>
        <v>#N/A</v>
      </c>
      <c r="L1953" s="287" t="s">
        <v>45</v>
      </c>
      <c r="M1953" s="287"/>
      <c r="N1953" s="287" t="s">
        <v>45</v>
      </c>
      <c r="O1953" s="286" t="e">
        <f>VLOOKUP(Q1953,重复!A:A,1,FALSE)</f>
        <v>#N/A</v>
      </c>
      <c r="P1953" s="317" t="s">
        <v>3512</v>
      </c>
      <c r="Q1953" s="279" t="s">
        <v>4326</v>
      </c>
      <c r="R1953" s="180" t="s">
        <v>4360</v>
      </c>
    </row>
    <row r="1954" spans="1:18">
      <c r="A1954" s="278" t="s">
        <v>4685</v>
      </c>
      <c r="B1954" s="278" t="s">
        <v>3509</v>
      </c>
      <c r="C1954" s="313" t="s">
        <v>4686</v>
      </c>
      <c r="D1954" s="314" t="s">
        <v>4003</v>
      </c>
      <c r="E1954" s="285">
        <v>6277.90655172412</v>
      </c>
      <c r="F1954" s="285"/>
      <c r="G1954" s="286"/>
      <c r="H1954" s="286"/>
      <c r="I1954" s="286"/>
      <c r="J1954" s="286"/>
      <c r="K1954" s="286" t="e">
        <f>INDEX('2月'!F:F,MATCH(G1954,'2月'!A:A,0))</f>
        <v>#N/A</v>
      </c>
      <c r="L1954" s="287" t="s">
        <v>45</v>
      </c>
      <c r="M1954" s="287"/>
      <c r="N1954" s="287" t="s">
        <v>45</v>
      </c>
      <c r="O1954" s="286" t="e">
        <f>VLOOKUP(Q1954,重复!A:A,1,FALSE)</f>
        <v>#N/A</v>
      </c>
      <c r="P1954" s="317" t="s">
        <v>3512</v>
      </c>
      <c r="Q1954" s="279" t="s">
        <v>4326</v>
      </c>
      <c r="R1954" s="180" t="s">
        <v>4366</v>
      </c>
    </row>
  </sheetData>
  <sheetProtection formatCells="0" formatColumns="0" formatRows="0" insertRows="0" insertColumns="0" insertHyperlinks="0" deleteColumns="0" deleteRows="0" sort="0" autoFilter="0" pivotTables="0"/>
  <autoFilter xmlns:etc="http://www.wps.cn/officeDocument/2017/etCustomData" ref="A1:R1954" etc:filterBottomFollowUsedRange="0">
    <extLst/>
  </autoFilter>
  <dataValidations count="4">
    <dataValidation type="list" allowBlank="1" showErrorMessage="1" sqref="IR1565 SN1565 ACJ1565 AMF1565 AWB1565 BFX1565 BPT1565 BZP1565 CJL1565 CTH1565 DDD1565 DMZ1565 DWV1565 EGR1565 EQN1565 FAJ1565 FKF1565 FUB1565 GDX1565 GNT1565 GXP1565 HHL1565 HRH1565 IBD1565 IKZ1565 IUV1565 JER1565 JON1565 JYJ1565 KIF1565 KSB1565 LBX1565 LLT1565 LVP1565 MFL1565 MPH1565 MZD1565 NIZ1565 NSV1565 OCR1565 OMN1565 OWJ1565 PGF1565 PQB1565 PZX1565 QJT1565 QTP1565 RDL1565 RNH1565 RXD1565 SGZ1565 SQV1565 TAR1565 TKN1565 TUJ1565 UEF1565 UOB1565 UXX1565 VHT1565 VRP1565 WBL1565 WLH1565 WVD1565" errorStyle="warning">
      <formula1>"ILF,EIF,EI,EO,EQ"</formula1>
    </dataValidation>
    <dataValidation allowBlank="1" showErrorMessage="1" errorTitle="错误提示" error="请输入下拉列表中的一个值" sqref="L236 N1658 N1872 N2:N10 N15:N39 N41:N94 N96:N163 N165:N230 N232:N344 N347:N589 N592:N724 N726:N1070 N1072:N1382 N1386:N1549 N1551:N1558 N1560:N1653 N1655:N1656 N1660:N1677 N1679:N1688 N1691:N1694 N1696:N1870 N1874:N1898 N1900:N1902 N1905:N1917 N1919:N1928 N1930:N1931 N1933:N1954"/>
    <dataValidation type="list" allowBlank="1" showInputMessage="1" showErrorMessage="1" sqref="IR1389:IR1564 IR1566:IR1616 IR1618:IR1713 IR1715:IR1795 SN1389:SN1564 SN1566:SN1616 SN1618:SN1713 SN1715:SN1795 ACJ1389:ACJ1564 ACJ1566:ACJ1616 ACJ1618:ACJ1713 ACJ1715:ACJ1795 AMF1389:AMF1564 AMF1566:AMF1616 AMF1618:AMF1713 AMF1715:AMF1795 AWB1389:AWB1564 AWB1566:AWB1616 AWB1618:AWB1713 AWB1715:AWB1795 BFX1389:BFX1564 BFX1566:BFX1616 BFX1618:BFX1713 BFX1715:BFX1795 BPT1389:BPT1564 BPT1566:BPT1616 BPT1618:BPT1713 BPT1715:BPT1795 BZP1389:BZP1564 BZP1566:BZP1616 BZP1618:BZP1713 BZP1715:BZP1795 CJL1389:CJL1564 CJL1566:CJL1616 CJL1618:CJL1713 CJL1715:CJL1795 CTH1389:CTH1564 CTH1566:CTH1616 CTH1618:CTH1713 CTH1715:CTH1795 DDD1389:DDD1564 DDD1566:DDD1616 DDD1618:DDD1713 DDD1715:DDD1795 DMZ1389:DMZ1564 DMZ1566:DMZ1616 DMZ1618:DMZ1713 DMZ1715:DMZ1795 DWV1389:DWV1564 DWV1566:DWV1616 DWV1618:DWV1713 DWV1715:DWV1795 EGR1389:EGR1564 EGR1566:EGR1616 EGR1618:EGR1713 EGR1715:EGR1795 EQN1389:EQN1564 EQN1566:EQN1616 EQN1618:EQN1713 EQN1715:EQN1795 FAJ1389:FAJ1564 FAJ1566:FAJ1616 FAJ1618:FAJ1713 FAJ1715:FAJ1795 FKF1389:FKF1564 FKF1566:FKF1616 FKF1618:FKF1713 FKF1715:FKF1795 FUB1389:FUB1564 FUB1566:FUB1616 FUB1618:FUB1713 FUB1715:FUB1795 GDX1389:GDX1564 GDX1566:GDX1616 GDX1618:GDX1713 GDX1715:GDX1795 GNT1389:GNT1564 GNT1566:GNT1616 GNT1618:GNT1713 GNT1715:GNT1795 GXP1389:GXP1564 GXP1566:GXP1616 GXP1618:GXP1713 GXP1715:GXP1795 HHL1389:HHL1564 HHL1566:HHL1616 HHL1618:HHL1713 HHL1715:HHL1795 HRH1389:HRH1564 HRH1566:HRH1616 HRH1618:HRH1713 HRH1715:HRH1795 IBD1389:IBD1564 IBD1566:IBD1616 IBD1618:IBD1713 IBD1715:IBD1795 IKZ1389:IKZ1564 IKZ1566:IKZ1616 IKZ1618:IKZ1713 IKZ1715:IKZ1795 IUV1389:IUV1564 IUV1566:IUV1616 IUV1618:IUV1713 IUV1715:IUV1795 JER1389:JER1564 JER1566:JER1616 JER1618:JER1713 JER1715:JER1795 JON1389:JON1564 JON1566:JON1616 JON1618:JON1713 JON1715:JON1795 JYJ1389:JYJ1564 JYJ1566:JYJ1616 JYJ1618:JYJ1713 JYJ1715:JYJ1795 KIF1389:KIF1564 KIF1566:KIF1616 KIF1618:KIF1713 KIF1715:KIF1795 KSB1389:KSB1564 KSB1566:KSB1616 KSB1618:KSB1713 KSB1715:KSB1795 LBX1389:LBX1564 LBX1566:LBX1616 LBX1618:LBX1713 LBX1715:LBX1795 LLT1389:LLT1564 LLT1566:LLT1616 LLT1618:LLT1713 LLT1715:LLT1795 LVP1389:LVP1564 LVP1566:LVP1616 LVP1618:LVP1713 LVP1715:LVP1795 MFL1389:MFL1564 MFL1566:MFL1616 MFL1618:MFL1713 MFL1715:MFL1795 MPH1389:MPH1564 MPH1566:MPH1616 MPH1618:MPH1713 MPH1715:MPH1795 MZD1389:MZD1564 MZD1566:MZD1616 MZD1618:MZD1713 MZD1715:MZD1795 NIZ1389:NIZ1564 NIZ1566:NIZ1616 NIZ1618:NIZ1713 NIZ1715:NIZ1795 NSV1389:NSV1564 NSV1566:NSV1616 NSV1618:NSV1713 NSV1715:NSV1795 OCR1389:OCR1564 OCR1566:OCR1616 OCR1618:OCR1713 OCR1715:OCR1795 OMN1389:OMN1564 OMN1566:OMN1616 OMN1618:OMN1713 OMN1715:OMN1795 OWJ1389:OWJ1564 OWJ1566:OWJ1616 OWJ1618:OWJ1713 OWJ1715:OWJ1795 PGF1389:PGF1564 PGF1566:PGF1616 PGF1618:PGF1713 PGF1715:PGF1795 PQB1389:PQB1564 PQB1566:PQB1616 PQB1618:PQB1713 PQB1715:PQB1795 PZX1389:PZX1564 PZX1566:PZX1616 PZX1618:PZX1713 PZX1715:PZX1795 QJT1389:QJT1564 QJT1566:QJT1616 QJT1618:QJT1713 QJT1715:QJT1795 QTP1389:QTP1564 QTP1566:QTP1616 QTP1618:QTP1713 QTP1715:QTP1795 RDL1389:RDL1564 RDL1566:RDL1616 RDL1618:RDL1713 RDL1715:RDL1795 RNH1389:RNH1564 RNH1566:RNH1616 RNH1618:RNH1713 RNH1715:RNH1795 RXD1389:RXD1564 RXD1566:RXD1616 RXD1618:RXD1713 RXD1715:RXD1795 SGZ1389:SGZ1564 SGZ1566:SGZ1616 SGZ1618:SGZ1713 SGZ1715:SGZ1795 SQV1389:SQV1564 SQV1566:SQV1616 SQV1618:SQV1713 SQV1715:SQV1795 TAR1389:TAR1564 TAR1566:TAR1616 TAR1618:TAR1713 TAR1715:TAR1795 TKN1389:TKN1564 TKN1566:TKN1616 TKN1618:TKN1713 TKN1715:TKN1795 TUJ1389:TUJ1564 TUJ1566:TUJ1616 TUJ1618:TUJ1713 TUJ1715:TUJ1795 UEF1389:UEF1564 UEF1566:UEF1616 UEF1618:UEF1713 UEF1715:UEF1795 UOB1389:UOB1564 UOB1566:UOB1616 UOB1618:UOB1713 UOB1715:UOB1795 UXX1389:UXX1564 UXX1566:UXX1616 UXX1618:UXX1713 UXX1715:UXX1795 VHT1389:VHT1564 VHT1566:VHT1616 VHT1618:VHT1713 VHT1715:VHT1795 VRP1389:VRP1564 VRP1566:VRP1616 VRP1618:VRP1713 VRP1715:VRP1795 WBL1389:WBL1564 WBL1566:WBL1616 WBL1618:WBL1713 WBL1715:WBL1795 WLH1389:WLH1564 WLH1566:WLH1616 WLH1618:WLH1713 WLH1715:WLH1795 WVD1389:WVD1564 WVD1566:WVD1616 WVD1618:WVD1713 WVD1715:WVD1795">
      <formula1>"ILF,EIF,EI,EO,EQ"</formula1>
    </dataValidation>
    <dataValidation type="list" allowBlank="1" showErrorMessage="1" errorTitle="错误提示" error="请输入下拉列表中的一个值" sqref="N40 N95 N164 N231 N725 N1071 N1550 N1559 N1654 N1657 N1659 N1678 N1695 N1871 N1873 N1899 N1918 N1929 N1932 L2:L235 L237:L1954 N11:N12 N345:N346 N590:N591 N1383:N1385 N1689:N1690 N1903:N1904">
      <formula1>"类似/需调整,留用/需调整,类似/完全使用G,F独有,完全留用,废弃,新需求"</formula1>
    </dataValidation>
  </dataValidations>
  <pageMargins left="0.7" right="0.7" top="0.75" bottom="0.75" header="0.3" footer="0.3"/>
  <pageSetup paperSize="9" orientation="portrait" horizontalDpi="1200" verticalDpi="12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U444"/>
  <sheetViews>
    <sheetView showGridLines="0" view="pageBreakPreview" zoomScale="70" zoomScaleNormal="70" workbookViewId="0">
      <pane ySplit="5" topLeftCell="A6" activePane="bottomLeft" state="frozen"/>
      <selection/>
      <selection pane="bottomLeft" activeCell="A6" sqref="A6"/>
    </sheetView>
  </sheetViews>
  <sheetFormatPr defaultColWidth="7.66666666666667" defaultRowHeight="13.5"/>
  <cols>
    <col min="1" max="1" width="4.33333333333333" style="1" customWidth="1"/>
    <col min="2" max="2" width="5.88888888888889" style="1" customWidth="1"/>
    <col min="3" max="3" width="9.66666666666667" style="1" customWidth="1"/>
    <col min="4" max="4" width="11.6666666666667" style="1" customWidth="1"/>
    <col min="5" max="5" width="10.7777777777778" style="1" customWidth="1"/>
    <col min="6" max="6" width="18.3333333333333" style="1" customWidth="1"/>
    <col min="7" max="7" width="6.55555555555556" style="1" customWidth="1"/>
    <col min="8" max="8" width="29.4444444444444" style="1" customWidth="1"/>
    <col min="9" max="9" width="29" style="1" customWidth="1"/>
    <col min="10" max="10" width="7" style="1" customWidth="1"/>
    <col min="11" max="11" width="18.1111111111111" style="1" customWidth="1"/>
    <col min="12" max="12" width="20.1111111111111" style="1" customWidth="1"/>
    <col min="13" max="13" width="14.5555555555556" style="1" customWidth="1"/>
    <col min="14" max="14" width="9.22222222222222" style="1" customWidth="1"/>
    <col min="15" max="15" width="18.3333333333333" style="1" customWidth="1"/>
    <col min="16" max="16" width="17.4444444444444" style="1" customWidth="1"/>
    <col min="17" max="17" width="22.2222222222222" style="1" customWidth="1"/>
    <col min="18" max="19" width="8.55555555555556" style="1" customWidth="1"/>
    <col min="20" max="20" width="19.7777777777778" style="1" customWidth="1"/>
    <col min="21" max="21" width="14.6666666666667" style="1" customWidth="1"/>
    <col min="22" max="16384" width="7.66666666666667" style="1"/>
  </cols>
  <sheetData>
    <row r="1" ht="27" customHeight="1" spans="1:21">
      <c r="A1" s="2" t="s">
        <v>6311</v>
      </c>
      <c r="B1" s="2"/>
      <c r="C1" s="2"/>
      <c r="D1" s="2"/>
      <c r="E1" s="2"/>
      <c r="F1" s="2"/>
      <c r="G1" s="2"/>
      <c r="H1" s="2"/>
      <c r="I1" s="2"/>
      <c r="J1" s="2"/>
      <c r="K1" s="2"/>
      <c r="L1" s="2"/>
      <c r="M1" s="2"/>
      <c r="N1" s="2"/>
      <c r="O1" s="2"/>
      <c r="P1" s="2"/>
      <c r="Q1" s="2"/>
      <c r="R1" s="2"/>
      <c r="S1" s="2"/>
      <c r="T1" s="2"/>
      <c r="U1" s="2"/>
    </row>
    <row r="3" ht="18.95" customHeight="1" spans="1:21">
      <c r="A3" s="3" t="s">
        <v>0</v>
      </c>
      <c r="B3" s="3" t="s">
        <v>6312</v>
      </c>
      <c r="C3" s="4" t="s">
        <v>6313</v>
      </c>
      <c r="D3" s="4"/>
      <c r="E3" s="4"/>
      <c r="F3" s="4"/>
      <c r="G3" s="4"/>
      <c r="H3" s="4"/>
      <c r="I3" s="4"/>
      <c r="J3" s="23" t="s">
        <v>6314</v>
      </c>
      <c r="K3" s="23"/>
      <c r="L3" s="23"/>
      <c r="M3" s="28" t="s">
        <v>6315</v>
      </c>
      <c r="N3" s="28" t="s">
        <v>6316</v>
      </c>
      <c r="O3" s="28" t="s">
        <v>6317</v>
      </c>
      <c r="P3" s="28" t="s">
        <v>4698</v>
      </c>
      <c r="Q3" s="37" t="s">
        <v>6318</v>
      </c>
      <c r="R3" s="38" t="s">
        <v>6319</v>
      </c>
      <c r="S3" s="38" t="s">
        <v>6320</v>
      </c>
      <c r="T3" s="38" t="s">
        <v>6321</v>
      </c>
      <c r="U3" s="45" t="s">
        <v>6183</v>
      </c>
    </row>
    <row r="4" ht="15.6" customHeight="1" spans="1:21">
      <c r="A4" s="5"/>
      <c r="B4" s="5"/>
      <c r="C4" s="6" t="s">
        <v>6322</v>
      </c>
      <c r="D4" s="6" t="s">
        <v>4687</v>
      </c>
      <c r="E4" s="3" t="s">
        <v>6323</v>
      </c>
      <c r="F4" s="6" t="s">
        <v>4688</v>
      </c>
      <c r="G4" s="3" t="s">
        <v>6324</v>
      </c>
      <c r="H4" s="3" t="s">
        <v>6325</v>
      </c>
      <c r="I4" s="6" t="s">
        <v>6326</v>
      </c>
      <c r="J4" s="24" t="s">
        <v>6322</v>
      </c>
      <c r="K4" s="24" t="s">
        <v>4687</v>
      </c>
      <c r="L4" s="24" t="s">
        <v>4688</v>
      </c>
      <c r="M4" s="29"/>
      <c r="N4" s="29"/>
      <c r="O4" s="29"/>
      <c r="P4" s="29"/>
      <c r="Q4" s="39"/>
      <c r="R4" s="38"/>
      <c r="S4" s="38"/>
      <c r="T4" s="38"/>
      <c r="U4" s="46"/>
    </row>
    <row r="5" ht="14.1" customHeight="1" spans="1:21">
      <c r="A5" s="7"/>
      <c r="B5" s="7"/>
      <c r="C5" s="6"/>
      <c r="D5" s="6"/>
      <c r="E5" s="7"/>
      <c r="F5" s="6"/>
      <c r="G5" s="7"/>
      <c r="H5" s="7"/>
      <c r="I5" s="6"/>
      <c r="J5" s="24"/>
      <c r="K5" s="25"/>
      <c r="L5" s="24"/>
      <c r="M5" s="30"/>
      <c r="N5" s="30"/>
      <c r="O5" s="30"/>
      <c r="P5" s="30"/>
      <c r="Q5" s="40"/>
      <c r="R5" s="38"/>
      <c r="S5" s="38"/>
      <c r="T5" s="38"/>
      <c r="U5" s="47"/>
    </row>
    <row r="6" ht="33" spans="1:21">
      <c r="A6" s="8">
        <v>1</v>
      </c>
      <c r="B6" s="9" t="s">
        <v>6327</v>
      </c>
      <c r="C6" s="10" t="s">
        <v>25</v>
      </c>
      <c r="D6" s="11" t="s">
        <v>20</v>
      </c>
      <c r="E6" s="17"/>
      <c r="F6" s="18" t="s">
        <v>23</v>
      </c>
      <c r="G6" s="19"/>
      <c r="H6" s="20" t="s">
        <v>6328</v>
      </c>
      <c r="I6" s="18" t="s">
        <v>6329</v>
      </c>
      <c r="J6" s="18" t="s">
        <v>6330</v>
      </c>
      <c r="K6" s="26" t="s">
        <v>6331</v>
      </c>
      <c r="L6" s="9" t="s">
        <v>6332</v>
      </c>
      <c r="M6" s="9" t="s">
        <v>6333</v>
      </c>
      <c r="N6" s="17"/>
      <c r="O6" s="18" t="s">
        <v>6334</v>
      </c>
      <c r="P6" s="10" t="s">
        <v>6335</v>
      </c>
      <c r="Q6" s="19"/>
      <c r="R6" s="41"/>
      <c r="S6" s="41"/>
      <c r="T6" s="42"/>
      <c r="U6" s="48" t="s">
        <v>6336</v>
      </c>
    </row>
    <row r="7" ht="165" customHeight="1" spans="1:21">
      <c r="A7" s="8">
        <v>2</v>
      </c>
      <c r="B7" s="9" t="s">
        <v>6327</v>
      </c>
      <c r="C7" s="12"/>
      <c r="D7" s="13"/>
      <c r="E7" s="17"/>
      <c r="F7" s="18" t="s">
        <v>28</v>
      </c>
      <c r="G7" s="19"/>
      <c r="H7" s="20" t="s">
        <v>6337</v>
      </c>
      <c r="I7" s="18" t="s">
        <v>6338</v>
      </c>
      <c r="J7" s="19"/>
      <c r="K7" s="26" t="s">
        <v>6331</v>
      </c>
      <c r="L7" s="9" t="s">
        <v>6332</v>
      </c>
      <c r="M7" s="9" t="s">
        <v>6333</v>
      </c>
      <c r="N7" s="17"/>
      <c r="O7" s="18" t="s">
        <v>6334</v>
      </c>
      <c r="P7" s="12"/>
      <c r="Q7" s="19"/>
      <c r="R7" s="41"/>
      <c r="S7" s="41"/>
      <c r="T7" s="42"/>
      <c r="U7" s="48" t="s">
        <v>6336</v>
      </c>
    </row>
    <row r="8" ht="33" spans="1:21">
      <c r="A8" s="8">
        <v>3</v>
      </c>
      <c r="B8" s="9" t="s">
        <v>6327</v>
      </c>
      <c r="C8" s="12"/>
      <c r="D8" s="13"/>
      <c r="E8" s="17"/>
      <c r="F8" s="18" t="s">
        <v>185</v>
      </c>
      <c r="G8" s="19"/>
      <c r="H8" s="20" t="s">
        <v>6337</v>
      </c>
      <c r="I8" s="18" t="s">
        <v>6339</v>
      </c>
      <c r="J8" s="19"/>
      <c r="K8" s="26" t="s">
        <v>6331</v>
      </c>
      <c r="L8" s="9" t="s">
        <v>6332</v>
      </c>
      <c r="M8" s="9" t="s">
        <v>6333</v>
      </c>
      <c r="N8" s="17"/>
      <c r="O8" s="18" t="s">
        <v>6334</v>
      </c>
      <c r="P8" s="12"/>
      <c r="Q8" s="19"/>
      <c r="R8" s="41"/>
      <c r="S8" s="41"/>
      <c r="T8" s="42"/>
      <c r="U8" s="48" t="s">
        <v>6336</v>
      </c>
    </row>
    <row r="9" ht="82.5" spans="1:21">
      <c r="A9" s="8">
        <v>4</v>
      </c>
      <c r="B9" s="9" t="s">
        <v>6327</v>
      </c>
      <c r="C9" s="12"/>
      <c r="D9" s="13"/>
      <c r="E9" s="17"/>
      <c r="F9" s="18" t="s">
        <v>136</v>
      </c>
      <c r="G9" s="19"/>
      <c r="H9" s="18" t="s">
        <v>6340</v>
      </c>
      <c r="I9" s="20" t="s">
        <v>6341</v>
      </c>
      <c r="J9" s="19"/>
      <c r="K9" s="26" t="s">
        <v>6331</v>
      </c>
      <c r="L9" s="9" t="s">
        <v>6332</v>
      </c>
      <c r="M9" s="9" t="s">
        <v>6333</v>
      </c>
      <c r="N9" s="17"/>
      <c r="O9" s="18" t="s">
        <v>6342</v>
      </c>
      <c r="P9" s="12"/>
      <c r="Q9" s="19"/>
      <c r="R9" s="41"/>
      <c r="S9" s="41"/>
      <c r="T9" s="42"/>
      <c r="U9" s="48" t="s">
        <v>6336</v>
      </c>
    </row>
    <row r="10" ht="49.5" customHeight="1" spans="1:21">
      <c r="A10" s="14">
        <v>5</v>
      </c>
      <c r="B10" s="15" t="s">
        <v>6327</v>
      </c>
      <c r="C10" s="12"/>
      <c r="D10" s="13"/>
      <c r="E10" s="21"/>
      <c r="F10" s="22" t="s">
        <v>181</v>
      </c>
      <c r="G10" s="20"/>
      <c r="H10" s="18" t="s">
        <v>6343</v>
      </c>
      <c r="I10" s="20" t="s">
        <v>6344</v>
      </c>
      <c r="J10" s="20"/>
      <c r="K10" s="27" t="s">
        <v>6331</v>
      </c>
      <c r="L10" s="15" t="s">
        <v>6332</v>
      </c>
      <c r="M10" s="15" t="s">
        <v>6333</v>
      </c>
      <c r="N10" s="21"/>
      <c r="O10" s="22" t="s">
        <v>6345</v>
      </c>
      <c r="P10" s="12"/>
      <c r="Q10" s="20"/>
      <c r="R10" s="43"/>
      <c r="S10" s="43"/>
      <c r="T10" s="44"/>
      <c r="U10" s="48" t="s">
        <v>6336</v>
      </c>
    </row>
    <row r="11" ht="33" spans="1:21">
      <c r="A11" s="8">
        <v>6</v>
      </c>
      <c r="B11" s="9" t="s">
        <v>6327</v>
      </c>
      <c r="C11" s="12"/>
      <c r="D11" s="13"/>
      <c r="E11" s="17"/>
      <c r="F11" s="18" t="s">
        <v>129</v>
      </c>
      <c r="G11" s="19"/>
      <c r="H11" s="20" t="s">
        <v>6337</v>
      </c>
      <c r="I11" s="18" t="s">
        <v>6346</v>
      </c>
      <c r="J11" s="19"/>
      <c r="K11" s="26" t="s">
        <v>6331</v>
      </c>
      <c r="L11" s="9" t="s">
        <v>6332</v>
      </c>
      <c r="M11" s="9" t="s">
        <v>6347</v>
      </c>
      <c r="N11" s="17"/>
      <c r="O11" s="18" t="s">
        <v>6348</v>
      </c>
      <c r="P11" s="12"/>
      <c r="Q11" s="19"/>
      <c r="R11" s="43"/>
      <c r="S11" s="43"/>
      <c r="T11" s="44"/>
      <c r="U11" s="48" t="s">
        <v>6336</v>
      </c>
    </row>
    <row r="12" ht="34.5" spans="1:21">
      <c r="A12" s="8">
        <v>7</v>
      </c>
      <c r="B12" s="9" t="s">
        <v>6327</v>
      </c>
      <c r="C12" s="12"/>
      <c r="D12" s="13"/>
      <c r="E12" s="17"/>
      <c r="F12" s="18" t="s">
        <v>345</v>
      </c>
      <c r="G12" s="19"/>
      <c r="H12" s="18" t="s">
        <v>6349</v>
      </c>
      <c r="I12" s="18" t="s">
        <v>345</v>
      </c>
      <c r="J12" s="19"/>
      <c r="K12" s="26" t="s">
        <v>6331</v>
      </c>
      <c r="L12" s="9" t="s">
        <v>6332</v>
      </c>
      <c r="M12" s="9" t="s">
        <v>6350</v>
      </c>
      <c r="N12" s="17"/>
      <c r="O12" s="19"/>
      <c r="P12" s="12"/>
      <c r="Q12" s="19"/>
      <c r="R12" s="43"/>
      <c r="S12" s="43"/>
      <c r="T12" s="44"/>
      <c r="U12" s="48" t="s">
        <v>6351</v>
      </c>
    </row>
    <row r="13" ht="34.5" spans="1:21">
      <c r="A13" s="8">
        <v>8</v>
      </c>
      <c r="B13" s="9" t="s">
        <v>6327</v>
      </c>
      <c r="C13" s="12"/>
      <c r="D13" s="13"/>
      <c r="E13" s="17"/>
      <c r="F13" s="18" t="s">
        <v>80</v>
      </c>
      <c r="G13" s="19"/>
      <c r="H13" s="20" t="s">
        <v>6337</v>
      </c>
      <c r="I13" s="18" t="s">
        <v>80</v>
      </c>
      <c r="J13" s="19"/>
      <c r="K13" s="26" t="s">
        <v>6331</v>
      </c>
      <c r="L13" s="9" t="s">
        <v>6332</v>
      </c>
      <c r="M13" s="9" t="s">
        <v>6350</v>
      </c>
      <c r="N13" s="17"/>
      <c r="O13" s="19"/>
      <c r="P13" s="31"/>
      <c r="Q13" s="19"/>
      <c r="R13" s="42"/>
      <c r="S13" s="42"/>
      <c r="T13" s="42"/>
      <c r="U13" s="48" t="s">
        <v>6351</v>
      </c>
    </row>
    <row r="14" ht="99" spans="1:21">
      <c r="A14" s="8">
        <v>9</v>
      </c>
      <c r="B14" s="9" t="s">
        <v>6327</v>
      </c>
      <c r="C14" s="12"/>
      <c r="D14" s="16"/>
      <c r="E14" s="17"/>
      <c r="F14" s="18" t="s">
        <v>73</v>
      </c>
      <c r="G14" s="19"/>
      <c r="H14" s="18" t="s">
        <v>6349</v>
      </c>
      <c r="I14" s="20" t="s">
        <v>6352</v>
      </c>
      <c r="J14" s="19"/>
      <c r="K14" s="26" t="s">
        <v>6353</v>
      </c>
      <c r="L14" s="9" t="s">
        <v>6353</v>
      </c>
      <c r="M14" s="9" t="s">
        <v>6333</v>
      </c>
      <c r="N14" s="17"/>
      <c r="O14" s="18" t="s">
        <v>6354</v>
      </c>
      <c r="P14" s="26" t="s">
        <v>6355</v>
      </c>
      <c r="Q14" s="19"/>
      <c r="R14" s="41"/>
      <c r="S14" s="41"/>
      <c r="T14" s="42"/>
      <c r="U14" s="48" t="s">
        <v>6336</v>
      </c>
    </row>
    <row r="15" ht="49.5" spans="1:21">
      <c r="A15" s="8">
        <v>10</v>
      </c>
      <c r="B15" s="9" t="s">
        <v>6327</v>
      </c>
      <c r="C15" s="12"/>
      <c r="D15" s="11" t="s">
        <v>76</v>
      </c>
      <c r="E15" s="17"/>
      <c r="F15" s="18" t="s">
        <v>149</v>
      </c>
      <c r="G15" s="19"/>
      <c r="H15" s="18" t="s">
        <v>6356</v>
      </c>
      <c r="I15" s="18" t="s">
        <v>6357</v>
      </c>
      <c r="J15" s="19"/>
      <c r="K15" s="26" t="s">
        <v>6331</v>
      </c>
      <c r="L15" s="9" t="s">
        <v>6332</v>
      </c>
      <c r="M15" s="9" t="s">
        <v>6333</v>
      </c>
      <c r="N15" s="17"/>
      <c r="O15" s="20" t="s">
        <v>6358</v>
      </c>
      <c r="P15" s="32" t="s">
        <v>6335</v>
      </c>
      <c r="Q15" s="19"/>
      <c r="R15" s="41"/>
      <c r="S15" s="41"/>
      <c r="T15" s="42"/>
      <c r="U15" s="48" t="s">
        <v>6336</v>
      </c>
    </row>
    <row r="16" ht="33" spans="1:21">
      <c r="A16" s="8">
        <v>11</v>
      </c>
      <c r="B16" s="9" t="s">
        <v>6327</v>
      </c>
      <c r="C16" s="12"/>
      <c r="D16" s="13"/>
      <c r="E16" s="17"/>
      <c r="F16" s="18" t="s">
        <v>163</v>
      </c>
      <c r="G16" s="19"/>
      <c r="H16" s="20" t="s">
        <v>6359</v>
      </c>
      <c r="I16" s="18" t="s">
        <v>163</v>
      </c>
      <c r="J16" s="19"/>
      <c r="K16" s="26" t="s">
        <v>6331</v>
      </c>
      <c r="L16" s="9" t="s">
        <v>6332</v>
      </c>
      <c r="M16" s="9" t="s">
        <v>6333</v>
      </c>
      <c r="N16" s="17"/>
      <c r="O16" s="18" t="s">
        <v>6360</v>
      </c>
      <c r="P16" s="33"/>
      <c r="Q16" s="19"/>
      <c r="R16" s="41"/>
      <c r="S16" s="41"/>
      <c r="T16" s="42"/>
      <c r="U16" s="48" t="s">
        <v>6336</v>
      </c>
    </row>
    <row r="17" ht="33" spans="1:21">
      <c r="A17" s="8">
        <v>12</v>
      </c>
      <c r="B17" s="9" t="s">
        <v>6327</v>
      </c>
      <c r="C17" s="12"/>
      <c r="D17" s="13"/>
      <c r="E17" s="17"/>
      <c r="F17" s="18" t="s">
        <v>172</v>
      </c>
      <c r="G17" s="19"/>
      <c r="H17" s="20" t="s">
        <v>6359</v>
      </c>
      <c r="I17" s="18" t="s">
        <v>172</v>
      </c>
      <c r="J17" s="19"/>
      <c r="K17" s="26" t="s">
        <v>6331</v>
      </c>
      <c r="L17" s="9" t="s">
        <v>6332</v>
      </c>
      <c r="M17" s="9" t="s">
        <v>6333</v>
      </c>
      <c r="N17" s="17"/>
      <c r="O17" s="18" t="s">
        <v>6360</v>
      </c>
      <c r="P17" s="33"/>
      <c r="Q17" s="19"/>
      <c r="R17" s="41"/>
      <c r="S17" s="41"/>
      <c r="T17" s="42"/>
      <c r="U17" s="48" t="s">
        <v>6336</v>
      </c>
    </row>
    <row r="18" ht="33" spans="1:21">
      <c r="A18" s="8">
        <v>13</v>
      </c>
      <c r="B18" s="9" t="s">
        <v>6327</v>
      </c>
      <c r="C18" s="12"/>
      <c r="D18" s="13"/>
      <c r="E18" s="17"/>
      <c r="F18" s="20" t="s">
        <v>6361</v>
      </c>
      <c r="G18" s="19"/>
      <c r="H18" s="20" t="s">
        <v>6359</v>
      </c>
      <c r="I18" s="18" t="s">
        <v>190</v>
      </c>
      <c r="J18" s="19"/>
      <c r="K18" s="26" t="s">
        <v>6331</v>
      </c>
      <c r="L18" s="9" t="s">
        <v>6332</v>
      </c>
      <c r="M18" s="9" t="s">
        <v>6333</v>
      </c>
      <c r="N18" s="17"/>
      <c r="O18" s="18" t="s">
        <v>6360</v>
      </c>
      <c r="P18" s="34"/>
      <c r="Q18" s="19"/>
      <c r="R18" s="41"/>
      <c r="S18" s="41"/>
      <c r="T18" s="42"/>
      <c r="U18" s="48" t="s">
        <v>6336</v>
      </c>
    </row>
    <row r="19" ht="66" spans="1:21">
      <c r="A19" s="14">
        <v>14</v>
      </c>
      <c r="B19" s="15" t="s">
        <v>6327</v>
      </c>
      <c r="C19" s="12"/>
      <c r="D19" s="13"/>
      <c r="E19" s="21"/>
      <c r="F19" s="22" t="s">
        <v>197</v>
      </c>
      <c r="G19" s="20"/>
      <c r="H19" s="18" t="s">
        <v>6356</v>
      </c>
      <c r="I19" s="20" t="s">
        <v>6362</v>
      </c>
      <c r="J19" s="20"/>
      <c r="K19" s="27" t="s">
        <v>6331</v>
      </c>
      <c r="L19" s="15" t="s">
        <v>6332</v>
      </c>
      <c r="M19" s="9" t="s">
        <v>6333</v>
      </c>
      <c r="N19" s="17"/>
      <c r="O19" s="18" t="s">
        <v>6360</v>
      </c>
      <c r="P19" s="32" t="s">
        <v>6335</v>
      </c>
      <c r="Q19" s="20"/>
      <c r="R19" s="41"/>
      <c r="S19" s="41"/>
      <c r="T19" s="42"/>
      <c r="U19" s="48" t="s">
        <v>6336</v>
      </c>
    </row>
    <row r="20" ht="33" spans="1:21">
      <c r="A20" s="8">
        <v>15</v>
      </c>
      <c r="B20" s="9" t="s">
        <v>6327</v>
      </c>
      <c r="C20" s="12"/>
      <c r="D20" s="13"/>
      <c r="E20" s="17"/>
      <c r="F20" s="18" t="s">
        <v>188</v>
      </c>
      <c r="G20" s="19"/>
      <c r="H20" s="20" t="s">
        <v>6359</v>
      </c>
      <c r="I20" s="18" t="s">
        <v>188</v>
      </c>
      <c r="J20" s="19"/>
      <c r="K20" s="26" t="s">
        <v>6331</v>
      </c>
      <c r="L20" s="9" t="s">
        <v>6332</v>
      </c>
      <c r="M20" s="9" t="s">
        <v>6333</v>
      </c>
      <c r="N20" s="17"/>
      <c r="O20" s="18" t="s">
        <v>6360</v>
      </c>
      <c r="P20" s="34"/>
      <c r="Q20" s="19"/>
      <c r="R20" s="41"/>
      <c r="S20" s="41"/>
      <c r="T20" s="42"/>
      <c r="U20" s="48" t="s">
        <v>6336</v>
      </c>
    </row>
    <row r="21" ht="115.5" spans="1:21">
      <c r="A21" s="8">
        <v>16</v>
      </c>
      <c r="B21" s="9" t="s">
        <v>6327</v>
      </c>
      <c r="C21" s="12"/>
      <c r="D21" s="13"/>
      <c r="E21" s="17"/>
      <c r="F21" s="20" t="s">
        <v>6363</v>
      </c>
      <c r="G21" s="19"/>
      <c r="H21" s="20" t="s">
        <v>6359</v>
      </c>
      <c r="I21" s="18" t="s">
        <v>6364</v>
      </c>
      <c r="J21" s="19"/>
      <c r="K21" s="26" t="s">
        <v>6365</v>
      </c>
      <c r="L21" s="9" t="s">
        <v>6353</v>
      </c>
      <c r="M21" s="9" t="s">
        <v>6333</v>
      </c>
      <c r="N21" s="17"/>
      <c r="O21" s="20" t="s">
        <v>6366</v>
      </c>
      <c r="P21" s="26" t="s">
        <v>6355</v>
      </c>
      <c r="Q21" s="19"/>
      <c r="R21" s="41"/>
      <c r="S21" s="41"/>
      <c r="T21" s="42"/>
      <c r="U21" s="48" t="s">
        <v>6336</v>
      </c>
    </row>
    <row r="22" ht="49.5" spans="1:21">
      <c r="A22" s="8">
        <v>17</v>
      </c>
      <c r="B22" s="9" t="s">
        <v>6327</v>
      </c>
      <c r="C22" s="12"/>
      <c r="D22" s="13"/>
      <c r="E22" s="17"/>
      <c r="F22" s="18" t="s">
        <v>254</v>
      </c>
      <c r="G22" s="19"/>
      <c r="H22" s="20" t="s">
        <v>6359</v>
      </c>
      <c r="I22" s="18" t="s">
        <v>6367</v>
      </c>
      <c r="J22" s="19"/>
      <c r="K22" s="17"/>
      <c r="L22" s="17"/>
      <c r="M22" s="9" t="s">
        <v>6333</v>
      </c>
      <c r="N22" s="17"/>
      <c r="O22" s="18" t="s">
        <v>6368</v>
      </c>
      <c r="P22" s="17"/>
      <c r="Q22" s="19"/>
      <c r="R22" s="41"/>
      <c r="S22" s="41"/>
      <c r="T22" s="42"/>
      <c r="U22" s="48" t="s">
        <v>6336</v>
      </c>
    </row>
    <row r="23" ht="49.5" customHeight="1" spans="1:21">
      <c r="A23" s="8">
        <v>18</v>
      </c>
      <c r="B23" s="9" t="s">
        <v>6327</v>
      </c>
      <c r="C23" s="12"/>
      <c r="D23" s="13"/>
      <c r="E23" s="17"/>
      <c r="F23" s="18" t="s">
        <v>141</v>
      </c>
      <c r="G23" s="19"/>
      <c r="H23" s="20" t="s">
        <v>6359</v>
      </c>
      <c r="I23" s="18" t="s">
        <v>6369</v>
      </c>
      <c r="J23" s="19"/>
      <c r="K23" s="17"/>
      <c r="L23" s="17"/>
      <c r="M23" s="9" t="s">
        <v>6347</v>
      </c>
      <c r="N23" s="17"/>
      <c r="O23" s="18" t="s">
        <v>6370</v>
      </c>
      <c r="P23" s="17"/>
      <c r="Q23" s="19"/>
      <c r="R23" s="43"/>
      <c r="S23" s="43"/>
      <c r="T23" s="44"/>
      <c r="U23" s="48" t="s">
        <v>6336</v>
      </c>
    </row>
    <row r="24" ht="33" spans="1:21">
      <c r="A24" s="8">
        <v>19</v>
      </c>
      <c r="B24" s="9" t="s">
        <v>6327</v>
      </c>
      <c r="C24" s="12"/>
      <c r="D24" s="16"/>
      <c r="E24" s="17"/>
      <c r="F24" s="18" t="s">
        <v>145</v>
      </c>
      <c r="G24" s="19"/>
      <c r="H24" s="20" t="s">
        <v>6359</v>
      </c>
      <c r="I24" s="18" t="s">
        <v>6371</v>
      </c>
      <c r="J24" s="19"/>
      <c r="K24" s="17"/>
      <c r="L24" s="17"/>
      <c r="M24" s="9" t="s">
        <v>6347</v>
      </c>
      <c r="N24" s="17"/>
      <c r="O24" s="18" t="s">
        <v>6370</v>
      </c>
      <c r="P24" s="17"/>
      <c r="Q24" s="19"/>
      <c r="R24" s="43"/>
      <c r="S24" s="43"/>
      <c r="T24" s="44"/>
      <c r="U24" s="48" t="s">
        <v>6336</v>
      </c>
    </row>
    <row r="25" ht="115.5" spans="1:21">
      <c r="A25" s="8">
        <v>20</v>
      </c>
      <c r="B25" s="9" t="s">
        <v>6327</v>
      </c>
      <c r="C25" s="12"/>
      <c r="D25" s="11" t="s">
        <v>57</v>
      </c>
      <c r="E25" s="17"/>
      <c r="F25" s="20" t="s">
        <v>6363</v>
      </c>
      <c r="G25" s="19"/>
      <c r="H25" s="20" t="s">
        <v>6372</v>
      </c>
      <c r="I25" s="18" t="s">
        <v>77</v>
      </c>
      <c r="J25" s="19"/>
      <c r="K25" s="26" t="s">
        <v>6365</v>
      </c>
      <c r="L25" s="9" t="s">
        <v>6353</v>
      </c>
      <c r="M25" s="9" t="s">
        <v>6333</v>
      </c>
      <c r="N25" s="17"/>
      <c r="O25" s="20" t="s">
        <v>6373</v>
      </c>
      <c r="P25" s="26" t="s">
        <v>6355</v>
      </c>
      <c r="Q25" s="19"/>
      <c r="R25" s="43"/>
      <c r="S25" s="43"/>
      <c r="T25" s="44"/>
      <c r="U25" s="48" t="s">
        <v>6336</v>
      </c>
    </row>
    <row r="26" ht="49.5" spans="1:21">
      <c r="A26" s="8">
        <v>21</v>
      </c>
      <c r="B26" s="9" t="s">
        <v>6327</v>
      </c>
      <c r="C26" s="12"/>
      <c r="D26" s="13"/>
      <c r="E26" s="17"/>
      <c r="F26" s="18" t="s">
        <v>275</v>
      </c>
      <c r="G26" s="19"/>
      <c r="H26" s="20" t="s">
        <v>6372</v>
      </c>
      <c r="I26" s="18" t="s">
        <v>6374</v>
      </c>
      <c r="J26" s="19"/>
      <c r="K26" s="26" t="s">
        <v>6365</v>
      </c>
      <c r="L26" s="9" t="s">
        <v>5448</v>
      </c>
      <c r="M26" s="9" t="s">
        <v>6333</v>
      </c>
      <c r="N26" s="17"/>
      <c r="O26" s="18" t="s">
        <v>6375</v>
      </c>
      <c r="P26" s="26" t="s">
        <v>6376</v>
      </c>
      <c r="Q26" s="19"/>
      <c r="R26" s="43"/>
      <c r="S26" s="43"/>
      <c r="T26" s="44"/>
      <c r="U26" s="48" t="s">
        <v>6336</v>
      </c>
    </row>
    <row r="27" ht="49.5" customHeight="1" spans="1:21">
      <c r="A27" s="8">
        <v>22</v>
      </c>
      <c r="B27" s="9" t="s">
        <v>6327</v>
      </c>
      <c r="C27" s="12"/>
      <c r="D27" s="13"/>
      <c r="E27" s="17"/>
      <c r="F27" s="18" t="s">
        <v>209</v>
      </c>
      <c r="G27" s="19"/>
      <c r="H27" s="20" t="s">
        <v>6372</v>
      </c>
      <c r="I27" s="18" t="s">
        <v>6377</v>
      </c>
      <c r="J27" s="19"/>
      <c r="K27" s="26" t="s">
        <v>6331</v>
      </c>
      <c r="L27" s="9" t="s">
        <v>6332</v>
      </c>
      <c r="M27" s="9" t="s">
        <v>6333</v>
      </c>
      <c r="N27" s="17"/>
      <c r="O27" s="18" t="s">
        <v>6360</v>
      </c>
      <c r="P27" s="35" t="s">
        <v>6335</v>
      </c>
      <c r="Q27" s="19"/>
      <c r="R27" s="43"/>
      <c r="S27" s="43"/>
      <c r="T27" s="44"/>
      <c r="U27" s="48" t="s">
        <v>6336</v>
      </c>
    </row>
    <row r="28" ht="33" spans="1:21">
      <c r="A28" s="8">
        <v>23</v>
      </c>
      <c r="B28" s="9" t="s">
        <v>6327</v>
      </c>
      <c r="C28" s="12"/>
      <c r="D28" s="13"/>
      <c r="E28" s="17"/>
      <c r="F28" s="18" t="s">
        <v>217</v>
      </c>
      <c r="G28" s="19"/>
      <c r="H28" s="20" t="s">
        <v>6372</v>
      </c>
      <c r="I28" s="18" t="s">
        <v>6378</v>
      </c>
      <c r="J28" s="19"/>
      <c r="K28" s="26" t="s">
        <v>6331</v>
      </c>
      <c r="L28" s="9" t="s">
        <v>6332</v>
      </c>
      <c r="M28" s="9" t="s">
        <v>6333</v>
      </c>
      <c r="N28" s="17"/>
      <c r="O28" s="18" t="s">
        <v>6360</v>
      </c>
      <c r="P28" s="36"/>
      <c r="Q28" s="19"/>
      <c r="R28" s="43"/>
      <c r="S28" s="43"/>
      <c r="T28" s="44"/>
      <c r="U28" s="48" t="s">
        <v>6336</v>
      </c>
    </row>
    <row r="29" ht="33" spans="1:21">
      <c r="A29" s="8">
        <v>24</v>
      </c>
      <c r="B29" s="9" t="s">
        <v>6327</v>
      </c>
      <c r="C29" s="12"/>
      <c r="D29" s="13"/>
      <c r="E29" s="17"/>
      <c r="F29" s="18" t="s">
        <v>55</v>
      </c>
      <c r="G29" s="19"/>
      <c r="H29" s="20" t="s">
        <v>6372</v>
      </c>
      <c r="I29" s="18" t="s">
        <v>55</v>
      </c>
      <c r="J29" s="19"/>
      <c r="K29" s="26" t="s">
        <v>6331</v>
      </c>
      <c r="L29" s="9" t="s">
        <v>6332</v>
      </c>
      <c r="M29" s="9" t="s">
        <v>6333</v>
      </c>
      <c r="N29" s="17"/>
      <c r="O29" s="18" t="s">
        <v>6360</v>
      </c>
      <c r="P29" s="36"/>
      <c r="Q29" s="19"/>
      <c r="R29" s="43"/>
      <c r="S29" s="43"/>
      <c r="T29" s="44"/>
      <c r="U29" s="48" t="s">
        <v>6336</v>
      </c>
    </row>
    <row r="30" ht="33" spans="1:21">
      <c r="A30" s="8">
        <v>25</v>
      </c>
      <c r="B30" s="9" t="s">
        <v>6327</v>
      </c>
      <c r="C30" s="12"/>
      <c r="D30" s="13"/>
      <c r="E30" s="17"/>
      <c r="F30" s="18" t="s">
        <v>229</v>
      </c>
      <c r="G30" s="19"/>
      <c r="H30" s="20" t="s">
        <v>6372</v>
      </c>
      <c r="I30" s="18" t="s">
        <v>229</v>
      </c>
      <c r="J30" s="19"/>
      <c r="K30" s="26" t="s">
        <v>6331</v>
      </c>
      <c r="L30" s="9" t="s">
        <v>6332</v>
      </c>
      <c r="M30" s="9" t="s">
        <v>6333</v>
      </c>
      <c r="N30" s="17"/>
      <c r="O30" s="18" t="s">
        <v>6360</v>
      </c>
      <c r="P30" s="36"/>
      <c r="Q30" s="19"/>
      <c r="R30" s="42"/>
      <c r="S30" s="42"/>
      <c r="T30" s="42"/>
      <c r="U30" s="48" t="s">
        <v>6336</v>
      </c>
    </row>
    <row r="31" ht="333.6" customHeight="1" spans="1:21">
      <c r="A31" s="8">
        <v>26</v>
      </c>
      <c r="B31" s="9" t="s">
        <v>6327</v>
      </c>
      <c r="C31" s="12"/>
      <c r="D31" s="13"/>
      <c r="E31" s="17"/>
      <c r="F31" s="18" t="s">
        <v>222</v>
      </c>
      <c r="G31" s="19"/>
      <c r="H31" s="20" t="s">
        <v>6372</v>
      </c>
      <c r="I31" s="18" t="s">
        <v>222</v>
      </c>
      <c r="J31" s="19"/>
      <c r="K31" s="26" t="s">
        <v>6331</v>
      </c>
      <c r="L31" s="9" t="s">
        <v>6332</v>
      </c>
      <c r="M31" s="9" t="s">
        <v>6333</v>
      </c>
      <c r="N31" s="17"/>
      <c r="O31" s="18" t="s">
        <v>6360</v>
      </c>
      <c r="P31" s="36"/>
      <c r="Q31" s="19"/>
      <c r="R31" s="42"/>
      <c r="S31" s="42"/>
      <c r="T31" s="42"/>
      <c r="U31" s="48" t="s">
        <v>6336</v>
      </c>
    </row>
    <row r="32" ht="33" spans="1:21">
      <c r="A32" s="8">
        <v>27</v>
      </c>
      <c r="B32" s="9" t="s">
        <v>6327</v>
      </c>
      <c r="C32" s="12"/>
      <c r="D32" s="13"/>
      <c r="E32" s="17"/>
      <c r="F32" s="18" t="s">
        <v>239</v>
      </c>
      <c r="G32" s="19"/>
      <c r="H32" s="20" t="s">
        <v>6372</v>
      </c>
      <c r="I32" s="18" t="s">
        <v>239</v>
      </c>
      <c r="J32" s="19"/>
      <c r="K32" s="26" t="s">
        <v>6331</v>
      </c>
      <c r="L32" s="9" t="s">
        <v>6332</v>
      </c>
      <c r="M32" s="9" t="s">
        <v>6333</v>
      </c>
      <c r="N32" s="17"/>
      <c r="O32" s="18" t="s">
        <v>6360</v>
      </c>
      <c r="P32" s="36"/>
      <c r="Q32" s="19"/>
      <c r="R32" s="42"/>
      <c r="S32" s="42"/>
      <c r="T32" s="42"/>
      <c r="U32" s="48" t="s">
        <v>6336</v>
      </c>
    </row>
    <row r="33" ht="33" spans="1:21">
      <c r="A33" s="8">
        <v>28</v>
      </c>
      <c r="B33" s="9" t="s">
        <v>6327</v>
      </c>
      <c r="C33" s="12"/>
      <c r="D33" s="13"/>
      <c r="E33" s="17"/>
      <c r="F33" s="18" t="s">
        <v>294</v>
      </c>
      <c r="G33" s="19"/>
      <c r="H33" s="20" t="s">
        <v>6372</v>
      </c>
      <c r="I33" s="18" t="s">
        <v>6379</v>
      </c>
      <c r="J33" s="19"/>
      <c r="K33" s="26" t="s">
        <v>6331</v>
      </c>
      <c r="L33" s="9" t="s">
        <v>6332</v>
      </c>
      <c r="M33" s="9" t="s">
        <v>6333</v>
      </c>
      <c r="N33" s="17"/>
      <c r="O33" s="18" t="s">
        <v>6360</v>
      </c>
      <c r="P33" s="36"/>
      <c r="Q33" s="19"/>
      <c r="R33" s="42"/>
      <c r="S33" s="42"/>
      <c r="T33" s="42"/>
      <c r="U33" s="48" t="s">
        <v>6336</v>
      </c>
    </row>
    <row r="34" ht="33" spans="1:21">
      <c r="A34" s="8">
        <v>29</v>
      </c>
      <c r="B34" s="9" t="s">
        <v>6327</v>
      </c>
      <c r="C34" s="12"/>
      <c r="D34" s="13"/>
      <c r="E34" s="17"/>
      <c r="F34" s="18" t="s">
        <v>801</v>
      </c>
      <c r="G34" s="19"/>
      <c r="H34" s="20" t="s">
        <v>6372</v>
      </c>
      <c r="I34" s="18" t="s">
        <v>6380</v>
      </c>
      <c r="J34" s="19"/>
      <c r="K34" s="26" t="s">
        <v>6331</v>
      </c>
      <c r="L34" s="9" t="s">
        <v>6332</v>
      </c>
      <c r="M34" s="9" t="s">
        <v>6333</v>
      </c>
      <c r="N34" s="17"/>
      <c r="O34" s="18" t="s">
        <v>6360</v>
      </c>
      <c r="P34" s="63"/>
      <c r="Q34" s="19"/>
      <c r="R34" s="42"/>
      <c r="S34" s="42"/>
      <c r="T34" s="42"/>
      <c r="U34" s="48" t="s">
        <v>6336</v>
      </c>
    </row>
    <row r="35" ht="132" spans="1:21">
      <c r="A35" s="14">
        <v>30</v>
      </c>
      <c r="B35" s="15" t="s">
        <v>6327</v>
      </c>
      <c r="C35" s="12"/>
      <c r="D35" s="13"/>
      <c r="E35" s="21"/>
      <c r="F35" s="18" t="s">
        <v>77</v>
      </c>
      <c r="G35" s="20"/>
      <c r="H35" s="18" t="s">
        <v>6343</v>
      </c>
      <c r="I35" s="22" t="s">
        <v>77</v>
      </c>
      <c r="J35" s="20"/>
      <c r="K35" s="27" t="s">
        <v>6365</v>
      </c>
      <c r="L35" s="9" t="s">
        <v>6353</v>
      </c>
      <c r="M35" s="9" t="s">
        <v>6333</v>
      </c>
      <c r="N35" s="9" t="s">
        <v>519</v>
      </c>
      <c r="O35" s="20" t="s">
        <v>6381</v>
      </c>
      <c r="P35" s="27" t="s">
        <v>6355</v>
      </c>
      <c r="Q35" s="20"/>
      <c r="R35" s="42"/>
      <c r="S35" s="42"/>
      <c r="T35" s="42"/>
      <c r="U35" s="48" t="s">
        <v>6336</v>
      </c>
    </row>
    <row r="36" ht="101.45" customHeight="1" spans="1:21">
      <c r="A36" s="8">
        <v>31</v>
      </c>
      <c r="B36" s="9" t="s">
        <v>6327</v>
      </c>
      <c r="C36" s="12"/>
      <c r="D36" s="13"/>
      <c r="E36" s="17"/>
      <c r="F36" s="20" t="s">
        <v>6382</v>
      </c>
      <c r="G36" s="19"/>
      <c r="H36" s="20" t="s">
        <v>6372</v>
      </c>
      <c r="I36" s="18" t="s">
        <v>6383</v>
      </c>
      <c r="J36" s="19"/>
      <c r="K36" s="26" t="s">
        <v>6365</v>
      </c>
      <c r="L36" s="17"/>
      <c r="M36" s="9" t="s">
        <v>6347</v>
      </c>
      <c r="N36" s="17"/>
      <c r="O36" s="18" t="s">
        <v>6384</v>
      </c>
      <c r="P36" s="17"/>
      <c r="Q36" s="19"/>
      <c r="R36" s="41"/>
      <c r="S36" s="41"/>
      <c r="T36" s="42"/>
      <c r="U36" s="48" t="s">
        <v>6336</v>
      </c>
    </row>
    <row r="37" ht="33" spans="1:21">
      <c r="A37" s="8">
        <v>32</v>
      </c>
      <c r="B37" s="9" t="s">
        <v>6327</v>
      </c>
      <c r="C37" s="12"/>
      <c r="D37" s="13"/>
      <c r="E37" s="17"/>
      <c r="F37" s="20" t="s">
        <v>6385</v>
      </c>
      <c r="G37" s="19"/>
      <c r="H37" s="20" t="s">
        <v>6372</v>
      </c>
      <c r="I37" s="18" t="s">
        <v>6386</v>
      </c>
      <c r="J37" s="19"/>
      <c r="K37" s="26" t="s">
        <v>6331</v>
      </c>
      <c r="L37" s="9" t="s">
        <v>6332</v>
      </c>
      <c r="M37" s="9" t="s">
        <v>6333</v>
      </c>
      <c r="N37" s="17"/>
      <c r="O37" s="18" t="s">
        <v>6360</v>
      </c>
      <c r="P37" s="17"/>
      <c r="Q37" s="19"/>
      <c r="R37" s="42"/>
      <c r="S37" s="42"/>
      <c r="T37" s="42"/>
      <c r="U37" s="48" t="s">
        <v>6336</v>
      </c>
    </row>
    <row r="38" ht="33" spans="1:21">
      <c r="A38" s="8">
        <v>33</v>
      </c>
      <c r="B38" s="9" t="s">
        <v>6327</v>
      </c>
      <c r="C38" s="12"/>
      <c r="D38" s="13"/>
      <c r="E38" s="17"/>
      <c r="F38" s="18" t="s">
        <v>273</v>
      </c>
      <c r="G38" s="19"/>
      <c r="H38" s="20" t="s">
        <v>6372</v>
      </c>
      <c r="I38" s="18" t="s">
        <v>6387</v>
      </c>
      <c r="J38" s="19"/>
      <c r="K38" s="26" t="s">
        <v>6331</v>
      </c>
      <c r="L38" s="9" t="s">
        <v>6332</v>
      </c>
      <c r="M38" s="9" t="s">
        <v>6333</v>
      </c>
      <c r="N38" s="17"/>
      <c r="O38" s="18" t="s">
        <v>6360</v>
      </c>
      <c r="P38" s="17"/>
      <c r="Q38" s="19"/>
      <c r="R38" s="42"/>
      <c r="S38" s="42"/>
      <c r="T38" s="42"/>
      <c r="U38" s="48" t="s">
        <v>6336</v>
      </c>
    </row>
    <row r="39" ht="33" spans="1:21">
      <c r="A39" s="8">
        <v>34</v>
      </c>
      <c r="B39" s="9" t="s">
        <v>6327</v>
      </c>
      <c r="C39" s="12"/>
      <c r="D39" s="16"/>
      <c r="E39" s="17"/>
      <c r="F39" s="18" t="s">
        <v>214</v>
      </c>
      <c r="G39" s="19"/>
      <c r="H39" s="20" t="s">
        <v>6372</v>
      </c>
      <c r="I39" s="18" t="s">
        <v>6388</v>
      </c>
      <c r="J39" s="19"/>
      <c r="K39" s="26" t="s">
        <v>6331</v>
      </c>
      <c r="L39" s="9" t="s">
        <v>6332</v>
      </c>
      <c r="M39" s="9" t="s">
        <v>6333</v>
      </c>
      <c r="N39" s="17"/>
      <c r="O39" s="18" t="s">
        <v>6360</v>
      </c>
      <c r="P39" s="17"/>
      <c r="Q39" s="19"/>
      <c r="R39" s="42"/>
      <c r="S39" s="42"/>
      <c r="T39" s="42"/>
      <c r="U39" s="48" t="s">
        <v>6336</v>
      </c>
    </row>
    <row r="40" ht="33" spans="1:21">
      <c r="A40" s="8">
        <v>35</v>
      </c>
      <c r="B40" s="9" t="s">
        <v>6327</v>
      </c>
      <c r="C40" s="12"/>
      <c r="D40" s="11" t="s">
        <v>335</v>
      </c>
      <c r="E40" s="17"/>
      <c r="F40" s="18" t="s">
        <v>336</v>
      </c>
      <c r="G40" s="19"/>
      <c r="H40" s="20" t="s">
        <v>6389</v>
      </c>
      <c r="I40" s="18" t="s">
        <v>336</v>
      </c>
      <c r="J40" s="19"/>
      <c r="K40" s="26" t="s">
        <v>6365</v>
      </c>
      <c r="L40" s="9" t="s">
        <v>6353</v>
      </c>
      <c r="M40" s="9" t="s">
        <v>6333</v>
      </c>
      <c r="N40" s="17"/>
      <c r="O40" s="18" t="s">
        <v>6390</v>
      </c>
      <c r="P40" s="10" t="s">
        <v>6355</v>
      </c>
      <c r="Q40" s="19"/>
      <c r="R40" s="42"/>
      <c r="S40" s="42"/>
      <c r="T40" s="42"/>
      <c r="U40" s="48" t="s">
        <v>6336</v>
      </c>
    </row>
    <row r="41" ht="33" spans="1:21">
      <c r="A41" s="8">
        <v>36</v>
      </c>
      <c r="B41" s="9" t="s">
        <v>6327</v>
      </c>
      <c r="C41" s="12"/>
      <c r="D41" s="13"/>
      <c r="E41" s="17"/>
      <c r="F41" s="18" t="s">
        <v>341</v>
      </c>
      <c r="G41" s="19"/>
      <c r="H41" s="20" t="s">
        <v>6389</v>
      </c>
      <c r="I41" s="18" t="s">
        <v>341</v>
      </c>
      <c r="J41" s="19"/>
      <c r="K41" s="26" t="s">
        <v>6365</v>
      </c>
      <c r="L41" s="9" t="s">
        <v>6353</v>
      </c>
      <c r="M41" s="9" t="s">
        <v>6333</v>
      </c>
      <c r="N41" s="17"/>
      <c r="O41" s="18" t="s">
        <v>6391</v>
      </c>
      <c r="P41" s="12"/>
      <c r="Q41" s="19"/>
      <c r="R41" s="42"/>
      <c r="S41" s="42"/>
      <c r="T41" s="42"/>
      <c r="U41" s="48" t="s">
        <v>6336</v>
      </c>
    </row>
    <row r="42" ht="116.1" customHeight="1" spans="1:21">
      <c r="A42" s="8">
        <v>37</v>
      </c>
      <c r="B42" s="9" t="s">
        <v>6327</v>
      </c>
      <c r="C42" s="12"/>
      <c r="D42" s="13"/>
      <c r="E42" s="17"/>
      <c r="F42" s="18" t="s">
        <v>343</v>
      </c>
      <c r="G42" s="19"/>
      <c r="H42" s="20" t="s">
        <v>6389</v>
      </c>
      <c r="I42" s="18" t="s">
        <v>6392</v>
      </c>
      <c r="J42" s="19"/>
      <c r="K42" s="26" t="s">
        <v>6365</v>
      </c>
      <c r="L42" s="9" t="s">
        <v>6353</v>
      </c>
      <c r="M42" s="9" t="s">
        <v>6333</v>
      </c>
      <c r="N42" s="17"/>
      <c r="O42" s="18" t="s">
        <v>6391</v>
      </c>
      <c r="P42" s="12"/>
      <c r="Q42" s="19"/>
      <c r="R42" s="41"/>
      <c r="S42" s="41"/>
      <c r="T42" s="42"/>
      <c r="U42" s="48" t="s">
        <v>6336</v>
      </c>
    </row>
    <row r="43" ht="33" spans="1:21">
      <c r="A43" s="8">
        <v>38</v>
      </c>
      <c r="B43" s="9" t="s">
        <v>6327</v>
      </c>
      <c r="C43" s="12"/>
      <c r="D43" s="13"/>
      <c r="E43" s="17"/>
      <c r="F43" s="18" t="s">
        <v>345</v>
      </c>
      <c r="G43" s="19"/>
      <c r="H43" s="20" t="s">
        <v>6389</v>
      </c>
      <c r="I43" s="18" t="s">
        <v>6393</v>
      </c>
      <c r="J43" s="19"/>
      <c r="K43" s="26" t="s">
        <v>6365</v>
      </c>
      <c r="L43" s="9" t="s">
        <v>6353</v>
      </c>
      <c r="M43" s="9" t="s">
        <v>6333</v>
      </c>
      <c r="N43" s="17"/>
      <c r="O43" s="18" t="s">
        <v>6391</v>
      </c>
      <c r="P43" s="12"/>
      <c r="Q43" s="19"/>
      <c r="R43" s="42"/>
      <c r="S43" s="42"/>
      <c r="T43" s="42"/>
      <c r="U43" s="48" t="s">
        <v>6336</v>
      </c>
    </row>
    <row r="44" ht="49.5" spans="1:21">
      <c r="A44" s="8">
        <v>39</v>
      </c>
      <c r="B44" s="9" t="s">
        <v>6327</v>
      </c>
      <c r="C44" s="12"/>
      <c r="D44" s="16"/>
      <c r="E44" s="17"/>
      <c r="F44" s="18" t="s">
        <v>347</v>
      </c>
      <c r="G44" s="19"/>
      <c r="H44" s="20" t="s">
        <v>6389</v>
      </c>
      <c r="I44" s="18" t="s">
        <v>6394</v>
      </c>
      <c r="J44" s="19"/>
      <c r="K44" s="26" t="s">
        <v>6365</v>
      </c>
      <c r="L44" s="9" t="s">
        <v>6353</v>
      </c>
      <c r="M44" s="9" t="s">
        <v>6333</v>
      </c>
      <c r="N44" s="17"/>
      <c r="O44" s="18" t="s">
        <v>6395</v>
      </c>
      <c r="P44" s="31"/>
      <c r="Q44" s="19"/>
      <c r="R44" s="41"/>
      <c r="S44" s="41"/>
      <c r="T44" s="42"/>
      <c r="U44" s="48" t="s">
        <v>6336</v>
      </c>
    </row>
    <row r="45" ht="33" spans="1:21">
      <c r="A45" s="8">
        <v>40</v>
      </c>
      <c r="B45" s="9" t="s">
        <v>6327</v>
      </c>
      <c r="C45" s="12"/>
      <c r="D45" s="49" t="s">
        <v>296</v>
      </c>
      <c r="E45" s="17"/>
      <c r="F45" s="18" t="s">
        <v>298</v>
      </c>
      <c r="G45" s="19"/>
      <c r="H45" s="20" t="s">
        <v>6396</v>
      </c>
      <c r="I45" s="18" t="s">
        <v>298</v>
      </c>
      <c r="J45" s="19"/>
      <c r="K45" s="17"/>
      <c r="L45" s="17"/>
      <c r="M45" s="9" t="s">
        <v>6347</v>
      </c>
      <c r="N45" s="17"/>
      <c r="O45" s="18" t="s">
        <v>6370</v>
      </c>
      <c r="P45" s="17"/>
      <c r="Q45" s="19"/>
      <c r="R45" s="42"/>
      <c r="S45" s="42"/>
      <c r="T45" s="42"/>
      <c r="U45" s="48" t="s">
        <v>6336</v>
      </c>
    </row>
    <row r="46" ht="33" spans="1:21">
      <c r="A46" s="8">
        <v>41</v>
      </c>
      <c r="B46" s="9" t="s">
        <v>6327</v>
      </c>
      <c r="C46" s="12"/>
      <c r="D46" s="50"/>
      <c r="E46" s="17"/>
      <c r="F46" s="18" t="s">
        <v>306</v>
      </c>
      <c r="G46" s="19"/>
      <c r="H46" s="20" t="s">
        <v>6396</v>
      </c>
      <c r="I46" s="18" t="s">
        <v>306</v>
      </c>
      <c r="J46" s="19"/>
      <c r="K46" s="17"/>
      <c r="L46" s="17"/>
      <c r="M46" s="9" t="s">
        <v>6347</v>
      </c>
      <c r="N46" s="17"/>
      <c r="O46" s="18" t="s">
        <v>6370</v>
      </c>
      <c r="P46" s="17"/>
      <c r="Q46" s="19"/>
      <c r="R46" s="42"/>
      <c r="S46" s="42"/>
      <c r="T46" s="42"/>
      <c r="U46" s="48" t="s">
        <v>6336</v>
      </c>
    </row>
    <row r="47" ht="33" spans="1:21">
      <c r="A47" s="8">
        <v>42</v>
      </c>
      <c r="B47" s="9" t="s">
        <v>6327</v>
      </c>
      <c r="C47" s="12"/>
      <c r="D47" s="50"/>
      <c r="E47" s="17"/>
      <c r="F47" s="18" t="s">
        <v>324</v>
      </c>
      <c r="G47" s="19"/>
      <c r="H47" s="20" t="s">
        <v>6396</v>
      </c>
      <c r="I47" s="18" t="s">
        <v>324</v>
      </c>
      <c r="J47" s="19"/>
      <c r="K47" s="17"/>
      <c r="L47" s="17"/>
      <c r="M47" s="9" t="s">
        <v>6347</v>
      </c>
      <c r="N47" s="17"/>
      <c r="O47" s="18" t="s">
        <v>6370</v>
      </c>
      <c r="P47" s="17"/>
      <c r="Q47" s="19"/>
      <c r="R47" s="42"/>
      <c r="S47" s="42"/>
      <c r="T47" s="42"/>
      <c r="U47" s="48" t="s">
        <v>6336</v>
      </c>
    </row>
    <row r="48" ht="33" spans="1:21">
      <c r="A48" s="8">
        <v>43</v>
      </c>
      <c r="B48" s="9" t="s">
        <v>6327</v>
      </c>
      <c r="C48" s="31"/>
      <c r="D48" s="51"/>
      <c r="E48" s="17"/>
      <c r="F48" s="18" t="s">
        <v>329</v>
      </c>
      <c r="G48" s="19"/>
      <c r="H48" s="20" t="s">
        <v>6396</v>
      </c>
      <c r="I48" s="18" t="s">
        <v>329</v>
      </c>
      <c r="J48" s="19"/>
      <c r="K48" s="17"/>
      <c r="L48" s="17"/>
      <c r="M48" s="9" t="s">
        <v>6347</v>
      </c>
      <c r="N48" s="17"/>
      <c r="O48" s="18" t="s">
        <v>6370</v>
      </c>
      <c r="P48" s="17"/>
      <c r="Q48" s="19"/>
      <c r="R48" s="42"/>
      <c r="S48" s="42"/>
      <c r="T48" s="42"/>
      <c r="U48" s="48" t="s">
        <v>6336</v>
      </c>
    </row>
    <row r="49" ht="99" spans="1:21">
      <c r="A49" s="14">
        <v>44</v>
      </c>
      <c r="B49" s="15" t="s">
        <v>6327</v>
      </c>
      <c r="C49" s="52"/>
      <c r="D49" s="53" t="s">
        <v>382</v>
      </c>
      <c r="E49" s="17"/>
      <c r="F49" s="22" t="s">
        <v>382</v>
      </c>
      <c r="G49" s="19"/>
      <c r="H49" s="57" t="s">
        <v>6397</v>
      </c>
      <c r="I49" s="22" t="s">
        <v>6398</v>
      </c>
      <c r="J49" s="61" t="s">
        <v>6399</v>
      </c>
      <c r="K49" s="17"/>
      <c r="L49" s="9" t="s">
        <v>6400</v>
      </c>
      <c r="M49" s="9" t="s">
        <v>6333</v>
      </c>
      <c r="N49" s="17"/>
      <c r="O49" s="18" t="s">
        <v>6401</v>
      </c>
      <c r="P49" s="27" t="s">
        <v>6402</v>
      </c>
      <c r="Q49" s="19"/>
      <c r="R49" s="42"/>
      <c r="S49" s="42"/>
      <c r="T49" s="42"/>
      <c r="U49" s="48" t="s">
        <v>6336</v>
      </c>
    </row>
    <row r="50" ht="66" spans="1:21">
      <c r="A50" s="8">
        <v>45</v>
      </c>
      <c r="B50" s="9" t="s">
        <v>6327</v>
      </c>
      <c r="C50" s="54"/>
      <c r="D50" s="55"/>
      <c r="E50" s="17"/>
      <c r="F50" s="18" t="s">
        <v>6403</v>
      </c>
      <c r="G50" s="19"/>
      <c r="H50" s="20" t="s">
        <v>6404</v>
      </c>
      <c r="I50" s="18" t="s">
        <v>6405</v>
      </c>
      <c r="J50" s="62"/>
      <c r="K50" s="17"/>
      <c r="L50" s="9" t="s">
        <v>518</v>
      </c>
      <c r="M50" s="9" t="s">
        <v>34</v>
      </c>
      <c r="N50" s="9" t="s">
        <v>4707</v>
      </c>
      <c r="O50" s="18" t="s">
        <v>6406</v>
      </c>
      <c r="P50" s="21" t="s">
        <v>6407</v>
      </c>
      <c r="Q50" s="19"/>
      <c r="R50" s="42"/>
      <c r="S50" s="42"/>
      <c r="T50" s="42"/>
      <c r="U50" s="48" t="s">
        <v>6351</v>
      </c>
    </row>
    <row r="51" ht="43.5" customHeight="1" spans="1:21">
      <c r="A51" s="8">
        <v>46</v>
      </c>
      <c r="B51" s="9" t="s">
        <v>6327</v>
      </c>
      <c r="C51" s="54"/>
      <c r="D51" s="56"/>
      <c r="E51" s="58"/>
      <c r="F51" s="59"/>
      <c r="G51" s="59"/>
      <c r="H51" s="59"/>
      <c r="I51" s="59"/>
      <c r="J51" s="62"/>
      <c r="K51" s="58"/>
      <c r="L51" s="9" t="s">
        <v>522</v>
      </c>
      <c r="M51" s="9" t="s">
        <v>34</v>
      </c>
      <c r="N51" s="9" t="s">
        <v>4707</v>
      </c>
      <c r="O51" s="18" t="s">
        <v>6406</v>
      </c>
      <c r="P51" s="26" t="s">
        <v>6408</v>
      </c>
      <c r="Q51" s="59"/>
      <c r="R51" s="44"/>
      <c r="S51" s="44"/>
      <c r="T51" s="44"/>
      <c r="U51" s="48" t="s">
        <v>6351</v>
      </c>
    </row>
    <row r="52" ht="34.5" spans="1:21">
      <c r="A52" s="8">
        <v>47</v>
      </c>
      <c r="B52" s="9" t="s">
        <v>6327</v>
      </c>
      <c r="C52" s="54"/>
      <c r="D52" s="56"/>
      <c r="E52" s="58"/>
      <c r="F52" s="59"/>
      <c r="G52" s="59"/>
      <c r="H52" s="59"/>
      <c r="I52" s="59"/>
      <c r="J52" s="62"/>
      <c r="K52" s="58"/>
      <c r="L52" s="9" t="s">
        <v>524</v>
      </c>
      <c r="M52" s="9" t="s">
        <v>34</v>
      </c>
      <c r="N52" s="9" t="s">
        <v>4707</v>
      </c>
      <c r="O52" s="59"/>
      <c r="P52" s="26" t="s">
        <v>6409</v>
      </c>
      <c r="Q52" s="59"/>
      <c r="R52" s="44"/>
      <c r="S52" s="44"/>
      <c r="T52" s="44"/>
      <c r="U52" s="48" t="s">
        <v>6351</v>
      </c>
    </row>
    <row r="53" ht="49.5" spans="1:21">
      <c r="A53" s="8">
        <v>48</v>
      </c>
      <c r="B53" s="9" t="s">
        <v>6327</v>
      </c>
      <c r="C53" s="54"/>
      <c r="D53" s="56"/>
      <c r="E53" s="17"/>
      <c r="F53" s="18" t="s">
        <v>388</v>
      </c>
      <c r="G53" s="19"/>
      <c r="H53" s="57" t="s">
        <v>6410</v>
      </c>
      <c r="I53" s="20" t="s">
        <v>6411</v>
      </c>
      <c r="J53" s="62"/>
      <c r="K53" s="17"/>
      <c r="L53" s="9" t="s">
        <v>6400</v>
      </c>
      <c r="M53" s="9" t="s">
        <v>6333</v>
      </c>
      <c r="N53" s="17"/>
      <c r="O53" s="18" t="s">
        <v>6360</v>
      </c>
      <c r="P53" s="26" t="s">
        <v>6402</v>
      </c>
      <c r="Q53" s="19"/>
      <c r="R53" s="42"/>
      <c r="S53" s="42"/>
      <c r="T53" s="42"/>
      <c r="U53" s="48" t="s">
        <v>6336</v>
      </c>
    </row>
    <row r="54" ht="82.5" spans="1:21">
      <c r="A54" s="14">
        <v>49</v>
      </c>
      <c r="B54" s="15" t="s">
        <v>6327</v>
      </c>
      <c r="C54" s="54"/>
      <c r="D54" s="56"/>
      <c r="E54" s="21"/>
      <c r="F54" s="22" t="s">
        <v>425</v>
      </c>
      <c r="G54" s="20"/>
      <c r="H54" s="60" t="s">
        <v>6412</v>
      </c>
      <c r="I54" s="20" t="s">
        <v>6413</v>
      </c>
      <c r="J54" s="62"/>
      <c r="K54" s="21"/>
      <c r="L54" s="15" t="s">
        <v>522</v>
      </c>
      <c r="M54" s="15" t="s">
        <v>34</v>
      </c>
      <c r="N54" s="64" t="s">
        <v>4707</v>
      </c>
      <c r="O54" s="22" t="s">
        <v>6406</v>
      </c>
      <c r="P54" s="27" t="s">
        <v>6408</v>
      </c>
      <c r="Q54" s="20"/>
      <c r="R54" s="42"/>
      <c r="S54" s="42"/>
      <c r="T54" s="42"/>
      <c r="U54" s="48" t="s">
        <v>6351</v>
      </c>
    </row>
    <row r="55" ht="99" spans="1:21">
      <c r="A55" s="8">
        <v>50</v>
      </c>
      <c r="B55" s="9" t="s">
        <v>6327</v>
      </c>
      <c r="C55" s="54"/>
      <c r="D55" s="56"/>
      <c r="E55" s="17"/>
      <c r="F55" s="18" t="s">
        <v>412</v>
      </c>
      <c r="G55" s="19"/>
      <c r="H55" s="57" t="s">
        <v>6410</v>
      </c>
      <c r="I55" s="18" t="s">
        <v>6414</v>
      </c>
      <c r="J55" s="62"/>
      <c r="K55" s="17"/>
      <c r="L55" s="9" t="s">
        <v>6400</v>
      </c>
      <c r="M55" s="9" t="s">
        <v>6333</v>
      </c>
      <c r="N55" s="17"/>
      <c r="O55" s="18" t="s">
        <v>6401</v>
      </c>
      <c r="P55" s="26" t="s">
        <v>6402</v>
      </c>
      <c r="Q55" s="19"/>
      <c r="R55" s="42"/>
      <c r="S55" s="42"/>
      <c r="T55" s="42"/>
      <c r="U55" s="48" t="s">
        <v>6336</v>
      </c>
    </row>
    <row r="56" ht="99" spans="1:21">
      <c r="A56" s="8">
        <v>51</v>
      </c>
      <c r="B56" s="9" t="s">
        <v>6327</v>
      </c>
      <c r="C56" s="33" t="s">
        <v>6415</v>
      </c>
      <c r="D56" s="50" t="s">
        <v>391</v>
      </c>
      <c r="E56" s="17"/>
      <c r="F56" s="18" t="s">
        <v>392</v>
      </c>
      <c r="G56" s="19"/>
      <c r="H56" s="57" t="s">
        <v>6410</v>
      </c>
      <c r="I56" s="18" t="s">
        <v>6416</v>
      </c>
      <c r="J56" s="50" t="s">
        <v>6417</v>
      </c>
      <c r="K56" s="17"/>
      <c r="L56" s="9" t="s">
        <v>6400</v>
      </c>
      <c r="M56" s="9" t="s">
        <v>6333</v>
      </c>
      <c r="N56" s="17"/>
      <c r="O56" s="18" t="s">
        <v>6401</v>
      </c>
      <c r="P56" s="26" t="s">
        <v>6402</v>
      </c>
      <c r="Q56" s="19"/>
      <c r="R56" s="41"/>
      <c r="S56" s="41"/>
      <c r="T56" s="42"/>
      <c r="U56" s="48" t="s">
        <v>6336</v>
      </c>
    </row>
    <row r="57" ht="99" spans="1:21">
      <c r="A57" s="8">
        <v>52</v>
      </c>
      <c r="B57" s="9" t="s">
        <v>6327</v>
      </c>
      <c r="C57" s="33"/>
      <c r="D57" s="50"/>
      <c r="E57" s="17"/>
      <c r="F57" s="18" t="s">
        <v>395</v>
      </c>
      <c r="G57" s="19"/>
      <c r="H57" s="57" t="s">
        <v>6397</v>
      </c>
      <c r="I57" s="18" t="s">
        <v>6418</v>
      </c>
      <c r="J57" s="50"/>
      <c r="K57" s="17"/>
      <c r="L57" s="9" t="s">
        <v>6400</v>
      </c>
      <c r="M57" s="9" t="s">
        <v>6333</v>
      </c>
      <c r="N57" s="17"/>
      <c r="O57" s="18" t="s">
        <v>6401</v>
      </c>
      <c r="P57" s="26" t="s">
        <v>6402</v>
      </c>
      <c r="Q57" s="19"/>
      <c r="R57" s="41"/>
      <c r="S57" s="41"/>
      <c r="T57" s="42"/>
      <c r="U57" s="48" t="s">
        <v>6336</v>
      </c>
    </row>
    <row r="58" ht="66" spans="1:21">
      <c r="A58" s="8">
        <v>53</v>
      </c>
      <c r="B58" s="9" t="s">
        <v>6327</v>
      </c>
      <c r="C58" s="33"/>
      <c r="D58" s="50"/>
      <c r="E58" s="17"/>
      <c r="F58" s="20" t="s">
        <v>6419</v>
      </c>
      <c r="G58" s="19"/>
      <c r="H58" s="20" t="s">
        <v>6404</v>
      </c>
      <c r="I58" s="18" t="s">
        <v>6420</v>
      </c>
      <c r="J58" s="50"/>
      <c r="K58" s="17"/>
      <c r="L58" s="9" t="s">
        <v>518</v>
      </c>
      <c r="M58" s="9" t="s">
        <v>34</v>
      </c>
      <c r="N58" s="65" t="s">
        <v>4707</v>
      </c>
      <c r="O58" s="18" t="s">
        <v>6406</v>
      </c>
      <c r="P58" s="21" t="s">
        <v>6407</v>
      </c>
      <c r="Q58" s="19"/>
      <c r="R58" s="41"/>
      <c r="S58" s="41"/>
      <c r="T58" s="42"/>
      <c r="U58" s="48" t="s">
        <v>6351</v>
      </c>
    </row>
    <row r="59" ht="49.5" spans="1:21">
      <c r="A59" s="14">
        <v>54</v>
      </c>
      <c r="B59" s="15" t="s">
        <v>6327</v>
      </c>
      <c r="C59" s="33"/>
      <c r="D59" s="50"/>
      <c r="E59" s="17"/>
      <c r="F59" s="22" t="s">
        <v>6421</v>
      </c>
      <c r="G59" s="19"/>
      <c r="H59" s="57" t="s">
        <v>6397</v>
      </c>
      <c r="I59" s="20" t="s">
        <v>6422</v>
      </c>
      <c r="J59" s="50"/>
      <c r="K59" s="17"/>
      <c r="L59" s="9" t="s">
        <v>522</v>
      </c>
      <c r="M59" s="9" t="s">
        <v>34</v>
      </c>
      <c r="N59" s="65" t="s">
        <v>4707</v>
      </c>
      <c r="O59" s="18" t="s">
        <v>6406</v>
      </c>
      <c r="P59" s="27" t="s">
        <v>6408</v>
      </c>
      <c r="Q59" s="19"/>
      <c r="R59" s="42"/>
      <c r="S59" s="42"/>
      <c r="T59" s="42"/>
      <c r="U59" s="48" t="s">
        <v>6351</v>
      </c>
    </row>
    <row r="60" ht="34.5" spans="1:21">
      <c r="A60" s="8">
        <v>55</v>
      </c>
      <c r="B60" s="9" t="s">
        <v>6327</v>
      </c>
      <c r="C60" s="33"/>
      <c r="D60" s="50"/>
      <c r="E60" s="17"/>
      <c r="F60" s="19"/>
      <c r="G60" s="19"/>
      <c r="H60" s="19"/>
      <c r="I60" s="19"/>
      <c r="J60" s="50"/>
      <c r="K60" s="17"/>
      <c r="L60" s="15" t="s">
        <v>529</v>
      </c>
      <c r="M60" s="9" t="s">
        <v>34</v>
      </c>
      <c r="N60" s="65" t="s">
        <v>4707</v>
      </c>
      <c r="O60" s="59"/>
      <c r="P60" s="27" t="s">
        <v>6423</v>
      </c>
      <c r="Q60" s="19"/>
      <c r="R60" s="42"/>
      <c r="S60" s="42"/>
      <c r="T60" s="42"/>
      <c r="U60" s="48" t="s">
        <v>6351</v>
      </c>
    </row>
    <row r="61" ht="34.5" spans="1:21">
      <c r="A61" s="8">
        <v>56</v>
      </c>
      <c r="B61" s="9" t="s">
        <v>6327</v>
      </c>
      <c r="C61" s="33"/>
      <c r="D61" s="50"/>
      <c r="E61" s="58"/>
      <c r="F61" s="59"/>
      <c r="G61" s="59"/>
      <c r="H61" s="59"/>
      <c r="I61" s="59"/>
      <c r="J61" s="50"/>
      <c r="K61" s="58"/>
      <c r="L61" s="9" t="s">
        <v>531</v>
      </c>
      <c r="M61" s="9" t="s">
        <v>34</v>
      </c>
      <c r="N61" s="65" t="s">
        <v>4707</v>
      </c>
      <c r="O61" s="59"/>
      <c r="P61" s="26" t="s">
        <v>6424</v>
      </c>
      <c r="Q61" s="59"/>
      <c r="R61" s="41"/>
      <c r="S61" s="41"/>
      <c r="T61" s="42"/>
      <c r="U61" s="48" t="s">
        <v>6351</v>
      </c>
    </row>
    <row r="62" ht="34.5" spans="1:21">
      <c r="A62" s="8">
        <v>57</v>
      </c>
      <c r="B62" s="9" t="s">
        <v>6327</v>
      </c>
      <c r="C62" s="33"/>
      <c r="D62" s="50"/>
      <c r="E62" s="58"/>
      <c r="F62" s="59"/>
      <c r="G62" s="59"/>
      <c r="H62" s="59"/>
      <c r="I62" s="59"/>
      <c r="J62" s="50"/>
      <c r="K62" s="58"/>
      <c r="L62" s="9" t="s">
        <v>533</v>
      </c>
      <c r="M62" s="9" t="s">
        <v>34</v>
      </c>
      <c r="N62" s="65" t="s">
        <v>4707</v>
      </c>
      <c r="O62" s="59"/>
      <c r="P62" s="26" t="s">
        <v>6425</v>
      </c>
      <c r="Q62" s="59"/>
      <c r="R62" s="42"/>
      <c r="S62" s="42"/>
      <c r="T62" s="42"/>
      <c r="U62" s="48" t="s">
        <v>6351</v>
      </c>
    </row>
    <row r="63" ht="34.5" spans="1:21">
      <c r="A63" s="8">
        <v>58</v>
      </c>
      <c r="B63" s="9" t="s">
        <v>6327</v>
      </c>
      <c r="C63" s="33"/>
      <c r="D63" s="50"/>
      <c r="E63" s="58"/>
      <c r="F63" s="59"/>
      <c r="G63" s="59"/>
      <c r="H63" s="59"/>
      <c r="I63" s="59"/>
      <c r="J63" s="50"/>
      <c r="K63" s="58"/>
      <c r="L63" s="9" t="s">
        <v>535</v>
      </c>
      <c r="M63" s="9" t="s">
        <v>34</v>
      </c>
      <c r="N63" s="65" t="s">
        <v>4707</v>
      </c>
      <c r="O63" s="59"/>
      <c r="P63" s="26" t="s">
        <v>6426</v>
      </c>
      <c r="Q63" s="59"/>
      <c r="R63" s="42"/>
      <c r="S63" s="42"/>
      <c r="T63" s="42"/>
      <c r="U63" s="48" t="s">
        <v>6351</v>
      </c>
    </row>
    <row r="64" ht="34.5" spans="1:21">
      <c r="A64" s="8">
        <v>59</v>
      </c>
      <c r="B64" s="9" t="s">
        <v>6327</v>
      </c>
      <c r="C64" s="33"/>
      <c r="D64" s="50"/>
      <c r="E64" s="58"/>
      <c r="F64" s="59"/>
      <c r="G64" s="59"/>
      <c r="H64" s="59"/>
      <c r="I64" s="59"/>
      <c r="J64" s="50"/>
      <c r="K64" s="58"/>
      <c r="L64" s="9" t="s">
        <v>537</v>
      </c>
      <c r="M64" s="9" t="s">
        <v>34</v>
      </c>
      <c r="N64" s="65" t="s">
        <v>4707</v>
      </c>
      <c r="O64" s="59"/>
      <c r="P64" s="26" t="s">
        <v>6427</v>
      </c>
      <c r="Q64" s="59"/>
      <c r="R64" s="42"/>
      <c r="S64" s="42"/>
      <c r="T64" s="42"/>
      <c r="U64" s="48" t="s">
        <v>6351</v>
      </c>
    </row>
    <row r="65" ht="49.5" spans="1:21">
      <c r="A65" s="8">
        <v>60</v>
      </c>
      <c r="B65" s="9" t="s">
        <v>6327</v>
      </c>
      <c r="C65" s="34"/>
      <c r="D65" s="51"/>
      <c r="E65" s="17"/>
      <c r="F65" s="18" t="s">
        <v>421</v>
      </c>
      <c r="G65" s="19"/>
      <c r="H65" s="57" t="s">
        <v>6410</v>
      </c>
      <c r="I65" s="20" t="s">
        <v>6428</v>
      </c>
      <c r="J65" s="51"/>
      <c r="K65" s="17"/>
      <c r="L65" s="9" t="s">
        <v>6429</v>
      </c>
      <c r="M65" s="9" t="s">
        <v>6333</v>
      </c>
      <c r="N65" s="17"/>
      <c r="O65" s="18" t="s">
        <v>6406</v>
      </c>
      <c r="P65" s="26" t="s">
        <v>6430</v>
      </c>
      <c r="Q65" s="19"/>
      <c r="R65" s="41"/>
      <c r="S65" s="41"/>
      <c r="T65" s="42"/>
      <c r="U65" s="48" t="s">
        <v>6336</v>
      </c>
    </row>
    <row r="66" ht="33" spans="1:21">
      <c r="A66" s="8">
        <v>61</v>
      </c>
      <c r="B66" s="9" t="s">
        <v>6327</v>
      </c>
      <c r="C66" s="10" t="s">
        <v>6431</v>
      </c>
      <c r="D66" s="11" t="s">
        <v>540</v>
      </c>
      <c r="E66" s="58"/>
      <c r="F66" s="18" t="s">
        <v>541</v>
      </c>
      <c r="G66" s="59"/>
      <c r="H66" s="18" t="s">
        <v>6432</v>
      </c>
      <c r="I66" s="18" t="s">
        <v>6433</v>
      </c>
      <c r="J66" s="59"/>
      <c r="K66" s="58"/>
      <c r="L66" s="58"/>
      <c r="M66" s="9" t="s">
        <v>6347</v>
      </c>
      <c r="N66" s="58"/>
      <c r="O66" s="18" t="s">
        <v>6370</v>
      </c>
      <c r="P66" s="58"/>
      <c r="Q66" s="59"/>
      <c r="R66" s="41"/>
      <c r="S66" s="41"/>
      <c r="T66" s="42"/>
      <c r="U66" s="48" t="s">
        <v>6336</v>
      </c>
    </row>
    <row r="67" ht="66" customHeight="1" spans="1:21">
      <c r="A67" s="8">
        <v>62</v>
      </c>
      <c r="B67" s="9" t="s">
        <v>6327</v>
      </c>
      <c r="C67" s="12"/>
      <c r="D67" s="13"/>
      <c r="E67" s="58"/>
      <c r="F67" s="18" t="s">
        <v>545</v>
      </c>
      <c r="G67" s="59"/>
      <c r="H67" s="18" t="s">
        <v>6432</v>
      </c>
      <c r="I67" s="18" t="s">
        <v>6434</v>
      </c>
      <c r="J67" s="59"/>
      <c r="K67" s="58"/>
      <c r="L67" s="58"/>
      <c r="M67" s="9" t="s">
        <v>6347</v>
      </c>
      <c r="N67" s="58"/>
      <c r="O67" s="18" t="s">
        <v>6370</v>
      </c>
      <c r="P67" s="58"/>
      <c r="Q67" s="59"/>
      <c r="R67" s="41"/>
      <c r="S67" s="41"/>
      <c r="T67" s="42"/>
      <c r="U67" s="48" t="s">
        <v>6336</v>
      </c>
    </row>
    <row r="68" ht="33" customHeight="1" spans="1:21">
      <c r="A68" s="8">
        <v>63</v>
      </c>
      <c r="B68" s="9" t="s">
        <v>6327</v>
      </c>
      <c r="C68" s="12"/>
      <c r="D68" s="13"/>
      <c r="E68" s="58"/>
      <c r="F68" s="18" t="s">
        <v>547</v>
      </c>
      <c r="G68" s="59"/>
      <c r="H68" s="18" t="s">
        <v>6432</v>
      </c>
      <c r="I68" s="18" t="s">
        <v>6435</v>
      </c>
      <c r="J68" s="59"/>
      <c r="K68" s="58"/>
      <c r="L68" s="58"/>
      <c r="M68" s="9" t="s">
        <v>6347</v>
      </c>
      <c r="N68" s="58"/>
      <c r="O68" s="18" t="s">
        <v>6370</v>
      </c>
      <c r="P68" s="58"/>
      <c r="Q68" s="59"/>
      <c r="R68" s="41"/>
      <c r="S68" s="41"/>
      <c r="T68" s="42"/>
      <c r="U68" s="48" t="s">
        <v>6336</v>
      </c>
    </row>
    <row r="69" ht="33" spans="1:21">
      <c r="A69" s="8">
        <v>64</v>
      </c>
      <c r="B69" s="9" t="s">
        <v>6327</v>
      </c>
      <c r="C69" s="12"/>
      <c r="D69" s="13"/>
      <c r="E69" s="58"/>
      <c r="F69" s="18" t="s">
        <v>549</v>
      </c>
      <c r="G69" s="59"/>
      <c r="H69" s="18" t="s">
        <v>6432</v>
      </c>
      <c r="I69" s="18" t="s">
        <v>549</v>
      </c>
      <c r="J69" s="59"/>
      <c r="K69" s="58"/>
      <c r="L69" s="58"/>
      <c r="M69" s="9" t="s">
        <v>6347</v>
      </c>
      <c r="N69" s="58"/>
      <c r="O69" s="18" t="s">
        <v>6370</v>
      </c>
      <c r="P69" s="58"/>
      <c r="Q69" s="59"/>
      <c r="R69" s="42"/>
      <c r="S69" s="42"/>
      <c r="T69" s="42"/>
      <c r="U69" s="48" t="s">
        <v>6336</v>
      </c>
    </row>
    <row r="70" ht="33" spans="1:21">
      <c r="A70" s="8">
        <v>65</v>
      </c>
      <c r="B70" s="9" t="s">
        <v>6327</v>
      </c>
      <c r="C70" s="12"/>
      <c r="D70" s="16"/>
      <c r="E70" s="58"/>
      <c r="F70" s="18" t="s">
        <v>551</v>
      </c>
      <c r="G70" s="59"/>
      <c r="H70" s="18" t="s">
        <v>6432</v>
      </c>
      <c r="I70" s="18" t="s">
        <v>6436</v>
      </c>
      <c r="J70" s="59"/>
      <c r="K70" s="58"/>
      <c r="L70" s="58"/>
      <c r="M70" s="9" t="s">
        <v>6347</v>
      </c>
      <c r="N70" s="58"/>
      <c r="O70" s="18" t="s">
        <v>6370</v>
      </c>
      <c r="P70" s="58"/>
      <c r="Q70" s="59"/>
      <c r="R70" s="42"/>
      <c r="S70" s="42"/>
      <c r="T70" s="42"/>
      <c r="U70" s="48" t="s">
        <v>6336</v>
      </c>
    </row>
    <row r="71" ht="33" spans="1:21">
      <c r="A71" s="8">
        <v>66</v>
      </c>
      <c r="B71" s="9" t="s">
        <v>6327</v>
      </c>
      <c r="C71" s="12"/>
      <c r="D71" s="11" t="s">
        <v>553</v>
      </c>
      <c r="E71" s="58"/>
      <c r="F71" s="18" t="s">
        <v>554</v>
      </c>
      <c r="G71" s="59"/>
      <c r="H71" s="18" t="s">
        <v>6432</v>
      </c>
      <c r="I71" s="18" t="s">
        <v>554</v>
      </c>
      <c r="J71" s="59"/>
      <c r="K71" s="58"/>
      <c r="L71" s="58"/>
      <c r="M71" s="9" t="s">
        <v>6347</v>
      </c>
      <c r="N71" s="58"/>
      <c r="O71" s="18" t="s">
        <v>6370</v>
      </c>
      <c r="P71" s="58"/>
      <c r="Q71" s="59"/>
      <c r="R71" s="42"/>
      <c r="S71" s="42"/>
      <c r="T71" s="42"/>
      <c r="U71" s="48" t="s">
        <v>6336</v>
      </c>
    </row>
    <row r="72" ht="33" spans="1:21">
      <c r="A72" s="8">
        <v>67</v>
      </c>
      <c r="B72" s="9" t="s">
        <v>6327</v>
      </c>
      <c r="C72" s="12"/>
      <c r="D72" s="13"/>
      <c r="E72" s="58"/>
      <c r="F72" s="18" t="s">
        <v>556</v>
      </c>
      <c r="G72" s="59"/>
      <c r="H72" s="18" t="s">
        <v>6432</v>
      </c>
      <c r="I72" s="18" t="s">
        <v>556</v>
      </c>
      <c r="J72" s="59"/>
      <c r="K72" s="58"/>
      <c r="L72" s="58"/>
      <c r="M72" s="9" t="s">
        <v>6347</v>
      </c>
      <c r="N72" s="58"/>
      <c r="O72" s="18" t="s">
        <v>6370</v>
      </c>
      <c r="P72" s="58"/>
      <c r="Q72" s="59"/>
      <c r="R72" s="42"/>
      <c r="S72" s="42"/>
      <c r="T72" s="42"/>
      <c r="U72" s="48" t="s">
        <v>6336</v>
      </c>
    </row>
    <row r="73" ht="33" spans="1:21">
      <c r="A73" s="8">
        <v>68</v>
      </c>
      <c r="B73" s="9" t="s">
        <v>6327</v>
      </c>
      <c r="C73" s="12"/>
      <c r="D73" s="13"/>
      <c r="E73" s="58"/>
      <c r="F73" s="18" t="s">
        <v>558</v>
      </c>
      <c r="G73" s="59"/>
      <c r="H73" s="18" t="s">
        <v>6432</v>
      </c>
      <c r="I73" s="18" t="s">
        <v>558</v>
      </c>
      <c r="J73" s="59"/>
      <c r="K73" s="58"/>
      <c r="L73" s="58"/>
      <c r="M73" s="9" t="s">
        <v>6347</v>
      </c>
      <c r="N73" s="58"/>
      <c r="O73" s="18" t="s">
        <v>6370</v>
      </c>
      <c r="P73" s="58"/>
      <c r="Q73" s="59"/>
      <c r="R73" s="42"/>
      <c r="S73" s="42"/>
      <c r="T73" s="42"/>
      <c r="U73" s="48" t="s">
        <v>6336</v>
      </c>
    </row>
    <row r="74" ht="33" spans="1:21">
      <c r="A74" s="8">
        <v>69</v>
      </c>
      <c r="B74" s="9" t="s">
        <v>6327</v>
      </c>
      <c r="C74" s="12"/>
      <c r="D74" s="13"/>
      <c r="E74" s="58"/>
      <c r="F74" s="18" t="s">
        <v>560</v>
      </c>
      <c r="G74" s="59"/>
      <c r="H74" s="18" t="s">
        <v>6432</v>
      </c>
      <c r="I74" s="18" t="s">
        <v>560</v>
      </c>
      <c r="J74" s="59"/>
      <c r="K74" s="58"/>
      <c r="L74" s="58"/>
      <c r="M74" s="9" t="s">
        <v>6347</v>
      </c>
      <c r="N74" s="58"/>
      <c r="O74" s="18" t="s">
        <v>6370</v>
      </c>
      <c r="P74" s="58"/>
      <c r="Q74" s="59"/>
      <c r="R74" s="41"/>
      <c r="S74" s="41"/>
      <c r="T74" s="42"/>
      <c r="U74" s="48" t="s">
        <v>6336</v>
      </c>
    </row>
    <row r="75" ht="33" spans="1:21">
      <c r="A75" s="8">
        <v>70</v>
      </c>
      <c r="B75" s="9" t="s">
        <v>6327</v>
      </c>
      <c r="C75" s="12"/>
      <c r="D75" s="13"/>
      <c r="E75" s="58"/>
      <c r="F75" s="18" t="s">
        <v>562</v>
      </c>
      <c r="G75" s="59"/>
      <c r="H75" s="18" t="s">
        <v>6432</v>
      </c>
      <c r="I75" s="18" t="s">
        <v>562</v>
      </c>
      <c r="J75" s="59"/>
      <c r="K75" s="58"/>
      <c r="L75" s="58"/>
      <c r="M75" s="66" t="s">
        <v>6347</v>
      </c>
      <c r="N75" s="67"/>
      <c r="O75" s="68" t="s">
        <v>6370</v>
      </c>
      <c r="P75" s="58"/>
      <c r="Q75" s="59"/>
      <c r="R75" s="41"/>
      <c r="S75" s="41"/>
      <c r="T75" s="42"/>
      <c r="U75" s="48" t="s">
        <v>6336</v>
      </c>
    </row>
    <row r="76" ht="49.5" customHeight="1" spans="1:21">
      <c r="A76" s="8">
        <v>71</v>
      </c>
      <c r="B76" s="9" t="s">
        <v>6327</v>
      </c>
      <c r="C76" s="12"/>
      <c r="D76" s="13"/>
      <c r="E76" s="58"/>
      <c r="F76" s="18" t="s">
        <v>564</v>
      </c>
      <c r="G76" s="59"/>
      <c r="H76" s="18" t="s">
        <v>6432</v>
      </c>
      <c r="I76" s="18" t="s">
        <v>564</v>
      </c>
      <c r="J76" s="59"/>
      <c r="K76" s="58"/>
      <c r="L76" s="58"/>
      <c r="M76" s="9" t="s">
        <v>6347</v>
      </c>
      <c r="N76" s="58"/>
      <c r="O76" s="18" t="s">
        <v>6370</v>
      </c>
      <c r="P76" s="58"/>
      <c r="Q76" s="59"/>
      <c r="R76" s="42"/>
      <c r="S76" s="42"/>
      <c r="T76" s="42"/>
      <c r="U76" s="48" t="s">
        <v>6336</v>
      </c>
    </row>
    <row r="77" ht="33" spans="1:21">
      <c r="A77" s="8">
        <v>72</v>
      </c>
      <c r="B77" s="9" t="s">
        <v>6327</v>
      </c>
      <c r="C77" s="12"/>
      <c r="D77" s="13"/>
      <c r="E77" s="58"/>
      <c r="F77" s="18" t="s">
        <v>566</v>
      </c>
      <c r="G77" s="59"/>
      <c r="H77" s="18" t="s">
        <v>6432</v>
      </c>
      <c r="I77" s="18" t="s">
        <v>566</v>
      </c>
      <c r="J77" s="59"/>
      <c r="K77" s="58"/>
      <c r="L77" s="58"/>
      <c r="M77" s="9" t="s">
        <v>6347</v>
      </c>
      <c r="N77" s="58"/>
      <c r="O77" s="18" t="s">
        <v>6370</v>
      </c>
      <c r="P77" s="58"/>
      <c r="Q77" s="59"/>
      <c r="R77" s="42"/>
      <c r="S77" s="42"/>
      <c r="T77" s="42"/>
      <c r="U77" s="48" t="s">
        <v>6336</v>
      </c>
    </row>
    <row r="78" ht="33" spans="1:21">
      <c r="A78" s="8">
        <v>73</v>
      </c>
      <c r="B78" s="9" t="s">
        <v>6327</v>
      </c>
      <c r="C78" s="12"/>
      <c r="D78" s="13"/>
      <c r="E78" s="58"/>
      <c r="F78" s="18" t="s">
        <v>568</v>
      </c>
      <c r="G78" s="59"/>
      <c r="H78" s="18" t="s">
        <v>6432</v>
      </c>
      <c r="I78" s="18" t="s">
        <v>568</v>
      </c>
      <c r="J78" s="59"/>
      <c r="K78" s="58"/>
      <c r="L78" s="58"/>
      <c r="M78" s="9" t="s">
        <v>6347</v>
      </c>
      <c r="N78" s="58"/>
      <c r="O78" s="18" t="s">
        <v>6370</v>
      </c>
      <c r="P78" s="58"/>
      <c r="Q78" s="59"/>
      <c r="R78" s="42"/>
      <c r="S78" s="42"/>
      <c r="T78" s="42"/>
      <c r="U78" s="48" t="s">
        <v>6336</v>
      </c>
    </row>
    <row r="79" ht="33" spans="1:21">
      <c r="A79" s="8">
        <v>74</v>
      </c>
      <c r="B79" s="9" t="s">
        <v>6327</v>
      </c>
      <c r="C79" s="12"/>
      <c r="D79" s="13"/>
      <c r="E79" s="58"/>
      <c r="F79" s="18" t="s">
        <v>570</v>
      </c>
      <c r="G79" s="59"/>
      <c r="H79" s="18" t="s">
        <v>6432</v>
      </c>
      <c r="I79" s="18" t="s">
        <v>570</v>
      </c>
      <c r="J79" s="59"/>
      <c r="K79" s="58"/>
      <c r="L79" s="58"/>
      <c r="M79" s="9" t="s">
        <v>6347</v>
      </c>
      <c r="N79" s="58"/>
      <c r="O79" s="18" t="s">
        <v>6370</v>
      </c>
      <c r="P79" s="58"/>
      <c r="Q79" s="59"/>
      <c r="R79" s="43"/>
      <c r="S79" s="43"/>
      <c r="T79" s="44"/>
      <c r="U79" s="48" t="s">
        <v>6336</v>
      </c>
    </row>
    <row r="80" ht="33" spans="1:21">
      <c r="A80" s="8">
        <v>75</v>
      </c>
      <c r="B80" s="9" t="s">
        <v>6327</v>
      </c>
      <c r="C80" s="12"/>
      <c r="D80" s="13"/>
      <c r="E80" s="17"/>
      <c r="F80" s="20" t="s">
        <v>6437</v>
      </c>
      <c r="G80" s="19"/>
      <c r="H80" s="18" t="s">
        <v>6432</v>
      </c>
      <c r="I80" s="18" t="s">
        <v>572</v>
      </c>
      <c r="J80" s="19"/>
      <c r="K80" s="17"/>
      <c r="L80" s="17"/>
      <c r="M80" s="9" t="s">
        <v>6347</v>
      </c>
      <c r="N80" s="17"/>
      <c r="O80" s="18" t="s">
        <v>6370</v>
      </c>
      <c r="P80" s="17"/>
      <c r="Q80" s="19"/>
      <c r="R80" s="43"/>
      <c r="S80" s="43"/>
      <c r="T80" s="44"/>
      <c r="U80" s="48" t="s">
        <v>6336</v>
      </c>
    </row>
    <row r="81" ht="33" spans="1:21">
      <c r="A81" s="8">
        <v>76</v>
      </c>
      <c r="B81" s="9" t="s">
        <v>6327</v>
      </c>
      <c r="C81" s="12"/>
      <c r="D81" s="13"/>
      <c r="E81" s="58"/>
      <c r="F81" s="18" t="s">
        <v>574</v>
      </c>
      <c r="G81" s="59"/>
      <c r="H81" s="18" t="s">
        <v>6432</v>
      </c>
      <c r="I81" s="18" t="s">
        <v>574</v>
      </c>
      <c r="J81" s="59"/>
      <c r="K81" s="58"/>
      <c r="L81" s="58"/>
      <c r="M81" s="9" t="s">
        <v>6347</v>
      </c>
      <c r="N81" s="58"/>
      <c r="O81" s="18" t="s">
        <v>6370</v>
      </c>
      <c r="P81" s="58"/>
      <c r="Q81" s="59"/>
      <c r="R81" s="43"/>
      <c r="S81" s="43"/>
      <c r="T81" s="44"/>
      <c r="U81" s="48" t="s">
        <v>6336</v>
      </c>
    </row>
    <row r="82" ht="33" spans="1:21">
      <c r="A82" s="8">
        <v>77</v>
      </c>
      <c r="B82" s="9" t="s">
        <v>6327</v>
      </c>
      <c r="C82" s="12"/>
      <c r="D82" s="13"/>
      <c r="E82" s="58"/>
      <c r="F82" s="18" t="s">
        <v>576</v>
      </c>
      <c r="G82" s="59"/>
      <c r="H82" s="18" t="s">
        <v>6432</v>
      </c>
      <c r="I82" s="18" t="s">
        <v>576</v>
      </c>
      <c r="J82" s="59"/>
      <c r="K82" s="58"/>
      <c r="L82" s="58"/>
      <c r="M82" s="9" t="s">
        <v>6347</v>
      </c>
      <c r="N82" s="58"/>
      <c r="O82" s="18" t="s">
        <v>6370</v>
      </c>
      <c r="P82" s="58"/>
      <c r="Q82" s="59"/>
      <c r="R82" s="43"/>
      <c r="S82" s="43"/>
      <c r="T82" s="44"/>
      <c r="U82" s="48" t="s">
        <v>6336</v>
      </c>
    </row>
    <row r="83" ht="33" spans="1:21">
      <c r="A83" s="8">
        <v>78</v>
      </c>
      <c r="B83" s="9" t="s">
        <v>6327</v>
      </c>
      <c r="C83" s="12"/>
      <c r="D83" s="13"/>
      <c r="E83" s="58"/>
      <c r="F83" s="18" t="s">
        <v>578</v>
      </c>
      <c r="G83" s="59"/>
      <c r="H83" s="18" t="s">
        <v>6432</v>
      </c>
      <c r="I83" s="18" t="s">
        <v>578</v>
      </c>
      <c r="J83" s="59"/>
      <c r="K83" s="58"/>
      <c r="L83" s="58"/>
      <c r="M83" s="9" t="s">
        <v>6347</v>
      </c>
      <c r="N83" s="58"/>
      <c r="O83" s="18" t="s">
        <v>6370</v>
      </c>
      <c r="P83" s="58"/>
      <c r="Q83" s="59"/>
      <c r="R83" s="43"/>
      <c r="S83" s="43"/>
      <c r="T83" s="44"/>
      <c r="U83" s="48" t="s">
        <v>6336</v>
      </c>
    </row>
    <row r="84" ht="33" spans="1:21">
      <c r="A84" s="8">
        <v>79</v>
      </c>
      <c r="B84" s="9" t="s">
        <v>6327</v>
      </c>
      <c r="C84" s="12"/>
      <c r="D84" s="16"/>
      <c r="E84" s="17"/>
      <c r="F84" s="20" t="s">
        <v>6437</v>
      </c>
      <c r="G84" s="19"/>
      <c r="H84" s="18" t="s">
        <v>6432</v>
      </c>
      <c r="I84" s="18" t="s">
        <v>572</v>
      </c>
      <c r="J84" s="19"/>
      <c r="K84" s="17"/>
      <c r="L84" s="17"/>
      <c r="M84" s="9" t="s">
        <v>6347</v>
      </c>
      <c r="N84" s="17"/>
      <c r="O84" s="18" t="s">
        <v>6370</v>
      </c>
      <c r="P84" s="17"/>
      <c r="Q84" s="19"/>
      <c r="R84" s="42"/>
      <c r="S84" s="42"/>
      <c r="T84" s="42"/>
      <c r="U84" s="48" t="s">
        <v>6336</v>
      </c>
    </row>
    <row r="85" ht="33" spans="1:21">
      <c r="A85" s="8">
        <v>80</v>
      </c>
      <c r="B85" s="9" t="s">
        <v>6327</v>
      </c>
      <c r="C85" s="12"/>
      <c r="D85" s="11" t="s">
        <v>581</v>
      </c>
      <c r="E85" s="58"/>
      <c r="F85" s="18" t="s">
        <v>582</v>
      </c>
      <c r="G85" s="59"/>
      <c r="H85" s="18" t="s">
        <v>6432</v>
      </c>
      <c r="I85" s="18" t="s">
        <v>6438</v>
      </c>
      <c r="J85" s="59"/>
      <c r="K85" s="58"/>
      <c r="L85" s="58"/>
      <c r="M85" s="9" t="s">
        <v>6347</v>
      </c>
      <c r="N85" s="58"/>
      <c r="O85" s="18" t="s">
        <v>6370</v>
      </c>
      <c r="P85" s="58"/>
      <c r="Q85" s="59"/>
      <c r="R85" s="42"/>
      <c r="S85" s="42"/>
      <c r="T85" s="42"/>
      <c r="U85" s="48" t="s">
        <v>6336</v>
      </c>
    </row>
    <row r="86" ht="33" spans="1:21">
      <c r="A86" s="8">
        <v>81</v>
      </c>
      <c r="B86" s="9" t="s">
        <v>6327</v>
      </c>
      <c r="C86" s="12"/>
      <c r="D86" s="13"/>
      <c r="E86" s="58"/>
      <c r="F86" s="18" t="s">
        <v>584</v>
      </c>
      <c r="G86" s="59"/>
      <c r="H86" s="18" t="s">
        <v>6432</v>
      </c>
      <c r="I86" s="18" t="s">
        <v>6439</v>
      </c>
      <c r="J86" s="59"/>
      <c r="K86" s="58"/>
      <c r="L86" s="58"/>
      <c r="M86" s="9" t="s">
        <v>6347</v>
      </c>
      <c r="N86" s="58"/>
      <c r="O86" s="18" t="s">
        <v>6370</v>
      </c>
      <c r="P86" s="58"/>
      <c r="Q86" s="59"/>
      <c r="R86" s="41"/>
      <c r="S86" s="41"/>
      <c r="T86" s="42"/>
      <c r="U86" s="48" t="s">
        <v>6336</v>
      </c>
    </row>
    <row r="87" ht="33" spans="1:21">
      <c r="A87" s="8">
        <v>82</v>
      </c>
      <c r="B87" s="9" t="s">
        <v>6327</v>
      </c>
      <c r="C87" s="12"/>
      <c r="D87" s="16"/>
      <c r="E87" s="58"/>
      <c r="F87" s="18" t="s">
        <v>586</v>
      </c>
      <c r="G87" s="59"/>
      <c r="H87" s="18" t="s">
        <v>6432</v>
      </c>
      <c r="I87" s="18" t="s">
        <v>6440</v>
      </c>
      <c r="J87" s="59"/>
      <c r="K87" s="58"/>
      <c r="L87" s="58"/>
      <c r="M87" s="9" t="s">
        <v>6347</v>
      </c>
      <c r="N87" s="58"/>
      <c r="O87" s="18" t="s">
        <v>6370</v>
      </c>
      <c r="P87" s="58"/>
      <c r="Q87" s="59"/>
      <c r="R87" s="41"/>
      <c r="S87" s="41"/>
      <c r="T87" s="42"/>
      <c r="U87" s="48" t="s">
        <v>6336</v>
      </c>
    </row>
    <row r="88" ht="33" spans="1:21">
      <c r="A88" s="8">
        <v>83</v>
      </c>
      <c r="B88" s="9" t="s">
        <v>6327</v>
      </c>
      <c r="C88" s="12"/>
      <c r="D88" s="11" t="s">
        <v>588</v>
      </c>
      <c r="E88" s="17"/>
      <c r="F88" s="18" t="s">
        <v>589</v>
      </c>
      <c r="G88" s="19"/>
      <c r="H88" s="20" t="s">
        <v>6441</v>
      </c>
      <c r="I88" s="18" t="s">
        <v>6442</v>
      </c>
      <c r="J88" s="19"/>
      <c r="K88" s="17"/>
      <c r="L88" s="17"/>
      <c r="M88" s="9" t="s">
        <v>6347</v>
      </c>
      <c r="N88" s="17"/>
      <c r="O88" s="18" t="s">
        <v>6370</v>
      </c>
      <c r="P88" s="17"/>
      <c r="Q88" s="19"/>
      <c r="R88" s="41"/>
      <c r="S88" s="41"/>
      <c r="T88" s="42"/>
      <c r="U88" s="48" t="s">
        <v>6336</v>
      </c>
    </row>
    <row r="89" ht="33" spans="1:21">
      <c r="A89" s="8">
        <v>84</v>
      </c>
      <c r="B89" s="9" t="s">
        <v>6327</v>
      </c>
      <c r="C89" s="12"/>
      <c r="D89" s="13"/>
      <c r="E89" s="17"/>
      <c r="F89" s="18" t="s">
        <v>591</v>
      </c>
      <c r="G89" s="19"/>
      <c r="H89" s="20" t="s">
        <v>6443</v>
      </c>
      <c r="I89" s="18" t="s">
        <v>591</v>
      </c>
      <c r="J89" s="19"/>
      <c r="K89" s="17"/>
      <c r="L89" s="17"/>
      <c r="M89" s="9" t="s">
        <v>6347</v>
      </c>
      <c r="N89" s="17"/>
      <c r="O89" s="18" t="s">
        <v>6370</v>
      </c>
      <c r="P89" s="17"/>
      <c r="Q89" s="19"/>
      <c r="R89" s="41"/>
      <c r="S89" s="41"/>
      <c r="T89" s="42"/>
      <c r="U89" s="48" t="s">
        <v>6336</v>
      </c>
    </row>
    <row r="90" ht="33" spans="1:21">
      <c r="A90" s="8">
        <v>85</v>
      </c>
      <c r="B90" s="9" t="s">
        <v>6327</v>
      </c>
      <c r="C90" s="12"/>
      <c r="D90" s="13"/>
      <c r="E90" s="17"/>
      <c r="F90" s="18" t="s">
        <v>593</v>
      </c>
      <c r="G90" s="19"/>
      <c r="H90" s="20" t="s">
        <v>6443</v>
      </c>
      <c r="I90" s="18" t="s">
        <v>593</v>
      </c>
      <c r="J90" s="19"/>
      <c r="K90" s="17"/>
      <c r="L90" s="17"/>
      <c r="M90" s="9" t="s">
        <v>6347</v>
      </c>
      <c r="N90" s="17"/>
      <c r="O90" s="18" t="s">
        <v>6370</v>
      </c>
      <c r="P90" s="17"/>
      <c r="Q90" s="19"/>
      <c r="R90" s="41"/>
      <c r="S90" s="41"/>
      <c r="T90" s="42"/>
      <c r="U90" s="48" t="s">
        <v>6336</v>
      </c>
    </row>
    <row r="91" ht="33" spans="1:21">
      <c r="A91" s="8">
        <v>86</v>
      </c>
      <c r="B91" s="9" t="s">
        <v>6327</v>
      </c>
      <c r="C91" s="12"/>
      <c r="D91" s="13"/>
      <c r="E91" s="17"/>
      <c r="F91" s="18" t="s">
        <v>595</v>
      </c>
      <c r="G91" s="19"/>
      <c r="H91" s="20" t="s">
        <v>6443</v>
      </c>
      <c r="I91" s="18" t="s">
        <v>595</v>
      </c>
      <c r="J91" s="19"/>
      <c r="K91" s="17"/>
      <c r="L91" s="17"/>
      <c r="M91" s="9" t="s">
        <v>6347</v>
      </c>
      <c r="N91" s="17"/>
      <c r="O91" s="18" t="s">
        <v>6370</v>
      </c>
      <c r="P91" s="17"/>
      <c r="Q91" s="19"/>
      <c r="R91" s="41"/>
      <c r="S91" s="41"/>
      <c r="T91" s="42"/>
      <c r="U91" s="48" t="s">
        <v>6336</v>
      </c>
    </row>
    <row r="92" ht="33" spans="1:21">
      <c r="A92" s="8">
        <v>87</v>
      </c>
      <c r="B92" s="9" t="s">
        <v>6327</v>
      </c>
      <c r="C92" s="12"/>
      <c r="D92" s="16"/>
      <c r="E92" s="17"/>
      <c r="F92" s="18" t="s">
        <v>597</v>
      </c>
      <c r="G92" s="19"/>
      <c r="H92" s="20" t="s">
        <v>6443</v>
      </c>
      <c r="I92" s="18" t="s">
        <v>6444</v>
      </c>
      <c r="J92" s="19"/>
      <c r="K92" s="17"/>
      <c r="L92" s="17"/>
      <c r="M92" s="9" t="s">
        <v>6347</v>
      </c>
      <c r="N92" s="17"/>
      <c r="O92" s="18" t="s">
        <v>6370</v>
      </c>
      <c r="P92" s="17"/>
      <c r="Q92" s="19"/>
      <c r="R92" s="41"/>
      <c r="S92" s="41"/>
      <c r="T92" s="42"/>
      <c r="U92" s="48" t="s">
        <v>6336</v>
      </c>
    </row>
    <row r="93" ht="132" spans="1:21">
      <c r="A93" s="14">
        <v>88</v>
      </c>
      <c r="B93" s="15" t="s">
        <v>6327</v>
      </c>
      <c r="C93" s="12"/>
      <c r="D93" s="11" t="s">
        <v>1529</v>
      </c>
      <c r="E93" s="21"/>
      <c r="F93" s="22" t="s">
        <v>1530</v>
      </c>
      <c r="G93" s="20"/>
      <c r="H93" s="18" t="s">
        <v>6445</v>
      </c>
      <c r="I93" s="20" t="s">
        <v>6446</v>
      </c>
      <c r="J93" s="20"/>
      <c r="K93" s="21"/>
      <c r="L93" s="21"/>
      <c r="M93" s="15" t="s">
        <v>6347</v>
      </c>
      <c r="N93" s="21"/>
      <c r="O93" s="22" t="s">
        <v>6370</v>
      </c>
      <c r="P93" s="21"/>
      <c r="Q93" s="20"/>
      <c r="R93" s="41"/>
      <c r="S93" s="41"/>
      <c r="T93" s="42"/>
      <c r="U93" s="48" t="s">
        <v>6336</v>
      </c>
    </row>
    <row r="94" ht="82.5" spans="1:21">
      <c r="A94" s="14">
        <v>89</v>
      </c>
      <c r="B94" s="15" t="s">
        <v>6327</v>
      </c>
      <c r="C94" s="31"/>
      <c r="D94" s="16"/>
      <c r="E94" s="21"/>
      <c r="F94" s="22" t="s">
        <v>1534</v>
      </c>
      <c r="G94" s="20"/>
      <c r="H94" s="18" t="s">
        <v>6445</v>
      </c>
      <c r="I94" s="20" t="s">
        <v>6447</v>
      </c>
      <c r="J94" s="20"/>
      <c r="K94" s="21"/>
      <c r="L94" s="21"/>
      <c r="M94" s="15" t="s">
        <v>6347</v>
      </c>
      <c r="N94" s="21"/>
      <c r="O94" s="22" t="s">
        <v>6370</v>
      </c>
      <c r="P94" s="21"/>
      <c r="Q94" s="20"/>
      <c r="R94" s="41"/>
      <c r="S94" s="41"/>
      <c r="T94" s="42"/>
      <c r="U94" s="48" t="s">
        <v>6336</v>
      </c>
    </row>
    <row r="95" ht="17.25" spans="1:21">
      <c r="A95" s="8">
        <v>90</v>
      </c>
      <c r="B95" s="9" t="s">
        <v>6327</v>
      </c>
      <c r="C95" s="52"/>
      <c r="D95" s="11" t="s">
        <v>600</v>
      </c>
      <c r="E95" s="58"/>
      <c r="F95" s="18" t="s">
        <v>601</v>
      </c>
      <c r="G95" s="59"/>
      <c r="H95" s="18" t="s">
        <v>6432</v>
      </c>
      <c r="I95" s="18" t="s">
        <v>6448</v>
      </c>
      <c r="J95" s="18" t="s">
        <v>6330</v>
      </c>
      <c r="K95" s="58"/>
      <c r="L95" s="58"/>
      <c r="M95" s="9" t="s">
        <v>6347</v>
      </c>
      <c r="N95" s="58"/>
      <c r="O95" s="18" t="s">
        <v>6449</v>
      </c>
      <c r="P95" s="58"/>
      <c r="Q95" s="59"/>
      <c r="R95" s="41"/>
      <c r="S95" s="41"/>
      <c r="T95" s="42"/>
      <c r="U95" s="48" t="s">
        <v>6336</v>
      </c>
    </row>
    <row r="96" ht="17.25" spans="1:21">
      <c r="A96" s="8">
        <v>91</v>
      </c>
      <c r="B96" s="9" t="s">
        <v>6327</v>
      </c>
      <c r="C96" s="54"/>
      <c r="D96" s="13"/>
      <c r="E96" s="58"/>
      <c r="F96" s="18" t="s">
        <v>603</v>
      </c>
      <c r="G96" s="59"/>
      <c r="H96" s="18" t="s">
        <v>6432</v>
      </c>
      <c r="I96" s="18" t="s">
        <v>6450</v>
      </c>
      <c r="J96" s="59"/>
      <c r="K96" s="58"/>
      <c r="L96" s="58"/>
      <c r="M96" s="9" t="s">
        <v>6347</v>
      </c>
      <c r="N96" s="58"/>
      <c r="O96" s="18" t="s">
        <v>6449</v>
      </c>
      <c r="P96" s="58"/>
      <c r="Q96" s="59"/>
      <c r="R96" s="41"/>
      <c r="S96" s="41"/>
      <c r="T96" s="42"/>
      <c r="U96" s="48" t="s">
        <v>6336</v>
      </c>
    </row>
    <row r="97" ht="33" spans="1:21">
      <c r="A97" s="8">
        <v>92</v>
      </c>
      <c r="B97" s="9" t="s">
        <v>6327</v>
      </c>
      <c r="C97" s="54"/>
      <c r="D97" s="13"/>
      <c r="E97" s="17"/>
      <c r="F97" s="20" t="s">
        <v>6451</v>
      </c>
      <c r="G97" s="19"/>
      <c r="H97" s="18" t="s">
        <v>6432</v>
      </c>
      <c r="I97" s="18" t="s">
        <v>605</v>
      </c>
      <c r="J97" s="19"/>
      <c r="K97" s="17"/>
      <c r="L97" s="17"/>
      <c r="M97" s="9" t="s">
        <v>6347</v>
      </c>
      <c r="N97" s="17"/>
      <c r="O97" s="18" t="s">
        <v>6449</v>
      </c>
      <c r="P97" s="17"/>
      <c r="Q97" s="19"/>
      <c r="R97" s="41"/>
      <c r="S97" s="41"/>
      <c r="T97" s="42"/>
      <c r="U97" s="48" t="s">
        <v>6336</v>
      </c>
    </row>
    <row r="98" ht="17.25" spans="1:21">
      <c r="A98" s="8">
        <v>93</v>
      </c>
      <c r="B98" s="9" t="s">
        <v>6327</v>
      </c>
      <c r="C98" s="54"/>
      <c r="D98" s="13"/>
      <c r="E98" s="58"/>
      <c r="F98" s="18" t="s">
        <v>607</v>
      </c>
      <c r="G98" s="59"/>
      <c r="H98" s="18" t="s">
        <v>6432</v>
      </c>
      <c r="I98" s="18" t="s">
        <v>607</v>
      </c>
      <c r="J98" s="59"/>
      <c r="K98" s="58"/>
      <c r="L98" s="58"/>
      <c r="M98" s="9" t="s">
        <v>6347</v>
      </c>
      <c r="N98" s="58"/>
      <c r="O98" s="18" t="s">
        <v>6449</v>
      </c>
      <c r="P98" s="58"/>
      <c r="Q98" s="59"/>
      <c r="R98" s="41"/>
      <c r="S98" s="41"/>
      <c r="T98" s="42"/>
      <c r="U98" s="48" t="s">
        <v>6336</v>
      </c>
    </row>
    <row r="99" ht="33" spans="1:21">
      <c r="A99" s="8">
        <v>94</v>
      </c>
      <c r="B99" s="9" t="s">
        <v>6327</v>
      </c>
      <c r="C99" s="54"/>
      <c r="D99" s="16"/>
      <c r="E99" s="17"/>
      <c r="F99" s="20" t="s">
        <v>6452</v>
      </c>
      <c r="G99" s="19"/>
      <c r="H99" s="18" t="s">
        <v>6432</v>
      </c>
      <c r="I99" s="18" t="s">
        <v>609</v>
      </c>
      <c r="J99" s="19"/>
      <c r="K99" s="17"/>
      <c r="L99" s="17"/>
      <c r="M99" s="9" t="s">
        <v>6347</v>
      </c>
      <c r="N99" s="17"/>
      <c r="O99" s="18" t="s">
        <v>6449</v>
      </c>
      <c r="P99" s="17"/>
      <c r="Q99" s="19"/>
      <c r="R99" s="42"/>
      <c r="S99" s="42"/>
      <c r="T99" s="42"/>
      <c r="U99" s="48" t="s">
        <v>6336</v>
      </c>
    </row>
    <row r="100" ht="33" spans="1:21">
      <c r="A100" s="8">
        <v>95</v>
      </c>
      <c r="B100" s="9" t="s">
        <v>6327</v>
      </c>
      <c r="C100" s="54"/>
      <c r="D100" s="11" t="s">
        <v>612</v>
      </c>
      <c r="E100" s="17"/>
      <c r="F100" s="18" t="s">
        <v>612</v>
      </c>
      <c r="G100" s="19"/>
      <c r="H100" s="20" t="s">
        <v>6453</v>
      </c>
      <c r="I100" s="18" t="s">
        <v>6454</v>
      </c>
      <c r="J100" s="19"/>
      <c r="K100" s="26" t="s">
        <v>6365</v>
      </c>
      <c r="L100" s="9" t="s">
        <v>6455</v>
      </c>
      <c r="M100" s="9" t="s">
        <v>6333</v>
      </c>
      <c r="N100" s="17"/>
      <c r="O100" s="18" t="s">
        <v>6456</v>
      </c>
      <c r="P100" s="26" t="s">
        <v>6457</v>
      </c>
      <c r="Q100" s="19"/>
      <c r="R100" s="42"/>
      <c r="S100" s="42"/>
      <c r="T100" s="42"/>
      <c r="U100" s="48" t="s">
        <v>6336</v>
      </c>
    </row>
    <row r="101" ht="49.5" spans="1:21">
      <c r="A101" s="8">
        <v>96</v>
      </c>
      <c r="B101" s="9" t="s">
        <v>6327</v>
      </c>
      <c r="C101" s="54"/>
      <c r="D101" s="13"/>
      <c r="E101" s="17"/>
      <c r="F101" s="18" t="s">
        <v>619</v>
      </c>
      <c r="G101" s="19"/>
      <c r="H101" s="20" t="s">
        <v>6453</v>
      </c>
      <c r="I101" s="18" t="s">
        <v>6458</v>
      </c>
      <c r="J101" s="19"/>
      <c r="K101" s="17"/>
      <c r="L101" s="9" t="s">
        <v>6455</v>
      </c>
      <c r="M101" s="9" t="s">
        <v>6333</v>
      </c>
      <c r="N101" s="17"/>
      <c r="O101" s="18" t="s">
        <v>6459</v>
      </c>
      <c r="P101" s="26" t="s">
        <v>6457</v>
      </c>
      <c r="Q101" s="19"/>
      <c r="R101" s="41"/>
      <c r="S101" s="41"/>
      <c r="T101" s="42"/>
      <c r="U101" s="48" t="s">
        <v>6336</v>
      </c>
    </row>
    <row r="102" ht="49.5" spans="1:21">
      <c r="A102" s="8">
        <v>97</v>
      </c>
      <c r="B102" s="9" t="s">
        <v>6327</v>
      </c>
      <c r="C102" s="54"/>
      <c r="D102" s="13"/>
      <c r="E102" s="17"/>
      <c r="F102" s="18" t="s">
        <v>658</v>
      </c>
      <c r="G102" s="19"/>
      <c r="H102" s="20" t="s">
        <v>6453</v>
      </c>
      <c r="I102" s="18" t="s">
        <v>658</v>
      </c>
      <c r="J102" s="19"/>
      <c r="K102" s="17"/>
      <c r="L102" s="9" t="s">
        <v>421</v>
      </c>
      <c r="M102" s="9" t="s">
        <v>6333</v>
      </c>
      <c r="N102" s="17"/>
      <c r="O102" s="18" t="s">
        <v>6460</v>
      </c>
      <c r="P102" s="26" t="s">
        <v>6461</v>
      </c>
      <c r="Q102" s="19"/>
      <c r="R102" s="42"/>
      <c r="S102" s="42"/>
      <c r="T102" s="42"/>
      <c r="U102" s="48" t="s">
        <v>6336</v>
      </c>
    </row>
    <row r="103" ht="82.5" spans="1:21">
      <c r="A103" s="14">
        <v>98</v>
      </c>
      <c r="B103" s="15" t="s">
        <v>6327</v>
      </c>
      <c r="C103" s="54"/>
      <c r="D103" s="13"/>
      <c r="E103" s="17"/>
      <c r="F103" s="22" t="s">
        <v>664</v>
      </c>
      <c r="G103" s="19"/>
      <c r="H103" s="20" t="s">
        <v>6462</v>
      </c>
      <c r="I103" s="22" t="s">
        <v>6463</v>
      </c>
      <c r="J103" s="19"/>
      <c r="K103" s="17"/>
      <c r="L103" s="9" t="s">
        <v>1338</v>
      </c>
      <c r="M103" s="9" t="s">
        <v>6333</v>
      </c>
      <c r="N103" s="17"/>
      <c r="O103" s="18" t="s">
        <v>6464</v>
      </c>
      <c r="P103" s="27" t="s">
        <v>6465</v>
      </c>
      <c r="Q103" s="19"/>
      <c r="R103" s="42"/>
      <c r="S103" s="42"/>
      <c r="T103" s="42"/>
      <c r="U103" s="48" t="s">
        <v>6336</v>
      </c>
    </row>
    <row r="104" ht="34.5" spans="1:21">
      <c r="A104" s="8">
        <v>99</v>
      </c>
      <c r="B104" s="9" t="s">
        <v>6327</v>
      </c>
      <c r="C104" s="54"/>
      <c r="D104" s="13"/>
      <c r="E104" s="17"/>
      <c r="F104" s="18" t="s">
        <v>642</v>
      </c>
      <c r="G104" s="19"/>
      <c r="H104" s="20" t="s">
        <v>6453</v>
      </c>
      <c r="I104" s="18" t="s">
        <v>6466</v>
      </c>
      <c r="J104" s="19"/>
      <c r="K104" s="17"/>
      <c r="L104" s="9" t="s">
        <v>1338</v>
      </c>
      <c r="M104" s="9" t="s">
        <v>6350</v>
      </c>
      <c r="N104" s="17"/>
      <c r="O104" s="19"/>
      <c r="P104" s="26" t="s">
        <v>6465</v>
      </c>
      <c r="Q104" s="19"/>
      <c r="R104" s="42"/>
      <c r="S104" s="42"/>
      <c r="T104" s="42"/>
      <c r="U104" s="48" t="s">
        <v>6351</v>
      </c>
    </row>
    <row r="105" ht="34.5" spans="1:21">
      <c r="A105" s="8">
        <v>100</v>
      </c>
      <c r="B105" s="9" t="s">
        <v>6327</v>
      </c>
      <c r="C105" s="54"/>
      <c r="D105" s="13"/>
      <c r="E105" s="17"/>
      <c r="F105" s="18" t="s">
        <v>644</v>
      </c>
      <c r="G105" s="19"/>
      <c r="H105" s="20" t="s">
        <v>6453</v>
      </c>
      <c r="I105" s="18" t="s">
        <v>6467</v>
      </c>
      <c r="J105" s="19"/>
      <c r="K105" s="17"/>
      <c r="L105" s="9" t="s">
        <v>1338</v>
      </c>
      <c r="M105" s="9" t="s">
        <v>6350</v>
      </c>
      <c r="N105" s="17"/>
      <c r="O105" s="19"/>
      <c r="P105" s="26" t="s">
        <v>6465</v>
      </c>
      <c r="Q105" s="19"/>
      <c r="R105" s="42"/>
      <c r="S105" s="42"/>
      <c r="T105" s="42"/>
      <c r="U105" s="48" t="s">
        <v>6351</v>
      </c>
    </row>
    <row r="106" ht="33" spans="1:21">
      <c r="A106" s="8">
        <v>101</v>
      </c>
      <c r="B106" s="9" t="s">
        <v>6327</v>
      </c>
      <c r="C106" s="54"/>
      <c r="D106" s="13"/>
      <c r="E106" s="17"/>
      <c r="F106" s="18" t="s">
        <v>626</v>
      </c>
      <c r="G106" s="19"/>
      <c r="H106" s="20" t="s">
        <v>6453</v>
      </c>
      <c r="I106" s="18" t="s">
        <v>6468</v>
      </c>
      <c r="J106" s="19"/>
      <c r="K106" s="17"/>
      <c r="L106" s="9" t="s">
        <v>6469</v>
      </c>
      <c r="M106" s="9" t="s">
        <v>6333</v>
      </c>
      <c r="N106" s="17"/>
      <c r="O106" s="18" t="s">
        <v>6456</v>
      </c>
      <c r="P106" s="26" t="s">
        <v>6457</v>
      </c>
      <c r="Q106" s="19"/>
      <c r="R106" s="41"/>
      <c r="S106" s="41"/>
      <c r="T106" s="42"/>
      <c r="U106" s="48" t="s">
        <v>6336</v>
      </c>
    </row>
    <row r="107" ht="33" spans="1:21">
      <c r="A107" s="8">
        <v>102</v>
      </c>
      <c r="B107" s="9" t="s">
        <v>6327</v>
      </c>
      <c r="C107" s="54"/>
      <c r="D107" s="16"/>
      <c r="E107" s="17"/>
      <c r="F107" s="18" t="s">
        <v>129</v>
      </c>
      <c r="G107" s="19"/>
      <c r="H107" s="20" t="s">
        <v>6453</v>
      </c>
      <c r="I107" s="18" t="s">
        <v>6470</v>
      </c>
      <c r="J107" s="19"/>
      <c r="K107" s="17"/>
      <c r="L107" s="17"/>
      <c r="M107" s="9" t="s">
        <v>6347</v>
      </c>
      <c r="N107" s="17"/>
      <c r="O107" s="18" t="s">
        <v>6471</v>
      </c>
      <c r="P107" s="17"/>
      <c r="Q107" s="19"/>
      <c r="R107" s="72"/>
      <c r="S107" s="72"/>
      <c r="T107" s="72"/>
      <c r="U107" s="48" t="s">
        <v>6336</v>
      </c>
    </row>
    <row r="108" ht="49.5" spans="1:21">
      <c r="A108" s="8">
        <v>103</v>
      </c>
      <c r="B108" s="9" t="s">
        <v>6327</v>
      </c>
      <c r="C108" s="54"/>
      <c r="D108" s="11" t="s">
        <v>664</v>
      </c>
      <c r="E108" s="17"/>
      <c r="F108" s="18" t="s">
        <v>674</v>
      </c>
      <c r="G108" s="19"/>
      <c r="H108" s="20" t="s">
        <v>6453</v>
      </c>
      <c r="I108" s="18" t="s">
        <v>6472</v>
      </c>
      <c r="J108" s="19"/>
      <c r="K108" s="17"/>
      <c r="L108" s="17"/>
      <c r="M108" s="9" t="s">
        <v>6347</v>
      </c>
      <c r="N108" s="17"/>
      <c r="O108" s="18" t="s">
        <v>6473</v>
      </c>
      <c r="P108" s="17"/>
      <c r="Q108" s="19"/>
      <c r="R108" s="72"/>
      <c r="S108" s="72"/>
      <c r="T108" s="72"/>
      <c r="U108" s="48" t="s">
        <v>6336</v>
      </c>
    </row>
    <row r="109" ht="82.5" spans="1:21">
      <c r="A109" s="8">
        <v>104</v>
      </c>
      <c r="B109" s="9" t="s">
        <v>6327</v>
      </c>
      <c r="C109" s="54"/>
      <c r="D109" s="13"/>
      <c r="E109" s="17"/>
      <c r="F109" s="18" t="s">
        <v>727</v>
      </c>
      <c r="G109" s="19"/>
      <c r="H109" s="20" t="s">
        <v>6453</v>
      </c>
      <c r="I109" s="18" t="s">
        <v>6474</v>
      </c>
      <c r="J109" s="19"/>
      <c r="K109" s="17"/>
      <c r="L109" s="9" t="s">
        <v>1338</v>
      </c>
      <c r="M109" s="9" t="s">
        <v>6333</v>
      </c>
      <c r="N109" s="17"/>
      <c r="O109" s="18" t="s">
        <v>6464</v>
      </c>
      <c r="P109" s="26" t="s">
        <v>6465</v>
      </c>
      <c r="Q109" s="19"/>
      <c r="R109" s="72"/>
      <c r="S109" s="72"/>
      <c r="T109" s="72"/>
      <c r="U109" s="48" t="s">
        <v>6336</v>
      </c>
    </row>
    <row r="110" ht="82.5" spans="1:21">
      <c r="A110" s="14">
        <v>105</v>
      </c>
      <c r="B110" s="15" t="s">
        <v>6327</v>
      </c>
      <c r="C110" s="54"/>
      <c r="D110" s="13"/>
      <c r="E110" s="21"/>
      <c r="F110" s="22" t="s">
        <v>682</v>
      </c>
      <c r="G110" s="20"/>
      <c r="H110" s="18" t="s">
        <v>6475</v>
      </c>
      <c r="I110" s="20" t="s">
        <v>6476</v>
      </c>
      <c r="J110" s="20"/>
      <c r="K110" s="21"/>
      <c r="L110" s="15" t="s">
        <v>1338</v>
      </c>
      <c r="M110" s="15" t="s">
        <v>6333</v>
      </c>
      <c r="N110" s="21"/>
      <c r="O110" s="22" t="s">
        <v>6464</v>
      </c>
      <c r="P110" s="27" t="s">
        <v>6465</v>
      </c>
      <c r="Q110" s="20"/>
      <c r="R110" s="72"/>
      <c r="S110" s="72"/>
      <c r="T110" s="72"/>
      <c r="U110" s="48" t="s">
        <v>6336</v>
      </c>
    </row>
    <row r="111" ht="34.5" spans="1:21">
      <c r="A111" s="8">
        <v>106</v>
      </c>
      <c r="B111" s="9" t="s">
        <v>6327</v>
      </c>
      <c r="C111" s="54"/>
      <c r="D111" s="13"/>
      <c r="E111" s="58"/>
      <c r="F111" s="59"/>
      <c r="G111" s="59"/>
      <c r="H111" s="59"/>
      <c r="I111" s="59"/>
      <c r="J111" s="59"/>
      <c r="K111" s="58"/>
      <c r="L111" s="9" t="s">
        <v>663</v>
      </c>
      <c r="M111" s="9" t="s">
        <v>34</v>
      </c>
      <c r="N111" s="9" t="s">
        <v>6477</v>
      </c>
      <c r="O111" s="59"/>
      <c r="P111" s="26" t="s">
        <v>6478</v>
      </c>
      <c r="Q111" s="59"/>
      <c r="R111" s="72"/>
      <c r="S111" s="72"/>
      <c r="T111" s="72"/>
      <c r="U111" s="48" t="s">
        <v>6351</v>
      </c>
    </row>
    <row r="112" ht="82.5" spans="1:21">
      <c r="A112" s="8">
        <v>107</v>
      </c>
      <c r="B112" s="9" t="s">
        <v>6327</v>
      </c>
      <c r="C112" s="54"/>
      <c r="D112" s="16"/>
      <c r="E112" s="17"/>
      <c r="F112" s="18" t="s">
        <v>759</v>
      </c>
      <c r="G112" s="19"/>
      <c r="H112" s="20" t="s">
        <v>6479</v>
      </c>
      <c r="I112" s="20" t="s">
        <v>6480</v>
      </c>
      <c r="J112" s="19"/>
      <c r="K112" s="17"/>
      <c r="L112" s="9" t="s">
        <v>1338</v>
      </c>
      <c r="M112" s="9" t="s">
        <v>6333</v>
      </c>
      <c r="N112" s="17"/>
      <c r="O112" s="18" t="s">
        <v>6464</v>
      </c>
      <c r="P112" s="26" t="s">
        <v>6465</v>
      </c>
      <c r="Q112" s="19"/>
      <c r="R112" s="72"/>
      <c r="S112" s="72"/>
      <c r="T112" s="72"/>
      <c r="U112" s="48" t="s">
        <v>6336</v>
      </c>
    </row>
    <row r="113" ht="66" spans="1:21">
      <c r="A113" s="14">
        <v>108</v>
      </c>
      <c r="B113" s="15" t="s">
        <v>6327</v>
      </c>
      <c r="C113" s="54"/>
      <c r="D113" s="22" t="s">
        <v>821</v>
      </c>
      <c r="E113" s="21"/>
      <c r="F113" s="22" t="s">
        <v>821</v>
      </c>
      <c r="G113" s="20"/>
      <c r="H113" s="18" t="s">
        <v>6475</v>
      </c>
      <c r="I113" s="20" t="s">
        <v>6481</v>
      </c>
      <c r="J113" s="20"/>
      <c r="K113" s="21"/>
      <c r="L113" s="15" t="s">
        <v>1338</v>
      </c>
      <c r="M113" s="15" t="s">
        <v>6333</v>
      </c>
      <c r="N113" s="21"/>
      <c r="O113" s="22" t="s">
        <v>6482</v>
      </c>
      <c r="P113" s="27" t="s">
        <v>6465</v>
      </c>
      <c r="Q113" s="20"/>
      <c r="R113" s="72"/>
      <c r="S113" s="72"/>
      <c r="T113" s="72"/>
      <c r="U113" s="48" t="s">
        <v>6336</v>
      </c>
    </row>
    <row r="114" ht="82.5" spans="1:21">
      <c r="A114" s="8">
        <v>109</v>
      </c>
      <c r="B114" s="9" t="s">
        <v>6327</v>
      </c>
      <c r="C114" s="54"/>
      <c r="D114" s="19"/>
      <c r="E114" s="17"/>
      <c r="F114" s="19"/>
      <c r="G114" s="19"/>
      <c r="H114" s="19"/>
      <c r="I114" s="19"/>
      <c r="J114" s="19"/>
      <c r="K114" s="17"/>
      <c r="L114" s="9" t="s">
        <v>3075</v>
      </c>
      <c r="M114" s="9" t="s">
        <v>6333</v>
      </c>
      <c r="N114" s="17"/>
      <c r="O114" s="20" t="s">
        <v>6483</v>
      </c>
      <c r="P114" s="26" t="s">
        <v>6484</v>
      </c>
      <c r="Q114" s="19"/>
      <c r="R114" s="73"/>
      <c r="S114" s="73"/>
      <c r="T114" s="72"/>
      <c r="U114" s="48" t="s">
        <v>6336</v>
      </c>
    </row>
    <row r="115" ht="49.5" spans="1:21">
      <c r="A115" s="8">
        <v>110</v>
      </c>
      <c r="B115" s="9" t="s">
        <v>6327</v>
      </c>
      <c r="C115" s="54"/>
      <c r="D115" s="55"/>
      <c r="E115" s="17"/>
      <c r="F115" s="20" t="s">
        <v>6485</v>
      </c>
      <c r="G115" s="19"/>
      <c r="H115" s="20" t="s">
        <v>6479</v>
      </c>
      <c r="I115" s="18" t="s">
        <v>822</v>
      </c>
      <c r="J115" s="19"/>
      <c r="K115" s="17"/>
      <c r="L115" s="17"/>
      <c r="M115" s="9" t="s">
        <v>6347</v>
      </c>
      <c r="N115" s="17"/>
      <c r="O115" s="18" t="s">
        <v>6486</v>
      </c>
      <c r="P115" s="17"/>
      <c r="Q115" s="19"/>
      <c r="R115" s="73"/>
      <c r="S115" s="73"/>
      <c r="T115" s="72"/>
      <c r="U115" s="48" t="s">
        <v>6336</v>
      </c>
    </row>
    <row r="116" ht="33" spans="1:21">
      <c r="A116" s="8">
        <v>111</v>
      </c>
      <c r="B116" s="9" t="s">
        <v>6327</v>
      </c>
      <c r="C116" s="54"/>
      <c r="D116" s="56"/>
      <c r="E116" s="17"/>
      <c r="F116" s="18" t="s">
        <v>4710</v>
      </c>
      <c r="G116" s="19"/>
      <c r="H116" s="20" t="s">
        <v>6453</v>
      </c>
      <c r="I116" s="18" t="s">
        <v>4710</v>
      </c>
      <c r="J116" s="19"/>
      <c r="K116" s="17"/>
      <c r="L116" s="17"/>
      <c r="M116" s="9" t="s">
        <v>6347</v>
      </c>
      <c r="N116" s="17"/>
      <c r="O116" s="18" t="s">
        <v>6486</v>
      </c>
      <c r="P116" s="17"/>
      <c r="Q116" s="19"/>
      <c r="R116" s="73"/>
      <c r="S116" s="73"/>
      <c r="T116" s="72"/>
      <c r="U116" s="48" t="s">
        <v>6336</v>
      </c>
    </row>
    <row r="117" ht="49.5" spans="1:21">
      <c r="A117" s="69">
        <v>112</v>
      </c>
      <c r="B117" s="9" t="s">
        <v>6327</v>
      </c>
      <c r="C117" s="70" t="s">
        <v>6487</v>
      </c>
      <c r="D117" s="13" t="s">
        <v>792</v>
      </c>
      <c r="E117" s="17"/>
      <c r="F117" s="18" t="s">
        <v>807</v>
      </c>
      <c r="G117" s="19"/>
      <c r="H117" s="20" t="s">
        <v>6479</v>
      </c>
      <c r="I117" s="18" t="s">
        <v>6488</v>
      </c>
      <c r="J117" s="19"/>
      <c r="K117" s="17"/>
      <c r="L117" s="17"/>
      <c r="M117" s="9" t="s">
        <v>6347</v>
      </c>
      <c r="N117" s="17"/>
      <c r="O117" s="18" t="s">
        <v>6486</v>
      </c>
      <c r="P117" s="17"/>
      <c r="Q117" s="19"/>
      <c r="R117" s="73"/>
      <c r="S117" s="73"/>
      <c r="T117" s="72"/>
      <c r="U117" s="48" t="s">
        <v>6336</v>
      </c>
    </row>
    <row r="118" ht="49.5" spans="1:21">
      <c r="A118" s="69">
        <v>113</v>
      </c>
      <c r="B118" s="9" t="s">
        <v>6327</v>
      </c>
      <c r="C118" s="70"/>
      <c r="D118" s="13"/>
      <c r="E118" s="17"/>
      <c r="F118" s="18" t="s">
        <v>810</v>
      </c>
      <c r="G118" s="19"/>
      <c r="H118" s="20" t="s">
        <v>6462</v>
      </c>
      <c r="I118" s="18" t="s">
        <v>6489</v>
      </c>
      <c r="J118" s="19"/>
      <c r="K118" s="17"/>
      <c r="L118" s="17"/>
      <c r="M118" s="9" t="s">
        <v>6347</v>
      </c>
      <c r="N118" s="17"/>
      <c r="O118" s="18" t="s">
        <v>6486</v>
      </c>
      <c r="P118" s="17"/>
      <c r="Q118" s="19"/>
      <c r="R118" s="73"/>
      <c r="S118" s="73"/>
      <c r="T118" s="72"/>
      <c r="U118" s="48" t="s">
        <v>6336</v>
      </c>
    </row>
    <row r="119" ht="49.5" spans="1:21">
      <c r="A119" s="69">
        <v>114</v>
      </c>
      <c r="B119" s="9" t="s">
        <v>6327</v>
      </c>
      <c r="C119" s="70"/>
      <c r="D119" s="13"/>
      <c r="E119" s="17"/>
      <c r="F119" s="18" t="s">
        <v>813</v>
      </c>
      <c r="G119" s="19"/>
      <c r="H119" s="20" t="s">
        <v>6479</v>
      </c>
      <c r="I119" s="18" t="s">
        <v>6490</v>
      </c>
      <c r="J119" s="19"/>
      <c r="K119" s="17"/>
      <c r="L119" s="17"/>
      <c r="M119" s="9" t="s">
        <v>6347</v>
      </c>
      <c r="N119" s="17"/>
      <c r="O119" s="18" t="s">
        <v>6486</v>
      </c>
      <c r="P119" s="17"/>
      <c r="Q119" s="19"/>
      <c r="R119" s="72"/>
      <c r="S119" s="72"/>
      <c r="T119" s="72"/>
      <c r="U119" s="48" t="s">
        <v>6336</v>
      </c>
    </row>
    <row r="120" ht="49.5" spans="1:21">
      <c r="A120" s="69">
        <v>115</v>
      </c>
      <c r="B120" s="9" t="s">
        <v>6327</v>
      </c>
      <c r="C120" s="70"/>
      <c r="D120" s="13"/>
      <c r="E120" s="17"/>
      <c r="F120" s="18" t="s">
        <v>818</v>
      </c>
      <c r="G120" s="19"/>
      <c r="H120" s="20" t="s">
        <v>6479</v>
      </c>
      <c r="I120" s="18" t="s">
        <v>6491</v>
      </c>
      <c r="J120" s="19"/>
      <c r="K120" s="17"/>
      <c r="L120" s="17"/>
      <c r="M120" s="9" t="s">
        <v>6347</v>
      </c>
      <c r="N120" s="17"/>
      <c r="O120" s="18" t="s">
        <v>6486</v>
      </c>
      <c r="P120" s="17"/>
      <c r="Q120" s="19"/>
      <c r="R120" s="72"/>
      <c r="S120" s="72"/>
      <c r="T120" s="72"/>
      <c r="U120" s="48" t="s">
        <v>6336</v>
      </c>
    </row>
    <row r="121" ht="49.5" spans="1:21">
      <c r="A121" s="69">
        <v>116</v>
      </c>
      <c r="B121" s="9" t="s">
        <v>6327</v>
      </c>
      <c r="C121" s="70"/>
      <c r="D121" s="13"/>
      <c r="E121" s="17"/>
      <c r="F121" s="18" t="s">
        <v>794</v>
      </c>
      <c r="G121" s="19"/>
      <c r="H121" s="20" t="s">
        <v>6462</v>
      </c>
      <c r="I121" s="18" t="s">
        <v>794</v>
      </c>
      <c r="J121" s="19"/>
      <c r="K121" s="17"/>
      <c r="L121" s="9" t="s">
        <v>421</v>
      </c>
      <c r="M121" s="9" t="s">
        <v>6333</v>
      </c>
      <c r="N121" s="17"/>
      <c r="O121" s="18" t="s">
        <v>6492</v>
      </c>
      <c r="P121" s="26" t="s">
        <v>6461</v>
      </c>
      <c r="Q121" s="19"/>
      <c r="R121" s="72"/>
      <c r="S121" s="72"/>
      <c r="T121" s="72"/>
      <c r="U121" s="48" t="s">
        <v>6336</v>
      </c>
    </row>
    <row r="122" ht="49.5" spans="1:21">
      <c r="A122" s="69">
        <v>117</v>
      </c>
      <c r="B122" s="9" t="s">
        <v>6327</v>
      </c>
      <c r="C122" s="70"/>
      <c r="D122" s="13"/>
      <c r="E122" s="17"/>
      <c r="F122" s="18" t="s">
        <v>275</v>
      </c>
      <c r="G122" s="19"/>
      <c r="H122" s="20" t="s">
        <v>6462</v>
      </c>
      <c r="I122" s="20" t="s">
        <v>6493</v>
      </c>
      <c r="J122" s="19"/>
      <c r="K122" s="17"/>
      <c r="L122" s="9" t="s">
        <v>5448</v>
      </c>
      <c r="M122" s="9" t="s">
        <v>6333</v>
      </c>
      <c r="N122" s="17"/>
      <c r="O122" s="18" t="s">
        <v>6375</v>
      </c>
      <c r="P122" s="26" t="s">
        <v>6376</v>
      </c>
      <c r="Q122" s="19"/>
      <c r="R122" s="74"/>
      <c r="S122" s="74"/>
      <c r="T122" s="74"/>
      <c r="U122" s="48" t="s">
        <v>6336</v>
      </c>
    </row>
    <row r="123" ht="33" spans="1:21">
      <c r="A123" s="69">
        <v>118</v>
      </c>
      <c r="B123" s="9" t="s">
        <v>6327</v>
      </c>
      <c r="C123" s="70"/>
      <c r="D123" s="13"/>
      <c r="E123" s="58"/>
      <c r="F123" s="59"/>
      <c r="G123" s="59"/>
      <c r="H123" s="59"/>
      <c r="I123" s="59"/>
      <c r="J123" s="59"/>
      <c r="K123" s="58"/>
      <c r="L123" s="9" t="s">
        <v>3400</v>
      </c>
      <c r="M123" s="9" t="s">
        <v>34</v>
      </c>
      <c r="N123" s="58"/>
      <c r="O123" s="59"/>
      <c r="P123" s="26" t="s">
        <v>6494</v>
      </c>
      <c r="Q123" s="59"/>
      <c r="R123" s="74"/>
      <c r="S123" s="74"/>
      <c r="T123" s="74"/>
      <c r="U123" s="48" t="s">
        <v>6192</v>
      </c>
    </row>
    <row r="124" ht="49.5" spans="1:21">
      <c r="A124" s="69">
        <v>119</v>
      </c>
      <c r="B124" s="9" t="s">
        <v>6327</v>
      </c>
      <c r="C124" s="70"/>
      <c r="D124" s="13"/>
      <c r="E124" s="17"/>
      <c r="F124" s="18" t="s">
        <v>853</v>
      </c>
      <c r="G124" s="19"/>
      <c r="H124" s="20" t="s">
        <v>6453</v>
      </c>
      <c r="I124" s="18" t="s">
        <v>6495</v>
      </c>
      <c r="J124" s="19"/>
      <c r="K124" s="17"/>
      <c r="L124" s="9" t="s">
        <v>421</v>
      </c>
      <c r="M124" s="9" t="s">
        <v>6333</v>
      </c>
      <c r="N124" s="17"/>
      <c r="O124" s="18" t="s">
        <v>6496</v>
      </c>
      <c r="P124" s="26" t="s">
        <v>6461</v>
      </c>
      <c r="Q124" s="19"/>
      <c r="R124" s="74"/>
      <c r="S124" s="74"/>
      <c r="T124" s="74"/>
      <c r="U124" s="48" t="s">
        <v>6336</v>
      </c>
    </row>
    <row r="125" ht="49.5" spans="1:21">
      <c r="A125" s="69">
        <v>120</v>
      </c>
      <c r="B125" s="9" t="s">
        <v>6327</v>
      </c>
      <c r="C125" s="70"/>
      <c r="D125" s="13"/>
      <c r="E125" s="17"/>
      <c r="F125" s="18" t="s">
        <v>849</v>
      </c>
      <c r="G125" s="19"/>
      <c r="H125" s="20" t="s">
        <v>6462</v>
      </c>
      <c r="I125" s="18" t="s">
        <v>6497</v>
      </c>
      <c r="J125" s="19"/>
      <c r="K125" s="17"/>
      <c r="L125" s="9" t="s">
        <v>421</v>
      </c>
      <c r="M125" s="9" t="s">
        <v>6333</v>
      </c>
      <c r="N125" s="17"/>
      <c r="O125" s="18" t="s">
        <v>6496</v>
      </c>
      <c r="P125" s="26" t="s">
        <v>6461</v>
      </c>
      <c r="Q125" s="19"/>
      <c r="R125" s="74"/>
      <c r="S125" s="74"/>
      <c r="T125" s="74"/>
      <c r="U125" s="48" t="s">
        <v>6336</v>
      </c>
    </row>
    <row r="126" ht="115.5" spans="1:21">
      <c r="A126" s="71">
        <v>121</v>
      </c>
      <c r="B126" s="15" t="s">
        <v>6327</v>
      </c>
      <c r="C126" s="70"/>
      <c r="D126" s="13"/>
      <c r="E126" s="21"/>
      <c r="F126" s="22" t="s">
        <v>837</v>
      </c>
      <c r="G126" s="20"/>
      <c r="H126" s="22" t="s">
        <v>6475</v>
      </c>
      <c r="I126" s="20" t="s">
        <v>6498</v>
      </c>
      <c r="J126" s="20"/>
      <c r="K126" s="21"/>
      <c r="L126" s="15" t="s">
        <v>421</v>
      </c>
      <c r="M126" s="15" t="s">
        <v>6333</v>
      </c>
      <c r="N126" s="21"/>
      <c r="O126" s="22" t="s">
        <v>6499</v>
      </c>
      <c r="P126" s="27" t="s">
        <v>6465</v>
      </c>
      <c r="Q126" s="20"/>
      <c r="R126" s="74"/>
      <c r="S126" s="74"/>
      <c r="T126" s="74"/>
      <c r="U126" s="48" t="s">
        <v>6336</v>
      </c>
    </row>
    <row r="127" ht="33" spans="1:21">
      <c r="A127" s="69">
        <v>122</v>
      </c>
      <c r="B127" s="9" t="s">
        <v>6327</v>
      </c>
      <c r="C127" s="70"/>
      <c r="D127" s="13"/>
      <c r="E127" s="17"/>
      <c r="F127" s="18" t="s">
        <v>906</v>
      </c>
      <c r="G127" s="19"/>
      <c r="H127" s="20" t="s">
        <v>6453</v>
      </c>
      <c r="I127" s="18" t="s">
        <v>6500</v>
      </c>
      <c r="J127" s="19"/>
      <c r="K127" s="17"/>
      <c r="L127" s="9" t="s">
        <v>1338</v>
      </c>
      <c r="M127" s="9" t="s">
        <v>6333</v>
      </c>
      <c r="N127" s="17"/>
      <c r="O127" s="18" t="s">
        <v>6501</v>
      </c>
      <c r="P127" s="26" t="s">
        <v>6461</v>
      </c>
      <c r="Q127" s="19"/>
      <c r="R127" s="74"/>
      <c r="S127" s="74"/>
      <c r="T127" s="74"/>
      <c r="U127" s="48" t="s">
        <v>6336</v>
      </c>
    </row>
    <row r="128" ht="33" spans="1:21">
      <c r="A128" s="69">
        <v>123</v>
      </c>
      <c r="B128" s="9" t="s">
        <v>6327</v>
      </c>
      <c r="C128" s="70"/>
      <c r="D128" s="13"/>
      <c r="E128" s="17"/>
      <c r="F128" s="18" t="s">
        <v>908</v>
      </c>
      <c r="G128" s="19"/>
      <c r="H128" s="20" t="s">
        <v>6453</v>
      </c>
      <c r="I128" s="18" t="s">
        <v>908</v>
      </c>
      <c r="J128" s="19"/>
      <c r="K128" s="17"/>
      <c r="L128" s="17"/>
      <c r="M128" s="9" t="s">
        <v>6347</v>
      </c>
      <c r="N128" s="17"/>
      <c r="O128" s="18" t="s">
        <v>6486</v>
      </c>
      <c r="P128" s="17"/>
      <c r="Q128" s="19"/>
      <c r="R128" s="74"/>
      <c r="S128" s="74"/>
      <c r="T128" s="74"/>
      <c r="U128" s="48" t="s">
        <v>6336</v>
      </c>
    </row>
    <row r="129" ht="33" spans="1:21">
      <c r="A129" s="69">
        <v>124</v>
      </c>
      <c r="B129" s="9" t="s">
        <v>6327</v>
      </c>
      <c r="C129" s="70"/>
      <c r="D129" s="13"/>
      <c r="E129" s="17"/>
      <c r="F129" s="18" t="s">
        <v>841</v>
      </c>
      <c r="G129" s="19"/>
      <c r="H129" s="20" t="s">
        <v>6453</v>
      </c>
      <c r="I129" s="18" t="s">
        <v>6502</v>
      </c>
      <c r="J129" s="19"/>
      <c r="K129" s="17"/>
      <c r="L129" s="17"/>
      <c r="M129" s="9" t="s">
        <v>6347</v>
      </c>
      <c r="N129" s="17"/>
      <c r="O129" s="18" t="s">
        <v>6486</v>
      </c>
      <c r="P129" s="17"/>
      <c r="Q129" s="19"/>
      <c r="R129" s="74"/>
      <c r="S129" s="74"/>
      <c r="T129" s="74"/>
      <c r="U129" s="48" t="s">
        <v>6336</v>
      </c>
    </row>
    <row r="130" ht="33" spans="1:21">
      <c r="A130" s="69">
        <v>125</v>
      </c>
      <c r="B130" s="9" t="s">
        <v>6327</v>
      </c>
      <c r="C130" s="70"/>
      <c r="D130" s="16"/>
      <c r="E130" s="17"/>
      <c r="F130" s="18" t="s">
        <v>900</v>
      </c>
      <c r="G130" s="19"/>
      <c r="H130" s="20" t="s">
        <v>6453</v>
      </c>
      <c r="I130" s="18" t="s">
        <v>6503</v>
      </c>
      <c r="J130" s="19"/>
      <c r="K130" s="17"/>
      <c r="L130" s="17"/>
      <c r="M130" s="9" t="s">
        <v>6347</v>
      </c>
      <c r="N130" s="17"/>
      <c r="O130" s="18" t="s">
        <v>6486</v>
      </c>
      <c r="P130" s="17"/>
      <c r="Q130" s="19"/>
      <c r="R130" s="74"/>
      <c r="S130" s="74"/>
      <c r="T130" s="74"/>
      <c r="U130" s="48" t="s">
        <v>6336</v>
      </c>
    </row>
    <row r="131" ht="82.5" spans="1:21">
      <c r="A131" s="71">
        <v>126</v>
      </c>
      <c r="B131" s="15" t="s">
        <v>6327</v>
      </c>
      <c r="C131" s="70"/>
      <c r="D131" s="11" t="s">
        <v>910</v>
      </c>
      <c r="E131" s="21"/>
      <c r="F131" s="22" t="s">
        <v>912</v>
      </c>
      <c r="G131" s="20"/>
      <c r="H131" s="18" t="s">
        <v>6504</v>
      </c>
      <c r="I131" s="22" t="s">
        <v>912</v>
      </c>
      <c r="J131" s="20"/>
      <c r="K131" s="21"/>
      <c r="L131" s="15" t="s">
        <v>421</v>
      </c>
      <c r="M131" s="9" t="s">
        <v>6333</v>
      </c>
      <c r="N131" s="17"/>
      <c r="O131" s="20" t="s">
        <v>6505</v>
      </c>
      <c r="P131" s="27" t="s">
        <v>6506</v>
      </c>
      <c r="Q131" s="20"/>
      <c r="R131" s="74"/>
      <c r="S131" s="74"/>
      <c r="T131" s="74"/>
      <c r="U131" s="48" t="s">
        <v>6336</v>
      </c>
    </row>
    <row r="132" ht="49.5" spans="1:21">
      <c r="A132" s="69">
        <v>127</v>
      </c>
      <c r="B132" s="9" t="s">
        <v>6327</v>
      </c>
      <c r="C132" s="70"/>
      <c r="D132" s="13"/>
      <c r="E132" s="17"/>
      <c r="F132" s="18" t="s">
        <v>940</v>
      </c>
      <c r="G132" s="19"/>
      <c r="H132" s="20" t="s">
        <v>6507</v>
      </c>
      <c r="I132" s="18" t="s">
        <v>6508</v>
      </c>
      <c r="J132" s="19"/>
      <c r="K132" s="17"/>
      <c r="L132" s="17"/>
      <c r="M132" s="9" t="s">
        <v>6347</v>
      </c>
      <c r="N132" s="17"/>
      <c r="O132" s="18" t="s">
        <v>6509</v>
      </c>
      <c r="P132" s="17"/>
      <c r="Q132" s="19"/>
      <c r="R132" s="74"/>
      <c r="S132" s="74"/>
      <c r="T132" s="74"/>
      <c r="U132" s="48" t="s">
        <v>6336</v>
      </c>
    </row>
    <row r="133" ht="33" spans="1:21">
      <c r="A133" s="69">
        <v>128</v>
      </c>
      <c r="B133" s="9" t="s">
        <v>6327</v>
      </c>
      <c r="C133" s="70"/>
      <c r="D133" s="13"/>
      <c r="E133" s="17"/>
      <c r="F133" s="18" t="s">
        <v>942</v>
      </c>
      <c r="G133" s="19"/>
      <c r="H133" s="20" t="s">
        <v>6510</v>
      </c>
      <c r="I133" s="18" t="s">
        <v>6511</v>
      </c>
      <c r="J133" s="19"/>
      <c r="K133" s="17"/>
      <c r="L133" s="17"/>
      <c r="M133" s="9" t="s">
        <v>6347</v>
      </c>
      <c r="N133" s="17"/>
      <c r="O133" s="18" t="s">
        <v>6509</v>
      </c>
      <c r="P133" s="17"/>
      <c r="Q133" s="19"/>
      <c r="R133" s="74"/>
      <c r="S133" s="74"/>
      <c r="T133" s="74"/>
      <c r="U133" s="48" t="s">
        <v>6336</v>
      </c>
    </row>
    <row r="134" ht="66" spans="1:21">
      <c r="A134" s="71">
        <v>129</v>
      </c>
      <c r="B134" s="15" t="s">
        <v>6327</v>
      </c>
      <c r="C134" s="70"/>
      <c r="D134" s="13"/>
      <c r="E134" s="21"/>
      <c r="F134" s="22" t="s">
        <v>932</v>
      </c>
      <c r="G134" s="20"/>
      <c r="H134" s="18" t="s">
        <v>6504</v>
      </c>
      <c r="I134" s="20" t="s">
        <v>6512</v>
      </c>
      <c r="J134" s="20"/>
      <c r="K134" s="21"/>
      <c r="L134" s="21"/>
      <c r="M134" s="15" t="s">
        <v>6347</v>
      </c>
      <c r="N134" s="21"/>
      <c r="O134" s="18" t="s">
        <v>6509</v>
      </c>
      <c r="P134" s="21"/>
      <c r="Q134" s="20"/>
      <c r="R134" s="74"/>
      <c r="S134" s="74"/>
      <c r="T134" s="74"/>
      <c r="U134" s="48" t="s">
        <v>6336</v>
      </c>
    </row>
    <row r="135" ht="49.5" spans="1:21">
      <c r="A135" s="69">
        <v>130</v>
      </c>
      <c r="B135" s="9" t="s">
        <v>6327</v>
      </c>
      <c r="C135" s="70"/>
      <c r="D135" s="13"/>
      <c r="E135" s="17"/>
      <c r="F135" s="18" t="s">
        <v>944</v>
      </c>
      <c r="G135" s="19"/>
      <c r="H135" s="20" t="s">
        <v>6513</v>
      </c>
      <c r="I135" s="18" t="s">
        <v>6514</v>
      </c>
      <c r="J135" s="19"/>
      <c r="K135" s="17"/>
      <c r="L135" s="17"/>
      <c r="M135" s="9" t="s">
        <v>6347</v>
      </c>
      <c r="N135" s="17"/>
      <c r="O135" s="18" t="s">
        <v>6509</v>
      </c>
      <c r="P135" s="17"/>
      <c r="Q135" s="19"/>
      <c r="R135" s="74"/>
      <c r="S135" s="74"/>
      <c r="T135" s="74"/>
      <c r="U135" s="48" t="s">
        <v>6336</v>
      </c>
    </row>
    <row r="136" ht="33" spans="1:21">
      <c r="A136" s="69">
        <v>131</v>
      </c>
      <c r="B136" s="9" t="s">
        <v>6327</v>
      </c>
      <c r="C136" s="70"/>
      <c r="D136" s="13"/>
      <c r="E136" s="17"/>
      <c r="F136" s="18" t="s">
        <v>946</v>
      </c>
      <c r="G136" s="19"/>
      <c r="H136" s="20" t="s">
        <v>6510</v>
      </c>
      <c r="I136" s="18" t="s">
        <v>953</v>
      </c>
      <c r="J136" s="19"/>
      <c r="K136" s="17"/>
      <c r="L136" s="17"/>
      <c r="M136" s="9" t="s">
        <v>6347</v>
      </c>
      <c r="N136" s="17"/>
      <c r="O136" s="18" t="s">
        <v>6509</v>
      </c>
      <c r="P136" s="17"/>
      <c r="Q136" s="19"/>
      <c r="R136" s="74"/>
      <c r="S136" s="74"/>
      <c r="T136" s="74"/>
      <c r="U136" s="48" t="s">
        <v>6336</v>
      </c>
    </row>
    <row r="137" ht="33" spans="1:21">
      <c r="A137" s="69">
        <v>132</v>
      </c>
      <c r="B137" s="9" t="s">
        <v>6327</v>
      </c>
      <c r="C137" s="70"/>
      <c r="D137" s="13"/>
      <c r="E137" s="17"/>
      <c r="F137" s="18" t="s">
        <v>948</v>
      </c>
      <c r="G137" s="19"/>
      <c r="H137" s="20" t="s">
        <v>6510</v>
      </c>
      <c r="I137" s="18" t="s">
        <v>948</v>
      </c>
      <c r="J137" s="19"/>
      <c r="K137" s="17"/>
      <c r="L137" s="17"/>
      <c r="M137" s="9" t="s">
        <v>6347</v>
      </c>
      <c r="N137" s="17"/>
      <c r="O137" s="18" t="s">
        <v>6509</v>
      </c>
      <c r="P137" s="17"/>
      <c r="Q137" s="19"/>
      <c r="R137" s="74"/>
      <c r="S137" s="74"/>
      <c r="T137" s="74"/>
      <c r="U137" s="48" t="s">
        <v>6336</v>
      </c>
    </row>
    <row r="138" ht="33" spans="1:21">
      <c r="A138" s="69">
        <v>133</v>
      </c>
      <c r="B138" s="9" t="s">
        <v>6327</v>
      </c>
      <c r="C138" s="70"/>
      <c r="D138" s="13"/>
      <c r="E138" s="17"/>
      <c r="F138" s="18" t="s">
        <v>950</v>
      </c>
      <c r="G138" s="19"/>
      <c r="H138" s="20" t="s">
        <v>6510</v>
      </c>
      <c r="I138" s="18" t="s">
        <v>6515</v>
      </c>
      <c r="J138" s="19"/>
      <c r="K138" s="17"/>
      <c r="L138" s="17"/>
      <c r="M138" s="9" t="s">
        <v>6347</v>
      </c>
      <c r="N138" s="17"/>
      <c r="O138" s="18" t="s">
        <v>6509</v>
      </c>
      <c r="P138" s="17"/>
      <c r="Q138" s="19"/>
      <c r="R138" s="74"/>
      <c r="S138" s="74"/>
      <c r="T138" s="74"/>
      <c r="U138" s="48" t="s">
        <v>6336</v>
      </c>
    </row>
    <row r="139" ht="33" spans="1:21">
      <c r="A139" s="69">
        <v>134</v>
      </c>
      <c r="B139" s="9" t="s">
        <v>6327</v>
      </c>
      <c r="C139" s="70"/>
      <c r="D139" s="13"/>
      <c r="E139" s="17"/>
      <c r="F139" s="18" t="s">
        <v>929</v>
      </c>
      <c r="G139" s="19"/>
      <c r="H139" s="20" t="s">
        <v>6510</v>
      </c>
      <c r="I139" s="18" t="s">
        <v>6516</v>
      </c>
      <c r="J139" s="19"/>
      <c r="K139" s="17"/>
      <c r="L139" s="17"/>
      <c r="M139" s="9" t="s">
        <v>6347</v>
      </c>
      <c r="N139" s="17"/>
      <c r="O139" s="18" t="s">
        <v>6509</v>
      </c>
      <c r="P139" s="17"/>
      <c r="Q139" s="19"/>
      <c r="R139" s="74"/>
      <c r="S139" s="74"/>
      <c r="T139" s="74"/>
      <c r="U139" s="48" t="s">
        <v>6336</v>
      </c>
    </row>
    <row r="140" ht="33" spans="1:21">
      <c r="A140" s="69">
        <v>135</v>
      </c>
      <c r="B140" s="9" t="s">
        <v>6327</v>
      </c>
      <c r="C140" s="70"/>
      <c r="D140" s="13"/>
      <c r="E140" s="17"/>
      <c r="F140" s="20" t="s">
        <v>6517</v>
      </c>
      <c r="G140" s="19"/>
      <c r="H140" s="20" t="s">
        <v>6510</v>
      </c>
      <c r="I140" s="18" t="s">
        <v>953</v>
      </c>
      <c r="J140" s="19"/>
      <c r="K140" s="17"/>
      <c r="L140" s="17"/>
      <c r="M140" s="9" t="s">
        <v>6347</v>
      </c>
      <c r="N140" s="17"/>
      <c r="O140" s="18" t="s">
        <v>6509</v>
      </c>
      <c r="P140" s="17"/>
      <c r="Q140" s="19"/>
      <c r="R140" s="74"/>
      <c r="S140" s="74"/>
      <c r="T140" s="74"/>
      <c r="U140" s="48" t="s">
        <v>6336</v>
      </c>
    </row>
    <row r="141" ht="33" spans="1:21">
      <c r="A141" s="69">
        <v>136</v>
      </c>
      <c r="B141" s="9" t="s">
        <v>6327</v>
      </c>
      <c r="C141" s="54"/>
      <c r="D141" s="75"/>
      <c r="E141" s="17"/>
      <c r="F141" s="18" t="s">
        <v>900</v>
      </c>
      <c r="G141" s="19"/>
      <c r="H141" s="20" t="s">
        <v>6510</v>
      </c>
      <c r="I141" s="18" t="s">
        <v>6503</v>
      </c>
      <c r="J141" s="19"/>
      <c r="K141" s="17"/>
      <c r="L141" s="17"/>
      <c r="M141" s="9" t="s">
        <v>6347</v>
      </c>
      <c r="N141" s="17"/>
      <c r="O141" s="18" t="s">
        <v>6509</v>
      </c>
      <c r="P141" s="17"/>
      <c r="Q141" s="19"/>
      <c r="R141" s="74"/>
      <c r="S141" s="74"/>
      <c r="T141" s="74"/>
      <c r="U141" s="48" t="s">
        <v>6336</v>
      </c>
    </row>
    <row r="142" ht="115.5" spans="1:21">
      <c r="A142" s="71">
        <v>137</v>
      </c>
      <c r="B142" s="15" t="s">
        <v>6327</v>
      </c>
      <c r="C142" s="54"/>
      <c r="D142" s="11" t="s">
        <v>588</v>
      </c>
      <c r="E142" s="21"/>
      <c r="F142" s="22" t="s">
        <v>965</v>
      </c>
      <c r="G142" s="20"/>
      <c r="H142" s="22" t="s">
        <v>6518</v>
      </c>
      <c r="I142" s="20" t="s">
        <v>6519</v>
      </c>
      <c r="J142" s="20"/>
      <c r="K142" s="21"/>
      <c r="L142" s="21"/>
      <c r="M142" s="15" t="s">
        <v>6347</v>
      </c>
      <c r="N142" s="21"/>
      <c r="O142" s="18" t="s">
        <v>6509</v>
      </c>
      <c r="P142" s="21"/>
      <c r="Q142" s="20"/>
      <c r="R142" s="74"/>
      <c r="S142" s="74"/>
      <c r="T142" s="74"/>
      <c r="U142" s="48" t="s">
        <v>6336</v>
      </c>
    </row>
    <row r="143" ht="49.5" spans="1:21">
      <c r="A143" s="69">
        <v>138</v>
      </c>
      <c r="B143" s="9" t="s">
        <v>6327</v>
      </c>
      <c r="C143" s="54"/>
      <c r="D143" s="16"/>
      <c r="E143" s="17"/>
      <c r="F143" s="18" t="s">
        <v>1002</v>
      </c>
      <c r="G143" s="19"/>
      <c r="H143" s="20" t="s">
        <v>6520</v>
      </c>
      <c r="I143" s="20" t="s">
        <v>6521</v>
      </c>
      <c r="J143" s="19"/>
      <c r="K143" s="17"/>
      <c r="L143" s="17"/>
      <c r="M143" s="9" t="s">
        <v>6347</v>
      </c>
      <c r="N143" s="17"/>
      <c r="O143" s="18" t="s">
        <v>6509</v>
      </c>
      <c r="P143" s="17"/>
      <c r="Q143" s="19"/>
      <c r="R143" s="74"/>
      <c r="S143" s="74"/>
      <c r="T143" s="74"/>
      <c r="U143" s="48" t="s">
        <v>6336</v>
      </c>
    </row>
    <row r="144" ht="264" spans="1:21">
      <c r="A144" s="71">
        <v>139</v>
      </c>
      <c r="B144" s="15" t="s">
        <v>6327</v>
      </c>
      <c r="C144" s="54"/>
      <c r="D144" s="11" t="s">
        <v>994</v>
      </c>
      <c r="E144" s="21"/>
      <c r="F144" s="22" t="s">
        <v>1163</v>
      </c>
      <c r="G144" s="20"/>
      <c r="H144" s="19" t="s">
        <v>6522</v>
      </c>
      <c r="I144" s="20" t="s">
        <v>6523</v>
      </c>
      <c r="J144" s="20"/>
      <c r="K144" s="21"/>
      <c r="L144" s="15" t="s">
        <v>1316</v>
      </c>
      <c r="M144" s="15" t="s">
        <v>6333</v>
      </c>
      <c r="N144" s="21"/>
      <c r="O144" s="22" t="s">
        <v>6524</v>
      </c>
      <c r="P144" s="27" t="s">
        <v>6465</v>
      </c>
      <c r="Q144" s="20"/>
      <c r="R144" s="74"/>
      <c r="S144" s="74"/>
      <c r="T144" s="74"/>
      <c r="U144" s="48" t="s">
        <v>6336</v>
      </c>
    </row>
    <row r="145" ht="82.5" spans="1:21">
      <c r="A145" s="71">
        <v>140</v>
      </c>
      <c r="B145" s="15" t="s">
        <v>6327</v>
      </c>
      <c r="C145" s="54"/>
      <c r="D145" s="13"/>
      <c r="E145" s="21"/>
      <c r="F145" s="22" t="s">
        <v>1148</v>
      </c>
      <c r="G145" s="20"/>
      <c r="H145" s="20" t="s">
        <v>6522</v>
      </c>
      <c r="I145" s="20" t="s">
        <v>6525</v>
      </c>
      <c r="J145" s="20"/>
      <c r="K145" s="21"/>
      <c r="L145" s="9" t="s">
        <v>1316</v>
      </c>
      <c r="M145" s="15" t="s">
        <v>6333</v>
      </c>
      <c r="N145" s="21"/>
      <c r="O145" s="22" t="s">
        <v>6526</v>
      </c>
      <c r="P145" s="27" t="s">
        <v>6465</v>
      </c>
      <c r="Q145" s="20"/>
      <c r="R145" s="74"/>
      <c r="S145" s="74"/>
      <c r="T145" s="74"/>
      <c r="U145" s="48" t="s">
        <v>6336</v>
      </c>
    </row>
    <row r="146" ht="49.5" spans="1:21">
      <c r="A146" s="69">
        <v>141</v>
      </c>
      <c r="B146" s="9" t="s">
        <v>6327</v>
      </c>
      <c r="C146" s="54"/>
      <c r="D146" s="13"/>
      <c r="E146" s="17"/>
      <c r="F146" s="19"/>
      <c r="G146" s="19"/>
      <c r="H146" s="19"/>
      <c r="I146" s="19"/>
      <c r="J146" s="19"/>
      <c r="K146" s="26" t="s">
        <v>6527</v>
      </c>
      <c r="L146" s="9" t="s">
        <v>1269</v>
      </c>
      <c r="M146" s="9" t="s">
        <v>34</v>
      </c>
      <c r="N146" s="65" t="s">
        <v>4707</v>
      </c>
      <c r="O146" s="59"/>
      <c r="P146" s="26" t="s">
        <v>6528</v>
      </c>
      <c r="Q146" s="49" t="s">
        <v>6529</v>
      </c>
      <c r="R146" s="74"/>
      <c r="S146" s="74"/>
      <c r="T146" s="74"/>
      <c r="U146" s="48" t="s">
        <v>6351</v>
      </c>
    </row>
    <row r="147" ht="34.5" spans="1:21">
      <c r="A147" s="69">
        <v>142</v>
      </c>
      <c r="B147" s="9" t="s">
        <v>6327</v>
      </c>
      <c r="C147" s="54"/>
      <c r="D147" s="13"/>
      <c r="E147" s="17"/>
      <c r="F147" s="19"/>
      <c r="G147" s="19"/>
      <c r="H147" s="19"/>
      <c r="I147" s="19"/>
      <c r="J147" s="19"/>
      <c r="K147" s="17"/>
      <c r="L147" s="9" t="s">
        <v>1271</v>
      </c>
      <c r="M147" s="9" t="s">
        <v>34</v>
      </c>
      <c r="N147" s="65" t="s">
        <v>4707</v>
      </c>
      <c r="O147" s="59"/>
      <c r="P147" s="26" t="s">
        <v>6530</v>
      </c>
      <c r="Q147" s="50" t="s">
        <v>6529</v>
      </c>
      <c r="R147" s="74"/>
      <c r="S147" s="74"/>
      <c r="T147" s="74"/>
      <c r="U147" s="48" t="s">
        <v>6351</v>
      </c>
    </row>
    <row r="148" ht="34.5" spans="1:21">
      <c r="A148" s="69">
        <v>143</v>
      </c>
      <c r="B148" s="9" t="s">
        <v>6327</v>
      </c>
      <c r="C148" s="54"/>
      <c r="D148" s="13"/>
      <c r="E148" s="58"/>
      <c r="F148" s="59"/>
      <c r="G148" s="59"/>
      <c r="H148" s="59"/>
      <c r="I148" s="59"/>
      <c r="J148" s="59"/>
      <c r="K148" s="58"/>
      <c r="L148" s="9" t="s">
        <v>1273</v>
      </c>
      <c r="M148" s="9" t="s">
        <v>34</v>
      </c>
      <c r="N148" s="65" t="s">
        <v>4707</v>
      </c>
      <c r="O148" s="59"/>
      <c r="P148" s="26" t="s">
        <v>6531</v>
      </c>
      <c r="Q148" s="50" t="s">
        <v>6529</v>
      </c>
      <c r="R148" s="74"/>
      <c r="S148" s="74"/>
      <c r="T148" s="74"/>
      <c r="U148" s="48" t="s">
        <v>6351</v>
      </c>
    </row>
    <row r="149" ht="34.5" spans="1:21">
      <c r="A149" s="69">
        <v>144</v>
      </c>
      <c r="B149" s="9" t="s">
        <v>6327</v>
      </c>
      <c r="C149" s="54"/>
      <c r="D149" s="13"/>
      <c r="E149" s="58"/>
      <c r="F149" s="59"/>
      <c r="G149" s="59"/>
      <c r="H149" s="59"/>
      <c r="I149" s="59"/>
      <c r="J149" s="59"/>
      <c r="K149" s="58"/>
      <c r="L149" s="9" t="s">
        <v>1275</v>
      </c>
      <c r="M149" s="9" t="s">
        <v>34</v>
      </c>
      <c r="N149" s="65" t="s">
        <v>4707</v>
      </c>
      <c r="O149" s="59"/>
      <c r="P149" s="26" t="s">
        <v>6532</v>
      </c>
      <c r="Q149" s="50" t="s">
        <v>6529</v>
      </c>
      <c r="R149" s="74"/>
      <c r="S149" s="74"/>
      <c r="T149" s="74"/>
      <c r="U149" s="48" t="s">
        <v>6351</v>
      </c>
    </row>
    <row r="150" ht="34.5" spans="1:21">
      <c r="A150" s="69">
        <v>145</v>
      </c>
      <c r="B150" s="9" t="s">
        <v>6327</v>
      </c>
      <c r="C150" s="54"/>
      <c r="D150" s="13"/>
      <c r="E150" s="58"/>
      <c r="F150" s="59"/>
      <c r="G150" s="59"/>
      <c r="H150" s="59"/>
      <c r="I150" s="59"/>
      <c r="J150" s="59"/>
      <c r="K150" s="58"/>
      <c r="L150" s="9" t="s">
        <v>1277</v>
      </c>
      <c r="M150" s="9" t="s">
        <v>34</v>
      </c>
      <c r="N150" s="65" t="s">
        <v>4707</v>
      </c>
      <c r="O150" s="59"/>
      <c r="P150" s="26" t="s">
        <v>6533</v>
      </c>
      <c r="Q150" s="51" t="s">
        <v>6529</v>
      </c>
      <c r="R150" s="74"/>
      <c r="S150" s="74"/>
      <c r="T150" s="74"/>
      <c r="U150" s="48" t="s">
        <v>6351</v>
      </c>
    </row>
    <row r="151" ht="49.5" spans="1:21">
      <c r="A151" s="69">
        <v>146</v>
      </c>
      <c r="B151" s="9" t="s">
        <v>6327</v>
      </c>
      <c r="C151" s="54"/>
      <c r="D151" s="13"/>
      <c r="E151" s="58"/>
      <c r="F151" s="59"/>
      <c r="G151" s="59"/>
      <c r="H151" s="59"/>
      <c r="I151" s="59"/>
      <c r="J151" s="59"/>
      <c r="K151" s="58"/>
      <c r="L151" s="9" t="s">
        <v>2570</v>
      </c>
      <c r="M151" s="9" t="s">
        <v>34</v>
      </c>
      <c r="N151" s="58"/>
      <c r="O151" s="59"/>
      <c r="P151" s="26" t="s">
        <v>6534</v>
      </c>
      <c r="Q151" s="59"/>
      <c r="R151" s="74"/>
      <c r="S151" s="74"/>
      <c r="T151" s="74"/>
      <c r="U151" s="48" t="s">
        <v>6192</v>
      </c>
    </row>
    <row r="152" ht="33" spans="1:21">
      <c r="A152" s="69">
        <v>147</v>
      </c>
      <c r="B152" s="9" t="s">
        <v>6327</v>
      </c>
      <c r="C152" s="54"/>
      <c r="D152" s="13"/>
      <c r="E152" s="58"/>
      <c r="F152" s="59"/>
      <c r="G152" s="59"/>
      <c r="H152" s="59"/>
      <c r="I152" s="59"/>
      <c r="J152" s="59"/>
      <c r="K152" s="58"/>
      <c r="L152" s="9" t="s">
        <v>995</v>
      </c>
      <c r="M152" s="9" t="s">
        <v>34</v>
      </c>
      <c r="N152" s="58"/>
      <c r="O152" s="59"/>
      <c r="P152" s="26" t="s">
        <v>6535</v>
      </c>
      <c r="Q152" s="59"/>
      <c r="R152" s="74"/>
      <c r="S152" s="74"/>
      <c r="T152" s="74"/>
      <c r="U152" s="48" t="s">
        <v>6192</v>
      </c>
    </row>
    <row r="153" ht="33" spans="1:21">
      <c r="A153" s="69">
        <v>148</v>
      </c>
      <c r="B153" s="9" t="s">
        <v>6327</v>
      </c>
      <c r="C153" s="54"/>
      <c r="D153" s="13"/>
      <c r="E153" s="58"/>
      <c r="F153" s="59"/>
      <c r="G153" s="59"/>
      <c r="H153" s="59"/>
      <c r="I153" s="59"/>
      <c r="J153" s="59"/>
      <c r="K153" s="58"/>
      <c r="L153" s="9" t="s">
        <v>1691</v>
      </c>
      <c r="M153" s="9" t="s">
        <v>34</v>
      </c>
      <c r="N153" s="58"/>
      <c r="O153" s="59"/>
      <c r="P153" s="26" t="s">
        <v>6536</v>
      </c>
      <c r="Q153" s="59"/>
      <c r="R153" s="74"/>
      <c r="S153" s="74"/>
      <c r="T153" s="74"/>
      <c r="U153" s="48" t="s">
        <v>6192</v>
      </c>
    </row>
    <row r="154" ht="33" spans="1:21">
      <c r="A154" s="69">
        <v>149</v>
      </c>
      <c r="B154" s="9" t="s">
        <v>6327</v>
      </c>
      <c r="C154" s="54"/>
      <c r="D154" s="13"/>
      <c r="E154" s="58"/>
      <c r="F154" s="59"/>
      <c r="G154" s="59"/>
      <c r="H154" s="59"/>
      <c r="I154" s="59"/>
      <c r="J154" s="59"/>
      <c r="K154" s="58"/>
      <c r="L154" s="9" t="s">
        <v>1672</v>
      </c>
      <c r="M154" s="9" t="s">
        <v>34</v>
      </c>
      <c r="N154" s="58"/>
      <c r="O154" s="59"/>
      <c r="P154" s="26" t="s">
        <v>6537</v>
      </c>
      <c r="Q154" s="59"/>
      <c r="R154" s="74"/>
      <c r="S154" s="74"/>
      <c r="T154" s="74"/>
      <c r="U154" s="48" t="s">
        <v>6192</v>
      </c>
    </row>
    <row r="155" ht="34.5" spans="1:21">
      <c r="A155" s="69">
        <v>150</v>
      </c>
      <c r="B155" s="9" t="s">
        <v>6327</v>
      </c>
      <c r="C155" s="54"/>
      <c r="D155" s="13"/>
      <c r="E155" s="58"/>
      <c r="F155" s="59"/>
      <c r="G155" s="59"/>
      <c r="H155" s="59"/>
      <c r="I155" s="59"/>
      <c r="J155" s="59"/>
      <c r="K155" s="58"/>
      <c r="L155" s="9" t="s">
        <v>1269</v>
      </c>
      <c r="M155" s="9" t="s">
        <v>34</v>
      </c>
      <c r="N155" s="65" t="s">
        <v>4707</v>
      </c>
      <c r="O155" s="59"/>
      <c r="P155" s="26" t="s">
        <v>6538</v>
      </c>
      <c r="Q155" s="49" t="s">
        <v>6529</v>
      </c>
      <c r="R155" s="74"/>
      <c r="S155" s="74"/>
      <c r="T155" s="74"/>
      <c r="U155" s="48" t="s">
        <v>6351</v>
      </c>
    </row>
    <row r="156" ht="34.5" spans="1:21">
      <c r="A156" s="69">
        <v>151</v>
      </c>
      <c r="B156" s="9" t="s">
        <v>6327</v>
      </c>
      <c r="C156" s="54"/>
      <c r="D156" s="13"/>
      <c r="E156" s="58"/>
      <c r="F156" s="59"/>
      <c r="G156" s="59"/>
      <c r="H156" s="59"/>
      <c r="I156" s="59"/>
      <c r="J156" s="59"/>
      <c r="K156" s="58"/>
      <c r="L156" s="9" t="s">
        <v>1280</v>
      </c>
      <c r="M156" s="9" t="s">
        <v>34</v>
      </c>
      <c r="N156" s="65" t="s">
        <v>4707</v>
      </c>
      <c r="O156" s="59"/>
      <c r="P156" s="26" t="s">
        <v>6539</v>
      </c>
      <c r="Q156" s="50" t="s">
        <v>6529</v>
      </c>
      <c r="R156" s="74"/>
      <c r="S156" s="74"/>
      <c r="T156" s="74"/>
      <c r="U156" s="48" t="s">
        <v>6351</v>
      </c>
    </row>
    <row r="157" ht="34.5" spans="1:21">
      <c r="A157" s="69">
        <v>152</v>
      </c>
      <c r="B157" s="9" t="s">
        <v>6327</v>
      </c>
      <c r="C157" s="54"/>
      <c r="D157" s="16"/>
      <c r="E157" s="58"/>
      <c r="F157" s="59"/>
      <c r="G157" s="59"/>
      <c r="H157" s="59"/>
      <c r="I157" s="59"/>
      <c r="J157" s="59"/>
      <c r="K157" s="58"/>
      <c r="L157" s="9" t="s">
        <v>1282</v>
      </c>
      <c r="M157" s="9" t="s">
        <v>34</v>
      </c>
      <c r="N157" s="65" t="s">
        <v>4707</v>
      </c>
      <c r="O157" s="59"/>
      <c r="P157" s="26" t="s">
        <v>6540</v>
      </c>
      <c r="Q157" s="51" t="s">
        <v>6529</v>
      </c>
      <c r="R157" s="74"/>
      <c r="S157" s="74"/>
      <c r="T157" s="74"/>
      <c r="U157" s="48" t="s">
        <v>6351</v>
      </c>
    </row>
    <row r="158" ht="34.5" spans="1:21">
      <c r="A158" s="69">
        <v>153</v>
      </c>
      <c r="B158" s="9" t="s">
        <v>6327</v>
      </c>
      <c r="C158" s="54"/>
      <c r="D158" s="11" t="s">
        <v>1338</v>
      </c>
      <c r="E158" s="17"/>
      <c r="F158" s="18" t="s">
        <v>1344</v>
      </c>
      <c r="G158" s="19"/>
      <c r="H158" s="20" t="s">
        <v>6453</v>
      </c>
      <c r="I158" s="18" t="s">
        <v>1344</v>
      </c>
      <c r="J158" s="19"/>
      <c r="K158" s="17"/>
      <c r="L158" s="9" t="s">
        <v>1316</v>
      </c>
      <c r="M158" s="9" t="s">
        <v>6350</v>
      </c>
      <c r="N158" s="17"/>
      <c r="O158" s="19"/>
      <c r="P158" s="26" t="s">
        <v>6465</v>
      </c>
      <c r="Q158" s="19"/>
      <c r="R158" s="74"/>
      <c r="S158" s="74"/>
      <c r="T158" s="74"/>
      <c r="U158" s="48" t="s">
        <v>6351</v>
      </c>
    </row>
    <row r="159" ht="33" spans="1:21">
      <c r="A159" s="69">
        <v>154</v>
      </c>
      <c r="B159" s="9" t="s">
        <v>6327</v>
      </c>
      <c r="C159" s="54"/>
      <c r="D159" s="13"/>
      <c r="E159" s="17"/>
      <c r="F159" s="18" t="s">
        <v>1414</v>
      </c>
      <c r="G159" s="19"/>
      <c r="H159" s="20" t="s">
        <v>6453</v>
      </c>
      <c r="I159" s="18" t="s">
        <v>1414</v>
      </c>
      <c r="J159" s="19"/>
      <c r="K159" s="17"/>
      <c r="L159" s="17"/>
      <c r="M159" s="9" t="s">
        <v>6347</v>
      </c>
      <c r="N159" s="17"/>
      <c r="O159" s="18" t="s">
        <v>6509</v>
      </c>
      <c r="P159" s="17"/>
      <c r="Q159" s="19"/>
      <c r="R159" s="74"/>
      <c r="S159" s="74"/>
      <c r="T159" s="74"/>
      <c r="U159" s="48" t="s">
        <v>6336</v>
      </c>
    </row>
    <row r="160" ht="33" spans="1:21">
      <c r="A160" s="69">
        <v>155</v>
      </c>
      <c r="B160" s="9" t="s">
        <v>6327</v>
      </c>
      <c r="C160" s="54"/>
      <c r="D160" s="13"/>
      <c r="E160" s="17"/>
      <c r="F160" s="18" t="s">
        <v>1397</v>
      </c>
      <c r="G160" s="19"/>
      <c r="H160" s="20" t="s">
        <v>6453</v>
      </c>
      <c r="I160" s="18" t="s">
        <v>1397</v>
      </c>
      <c r="J160" s="19"/>
      <c r="K160" s="17"/>
      <c r="L160" s="17"/>
      <c r="M160" s="9" t="s">
        <v>6347</v>
      </c>
      <c r="N160" s="17"/>
      <c r="O160" s="18" t="s">
        <v>6509</v>
      </c>
      <c r="P160" s="17"/>
      <c r="Q160" s="19"/>
      <c r="R160" s="74"/>
      <c r="S160" s="74"/>
      <c r="T160" s="74"/>
      <c r="U160" s="48" t="s">
        <v>6336</v>
      </c>
    </row>
    <row r="161" ht="33" spans="1:21">
      <c r="A161" s="69">
        <v>156</v>
      </c>
      <c r="B161" s="9" t="s">
        <v>6327</v>
      </c>
      <c r="C161" s="54"/>
      <c r="D161" s="13"/>
      <c r="E161" s="17"/>
      <c r="F161" s="18" t="s">
        <v>1376</v>
      </c>
      <c r="G161" s="19"/>
      <c r="H161" s="20" t="s">
        <v>6453</v>
      </c>
      <c r="I161" s="18" t="s">
        <v>1376</v>
      </c>
      <c r="J161" s="19"/>
      <c r="K161" s="17"/>
      <c r="L161" s="17"/>
      <c r="M161" s="9" t="s">
        <v>6347</v>
      </c>
      <c r="N161" s="17"/>
      <c r="O161" s="18" t="s">
        <v>6509</v>
      </c>
      <c r="P161" s="17"/>
      <c r="Q161" s="19"/>
      <c r="R161" s="74"/>
      <c r="S161" s="74"/>
      <c r="T161" s="74"/>
      <c r="U161" s="48" t="s">
        <v>6336</v>
      </c>
    </row>
    <row r="162" ht="33" spans="1:21">
      <c r="A162" s="69">
        <v>157</v>
      </c>
      <c r="B162" s="9" t="s">
        <v>6327</v>
      </c>
      <c r="C162" s="54"/>
      <c r="D162" s="13"/>
      <c r="E162" s="17"/>
      <c r="F162" s="18" t="s">
        <v>1386</v>
      </c>
      <c r="G162" s="19"/>
      <c r="H162" s="20" t="s">
        <v>6453</v>
      </c>
      <c r="I162" s="18" t="s">
        <v>6541</v>
      </c>
      <c r="J162" s="19"/>
      <c r="K162" s="17"/>
      <c r="L162" s="9" t="s">
        <v>1316</v>
      </c>
      <c r="M162" s="9" t="s">
        <v>6333</v>
      </c>
      <c r="N162" s="17"/>
      <c r="O162" s="18" t="s">
        <v>6542</v>
      </c>
      <c r="P162" s="26" t="s">
        <v>6465</v>
      </c>
      <c r="Q162" s="19"/>
      <c r="R162" s="74"/>
      <c r="S162" s="74"/>
      <c r="T162" s="74"/>
      <c r="U162" s="48" t="s">
        <v>6336</v>
      </c>
    </row>
    <row r="163" ht="33" spans="1:21">
      <c r="A163" s="69">
        <v>158</v>
      </c>
      <c r="B163" s="9" t="s">
        <v>6327</v>
      </c>
      <c r="C163" s="54"/>
      <c r="D163" s="13"/>
      <c r="E163" s="17"/>
      <c r="F163" s="18" t="s">
        <v>1388</v>
      </c>
      <c r="G163" s="19"/>
      <c r="H163" s="20" t="s">
        <v>6453</v>
      </c>
      <c r="I163" s="18" t="s">
        <v>6543</v>
      </c>
      <c r="J163" s="19"/>
      <c r="K163" s="17"/>
      <c r="L163" s="9" t="s">
        <v>1316</v>
      </c>
      <c r="M163" s="9" t="s">
        <v>6333</v>
      </c>
      <c r="N163" s="17"/>
      <c r="O163" s="18" t="s">
        <v>6544</v>
      </c>
      <c r="P163" s="26" t="s">
        <v>6465</v>
      </c>
      <c r="Q163" s="19"/>
      <c r="R163" s="74"/>
      <c r="S163" s="74"/>
      <c r="T163" s="74"/>
      <c r="U163" s="48" t="s">
        <v>6336</v>
      </c>
    </row>
    <row r="164" ht="33" spans="1:21">
      <c r="A164" s="69">
        <v>159</v>
      </c>
      <c r="B164" s="9" t="s">
        <v>6327</v>
      </c>
      <c r="C164" s="54"/>
      <c r="D164" s="13"/>
      <c r="E164" s="17"/>
      <c r="F164" s="18" t="s">
        <v>1391</v>
      </c>
      <c r="G164" s="19"/>
      <c r="H164" s="20" t="s">
        <v>6453</v>
      </c>
      <c r="I164" s="18" t="s">
        <v>6545</v>
      </c>
      <c r="J164" s="19"/>
      <c r="K164" s="17"/>
      <c r="L164" s="9" t="s">
        <v>1316</v>
      </c>
      <c r="M164" s="9" t="s">
        <v>6333</v>
      </c>
      <c r="N164" s="17"/>
      <c r="O164" s="18" t="s">
        <v>6546</v>
      </c>
      <c r="P164" s="26" t="s">
        <v>6465</v>
      </c>
      <c r="Q164" s="19"/>
      <c r="R164" s="74"/>
      <c r="S164" s="74"/>
      <c r="T164" s="74"/>
      <c r="U164" s="48" t="s">
        <v>6336</v>
      </c>
    </row>
    <row r="165" ht="33" spans="1:21">
      <c r="A165" s="69">
        <v>160</v>
      </c>
      <c r="B165" s="9" t="s">
        <v>6327</v>
      </c>
      <c r="C165" s="54"/>
      <c r="D165" s="13"/>
      <c r="E165" s="17"/>
      <c r="F165" s="18" t="s">
        <v>1339</v>
      </c>
      <c r="G165" s="19"/>
      <c r="H165" s="20" t="s">
        <v>6453</v>
      </c>
      <c r="I165" s="18" t="s">
        <v>6547</v>
      </c>
      <c r="J165" s="19"/>
      <c r="K165" s="17"/>
      <c r="L165" s="9" t="s">
        <v>1316</v>
      </c>
      <c r="M165" s="9" t="s">
        <v>6333</v>
      </c>
      <c r="N165" s="17"/>
      <c r="O165" s="18" t="s">
        <v>6548</v>
      </c>
      <c r="P165" s="26" t="s">
        <v>6465</v>
      </c>
      <c r="Q165" s="19"/>
      <c r="R165" s="74"/>
      <c r="S165" s="74"/>
      <c r="T165" s="74"/>
      <c r="U165" s="48" t="s">
        <v>6336</v>
      </c>
    </row>
    <row r="166" ht="66" spans="1:21">
      <c r="A166" s="69">
        <v>161</v>
      </c>
      <c r="B166" s="9" t="s">
        <v>6327</v>
      </c>
      <c r="C166" s="54"/>
      <c r="D166" s="13"/>
      <c r="E166" s="17"/>
      <c r="F166" s="18" t="s">
        <v>1395</v>
      </c>
      <c r="G166" s="19"/>
      <c r="H166" s="20" t="s">
        <v>6453</v>
      </c>
      <c r="I166" s="18" t="s">
        <v>6549</v>
      </c>
      <c r="J166" s="19"/>
      <c r="K166" s="17"/>
      <c r="L166" s="9" t="s">
        <v>1316</v>
      </c>
      <c r="M166" s="9" t="s">
        <v>6333</v>
      </c>
      <c r="N166" s="17"/>
      <c r="O166" s="18" t="s">
        <v>6550</v>
      </c>
      <c r="P166" s="26" t="s">
        <v>6465</v>
      </c>
      <c r="Q166" s="19"/>
      <c r="R166" s="74"/>
      <c r="S166" s="74"/>
      <c r="T166" s="74"/>
      <c r="U166" s="48" t="s">
        <v>6336</v>
      </c>
    </row>
    <row r="167" ht="33" spans="1:21">
      <c r="A167" s="69">
        <v>162</v>
      </c>
      <c r="B167" s="9" t="s">
        <v>6327</v>
      </c>
      <c r="C167" s="54"/>
      <c r="D167" s="13"/>
      <c r="E167" s="17"/>
      <c r="F167" s="18" t="s">
        <v>1341</v>
      </c>
      <c r="G167" s="19"/>
      <c r="H167" s="20" t="s">
        <v>6453</v>
      </c>
      <c r="I167" s="18" t="s">
        <v>6551</v>
      </c>
      <c r="J167" s="19"/>
      <c r="K167" s="17"/>
      <c r="L167" s="9" t="s">
        <v>1316</v>
      </c>
      <c r="M167" s="9" t="s">
        <v>6333</v>
      </c>
      <c r="N167" s="17"/>
      <c r="O167" s="18" t="s">
        <v>6546</v>
      </c>
      <c r="P167" s="26" t="s">
        <v>6465</v>
      </c>
      <c r="Q167" s="19"/>
      <c r="R167" s="74"/>
      <c r="S167" s="74"/>
      <c r="T167" s="74"/>
      <c r="U167" s="48" t="s">
        <v>6336</v>
      </c>
    </row>
    <row r="168" ht="33" spans="1:21">
      <c r="A168" s="69">
        <v>163</v>
      </c>
      <c r="B168" s="9" t="s">
        <v>6327</v>
      </c>
      <c r="C168" s="54"/>
      <c r="D168" s="13"/>
      <c r="E168" s="17"/>
      <c r="F168" s="18" t="s">
        <v>1393</v>
      </c>
      <c r="G168" s="19"/>
      <c r="H168" s="20" t="s">
        <v>6453</v>
      </c>
      <c r="I168" s="18" t="s">
        <v>1393</v>
      </c>
      <c r="J168" s="19"/>
      <c r="K168" s="17"/>
      <c r="L168" s="9" t="s">
        <v>1316</v>
      </c>
      <c r="M168" s="9" t="s">
        <v>6333</v>
      </c>
      <c r="N168" s="17"/>
      <c r="O168" s="18" t="s">
        <v>6552</v>
      </c>
      <c r="P168" s="26" t="s">
        <v>6465</v>
      </c>
      <c r="Q168" s="19"/>
      <c r="R168" s="74"/>
      <c r="S168" s="74"/>
      <c r="T168" s="74"/>
      <c r="U168" s="48" t="s">
        <v>6336</v>
      </c>
    </row>
    <row r="169" ht="33" spans="1:21">
      <c r="A169" s="69">
        <v>164</v>
      </c>
      <c r="B169" s="9" t="s">
        <v>6327</v>
      </c>
      <c r="C169" s="54"/>
      <c r="D169" s="13"/>
      <c r="E169" s="17"/>
      <c r="F169" s="18" t="s">
        <v>1399</v>
      </c>
      <c r="G169" s="19"/>
      <c r="H169" s="20" t="s">
        <v>6453</v>
      </c>
      <c r="I169" s="18" t="s">
        <v>1399</v>
      </c>
      <c r="J169" s="19"/>
      <c r="K169" s="17"/>
      <c r="L169" s="9" t="s">
        <v>1316</v>
      </c>
      <c r="M169" s="9" t="s">
        <v>6333</v>
      </c>
      <c r="N169" s="17"/>
      <c r="O169" s="18" t="s">
        <v>6552</v>
      </c>
      <c r="P169" s="26" t="s">
        <v>6465</v>
      </c>
      <c r="Q169" s="19"/>
      <c r="R169" s="74"/>
      <c r="S169" s="74"/>
      <c r="T169" s="74"/>
      <c r="U169" s="48" t="s">
        <v>6336</v>
      </c>
    </row>
    <row r="170" ht="66" spans="1:21">
      <c r="A170" s="69">
        <v>165</v>
      </c>
      <c r="B170" s="9" t="s">
        <v>6327</v>
      </c>
      <c r="C170" s="54"/>
      <c r="D170" s="13"/>
      <c r="E170" s="17"/>
      <c r="F170" s="18" t="s">
        <v>1401</v>
      </c>
      <c r="G170" s="19"/>
      <c r="H170" s="20" t="s">
        <v>6453</v>
      </c>
      <c r="I170" s="18" t="s">
        <v>1401</v>
      </c>
      <c r="J170" s="19"/>
      <c r="K170" s="17"/>
      <c r="L170" s="17"/>
      <c r="M170" s="9" t="s">
        <v>6347</v>
      </c>
      <c r="N170" s="17"/>
      <c r="O170" s="18" t="s">
        <v>6553</v>
      </c>
      <c r="P170" s="17"/>
      <c r="Q170" s="19"/>
      <c r="R170" s="74"/>
      <c r="S170" s="74"/>
      <c r="T170" s="74"/>
      <c r="U170" s="48" t="s">
        <v>6336</v>
      </c>
    </row>
    <row r="171" ht="33" spans="1:21">
      <c r="A171" s="69">
        <v>166</v>
      </c>
      <c r="B171" s="9" t="s">
        <v>6327</v>
      </c>
      <c r="C171" s="54"/>
      <c r="D171" s="13"/>
      <c r="E171" s="17"/>
      <c r="F171" s="18" t="s">
        <v>1403</v>
      </c>
      <c r="G171" s="19"/>
      <c r="H171" s="20" t="s">
        <v>6453</v>
      </c>
      <c r="I171" s="18" t="s">
        <v>6554</v>
      </c>
      <c r="J171" s="19"/>
      <c r="K171" s="17"/>
      <c r="L171" s="9" t="s">
        <v>1316</v>
      </c>
      <c r="M171" s="9" t="s">
        <v>6333</v>
      </c>
      <c r="N171" s="17"/>
      <c r="O171" s="18" t="s">
        <v>6552</v>
      </c>
      <c r="P171" s="26" t="s">
        <v>6465</v>
      </c>
      <c r="Q171" s="19"/>
      <c r="R171" s="74"/>
      <c r="S171" s="74"/>
      <c r="T171" s="74"/>
      <c r="U171" s="48" t="s">
        <v>6336</v>
      </c>
    </row>
    <row r="172" ht="33" spans="1:21">
      <c r="A172" s="69">
        <v>167</v>
      </c>
      <c r="B172" s="9" t="s">
        <v>6327</v>
      </c>
      <c r="C172" s="54"/>
      <c r="D172" s="13"/>
      <c r="E172" s="17"/>
      <c r="F172" s="18" t="s">
        <v>1405</v>
      </c>
      <c r="G172" s="19"/>
      <c r="H172" s="20" t="s">
        <v>6453</v>
      </c>
      <c r="I172" s="18" t="s">
        <v>6555</v>
      </c>
      <c r="J172" s="19"/>
      <c r="K172" s="17"/>
      <c r="L172" s="9" t="s">
        <v>1316</v>
      </c>
      <c r="M172" s="9" t="s">
        <v>6333</v>
      </c>
      <c r="N172" s="17"/>
      <c r="O172" s="18" t="s">
        <v>6552</v>
      </c>
      <c r="P172" s="26" t="s">
        <v>6465</v>
      </c>
      <c r="Q172" s="19"/>
      <c r="R172" s="74"/>
      <c r="S172" s="74"/>
      <c r="T172" s="74"/>
      <c r="U172" s="48" t="s">
        <v>6336</v>
      </c>
    </row>
    <row r="173" ht="33" spans="1:21">
      <c r="A173" s="69">
        <v>168</v>
      </c>
      <c r="B173" s="9" t="s">
        <v>6327</v>
      </c>
      <c r="C173" s="54"/>
      <c r="D173" s="13"/>
      <c r="E173" s="17"/>
      <c r="F173" s="18" t="s">
        <v>1407</v>
      </c>
      <c r="G173" s="19"/>
      <c r="H173" s="20" t="s">
        <v>6453</v>
      </c>
      <c r="I173" s="18" t="s">
        <v>1407</v>
      </c>
      <c r="J173" s="19"/>
      <c r="K173" s="17"/>
      <c r="L173" s="17"/>
      <c r="M173" s="9" t="s">
        <v>6347</v>
      </c>
      <c r="N173" s="17"/>
      <c r="O173" s="18" t="s">
        <v>6509</v>
      </c>
      <c r="P173" s="26" t="s">
        <v>6465</v>
      </c>
      <c r="Q173" s="19"/>
      <c r="R173" s="74"/>
      <c r="S173" s="74"/>
      <c r="T173" s="74"/>
      <c r="U173" s="48" t="s">
        <v>6336</v>
      </c>
    </row>
    <row r="174" ht="33" spans="1:21">
      <c r="A174" s="69">
        <v>169</v>
      </c>
      <c r="B174" s="9" t="s">
        <v>6327</v>
      </c>
      <c r="C174" s="54"/>
      <c r="D174" s="13"/>
      <c r="E174" s="17"/>
      <c r="F174" s="18" t="s">
        <v>1410</v>
      </c>
      <c r="G174" s="19"/>
      <c r="H174" s="20" t="s">
        <v>6453</v>
      </c>
      <c r="I174" s="18" t="s">
        <v>6556</v>
      </c>
      <c r="J174" s="19"/>
      <c r="K174" s="17"/>
      <c r="L174" s="17"/>
      <c r="M174" s="9" t="s">
        <v>6347</v>
      </c>
      <c r="N174" s="17"/>
      <c r="O174" s="18" t="s">
        <v>6509</v>
      </c>
      <c r="P174" s="26" t="s">
        <v>6484</v>
      </c>
      <c r="Q174" s="19"/>
      <c r="R174" s="74"/>
      <c r="S174" s="74"/>
      <c r="T174" s="74"/>
      <c r="U174" s="48" t="s">
        <v>6336</v>
      </c>
    </row>
    <row r="175" ht="33" spans="1:21">
      <c r="A175" s="69">
        <v>170</v>
      </c>
      <c r="B175" s="9" t="s">
        <v>6327</v>
      </c>
      <c r="C175" s="54"/>
      <c r="D175" s="16"/>
      <c r="E175" s="17"/>
      <c r="F175" s="18" t="s">
        <v>1412</v>
      </c>
      <c r="G175" s="19"/>
      <c r="H175" s="20" t="s">
        <v>6453</v>
      </c>
      <c r="I175" s="18" t="s">
        <v>6557</v>
      </c>
      <c r="J175" s="19"/>
      <c r="K175" s="17"/>
      <c r="L175" s="17"/>
      <c r="M175" s="9" t="s">
        <v>6347</v>
      </c>
      <c r="N175" s="17"/>
      <c r="O175" s="18" t="s">
        <v>6509</v>
      </c>
      <c r="P175" s="17"/>
      <c r="Q175" s="19"/>
      <c r="R175" s="74"/>
      <c r="S175" s="74"/>
      <c r="T175" s="74"/>
      <c r="U175" s="48" t="s">
        <v>6336</v>
      </c>
    </row>
    <row r="176" ht="148.5" spans="1:21">
      <c r="A176" s="71">
        <v>171</v>
      </c>
      <c r="B176" s="15" t="s">
        <v>6327</v>
      </c>
      <c r="C176" s="54"/>
      <c r="D176" s="11" t="s">
        <v>1416</v>
      </c>
      <c r="E176" s="21"/>
      <c r="F176" s="22" t="s">
        <v>1417</v>
      </c>
      <c r="G176" s="20"/>
      <c r="H176" s="22" t="s">
        <v>6475</v>
      </c>
      <c r="I176" s="20" t="s">
        <v>6558</v>
      </c>
      <c r="J176" s="20"/>
      <c r="K176" s="21"/>
      <c r="L176" s="15" t="s">
        <v>6559</v>
      </c>
      <c r="M176" s="15" t="s">
        <v>6333</v>
      </c>
      <c r="N176" s="21"/>
      <c r="O176" s="22" t="s">
        <v>6360</v>
      </c>
      <c r="P176" s="27" t="s">
        <v>6560</v>
      </c>
      <c r="Q176" s="20"/>
      <c r="R176" s="74"/>
      <c r="S176" s="74"/>
      <c r="T176" s="74"/>
      <c r="U176" s="48" t="s">
        <v>6336</v>
      </c>
    </row>
    <row r="177" ht="33" spans="1:21">
      <c r="A177" s="69">
        <v>172</v>
      </c>
      <c r="B177" s="9" t="s">
        <v>6327</v>
      </c>
      <c r="C177" s="54"/>
      <c r="D177" s="13"/>
      <c r="E177" s="58"/>
      <c r="F177" s="59"/>
      <c r="G177" s="59"/>
      <c r="H177" s="59"/>
      <c r="I177" s="59"/>
      <c r="J177" s="59"/>
      <c r="K177" s="58"/>
      <c r="L177" s="9" t="s">
        <v>1426</v>
      </c>
      <c r="M177" s="9" t="s">
        <v>6333</v>
      </c>
      <c r="N177" s="58"/>
      <c r="O177" s="18" t="s">
        <v>6360</v>
      </c>
      <c r="P177" s="26" t="s">
        <v>6561</v>
      </c>
      <c r="Q177" s="59"/>
      <c r="R177" s="74"/>
      <c r="S177" s="74"/>
      <c r="T177" s="74"/>
      <c r="U177" s="48" t="s">
        <v>6336</v>
      </c>
    </row>
    <row r="178" ht="165" spans="1:21">
      <c r="A178" s="71">
        <v>173</v>
      </c>
      <c r="B178" s="15" t="s">
        <v>6327</v>
      </c>
      <c r="C178" s="76"/>
      <c r="D178" s="16"/>
      <c r="E178" s="21"/>
      <c r="F178" s="22" t="s">
        <v>1416</v>
      </c>
      <c r="G178" s="20"/>
      <c r="H178" s="22" t="s">
        <v>6475</v>
      </c>
      <c r="I178" s="20" t="s">
        <v>6562</v>
      </c>
      <c r="J178" s="20"/>
      <c r="K178" s="21"/>
      <c r="L178" s="15" t="s">
        <v>6563</v>
      </c>
      <c r="M178" s="15" t="s">
        <v>6333</v>
      </c>
      <c r="N178" s="21"/>
      <c r="O178" s="22" t="s">
        <v>6360</v>
      </c>
      <c r="P178" s="27" t="s">
        <v>6564</v>
      </c>
      <c r="Q178" s="20"/>
      <c r="R178" s="74"/>
      <c r="S178" s="74"/>
      <c r="T178" s="74"/>
      <c r="U178" s="48" t="s">
        <v>6336</v>
      </c>
    </row>
    <row r="179" ht="66" spans="1:21">
      <c r="A179" s="69">
        <v>174</v>
      </c>
      <c r="B179" s="9" t="s">
        <v>6327</v>
      </c>
      <c r="C179" s="10" t="s">
        <v>1595</v>
      </c>
      <c r="D179" s="11" t="s">
        <v>1594</v>
      </c>
      <c r="E179" s="21"/>
      <c r="F179" s="18" t="s">
        <v>1592</v>
      </c>
      <c r="G179" s="20"/>
      <c r="H179" s="18" t="s">
        <v>6565</v>
      </c>
      <c r="I179" s="20" t="s">
        <v>6566</v>
      </c>
      <c r="J179" s="20"/>
      <c r="K179" s="21"/>
      <c r="L179" s="9" t="s">
        <v>3075</v>
      </c>
      <c r="M179" s="9" t="s">
        <v>6333</v>
      </c>
      <c r="N179" s="21"/>
      <c r="O179" s="18" t="s">
        <v>6567</v>
      </c>
      <c r="P179" s="27" t="s">
        <v>6484</v>
      </c>
      <c r="Q179" s="20"/>
      <c r="R179" s="74"/>
      <c r="S179" s="74"/>
      <c r="T179" s="74"/>
      <c r="U179" s="48" t="s">
        <v>6336</v>
      </c>
    </row>
    <row r="180" ht="49.5" spans="1:21">
      <c r="A180" s="69">
        <v>175</v>
      </c>
      <c r="B180" s="9" t="s">
        <v>6327</v>
      </c>
      <c r="C180" s="12"/>
      <c r="D180" s="13"/>
      <c r="E180" s="17"/>
      <c r="F180" s="18" t="s">
        <v>1722</v>
      </c>
      <c r="G180" s="19"/>
      <c r="H180" s="20" t="s">
        <v>6568</v>
      </c>
      <c r="I180" s="18" t="s">
        <v>6569</v>
      </c>
      <c r="J180" s="19"/>
      <c r="K180" s="17"/>
      <c r="L180" s="9" t="s">
        <v>1722</v>
      </c>
      <c r="M180" s="9" t="s">
        <v>6333</v>
      </c>
      <c r="N180" s="17"/>
      <c r="O180" s="18" t="s">
        <v>6570</v>
      </c>
      <c r="P180" s="26" t="s">
        <v>6571</v>
      </c>
      <c r="Q180" s="19"/>
      <c r="R180" s="74"/>
      <c r="S180" s="74"/>
      <c r="T180" s="74"/>
      <c r="U180" s="48" t="s">
        <v>6336</v>
      </c>
    </row>
    <row r="181" ht="33" spans="1:21">
      <c r="A181" s="69">
        <v>176</v>
      </c>
      <c r="B181" s="9" t="s">
        <v>6327</v>
      </c>
      <c r="C181" s="12"/>
      <c r="D181" s="13"/>
      <c r="E181" s="17"/>
      <c r="F181" s="18" t="s">
        <v>1730</v>
      </c>
      <c r="G181" s="19"/>
      <c r="H181" s="20" t="s">
        <v>6572</v>
      </c>
      <c r="I181" s="20" t="s">
        <v>6573</v>
      </c>
      <c r="J181" s="19"/>
      <c r="K181" s="17"/>
      <c r="L181" s="17"/>
      <c r="M181" s="9" t="s">
        <v>6347</v>
      </c>
      <c r="N181" s="17"/>
      <c r="O181" s="18" t="s">
        <v>6509</v>
      </c>
      <c r="P181" s="17"/>
      <c r="Q181" s="19"/>
      <c r="R181" s="74"/>
      <c r="S181" s="74"/>
      <c r="T181" s="74"/>
      <c r="U181" s="48" t="s">
        <v>6336</v>
      </c>
    </row>
    <row r="182" ht="49.5" spans="1:21">
      <c r="A182" s="69">
        <v>177</v>
      </c>
      <c r="B182" s="9" t="s">
        <v>6327</v>
      </c>
      <c r="C182" s="12"/>
      <c r="D182" s="16"/>
      <c r="E182" s="17"/>
      <c r="F182" s="18" t="s">
        <v>1732</v>
      </c>
      <c r="G182" s="19"/>
      <c r="H182" s="20" t="s">
        <v>6568</v>
      </c>
      <c r="I182" s="18" t="s">
        <v>6574</v>
      </c>
      <c r="J182" s="19"/>
      <c r="K182" s="17"/>
      <c r="L182" s="9" t="s">
        <v>1732</v>
      </c>
      <c r="M182" s="9" t="s">
        <v>6333</v>
      </c>
      <c r="N182" s="17"/>
      <c r="O182" s="18" t="s">
        <v>6575</v>
      </c>
      <c r="P182" s="26" t="s">
        <v>6576</v>
      </c>
      <c r="Q182" s="19"/>
      <c r="R182" s="74"/>
      <c r="S182" s="74"/>
      <c r="T182" s="74"/>
      <c r="U182" s="48" t="s">
        <v>6336</v>
      </c>
    </row>
    <row r="183" ht="33" spans="1:21">
      <c r="A183" s="69">
        <v>178</v>
      </c>
      <c r="B183" s="9" t="s">
        <v>6327</v>
      </c>
      <c r="C183" s="77"/>
      <c r="D183" s="20" t="s">
        <v>6577</v>
      </c>
      <c r="E183" s="17"/>
      <c r="F183" s="18" t="s">
        <v>1734</v>
      </c>
      <c r="G183" s="18" t="s">
        <v>1735</v>
      </c>
      <c r="H183" s="20" t="s">
        <v>6572</v>
      </c>
      <c r="I183" s="19"/>
      <c r="J183" s="19"/>
      <c r="K183" s="17"/>
      <c r="L183" s="9" t="s">
        <v>6578</v>
      </c>
      <c r="M183" s="9" t="s">
        <v>6333</v>
      </c>
      <c r="N183" s="17"/>
      <c r="O183" s="19"/>
      <c r="P183" s="26" t="s">
        <v>6579</v>
      </c>
      <c r="Q183" s="19"/>
      <c r="R183" s="74"/>
      <c r="S183" s="74"/>
      <c r="T183" s="74"/>
      <c r="U183" s="48" t="s">
        <v>6336</v>
      </c>
    </row>
    <row r="184" ht="49.5" spans="1:21">
      <c r="A184" s="69">
        <v>179</v>
      </c>
      <c r="B184" s="9" t="s">
        <v>6327</v>
      </c>
      <c r="C184" s="10" t="s">
        <v>4957</v>
      </c>
      <c r="D184" s="49" t="s">
        <v>1806</v>
      </c>
      <c r="E184" s="17"/>
      <c r="F184" s="18" t="s">
        <v>2828</v>
      </c>
      <c r="G184" s="19"/>
      <c r="H184" s="20" t="s">
        <v>6580</v>
      </c>
      <c r="I184" s="18" t="s">
        <v>2828</v>
      </c>
      <c r="J184" s="20" t="s">
        <v>6581</v>
      </c>
      <c r="K184" s="17"/>
      <c r="L184" s="9" t="s">
        <v>6582</v>
      </c>
      <c r="M184" s="9" t="s">
        <v>6333</v>
      </c>
      <c r="N184" s="17"/>
      <c r="O184" s="18" t="s">
        <v>6583</v>
      </c>
      <c r="P184" s="26" t="s">
        <v>6584</v>
      </c>
      <c r="Q184" s="19"/>
      <c r="R184" s="74"/>
      <c r="S184" s="74"/>
      <c r="T184" s="74"/>
      <c r="U184" s="48" t="s">
        <v>6336</v>
      </c>
    </row>
    <row r="185" ht="49.5" spans="1:21">
      <c r="A185" s="69">
        <v>180</v>
      </c>
      <c r="B185" s="9" t="s">
        <v>6327</v>
      </c>
      <c r="C185" s="12"/>
      <c r="D185" s="50"/>
      <c r="E185" s="17"/>
      <c r="F185" s="18" t="s">
        <v>2847</v>
      </c>
      <c r="G185" s="19"/>
      <c r="H185" s="20" t="s">
        <v>6580</v>
      </c>
      <c r="I185" s="18" t="s">
        <v>2847</v>
      </c>
      <c r="J185" s="19"/>
      <c r="K185" s="17"/>
      <c r="L185" s="9" t="s">
        <v>6582</v>
      </c>
      <c r="M185" s="9" t="s">
        <v>6333</v>
      </c>
      <c r="N185" s="17"/>
      <c r="O185" s="18" t="s">
        <v>6583</v>
      </c>
      <c r="P185" s="26" t="s">
        <v>6584</v>
      </c>
      <c r="Q185" s="19"/>
      <c r="R185" s="74"/>
      <c r="S185" s="74"/>
      <c r="T185" s="74"/>
      <c r="U185" s="48" t="s">
        <v>6336</v>
      </c>
    </row>
    <row r="186" ht="49.5" spans="1:21">
      <c r="A186" s="69">
        <v>181</v>
      </c>
      <c r="B186" s="9" t="s">
        <v>6327</v>
      </c>
      <c r="C186" s="12"/>
      <c r="D186" s="50"/>
      <c r="E186" s="17"/>
      <c r="F186" s="18" t="s">
        <v>2864</v>
      </c>
      <c r="G186" s="19"/>
      <c r="H186" s="20" t="s">
        <v>6580</v>
      </c>
      <c r="I186" s="18" t="s">
        <v>2864</v>
      </c>
      <c r="J186" s="19"/>
      <c r="K186" s="17"/>
      <c r="L186" s="9" t="s">
        <v>6582</v>
      </c>
      <c r="M186" s="9" t="s">
        <v>6333</v>
      </c>
      <c r="N186" s="17"/>
      <c r="O186" s="18" t="s">
        <v>6583</v>
      </c>
      <c r="P186" s="26" t="s">
        <v>6584</v>
      </c>
      <c r="Q186" s="19"/>
      <c r="R186" s="74"/>
      <c r="S186" s="74"/>
      <c r="T186" s="74"/>
      <c r="U186" s="48" t="s">
        <v>6336</v>
      </c>
    </row>
    <row r="187" ht="49.5" spans="1:21">
      <c r="A187" s="69">
        <v>182</v>
      </c>
      <c r="B187" s="9" t="s">
        <v>6327</v>
      </c>
      <c r="C187" s="12"/>
      <c r="D187" s="50"/>
      <c r="E187" s="17"/>
      <c r="F187" s="18" t="s">
        <v>2831</v>
      </c>
      <c r="G187" s="19"/>
      <c r="H187" s="20" t="s">
        <v>6580</v>
      </c>
      <c r="I187" s="18" t="s">
        <v>2831</v>
      </c>
      <c r="J187" s="19"/>
      <c r="K187" s="17"/>
      <c r="L187" s="9" t="s">
        <v>6582</v>
      </c>
      <c r="M187" s="9" t="s">
        <v>6333</v>
      </c>
      <c r="N187" s="17"/>
      <c r="O187" s="18" t="s">
        <v>6583</v>
      </c>
      <c r="P187" s="26" t="s">
        <v>6584</v>
      </c>
      <c r="Q187" s="19"/>
      <c r="R187" s="74"/>
      <c r="S187" s="74"/>
      <c r="T187" s="74"/>
      <c r="U187" s="48" t="s">
        <v>6336</v>
      </c>
    </row>
    <row r="188" ht="49.5" spans="1:21">
      <c r="A188" s="69">
        <v>183</v>
      </c>
      <c r="B188" s="9" t="s">
        <v>6327</v>
      </c>
      <c r="C188" s="12"/>
      <c r="D188" s="51"/>
      <c r="E188" s="17"/>
      <c r="F188" s="18" t="s">
        <v>2839</v>
      </c>
      <c r="G188" s="19"/>
      <c r="H188" s="20" t="s">
        <v>6580</v>
      </c>
      <c r="I188" s="18" t="s">
        <v>2839</v>
      </c>
      <c r="J188" s="19"/>
      <c r="K188" s="17"/>
      <c r="L188" s="9" t="s">
        <v>6582</v>
      </c>
      <c r="M188" s="9" t="s">
        <v>6333</v>
      </c>
      <c r="N188" s="17"/>
      <c r="O188" s="18" t="s">
        <v>6583</v>
      </c>
      <c r="P188" s="26" t="s">
        <v>6584</v>
      </c>
      <c r="Q188" s="19"/>
      <c r="R188" s="74"/>
      <c r="S188" s="74"/>
      <c r="T188" s="74"/>
      <c r="U188" s="48" t="s">
        <v>6336</v>
      </c>
    </row>
    <row r="189" ht="49.5" spans="1:21">
      <c r="A189" s="69">
        <v>184</v>
      </c>
      <c r="B189" s="9" t="s">
        <v>6327</v>
      </c>
      <c r="C189" s="12"/>
      <c r="D189" s="49" t="s">
        <v>1809</v>
      </c>
      <c r="E189" s="17"/>
      <c r="F189" s="18" t="s">
        <v>2871</v>
      </c>
      <c r="G189" s="19"/>
      <c r="H189" s="20" t="s">
        <v>6580</v>
      </c>
      <c r="I189" s="18" t="s">
        <v>2871</v>
      </c>
      <c r="J189" s="19"/>
      <c r="K189" s="17"/>
      <c r="L189" s="9" t="s">
        <v>6585</v>
      </c>
      <c r="M189" s="9" t="s">
        <v>6333</v>
      </c>
      <c r="N189" s="17"/>
      <c r="O189" s="18" t="s">
        <v>6583</v>
      </c>
      <c r="P189" s="26" t="s">
        <v>6586</v>
      </c>
      <c r="Q189" s="19"/>
      <c r="R189" s="74"/>
      <c r="S189" s="74"/>
      <c r="T189" s="74"/>
      <c r="U189" s="48" t="s">
        <v>6336</v>
      </c>
    </row>
    <row r="190" ht="49.5" spans="1:21">
      <c r="A190" s="69">
        <v>185</v>
      </c>
      <c r="B190" s="9" t="s">
        <v>6327</v>
      </c>
      <c r="C190" s="12"/>
      <c r="D190" s="50"/>
      <c r="E190" s="17"/>
      <c r="F190" s="18" t="s">
        <v>2891</v>
      </c>
      <c r="G190" s="19"/>
      <c r="H190" s="20" t="s">
        <v>6580</v>
      </c>
      <c r="I190" s="18" t="s">
        <v>2891</v>
      </c>
      <c r="J190" s="19"/>
      <c r="K190" s="17"/>
      <c r="L190" s="9" t="s">
        <v>6585</v>
      </c>
      <c r="M190" s="9" t="s">
        <v>6333</v>
      </c>
      <c r="N190" s="17"/>
      <c r="O190" s="18" t="s">
        <v>6583</v>
      </c>
      <c r="P190" s="26" t="s">
        <v>6586</v>
      </c>
      <c r="Q190" s="19"/>
      <c r="R190" s="74"/>
      <c r="S190" s="74"/>
      <c r="T190" s="74"/>
      <c r="U190" s="48" t="s">
        <v>6336</v>
      </c>
    </row>
    <row r="191" ht="49.5" spans="1:21">
      <c r="A191" s="69">
        <v>186</v>
      </c>
      <c r="B191" s="9" t="s">
        <v>6327</v>
      </c>
      <c r="C191" s="12"/>
      <c r="D191" s="50"/>
      <c r="E191" s="17"/>
      <c r="F191" s="18" t="s">
        <v>2908</v>
      </c>
      <c r="G191" s="19"/>
      <c r="H191" s="20" t="s">
        <v>6580</v>
      </c>
      <c r="I191" s="18" t="s">
        <v>2908</v>
      </c>
      <c r="J191" s="19"/>
      <c r="K191" s="17"/>
      <c r="L191" s="9" t="s">
        <v>6585</v>
      </c>
      <c r="M191" s="9" t="s">
        <v>6333</v>
      </c>
      <c r="N191" s="17"/>
      <c r="O191" s="18" t="s">
        <v>6583</v>
      </c>
      <c r="P191" s="26" t="s">
        <v>6586</v>
      </c>
      <c r="Q191" s="19"/>
      <c r="R191" s="74"/>
      <c r="S191" s="74"/>
      <c r="T191" s="74"/>
      <c r="U191" s="48" t="s">
        <v>6336</v>
      </c>
    </row>
    <row r="192" ht="49.5" spans="1:21">
      <c r="A192" s="69">
        <v>187</v>
      </c>
      <c r="B192" s="9" t="s">
        <v>6327</v>
      </c>
      <c r="C192" s="12"/>
      <c r="D192" s="50"/>
      <c r="E192" s="17"/>
      <c r="F192" s="18" t="s">
        <v>2874</v>
      </c>
      <c r="G192" s="19"/>
      <c r="H192" s="20" t="s">
        <v>6580</v>
      </c>
      <c r="I192" s="18" t="s">
        <v>2874</v>
      </c>
      <c r="J192" s="19"/>
      <c r="K192" s="17"/>
      <c r="L192" s="9" t="s">
        <v>6585</v>
      </c>
      <c r="M192" s="9" t="s">
        <v>6333</v>
      </c>
      <c r="N192" s="17"/>
      <c r="O192" s="18" t="s">
        <v>6583</v>
      </c>
      <c r="P192" s="26" t="s">
        <v>6586</v>
      </c>
      <c r="Q192" s="19"/>
      <c r="R192" s="74"/>
      <c r="S192" s="74"/>
      <c r="T192" s="74"/>
      <c r="U192" s="48" t="s">
        <v>6336</v>
      </c>
    </row>
    <row r="193" ht="49.5" spans="1:21">
      <c r="A193" s="69">
        <v>188</v>
      </c>
      <c r="B193" s="9" t="s">
        <v>6327</v>
      </c>
      <c r="C193" s="12"/>
      <c r="D193" s="51"/>
      <c r="E193" s="17"/>
      <c r="F193" s="18" t="s">
        <v>2882</v>
      </c>
      <c r="G193" s="19"/>
      <c r="H193" s="20" t="s">
        <v>6580</v>
      </c>
      <c r="I193" s="18" t="s">
        <v>2882</v>
      </c>
      <c r="J193" s="19"/>
      <c r="K193" s="17"/>
      <c r="L193" s="9" t="s">
        <v>6585</v>
      </c>
      <c r="M193" s="9" t="s">
        <v>6333</v>
      </c>
      <c r="N193" s="17"/>
      <c r="O193" s="18" t="s">
        <v>6583</v>
      </c>
      <c r="P193" s="26" t="s">
        <v>6586</v>
      </c>
      <c r="Q193" s="19"/>
      <c r="R193" s="74"/>
      <c r="S193" s="74"/>
      <c r="T193" s="74"/>
      <c r="U193" s="48" t="s">
        <v>6336</v>
      </c>
    </row>
    <row r="194" ht="34.5" spans="1:21">
      <c r="A194" s="69">
        <v>189</v>
      </c>
      <c r="B194" s="9" t="s">
        <v>6327</v>
      </c>
      <c r="C194" s="12"/>
      <c r="D194" s="59"/>
      <c r="E194" s="58"/>
      <c r="F194" s="59"/>
      <c r="G194" s="59"/>
      <c r="H194" s="59"/>
      <c r="I194" s="59"/>
      <c r="J194" s="59"/>
      <c r="K194" s="58"/>
      <c r="L194" s="9" t="s">
        <v>1984</v>
      </c>
      <c r="M194" s="66" t="s">
        <v>4712</v>
      </c>
      <c r="N194" s="67"/>
      <c r="O194" s="68" t="s">
        <v>6587</v>
      </c>
      <c r="P194" s="26" t="s">
        <v>6588</v>
      </c>
      <c r="Q194" s="59"/>
      <c r="R194" s="74"/>
      <c r="S194" s="74"/>
      <c r="T194" s="74"/>
      <c r="U194" s="48" t="s">
        <v>6351</v>
      </c>
    </row>
    <row r="195" ht="49.5" spans="1:21">
      <c r="A195" s="69">
        <v>190</v>
      </c>
      <c r="B195" s="9" t="s">
        <v>6327</v>
      </c>
      <c r="C195" s="12"/>
      <c r="D195" s="49" t="s">
        <v>1914</v>
      </c>
      <c r="E195" s="17"/>
      <c r="F195" s="18" t="s">
        <v>1915</v>
      </c>
      <c r="G195" s="19"/>
      <c r="H195" s="20" t="s">
        <v>6580</v>
      </c>
      <c r="I195" s="18" t="s">
        <v>1915</v>
      </c>
      <c r="J195" s="19"/>
      <c r="K195" s="17"/>
      <c r="L195" s="9" t="s">
        <v>1914</v>
      </c>
      <c r="M195" s="9" t="s">
        <v>6333</v>
      </c>
      <c r="N195" s="17"/>
      <c r="O195" s="18" t="s">
        <v>6583</v>
      </c>
      <c r="P195" s="26" t="s">
        <v>6589</v>
      </c>
      <c r="Q195" s="19"/>
      <c r="R195" s="74"/>
      <c r="S195" s="74"/>
      <c r="T195" s="74"/>
      <c r="U195" s="48" t="s">
        <v>6336</v>
      </c>
    </row>
    <row r="196" ht="49.5" spans="1:21">
      <c r="A196" s="69">
        <v>191</v>
      </c>
      <c r="B196" s="9" t="s">
        <v>6327</v>
      </c>
      <c r="C196" s="12"/>
      <c r="D196" s="50"/>
      <c r="E196" s="17"/>
      <c r="F196" s="18" t="s">
        <v>1924</v>
      </c>
      <c r="G196" s="19"/>
      <c r="H196" s="20" t="s">
        <v>6580</v>
      </c>
      <c r="I196" s="18" t="s">
        <v>1924</v>
      </c>
      <c r="J196" s="19"/>
      <c r="K196" s="17"/>
      <c r="L196" s="9" t="s">
        <v>1914</v>
      </c>
      <c r="M196" s="9" t="s">
        <v>6333</v>
      </c>
      <c r="N196" s="17"/>
      <c r="O196" s="18" t="s">
        <v>6583</v>
      </c>
      <c r="P196" s="26" t="s">
        <v>6589</v>
      </c>
      <c r="Q196" s="19"/>
      <c r="R196" s="74"/>
      <c r="S196" s="74"/>
      <c r="T196" s="74"/>
      <c r="U196" s="48" t="s">
        <v>6336</v>
      </c>
    </row>
    <row r="197" ht="49.5" spans="1:21">
      <c r="A197" s="69">
        <v>192</v>
      </c>
      <c r="B197" s="9" t="s">
        <v>6327</v>
      </c>
      <c r="C197" s="12"/>
      <c r="D197" s="50"/>
      <c r="E197" s="17"/>
      <c r="F197" s="18" t="s">
        <v>1928</v>
      </c>
      <c r="G197" s="19"/>
      <c r="H197" s="20" t="s">
        <v>6580</v>
      </c>
      <c r="I197" s="18" t="s">
        <v>1928</v>
      </c>
      <c r="J197" s="19"/>
      <c r="K197" s="17"/>
      <c r="L197" s="9" t="s">
        <v>1914</v>
      </c>
      <c r="M197" s="9" t="s">
        <v>6333</v>
      </c>
      <c r="N197" s="17"/>
      <c r="O197" s="18" t="s">
        <v>6583</v>
      </c>
      <c r="P197" s="26" t="s">
        <v>6589</v>
      </c>
      <c r="Q197" s="19"/>
      <c r="R197" s="74"/>
      <c r="S197" s="74"/>
      <c r="T197" s="74"/>
      <c r="U197" s="48" t="s">
        <v>6336</v>
      </c>
    </row>
    <row r="198" ht="49.5" spans="1:21">
      <c r="A198" s="69">
        <v>193</v>
      </c>
      <c r="B198" s="9" t="s">
        <v>6327</v>
      </c>
      <c r="C198" s="12"/>
      <c r="D198" s="50"/>
      <c r="E198" s="17"/>
      <c r="F198" s="18" t="s">
        <v>6590</v>
      </c>
      <c r="G198" s="19"/>
      <c r="H198" s="20" t="s">
        <v>6580</v>
      </c>
      <c r="I198" s="18" t="s">
        <v>1954</v>
      </c>
      <c r="J198" s="19"/>
      <c r="K198" s="17"/>
      <c r="L198" s="9" t="s">
        <v>1914</v>
      </c>
      <c r="M198" s="9" t="s">
        <v>6333</v>
      </c>
      <c r="N198" s="17"/>
      <c r="O198" s="18" t="s">
        <v>6583</v>
      </c>
      <c r="P198" s="26" t="s">
        <v>6589</v>
      </c>
      <c r="Q198" s="19"/>
      <c r="R198" s="74"/>
      <c r="S198" s="74"/>
      <c r="T198" s="74"/>
      <c r="U198" s="48" t="s">
        <v>6336</v>
      </c>
    </row>
    <row r="199" ht="33" spans="1:21">
      <c r="A199" s="69">
        <v>194</v>
      </c>
      <c r="B199" s="9" t="s">
        <v>6327</v>
      </c>
      <c r="C199" s="12"/>
      <c r="D199" s="51"/>
      <c r="E199" s="17"/>
      <c r="F199" s="18" t="s">
        <v>1981</v>
      </c>
      <c r="G199" s="19"/>
      <c r="H199" s="20" t="s">
        <v>6580</v>
      </c>
      <c r="I199" s="18" t="s">
        <v>6591</v>
      </c>
      <c r="J199" s="19"/>
      <c r="K199" s="17"/>
      <c r="L199" s="9" t="s">
        <v>6592</v>
      </c>
      <c r="M199" s="9" t="s">
        <v>6333</v>
      </c>
      <c r="N199" s="17"/>
      <c r="O199" s="18" t="s">
        <v>6583</v>
      </c>
      <c r="P199" s="26" t="s">
        <v>6593</v>
      </c>
      <c r="Q199" s="19"/>
      <c r="R199" s="74"/>
      <c r="S199" s="74"/>
      <c r="T199" s="74"/>
      <c r="U199" s="48" t="s">
        <v>6336</v>
      </c>
    </row>
    <row r="200" ht="33" spans="1:21">
      <c r="A200" s="69">
        <v>195</v>
      </c>
      <c r="B200" s="9" t="s">
        <v>6327</v>
      </c>
      <c r="C200" s="12"/>
      <c r="D200" s="49" t="s">
        <v>2986</v>
      </c>
      <c r="E200" s="17"/>
      <c r="F200" s="18" t="s">
        <v>2987</v>
      </c>
      <c r="G200" s="19"/>
      <c r="H200" s="20" t="s">
        <v>6580</v>
      </c>
      <c r="I200" s="18" t="s">
        <v>2987</v>
      </c>
      <c r="J200" s="19"/>
      <c r="K200" s="17"/>
      <c r="L200" s="17"/>
      <c r="M200" s="9" t="s">
        <v>6347</v>
      </c>
      <c r="N200" s="17"/>
      <c r="O200" s="18" t="s">
        <v>6509</v>
      </c>
      <c r="P200" s="17"/>
      <c r="Q200" s="19"/>
      <c r="R200" s="74"/>
      <c r="S200" s="74"/>
      <c r="T200" s="74"/>
      <c r="U200" s="48" t="s">
        <v>6336</v>
      </c>
    </row>
    <row r="201" ht="33" spans="1:21">
      <c r="A201" s="69">
        <v>196</v>
      </c>
      <c r="B201" s="9" t="s">
        <v>6327</v>
      </c>
      <c r="C201" s="12"/>
      <c r="D201" s="50"/>
      <c r="E201" s="17"/>
      <c r="F201" s="18" t="s">
        <v>136</v>
      </c>
      <c r="G201" s="19"/>
      <c r="H201" s="20" t="s">
        <v>6580</v>
      </c>
      <c r="I201" s="18" t="s">
        <v>136</v>
      </c>
      <c r="J201" s="19"/>
      <c r="K201" s="17"/>
      <c r="L201" s="17"/>
      <c r="M201" s="9" t="s">
        <v>6347</v>
      </c>
      <c r="N201" s="17"/>
      <c r="O201" s="18" t="s">
        <v>6509</v>
      </c>
      <c r="P201" s="17"/>
      <c r="Q201" s="19"/>
      <c r="R201" s="74"/>
      <c r="S201" s="74"/>
      <c r="T201" s="74"/>
      <c r="U201" s="48" t="s">
        <v>6336</v>
      </c>
    </row>
    <row r="202" ht="33" spans="1:21">
      <c r="A202" s="69">
        <v>197</v>
      </c>
      <c r="B202" s="9" t="s">
        <v>6327</v>
      </c>
      <c r="C202" s="12"/>
      <c r="D202" s="50"/>
      <c r="E202" s="17"/>
      <c r="F202" s="18" t="s">
        <v>2990</v>
      </c>
      <c r="G202" s="19"/>
      <c r="H202" s="20" t="s">
        <v>6580</v>
      </c>
      <c r="I202" s="18" t="s">
        <v>2990</v>
      </c>
      <c r="J202" s="19"/>
      <c r="K202" s="17"/>
      <c r="L202" s="17"/>
      <c r="M202" s="9" t="s">
        <v>6347</v>
      </c>
      <c r="N202" s="17"/>
      <c r="O202" s="18" t="s">
        <v>6509</v>
      </c>
      <c r="P202" s="17"/>
      <c r="Q202" s="19"/>
      <c r="R202" s="74"/>
      <c r="S202" s="74"/>
      <c r="T202" s="74"/>
      <c r="U202" s="48" t="s">
        <v>6336</v>
      </c>
    </row>
    <row r="203" ht="33" spans="1:21">
      <c r="A203" s="69">
        <v>198</v>
      </c>
      <c r="B203" s="9" t="s">
        <v>6327</v>
      </c>
      <c r="C203" s="12"/>
      <c r="D203" s="51"/>
      <c r="E203" s="17"/>
      <c r="F203" s="18" t="s">
        <v>2992</v>
      </c>
      <c r="G203" s="19"/>
      <c r="H203" s="20" t="s">
        <v>6580</v>
      </c>
      <c r="I203" s="18" t="s">
        <v>6594</v>
      </c>
      <c r="J203" s="19"/>
      <c r="K203" s="17"/>
      <c r="L203" s="17"/>
      <c r="M203" s="9" t="s">
        <v>6347</v>
      </c>
      <c r="N203" s="17"/>
      <c r="O203" s="18" t="s">
        <v>6509</v>
      </c>
      <c r="P203" s="17"/>
      <c r="Q203" s="19"/>
      <c r="R203" s="74"/>
      <c r="S203" s="74"/>
      <c r="T203" s="74"/>
      <c r="U203" s="48" t="s">
        <v>6336</v>
      </c>
    </row>
    <row r="204" ht="33" spans="1:21">
      <c r="A204" s="69">
        <v>199</v>
      </c>
      <c r="B204" s="9" t="s">
        <v>6327</v>
      </c>
      <c r="C204" s="12"/>
      <c r="D204" s="49" t="s">
        <v>1813</v>
      </c>
      <c r="E204" s="17"/>
      <c r="F204" s="18" t="s">
        <v>2915</v>
      </c>
      <c r="G204" s="19"/>
      <c r="H204" s="20" t="s">
        <v>6580</v>
      </c>
      <c r="I204" s="18" t="s">
        <v>2915</v>
      </c>
      <c r="J204" s="19"/>
      <c r="K204" s="17"/>
      <c r="L204" s="9" t="s">
        <v>6595</v>
      </c>
      <c r="M204" s="9" t="s">
        <v>6333</v>
      </c>
      <c r="N204" s="17"/>
      <c r="O204" s="18" t="s">
        <v>6546</v>
      </c>
      <c r="P204" s="26" t="s">
        <v>6596</v>
      </c>
      <c r="Q204" s="19"/>
      <c r="R204" s="74"/>
      <c r="S204" s="74"/>
      <c r="T204" s="74"/>
      <c r="U204" s="48" t="s">
        <v>6336</v>
      </c>
    </row>
    <row r="205" ht="33" spans="1:21">
      <c r="A205" s="69">
        <v>200</v>
      </c>
      <c r="B205" s="9" t="s">
        <v>6327</v>
      </c>
      <c r="C205" s="12"/>
      <c r="D205" s="50"/>
      <c r="E205" s="17"/>
      <c r="F205" s="18" t="s">
        <v>2924</v>
      </c>
      <c r="G205" s="19"/>
      <c r="H205" s="20" t="s">
        <v>6580</v>
      </c>
      <c r="I205" s="18" t="s">
        <v>2924</v>
      </c>
      <c r="J205" s="19"/>
      <c r="K205" s="17"/>
      <c r="L205" s="9" t="s">
        <v>6595</v>
      </c>
      <c r="M205" s="9" t="s">
        <v>6333</v>
      </c>
      <c r="N205" s="17"/>
      <c r="O205" s="18" t="s">
        <v>6546</v>
      </c>
      <c r="P205" s="26" t="s">
        <v>6596</v>
      </c>
      <c r="Q205" s="19"/>
      <c r="R205" s="74"/>
      <c r="S205" s="74"/>
      <c r="T205" s="74"/>
      <c r="U205" s="48" t="s">
        <v>6336</v>
      </c>
    </row>
    <row r="206" ht="33" spans="1:21">
      <c r="A206" s="69">
        <v>201</v>
      </c>
      <c r="B206" s="9" t="s">
        <v>6327</v>
      </c>
      <c r="C206" s="31"/>
      <c r="D206" s="51"/>
      <c r="E206" s="17"/>
      <c r="F206" s="18" t="s">
        <v>2927</v>
      </c>
      <c r="G206" s="19"/>
      <c r="H206" s="20" t="s">
        <v>6580</v>
      </c>
      <c r="I206" s="18" t="s">
        <v>2927</v>
      </c>
      <c r="J206" s="19"/>
      <c r="K206" s="17"/>
      <c r="L206" s="9" t="s">
        <v>6595</v>
      </c>
      <c r="M206" s="9" t="s">
        <v>6333</v>
      </c>
      <c r="N206" s="17"/>
      <c r="O206" s="18" t="s">
        <v>6546</v>
      </c>
      <c r="P206" s="26" t="s">
        <v>6596</v>
      </c>
      <c r="Q206" s="19"/>
      <c r="R206" s="74"/>
      <c r="S206" s="74"/>
      <c r="T206" s="74"/>
      <c r="U206" s="48" t="s">
        <v>6336</v>
      </c>
    </row>
    <row r="207" ht="33" spans="1:21">
      <c r="A207" s="69">
        <v>202</v>
      </c>
      <c r="B207" s="9" t="s">
        <v>6327</v>
      </c>
      <c r="C207" s="17"/>
      <c r="D207" s="49" t="s">
        <v>1803</v>
      </c>
      <c r="E207" s="17"/>
      <c r="F207" s="18" t="s">
        <v>2705</v>
      </c>
      <c r="G207" s="19"/>
      <c r="H207" s="20" t="s">
        <v>6580</v>
      </c>
      <c r="I207" s="18" t="s">
        <v>2705</v>
      </c>
      <c r="J207" s="19"/>
      <c r="K207" s="17"/>
      <c r="L207" s="17"/>
      <c r="M207" s="9" t="s">
        <v>6347</v>
      </c>
      <c r="N207" s="17"/>
      <c r="O207" s="18" t="s">
        <v>6509</v>
      </c>
      <c r="P207" s="17"/>
      <c r="Q207" s="19"/>
      <c r="R207" s="74"/>
      <c r="S207" s="74"/>
      <c r="T207" s="74"/>
      <c r="U207" s="48" t="s">
        <v>6336</v>
      </c>
    </row>
    <row r="208" ht="33" spans="1:21">
      <c r="A208" s="69">
        <v>203</v>
      </c>
      <c r="B208" s="9" t="s">
        <v>6327</v>
      </c>
      <c r="C208" s="17"/>
      <c r="D208" s="51"/>
      <c r="E208" s="17"/>
      <c r="F208" s="18" t="s">
        <v>2713</v>
      </c>
      <c r="G208" s="19"/>
      <c r="H208" s="20" t="s">
        <v>6580</v>
      </c>
      <c r="I208" s="18" t="s">
        <v>2713</v>
      </c>
      <c r="J208" s="19"/>
      <c r="K208" s="17"/>
      <c r="L208" s="17"/>
      <c r="M208" s="9" t="s">
        <v>6347</v>
      </c>
      <c r="N208" s="17"/>
      <c r="O208" s="18" t="s">
        <v>6509</v>
      </c>
      <c r="P208" s="17"/>
      <c r="Q208" s="19"/>
      <c r="R208" s="74"/>
      <c r="S208" s="74"/>
      <c r="T208" s="74"/>
      <c r="U208" s="48" t="s">
        <v>6336</v>
      </c>
    </row>
    <row r="209" ht="34.5" spans="1:21">
      <c r="A209" s="69">
        <v>204</v>
      </c>
      <c r="B209" s="9" t="s">
        <v>6327</v>
      </c>
      <c r="C209" s="32" t="s">
        <v>6597</v>
      </c>
      <c r="D209" s="49" t="s">
        <v>2715</v>
      </c>
      <c r="E209" s="17"/>
      <c r="F209" s="18" t="s">
        <v>2717</v>
      </c>
      <c r="G209" s="19"/>
      <c r="H209" s="20" t="s">
        <v>6580</v>
      </c>
      <c r="I209" s="18" t="s">
        <v>2717</v>
      </c>
      <c r="J209" s="19"/>
      <c r="K209" s="17"/>
      <c r="L209" s="9" t="s">
        <v>6598</v>
      </c>
      <c r="M209" s="9" t="s">
        <v>6350</v>
      </c>
      <c r="N209" s="17"/>
      <c r="O209" s="19"/>
      <c r="P209" s="26" t="s">
        <v>6599</v>
      </c>
      <c r="Q209" s="19"/>
      <c r="R209" s="74"/>
      <c r="S209" s="74"/>
      <c r="T209" s="74"/>
      <c r="U209" s="48" t="s">
        <v>6351</v>
      </c>
    </row>
    <row r="210" ht="34.5" spans="1:21">
      <c r="A210" s="69">
        <v>205</v>
      </c>
      <c r="B210" s="9" t="s">
        <v>6327</v>
      </c>
      <c r="C210" s="33"/>
      <c r="D210" s="50"/>
      <c r="E210" s="17"/>
      <c r="F210" s="18" t="s">
        <v>2725</v>
      </c>
      <c r="G210" s="19"/>
      <c r="H210" s="20" t="s">
        <v>6580</v>
      </c>
      <c r="I210" s="18" t="s">
        <v>2725</v>
      </c>
      <c r="J210" s="19"/>
      <c r="K210" s="17"/>
      <c r="L210" s="9" t="s">
        <v>6598</v>
      </c>
      <c r="M210" s="9" t="s">
        <v>6350</v>
      </c>
      <c r="N210" s="17"/>
      <c r="O210" s="19"/>
      <c r="P210" s="26" t="s">
        <v>6599</v>
      </c>
      <c r="Q210" s="19"/>
      <c r="R210" s="74"/>
      <c r="S210" s="74"/>
      <c r="T210" s="74"/>
      <c r="U210" s="48" t="s">
        <v>6351</v>
      </c>
    </row>
    <row r="211" ht="34.5" spans="1:21">
      <c r="A211" s="69">
        <v>206</v>
      </c>
      <c r="B211" s="9" t="s">
        <v>6327</v>
      </c>
      <c r="C211" s="34"/>
      <c r="D211" s="51"/>
      <c r="E211" s="17"/>
      <c r="F211" s="18" t="s">
        <v>2730</v>
      </c>
      <c r="G211" s="19"/>
      <c r="H211" s="20" t="s">
        <v>6580</v>
      </c>
      <c r="I211" s="18" t="s">
        <v>2730</v>
      </c>
      <c r="J211" s="19"/>
      <c r="K211" s="17"/>
      <c r="L211" s="9" t="s">
        <v>6598</v>
      </c>
      <c r="M211" s="9" t="s">
        <v>6350</v>
      </c>
      <c r="N211" s="17"/>
      <c r="O211" s="19"/>
      <c r="P211" s="26" t="s">
        <v>6599</v>
      </c>
      <c r="Q211" s="19"/>
      <c r="R211" s="74"/>
      <c r="S211" s="74"/>
      <c r="T211" s="74"/>
      <c r="U211" s="48" t="s">
        <v>6351</v>
      </c>
    </row>
    <row r="212" ht="33" spans="1:21">
      <c r="A212" s="69">
        <v>207</v>
      </c>
      <c r="B212" s="9" t="s">
        <v>6327</v>
      </c>
      <c r="C212" s="10" t="s">
        <v>6600</v>
      </c>
      <c r="D212" s="49" t="s">
        <v>2995</v>
      </c>
      <c r="E212" s="17"/>
      <c r="F212" s="20" t="s">
        <v>6601</v>
      </c>
      <c r="G212" s="19"/>
      <c r="H212" s="20" t="s">
        <v>6580</v>
      </c>
      <c r="I212" s="18" t="s">
        <v>6602</v>
      </c>
      <c r="J212" s="19"/>
      <c r="K212" s="17"/>
      <c r="L212" s="17"/>
      <c r="M212" s="9" t="s">
        <v>6347</v>
      </c>
      <c r="N212" s="17"/>
      <c r="O212" s="18" t="s">
        <v>6509</v>
      </c>
      <c r="P212" s="17"/>
      <c r="Q212" s="19"/>
      <c r="R212" s="74"/>
      <c r="S212" s="74"/>
      <c r="T212" s="74"/>
      <c r="U212" s="48" t="s">
        <v>6336</v>
      </c>
    </row>
    <row r="213" ht="33" spans="1:21">
      <c r="A213" s="69">
        <v>208</v>
      </c>
      <c r="B213" s="9" t="s">
        <v>6327</v>
      </c>
      <c r="C213" s="12"/>
      <c r="D213" s="50"/>
      <c r="E213" s="17"/>
      <c r="F213" s="20" t="s">
        <v>6603</v>
      </c>
      <c r="G213" s="19"/>
      <c r="H213" s="20" t="s">
        <v>6580</v>
      </c>
      <c r="I213" s="18" t="s">
        <v>3000</v>
      </c>
      <c r="J213" s="19"/>
      <c r="K213" s="17"/>
      <c r="L213" s="17"/>
      <c r="M213" s="9" t="s">
        <v>6347</v>
      </c>
      <c r="N213" s="17"/>
      <c r="O213" s="18" t="s">
        <v>6509</v>
      </c>
      <c r="P213" s="17"/>
      <c r="Q213" s="19"/>
      <c r="R213" s="74"/>
      <c r="S213" s="74"/>
      <c r="T213" s="74"/>
      <c r="U213" s="48" t="s">
        <v>6336</v>
      </c>
    </row>
    <row r="214" ht="33" spans="1:21">
      <c r="A214" s="69">
        <v>209</v>
      </c>
      <c r="B214" s="9" t="s">
        <v>6327</v>
      </c>
      <c r="C214" s="12"/>
      <c r="D214" s="50"/>
      <c r="E214" s="17"/>
      <c r="F214" s="20" t="s">
        <v>6604</v>
      </c>
      <c r="G214" s="19"/>
      <c r="H214" s="20" t="s">
        <v>6580</v>
      </c>
      <c r="I214" s="18" t="s">
        <v>3003</v>
      </c>
      <c r="J214" s="19"/>
      <c r="K214" s="17"/>
      <c r="L214" s="17"/>
      <c r="M214" s="9" t="s">
        <v>6347</v>
      </c>
      <c r="N214" s="17"/>
      <c r="O214" s="18" t="s">
        <v>6509</v>
      </c>
      <c r="P214" s="17"/>
      <c r="Q214" s="19"/>
      <c r="R214" s="74"/>
      <c r="S214" s="74"/>
      <c r="T214" s="74"/>
      <c r="U214" s="48" t="s">
        <v>6336</v>
      </c>
    </row>
    <row r="215" ht="33" spans="1:21">
      <c r="A215" s="69">
        <v>210</v>
      </c>
      <c r="B215" s="9" t="s">
        <v>6327</v>
      </c>
      <c r="C215" s="12"/>
      <c r="D215" s="50"/>
      <c r="E215" s="17"/>
      <c r="F215" s="20" t="s">
        <v>6605</v>
      </c>
      <c r="G215" s="19"/>
      <c r="H215" s="20" t="s">
        <v>6580</v>
      </c>
      <c r="I215" s="18" t="s">
        <v>3006</v>
      </c>
      <c r="J215" s="19"/>
      <c r="K215" s="17"/>
      <c r="L215" s="17"/>
      <c r="M215" s="9" t="s">
        <v>6347</v>
      </c>
      <c r="N215" s="17"/>
      <c r="O215" s="18" t="s">
        <v>6509</v>
      </c>
      <c r="P215" s="17"/>
      <c r="Q215" s="19"/>
      <c r="R215" s="74"/>
      <c r="S215" s="74"/>
      <c r="T215" s="74"/>
      <c r="U215" s="48" t="s">
        <v>6336</v>
      </c>
    </row>
    <row r="216" ht="33" spans="1:21">
      <c r="A216" s="69">
        <v>211</v>
      </c>
      <c r="B216" s="9" t="s">
        <v>6327</v>
      </c>
      <c r="C216" s="12"/>
      <c r="D216" s="51"/>
      <c r="E216" s="17"/>
      <c r="F216" s="20" t="s">
        <v>6606</v>
      </c>
      <c r="G216" s="19"/>
      <c r="H216" s="20" t="s">
        <v>6580</v>
      </c>
      <c r="I216" s="18" t="s">
        <v>3009</v>
      </c>
      <c r="J216" s="19"/>
      <c r="K216" s="17"/>
      <c r="L216" s="17"/>
      <c r="M216" s="9" t="s">
        <v>6347</v>
      </c>
      <c r="N216" s="17"/>
      <c r="O216" s="18" t="s">
        <v>6509</v>
      </c>
      <c r="P216" s="17"/>
      <c r="Q216" s="19"/>
      <c r="R216" s="74"/>
      <c r="S216" s="74"/>
      <c r="T216" s="74"/>
      <c r="U216" s="48" t="s">
        <v>6336</v>
      </c>
    </row>
    <row r="217" ht="33" spans="1:21">
      <c r="A217" s="69">
        <v>212</v>
      </c>
      <c r="B217" s="9" t="s">
        <v>6327</v>
      </c>
      <c r="C217" s="12"/>
      <c r="D217" s="49" t="s">
        <v>1800</v>
      </c>
      <c r="E217" s="17"/>
      <c r="F217" s="18" t="s">
        <v>1800</v>
      </c>
      <c r="G217" s="19"/>
      <c r="H217" s="20" t="s">
        <v>6580</v>
      </c>
      <c r="I217" s="18" t="s">
        <v>6607</v>
      </c>
      <c r="J217" s="19"/>
      <c r="K217" s="17"/>
      <c r="L217" s="17"/>
      <c r="M217" s="9" t="s">
        <v>6347</v>
      </c>
      <c r="N217" s="17"/>
      <c r="O217" s="18" t="s">
        <v>6509</v>
      </c>
      <c r="P217" s="17"/>
      <c r="Q217" s="19"/>
      <c r="R217" s="74"/>
      <c r="S217" s="74"/>
      <c r="T217" s="74"/>
      <c r="U217" s="48" t="s">
        <v>6336</v>
      </c>
    </row>
    <row r="218" ht="33" spans="1:21">
      <c r="A218" s="69">
        <v>213</v>
      </c>
      <c r="B218" s="9" t="s">
        <v>6327</v>
      </c>
      <c r="C218" s="12"/>
      <c r="D218" s="50"/>
      <c r="E218" s="17"/>
      <c r="F218" s="18" t="s">
        <v>3012</v>
      </c>
      <c r="G218" s="19"/>
      <c r="H218" s="20" t="s">
        <v>6580</v>
      </c>
      <c r="I218" s="18" t="s">
        <v>6608</v>
      </c>
      <c r="J218" s="19"/>
      <c r="K218" s="17"/>
      <c r="L218" s="17"/>
      <c r="M218" s="9" t="s">
        <v>6347</v>
      </c>
      <c r="N218" s="17"/>
      <c r="O218" s="18" t="s">
        <v>6509</v>
      </c>
      <c r="P218" s="17"/>
      <c r="Q218" s="19"/>
      <c r="R218" s="74"/>
      <c r="S218" s="74"/>
      <c r="T218" s="74"/>
      <c r="U218" s="48" t="s">
        <v>6336</v>
      </c>
    </row>
    <row r="219" ht="33" spans="1:21">
      <c r="A219" s="69">
        <v>214</v>
      </c>
      <c r="B219" s="9" t="s">
        <v>6327</v>
      </c>
      <c r="C219" s="31"/>
      <c r="D219" s="51"/>
      <c r="E219" s="17"/>
      <c r="F219" s="18" t="s">
        <v>3015</v>
      </c>
      <c r="G219" s="19"/>
      <c r="H219" s="20" t="s">
        <v>6580</v>
      </c>
      <c r="I219" s="18" t="s">
        <v>6609</v>
      </c>
      <c r="J219" s="19"/>
      <c r="K219" s="17"/>
      <c r="L219" s="17"/>
      <c r="M219" s="9" t="s">
        <v>6347</v>
      </c>
      <c r="N219" s="17"/>
      <c r="O219" s="18" t="s">
        <v>6509</v>
      </c>
      <c r="P219" s="17"/>
      <c r="Q219" s="19"/>
      <c r="R219" s="74"/>
      <c r="S219" s="74"/>
      <c r="T219" s="74"/>
      <c r="U219" s="48" t="s">
        <v>6336</v>
      </c>
    </row>
    <row r="220" ht="33" spans="1:21">
      <c r="A220" s="69">
        <v>215</v>
      </c>
      <c r="B220" s="9" t="s">
        <v>6327</v>
      </c>
      <c r="C220" s="10" t="s">
        <v>2038</v>
      </c>
      <c r="D220" s="49" t="s">
        <v>2038</v>
      </c>
      <c r="E220" s="17"/>
      <c r="F220" s="18" t="s">
        <v>2045</v>
      </c>
      <c r="G220" s="19"/>
      <c r="H220" s="20" t="s">
        <v>6580</v>
      </c>
      <c r="I220" s="18" t="s">
        <v>6610</v>
      </c>
      <c r="J220" s="19"/>
      <c r="K220" s="17"/>
      <c r="L220" s="17"/>
      <c r="M220" s="9" t="s">
        <v>6347</v>
      </c>
      <c r="N220" s="17"/>
      <c r="O220" s="18" t="s">
        <v>6509</v>
      </c>
      <c r="P220" s="17"/>
      <c r="Q220" s="19"/>
      <c r="R220" s="74"/>
      <c r="S220" s="74"/>
      <c r="T220" s="74"/>
      <c r="U220" s="48" t="s">
        <v>6336</v>
      </c>
    </row>
    <row r="221" ht="33" spans="1:21">
      <c r="A221" s="69">
        <v>216</v>
      </c>
      <c r="B221" s="9" t="s">
        <v>6327</v>
      </c>
      <c r="C221" s="12"/>
      <c r="D221" s="50"/>
      <c r="E221" s="17"/>
      <c r="F221" s="18" t="s">
        <v>2042</v>
      </c>
      <c r="G221" s="19"/>
      <c r="H221" s="20" t="s">
        <v>6580</v>
      </c>
      <c r="I221" s="18" t="s">
        <v>6611</v>
      </c>
      <c r="J221" s="19"/>
      <c r="K221" s="17"/>
      <c r="L221" s="17"/>
      <c r="M221" s="9" t="s">
        <v>6347</v>
      </c>
      <c r="N221" s="17"/>
      <c r="O221" s="18" t="s">
        <v>6509</v>
      </c>
      <c r="P221" s="17"/>
      <c r="Q221" s="19"/>
      <c r="R221" s="74"/>
      <c r="S221" s="74"/>
      <c r="T221" s="74"/>
      <c r="U221" s="48" t="s">
        <v>6336</v>
      </c>
    </row>
    <row r="222" ht="33" spans="1:21">
      <c r="A222" s="69">
        <v>217</v>
      </c>
      <c r="B222" s="9" t="s">
        <v>6327</v>
      </c>
      <c r="C222" s="12"/>
      <c r="D222" s="50"/>
      <c r="E222" s="17"/>
      <c r="F222" s="18" t="s">
        <v>4713</v>
      </c>
      <c r="G222" s="19"/>
      <c r="H222" s="20" t="s">
        <v>6580</v>
      </c>
      <c r="I222" s="18" t="s">
        <v>6612</v>
      </c>
      <c r="J222" s="19"/>
      <c r="K222" s="17"/>
      <c r="L222" s="17"/>
      <c r="M222" s="9" t="s">
        <v>6347</v>
      </c>
      <c r="N222" s="17"/>
      <c r="O222" s="18" t="s">
        <v>6509</v>
      </c>
      <c r="P222" s="17"/>
      <c r="Q222" s="19"/>
      <c r="R222" s="74"/>
      <c r="S222" s="74"/>
      <c r="T222" s="74"/>
      <c r="U222" s="48" t="s">
        <v>6336</v>
      </c>
    </row>
    <row r="223" ht="33" spans="1:21">
      <c r="A223" s="69">
        <v>218</v>
      </c>
      <c r="B223" s="9" t="s">
        <v>6327</v>
      </c>
      <c r="C223" s="12"/>
      <c r="D223" s="51"/>
      <c r="E223" s="17"/>
      <c r="F223" s="18" t="s">
        <v>2049</v>
      </c>
      <c r="G223" s="19"/>
      <c r="H223" s="20" t="s">
        <v>6580</v>
      </c>
      <c r="I223" s="18" t="s">
        <v>6613</v>
      </c>
      <c r="J223" s="19"/>
      <c r="K223" s="17"/>
      <c r="L223" s="17"/>
      <c r="M223" s="9" t="s">
        <v>6347</v>
      </c>
      <c r="N223" s="17"/>
      <c r="O223" s="18" t="s">
        <v>6509</v>
      </c>
      <c r="P223" s="17"/>
      <c r="Q223" s="19"/>
      <c r="R223" s="74"/>
      <c r="S223" s="74"/>
      <c r="T223" s="74"/>
      <c r="U223" s="48" t="s">
        <v>6336</v>
      </c>
    </row>
    <row r="224" ht="33" spans="1:21">
      <c r="A224" s="69">
        <v>219</v>
      </c>
      <c r="B224" s="9" t="s">
        <v>6327</v>
      </c>
      <c r="C224" s="12"/>
      <c r="D224" s="49" t="s">
        <v>1133</v>
      </c>
      <c r="E224" s="17"/>
      <c r="F224" s="18" t="s">
        <v>32</v>
      </c>
      <c r="G224" s="19"/>
      <c r="H224" s="20" t="s">
        <v>6580</v>
      </c>
      <c r="I224" s="18" t="s">
        <v>6614</v>
      </c>
      <c r="J224" s="19"/>
      <c r="K224" s="17"/>
      <c r="L224" s="17"/>
      <c r="M224" s="9" t="s">
        <v>6347</v>
      </c>
      <c r="N224" s="17"/>
      <c r="O224" s="18" t="s">
        <v>6509</v>
      </c>
      <c r="P224" s="17"/>
      <c r="Q224" s="19"/>
      <c r="R224" s="74"/>
      <c r="S224" s="74"/>
      <c r="T224" s="74"/>
      <c r="U224" s="48" t="s">
        <v>6336</v>
      </c>
    </row>
    <row r="225" ht="33" spans="1:21">
      <c r="A225" s="69">
        <v>220</v>
      </c>
      <c r="B225" s="9" t="s">
        <v>6327</v>
      </c>
      <c r="C225" s="12"/>
      <c r="D225" s="50"/>
      <c r="E225" s="17"/>
      <c r="F225" s="18" t="s">
        <v>37</v>
      </c>
      <c r="G225" s="19"/>
      <c r="H225" s="20" t="s">
        <v>6580</v>
      </c>
      <c r="I225" s="18" t="s">
        <v>6615</v>
      </c>
      <c r="J225" s="19"/>
      <c r="K225" s="17"/>
      <c r="L225" s="17"/>
      <c r="M225" s="9" t="s">
        <v>6347</v>
      </c>
      <c r="N225" s="17"/>
      <c r="O225" s="18" t="s">
        <v>6509</v>
      </c>
      <c r="P225" s="17"/>
      <c r="Q225" s="19"/>
      <c r="R225" s="74"/>
      <c r="S225" s="74"/>
      <c r="T225" s="74"/>
      <c r="U225" s="48" t="s">
        <v>6336</v>
      </c>
    </row>
    <row r="226" ht="33" spans="1:21">
      <c r="A226" s="69">
        <v>221</v>
      </c>
      <c r="B226" s="9" t="s">
        <v>6327</v>
      </c>
      <c r="C226" s="12"/>
      <c r="D226" s="50"/>
      <c r="E226" s="17"/>
      <c r="F226" s="18" t="s">
        <v>40</v>
      </c>
      <c r="G226" s="19"/>
      <c r="H226" s="20" t="s">
        <v>6580</v>
      </c>
      <c r="I226" s="18" t="s">
        <v>40</v>
      </c>
      <c r="J226" s="19"/>
      <c r="K226" s="17"/>
      <c r="L226" s="17"/>
      <c r="M226" s="9" t="s">
        <v>6347</v>
      </c>
      <c r="N226" s="17"/>
      <c r="O226" s="18" t="s">
        <v>6509</v>
      </c>
      <c r="P226" s="17"/>
      <c r="Q226" s="19"/>
      <c r="R226" s="74"/>
      <c r="S226" s="74"/>
      <c r="T226" s="74"/>
      <c r="U226" s="48" t="s">
        <v>6336</v>
      </c>
    </row>
    <row r="227" ht="33" spans="1:21">
      <c r="A227" s="69">
        <v>222</v>
      </c>
      <c r="B227" s="9" t="s">
        <v>6327</v>
      </c>
      <c r="C227" s="12"/>
      <c r="D227" s="51"/>
      <c r="E227" s="17"/>
      <c r="F227" s="18" t="s">
        <v>3022</v>
      </c>
      <c r="G227" s="19"/>
      <c r="H227" s="20" t="s">
        <v>6580</v>
      </c>
      <c r="I227" s="18" t="s">
        <v>6616</v>
      </c>
      <c r="J227" s="19"/>
      <c r="K227" s="17"/>
      <c r="L227" s="17"/>
      <c r="M227" s="9" t="s">
        <v>6347</v>
      </c>
      <c r="N227" s="17"/>
      <c r="O227" s="18" t="s">
        <v>6509</v>
      </c>
      <c r="P227" s="17"/>
      <c r="Q227" s="19"/>
      <c r="R227" s="74"/>
      <c r="S227" s="74"/>
      <c r="T227" s="74"/>
      <c r="U227" s="48" t="s">
        <v>6336</v>
      </c>
    </row>
    <row r="228" ht="33" spans="1:21">
      <c r="A228" s="69">
        <v>223</v>
      </c>
      <c r="B228" s="9" t="s">
        <v>6327</v>
      </c>
      <c r="C228" s="12"/>
      <c r="D228" s="49" t="s">
        <v>1163</v>
      </c>
      <c r="E228" s="17"/>
      <c r="F228" s="18" t="s">
        <v>32</v>
      </c>
      <c r="G228" s="19"/>
      <c r="H228" s="20" t="s">
        <v>6580</v>
      </c>
      <c r="I228" s="18" t="s">
        <v>6614</v>
      </c>
      <c r="J228" s="19"/>
      <c r="K228" s="17"/>
      <c r="L228" s="9" t="s">
        <v>2478</v>
      </c>
      <c r="M228" s="9" t="s">
        <v>6333</v>
      </c>
      <c r="N228" s="17"/>
      <c r="O228" s="18" t="s">
        <v>6617</v>
      </c>
      <c r="P228" s="26" t="s">
        <v>6618</v>
      </c>
      <c r="Q228" s="19"/>
      <c r="R228" s="74"/>
      <c r="S228" s="74"/>
      <c r="T228" s="74"/>
      <c r="U228" s="48" t="s">
        <v>6336</v>
      </c>
    </row>
    <row r="229" ht="33" spans="1:21">
      <c r="A229" s="69">
        <v>224</v>
      </c>
      <c r="B229" s="9" t="s">
        <v>6327</v>
      </c>
      <c r="C229" s="12"/>
      <c r="D229" s="50"/>
      <c r="E229" s="17"/>
      <c r="F229" s="18" t="s">
        <v>37</v>
      </c>
      <c r="G229" s="19"/>
      <c r="H229" s="20" t="s">
        <v>6580</v>
      </c>
      <c r="I229" s="18" t="s">
        <v>6615</v>
      </c>
      <c r="J229" s="19"/>
      <c r="K229" s="17"/>
      <c r="L229" s="9" t="s">
        <v>2478</v>
      </c>
      <c r="M229" s="9" t="s">
        <v>6333</v>
      </c>
      <c r="N229" s="17"/>
      <c r="O229" s="18" t="s">
        <v>6617</v>
      </c>
      <c r="P229" s="26" t="s">
        <v>6618</v>
      </c>
      <c r="Q229" s="19"/>
      <c r="R229" s="74"/>
      <c r="S229" s="74"/>
      <c r="T229" s="74"/>
      <c r="U229" s="48" t="s">
        <v>6336</v>
      </c>
    </row>
    <row r="230" ht="33" spans="1:21">
      <c r="A230" s="69">
        <v>225</v>
      </c>
      <c r="B230" s="9" t="s">
        <v>6327</v>
      </c>
      <c r="C230" s="12"/>
      <c r="D230" s="50"/>
      <c r="E230" s="17"/>
      <c r="F230" s="18" t="s">
        <v>40</v>
      </c>
      <c r="G230" s="19"/>
      <c r="H230" s="20" t="s">
        <v>6580</v>
      </c>
      <c r="I230" s="18" t="s">
        <v>40</v>
      </c>
      <c r="J230" s="19"/>
      <c r="K230" s="17"/>
      <c r="L230" s="9" t="s">
        <v>2478</v>
      </c>
      <c r="M230" s="9" t="s">
        <v>6333</v>
      </c>
      <c r="N230" s="17"/>
      <c r="O230" s="18" t="s">
        <v>6617</v>
      </c>
      <c r="P230" s="26" t="s">
        <v>6618</v>
      </c>
      <c r="Q230" s="19"/>
      <c r="R230" s="74"/>
      <c r="S230" s="74"/>
      <c r="T230" s="74"/>
      <c r="U230" s="48" t="s">
        <v>6336</v>
      </c>
    </row>
    <row r="231" ht="33" spans="1:21">
      <c r="A231" s="69">
        <v>226</v>
      </c>
      <c r="B231" s="9" t="s">
        <v>6327</v>
      </c>
      <c r="C231" s="12"/>
      <c r="D231" s="51"/>
      <c r="E231" s="17"/>
      <c r="F231" s="18" t="s">
        <v>3030</v>
      </c>
      <c r="G231" s="19"/>
      <c r="H231" s="20" t="s">
        <v>6580</v>
      </c>
      <c r="I231" s="18" t="s">
        <v>6616</v>
      </c>
      <c r="J231" s="19"/>
      <c r="K231" s="17"/>
      <c r="L231" s="9" t="s">
        <v>2478</v>
      </c>
      <c r="M231" s="9" t="s">
        <v>6333</v>
      </c>
      <c r="N231" s="17"/>
      <c r="O231" s="18" t="s">
        <v>6617</v>
      </c>
      <c r="P231" s="26" t="s">
        <v>6618</v>
      </c>
      <c r="Q231" s="19"/>
      <c r="R231" s="74"/>
      <c r="S231" s="74"/>
      <c r="T231" s="74"/>
      <c r="U231" s="48" t="s">
        <v>6336</v>
      </c>
    </row>
    <row r="232" ht="33" spans="1:21">
      <c r="A232" s="69">
        <v>227</v>
      </c>
      <c r="B232" s="9" t="s">
        <v>6327</v>
      </c>
      <c r="C232" s="12"/>
      <c r="D232" s="49" t="s">
        <v>2721</v>
      </c>
      <c r="E232" s="17"/>
      <c r="F232" s="18" t="s">
        <v>32</v>
      </c>
      <c r="G232" s="19"/>
      <c r="H232" s="20" t="s">
        <v>6580</v>
      </c>
      <c r="I232" s="18" t="s">
        <v>6614</v>
      </c>
      <c r="J232" s="19"/>
      <c r="K232" s="17"/>
      <c r="L232" s="17"/>
      <c r="M232" s="9" t="s">
        <v>6347</v>
      </c>
      <c r="N232" s="17"/>
      <c r="O232" s="18" t="s">
        <v>6509</v>
      </c>
      <c r="P232" s="17"/>
      <c r="Q232" s="19"/>
      <c r="R232" s="74"/>
      <c r="S232" s="74"/>
      <c r="T232" s="74"/>
      <c r="U232" s="48" t="s">
        <v>6336</v>
      </c>
    </row>
    <row r="233" ht="33" spans="1:21">
      <c r="A233" s="69">
        <v>228</v>
      </c>
      <c r="B233" s="9" t="s">
        <v>6327</v>
      </c>
      <c r="C233" s="12"/>
      <c r="D233" s="50"/>
      <c r="E233" s="17"/>
      <c r="F233" s="18" t="s">
        <v>37</v>
      </c>
      <c r="G233" s="19"/>
      <c r="H233" s="20" t="s">
        <v>6580</v>
      </c>
      <c r="I233" s="18" t="s">
        <v>6615</v>
      </c>
      <c r="J233" s="19"/>
      <c r="K233" s="17"/>
      <c r="L233" s="17"/>
      <c r="M233" s="9" t="s">
        <v>6347</v>
      </c>
      <c r="N233" s="17"/>
      <c r="O233" s="18" t="s">
        <v>6509</v>
      </c>
      <c r="P233" s="17"/>
      <c r="Q233" s="19"/>
      <c r="R233" s="74"/>
      <c r="S233" s="74"/>
      <c r="T233" s="74"/>
      <c r="U233" s="48" t="s">
        <v>6336</v>
      </c>
    </row>
    <row r="234" ht="33" spans="1:21">
      <c r="A234" s="69">
        <v>229</v>
      </c>
      <c r="B234" s="9" t="s">
        <v>6327</v>
      </c>
      <c r="C234" s="12"/>
      <c r="D234" s="51"/>
      <c r="E234" s="17"/>
      <c r="F234" s="18" t="s">
        <v>40</v>
      </c>
      <c r="G234" s="19"/>
      <c r="H234" s="20" t="s">
        <v>6580</v>
      </c>
      <c r="I234" s="18" t="s">
        <v>40</v>
      </c>
      <c r="J234" s="19"/>
      <c r="K234" s="17"/>
      <c r="L234" s="17"/>
      <c r="M234" s="9" t="s">
        <v>6347</v>
      </c>
      <c r="N234" s="17"/>
      <c r="O234" s="18" t="s">
        <v>6509</v>
      </c>
      <c r="P234" s="17"/>
      <c r="Q234" s="19"/>
      <c r="R234" s="74"/>
      <c r="S234" s="74"/>
      <c r="T234" s="74"/>
      <c r="U234" s="48" t="s">
        <v>6336</v>
      </c>
    </row>
    <row r="235" ht="33" spans="1:21">
      <c r="A235" s="69">
        <v>230</v>
      </c>
      <c r="B235" s="9" t="s">
        <v>6327</v>
      </c>
      <c r="C235" s="12"/>
      <c r="D235" s="49" t="s">
        <v>31</v>
      </c>
      <c r="E235" s="17"/>
      <c r="F235" s="18" t="s">
        <v>32</v>
      </c>
      <c r="G235" s="19"/>
      <c r="H235" s="20" t="s">
        <v>6580</v>
      </c>
      <c r="I235" s="18" t="s">
        <v>6614</v>
      </c>
      <c r="J235" s="19"/>
      <c r="K235" s="17"/>
      <c r="L235" s="17"/>
      <c r="M235" s="9" t="s">
        <v>6347</v>
      </c>
      <c r="N235" s="17"/>
      <c r="O235" s="18" t="s">
        <v>6509</v>
      </c>
      <c r="P235" s="17"/>
      <c r="Q235" s="19"/>
      <c r="R235" s="74"/>
      <c r="S235" s="74"/>
      <c r="T235" s="74"/>
      <c r="U235" s="48" t="s">
        <v>6336</v>
      </c>
    </row>
    <row r="236" ht="33" spans="1:21">
      <c r="A236" s="69">
        <v>231</v>
      </c>
      <c r="B236" s="9" t="s">
        <v>6327</v>
      </c>
      <c r="C236" s="12"/>
      <c r="D236" s="50"/>
      <c r="E236" s="17"/>
      <c r="F236" s="18" t="s">
        <v>37</v>
      </c>
      <c r="G236" s="19"/>
      <c r="H236" s="20" t="s">
        <v>6580</v>
      </c>
      <c r="I236" s="18" t="s">
        <v>6615</v>
      </c>
      <c r="J236" s="19"/>
      <c r="K236" s="17"/>
      <c r="L236" s="17"/>
      <c r="M236" s="9" t="s">
        <v>6347</v>
      </c>
      <c r="N236" s="17"/>
      <c r="O236" s="18" t="s">
        <v>6509</v>
      </c>
      <c r="P236" s="17"/>
      <c r="Q236" s="19"/>
      <c r="R236" s="74"/>
      <c r="S236" s="74"/>
      <c r="T236" s="74"/>
      <c r="U236" s="48" t="s">
        <v>6336</v>
      </c>
    </row>
    <row r="237" ht="33" spans="1:21">
      <c r="A237" s="69">
        <v>232</v>
      </c>
      <c r="B237" s="9" t="s">
        <v>6327</v>
      </c>
      <c r="C237" s="12"/>
      <c r="D237" s="50"/>
      <c r="E237" s="17"/>
      <c r="F237" s="18" t="s">
        <v>40</v>
      </c>
      <c r="G237" s="19"/>
      <c r="H237" s="20" t="s">
        <v>6580</v>
      </c>
      <c r="I237" s="18" t="s">
        <v>40</v>
      </c>
      <c r="J237" s="19"/>
      <c r="K237" s="17"/>
      <c r="L237" s="17"/>
      <c r="M237" s="9" t="s">
        <v>6347</v>
      </c>
      <c r="N237" s="17"/>
      <c r="O237" s="18" t="s">
        <v>6509</v>
      </c>
      <c r="P237" s="17"/>
      <c r="Q237" s="19"/>
      <c r="R237" s="74"/>
      <c r="S237" s="74"/>
      <c r="T237" s="74"/>
      <c r="U237" s="48" t="s">
        <v>6336</v>
      </c>
    </row>
    <row r="238" ht="33" spans="1:21">
      <c r="A238" s="69">
        <v>233</v>
      </c>
      <c r="B238" s="9" t="s">
        <v>6327</v>
      </c>
      <c r="C238" s="31"/>
      <c r="D238" s="51"/>
      <c r="E238" s="17"/>
      <c r="F238" s="18" t="s">
        <v>402</v>
      </c>
      <c r="G238" s="19"/>
      <c r="H238" s="20" t="s">
        <v>6580</v>
      </c>
      <c r="I238" s="18" t="s">
        <v>6619</v>
      </c>
      <c r="J238" s="19"/>
      <c r="K238" s="17"/>
      <c r="L238" s="17"/>
      <c r="M238" s="9" t="s">
        <v>6347</v>
      </c>
      <c r="N238" s="17"/>
      <c r="O238" s="18" t="s">
        <v>6509</v>
      </c>
      <c r="P238" s="17"/>
      <c r="Q238" s="19"/>
      <c r="R238" s="74"/>
      <c r="S238" s="74"/>
      <c r="T238" s="74"/>
      <c r="U238" s="48" t="s">
        <v>6336</v>
      </c>
    </row>
    <row r="239" ht="17.25" spans="1:21">
      <c r="A239" s="69">
        <v>234</v>
      </c>
      <c r="B239" s="9" t="s">
        <v>6327</v>
      </c>
      <c r="C239" s="10" t="s">
        <v>6620</v>
      </c>
      <c r="D239" s="11" t="s">
        <v>3442</v>
      </c>
      <c r="E239" s="58"/>
      <c r="F239" s="18" t="s">
        <v>3441</v>
      </c>
      <c r="G239" s="59"/>
      <c r="H239" s="59"/>
      <c r="I239" s="18" t="s">
        <v>3441</v>
      </c>
      <c r="J239" s="59"/>
      <c r="K239" s="58"/>
      <c r="L239" s="58"/>
      <c r="M239" s="9" t="s">
        <v>6347</v>
      </c>
      <c r="N239" s="58"/>
      <c r="O239" s="18" t="s">
        <v>6432</v>
      </c>
      <c r="P239" s="58"/>
      <c r="Q239" s="59"/>
      <c r="R239" s="74"/>
      <c r="S239" s="74"/>
      <c r="T239" s="74"/>
      <c r="U239" s="48" t="s">
        <v>6336</v>
      </c>
    </row>
    <row r="240" ht="17.25" spans="1:21">
      <c r="A240" s="69">
        <v>235</v>
      </c>
      <c r="B240" s="9" t="s">
        <v>6327</v>
      </c>
      <c r="C240" s="12"/>
      <c r="D240" s="13"/>
      <c r="E240" s="58"/>
      <c r="F240" s="18" t="s">
        <v>3444</v>
      </c>
      <c r="G240" s="59"/>
      <c r="H240" s="59"/>
      <c r="I240" s="18" t="s">
        <v>3444</v>
      </c>
      <c r="J240" s="59"/>
      <c r="K240" s="58"/>
      <c r="L240" s="58"/>
      <c r="M240" s="9" t="s">
        <v>6347</v>
      </c>
      <c r="N240" s="58"/>
      <c r="O240" s="18" t="s">
        <v>6432</v>
      </c>
      <c r="P240" s="58"/>
      <c r="Q240" s="59"/>
      <c r="R240" s="74"/>
      <c r="S240" s="74"/>
      <c r="T240" s="74"/>
      <c r="U240" s="48" t="s">
        <v>6336</v>
      </c>
    </row>
    <row r="241" ht="17.25" spans="1:21">
      <c r="A241" s="69">
        <v>236</v>
      </c>
      <c r="B241" s="9" t="s">
        <v>6327</v>
      </c>
      <c r="C241" s="12"/>
      <c r="D241" s="13"/>
      <c r="E241" s="58"/>
      <c r="F241" s="18" t="s">
        <v>3446</v>
      </c>
      <c r="G241" s="59"/>
      <c r="H241" s="59"/>
      <c r="I241" s="18" t="s">
        <v>3446</v>
      </c>
      <c r="J241" s="59"/>
      <c r="K241" s="58"/>
      <c r="L241" s="58"/>
      <c r="M241" s="9" t="s">
        <v>6347</v>
      </c>
      <c r="N241" s="58"/>
      <c r="O241" s="18" t="s">
        <v>6432</v>
      </c>
      <c r="P241" s="58"/>
      <c r="Q241" s="59"/>
      <c r="R241" s="74"/>
      <c r="S241" s="74"/>
      <c r="T241" s="74"/>
      <c r="U241" s="48" t="s">
        <v>6336</v>
      </c>
    </row>
    <row r="242" ht="17.25" spans="1:21">
      <c r="A242" s="69">
        <v>237</v>
      </c>
      <c r="B242" s="9" t="s">
        <v>6327</v>
      </c>
      <c r="C242" s="12"/>
      <c r="D242" s="16"/>
      <c r="E242" s="58"/>
      <c r="F242" s="18" t="s">
        <v>3448</v>
      </c>
      <c r="G242" s="59"/>
      <c r="H242" s="59"/>
      <c r="I242" s="18" t="s">
        <v>6621</v>
      </c>
      <c r="J242" s="59"/>
      <c r="K242" s="58"/>
      <c r="L242" s="58"/>
      <c r="M242" s="9" t="s">
        <v>6347</v>
      </c>
      <c r="N242" s="58"/>
      <c r="O242" s="18" t="s">
        <v>6432</v>
      </c>
      <c r="P242" s="58"/>
      <c r="Q242" s="59"/>
      <c r="R242" s="74"/>
      <c r="S242" s="74"/>
      <c r="T242" s="74"/>
      <c r="U242" s="48" t="s">
        <v>6336</v>
      </c>
    </row>
    <row r="243" ht="17.25" spans="1:21">
      <c r="A243" s="69">
        <v>238</v>
      </c>
      <c r="B243" s="9" t="s">
        <v>6327</v>
      </c>
      <c r="C243" s="12"/>
      <c r="D243" s="11" t="s">
        <v>3451</v>
      </c>
      <c r="E243" s="58"/>
      <c r="F243" s="18" t="s">
        <v>3450</v>
      </c>
      <c r="G243" s="59"/>
      <c r="H243" s="59"/>
      <c r="I243" s="18" t="s">
        <v>3450</v>
      </c>
      <c r="J243" s="59"/>
      <c r="K243" s="58"/>
      <c r="L243" s="58"/>
      <c r="M243" s="9" t="s">
        <v>6347</v>
      </c>
      <c r="N243" s="58"/>
      <c r="O243" s="18" t="s">
        <v>6432</v>
      </c>
      <c r="P243" s="58"/>
      <c r="Q243" s="59"/>
      <c r="R243" s="74"/>
      <c r="S243" s="74"/>
      <c r="T243" s="74"/>
      <c r="U243" s="48" t="s">
        <v>6336</v>
      </c>
    </row>
    <row r="244" ht="17.25" spans="1:21">
      <c r="A244" s="69">
        <v>239</v>
      </c>
      <c r="B244" s="9" t="s">
        <v>6327</v>
      </c>
      <c r="C244" s="12"/>
      <c r="D244" s="13"/>
      <c r="E244" s="58"/>
      <c r="F244" s="18" t="s">
        <v>3453</v>
      </c>
      <c r="G244" s="59"/>
      <c r="H244" s="59"/>
      <c r="I244" s="18" t="s">
        <v>6622</v>
      </c>
      <c r="J244" s="59"/>
      <c r="K244" s="58"/>
      <c r="L244" s="58"/>
      <c r="M244" s="9" t="s">
        <v>6347</v>
      </c>
      <c r="N244" s="58"/>
      <c r="O244" s="18" t="s">
        <v>6432</v>
      </c>
      <c r="P244" s="58"/>
      <c r="Q244" s="59"/>
      <c r="R244" s="74"/>
      <c r="S244" s="74"/>
      <c r="T244" s="74"/>
      <c r="U244" s="48" t="s">
        <v>6336</v>
      </c>
    </row>
    <row r="245" ht="17.25" spans="1:21">
      <c r="A245" s="69">
        <v>240</v>
      </c>
      <c r="B245" s="9" t="s">
        <v>6327</v>
      </c>
      <c r="C245" s="12"/>
      <c r="D245" s="13"/>
      <c r="E245" s="58"/>
      <c r="F245" s="18" t="s">
        <v>3455</v>
      </c>
      <c r="G245" s="59"/>
      <c r="H245" s="59"/>
      <c r="I245" s="18" t="s">
        <v>6623</v>
      </c>
      <c r="J245" s="59"/>
      <c r="K245" s="58"/>
      <c r="L245" s="58"/>
      <c r="M245" s="9" t="s">
        <v>6347</v>
      </c>
      <c r="N245" s="58"/>
      <c r="O245" s="18" t="s">
        <v>6432</v>
      </c>
      <c r="P245" s="58"/>
      <c r="Q245" s="59"/>
      <c r="R245" s="74"/>
      <c r="S245" s="74"/>
      <c r="T245" s="74"/>
      <c r="U245" s="48" t="s">
        <v>6336</v>
      </c>
    </row>
    <row r="246" ht="17.25" spans="1:21">
      <c r="A246" s="69">
        <v>241</v>
      </c>
      <c r="B246" s="9" t="s">
        <v>6327</v>
      </c>
      <c r="C246" s="12"/>
      <c r="D246" s="13"/>
      <c r="E246" s="58"/>
      <c r="F246" s="18" t="s">
        <v>3457</v>
      </c>
      <c r="G246" s="59"/>
      <c r="H246" s="59"/>
      <c r="I246" s="18" t="s">
        <v>3457</v>
      </c>
      <c r="J246" s="59"/>
      <c r="K246" s="58"/>
      <c r="L246" s="58"/>
      <c r="M246" s="9" t="s">
        <v>6347</v>
      </c>
      <c r="N246" s="58"/>
      <c r="O246" s="18" t="s">
        <v>6432</v>
      </c>
      <c r="P246" s="58"/>
      <c r="Q246" s="59"/>
      <c r="R246" s="74"/>
      <c r="S246" s="74"/>
      <c r="T246" s="74"/>
      <c r="U246" s="48" t="s">
        <v>6336</v>
      </c>
    </row>
    <row r="247" ht="17.25" spans="1:21">
      <c r="A247" s="69">
        <v>242</v>
      </c>
      <c r="B247" s="9" t="s">
        <v>6327</v>
      </c>
      <c r="C247" s="12"/>
      <c r="D247" s="16"/>
      <c r="E247" s="58"/>
      <c r="F247" s="18" t="s">
        <v>3459</v>
      </c>
      <c r="G247" s="59"/>
      <c r="H247" s="59"/>
      <c r="I247" s="18" t="s">
        <v>6624</v>
      </c>
      <c r="J247" s="59"/>
      <c r="K247" s="58"/>
      <c r="L247" s="58"/>
      <c r="M247" s="9" t="s">
        <v>6347</v>
      </c>
      <c r="N247" s="58"/>
      <c r="O247" s="18" t="s">
        <v>6432</v>
      </c>
      <c r="P247" s="58"/>
      <c r="Q247" s="59"/>
      <c r="R247" s="74"/>
      <c r="S247" s="74"/>
      <c r="T247" s="74"/>
      <c r="U247" s="48" t="s">
        <v>6336</v>
      </c>
    </row>
    <row r="248" ht="17.25" spans="1:21">
      <c r="A248" s="69">
        <v>243</v>
      </c>
      <c r="B248" s="9" t="s">
        <v>6327</v>
      </c>
      <c r="C248" s="12"/>
      <c r="D248" s="49" t="s">
        <v>3462</v>
      </c>
      <c r="E248" s="58"/>
      <c r="F248" s="18" t="s">
        <v>3461</v>
      </c>
      <c r="G248" s="59"/>
      <c r="H248" s="59"/>
      <c r="I248" s="18" t="s">
        <v>3461</v>
      </c>
      <c r="J248" s="59"/>
      <c r="K248" s="58"/>
      <c r="L248" s="58"/>
      <c r="M248" s="9" t="s">
        <v>6347</v>
      </c>
      <c r="N248" s="58"/>
      <c r="O248" s="18" t="s">
        <v>6432</v>
      </c>
      <c r="P248" s="58"/>
      <c r="Q248" s="59"/>
      <c r="R248" s="74"/>
      <c r="S248" s="74"/>
      <c r="T248" s="74"/>
      <c r="U248" s="48" t="s">
        <v>6336</v>
      </c>
    </row>
    <row r="249" ht="17.25" spans="1:21">
      <c r="A249" s="69">
        <v>244</v>
      </c>
      <c r="B249" s="9" t="s">
        <v>6327</v>
      </c>
      <c r="C249" s="12"/>
      <c r="D249" s="51"/>
      <c r="E249" s="58"/>
      <c r="F249" s="18" t="s">
        <v>3464</v>
      </c>
      <c r="G249" s="59"/>
      <c r="H249" s="59"/>
      <c r="I249" s="18" t="s">
        <v>3464</v>
      </c>
      <c r="J249" s="59"/>
      <c r="K249" s="58"/>
      <c r="L249" s="58"/>
      <c r="M249" s="9" t="s">
        <v>6347</v>
      </c>
      <c r="N249" s="58"/>
      <c r="O249" s="18" t="s">
        <v>6432</v>
      </c>
      <c r="P249" s="58"/>
      <c r="Q249" s="59"/>
      <c r="R249" s="74"/>
      <c r="S249" s="74"/>
      <c r="T249" s="74"/>
      <c r="U249" s="48" t="s">
        <v>6336</v>
      </c>
    </row>
    <row r="250" ht="17.25" spans="1:21">
      <c r="A250" s="69">
        <v>245</v>
      </c>
      <c r="B250" s="9" t="s">
        <v>6327</v>
      </c>
      <c r="C250" s="12"/>
      <c r="D250" s="49" t="s">
        <v>3467</v>
      </c>
      <c r="E250" s="58"/>
      <c r="F250" s="18" t="s">
        <v>3466</v>
      </c>
      <c r="G250" s="59"/>
      <c r="H250" s="59"/>
      <c r="I250" s="18" t="s">
        <v>3466</v>
      </c>
      <c r="J250" s="59"/>
      <c r="K250" s="58"/>
      <c r="L250" s="58"/>
      <c r="M250" s="9" t="s">
        <v>6347</v>
      </c>
      <c r="N250" s="58"/>
      <c r="O250" s="18" t="s">
        <v>6432</v>
      </c>
      <c r="P250" s="58"/>
      <c r="Q250" s="59"/>
      <c r="R250" s="74"/>
      <c r="S250" s="74"/>
      <c r="T250" s="74"/>
      <c r="U250" s="48" t="s">
        <v>6336</v>
      </c>
    </row>
    <row r="251" ht="17.25" spans="1:21">
      <c r="A251" s="69">
        <v>246</v>
      </c>
      <c r="B251" s="9" t="s">
        <v>6327</v>
      </c>
      <c r="C251" s="12"/>
      <c r="D251" s="51"/>
      <c r="E251" s="58"/>
      <c r="F251" s="18" t="s">
        <v>3469</v>
      </c>
      <c r="G251" s="59"/>
      <c r="H251" s="59"/>
      <c r="I251" s="18" t="s">
        <v>3469</v>
      </c>
      <c r="J251" s="59"/>
      <c r="K251" s="58"/>
      <c r="L251" s="58"/>
      <c r="M251" s="9" t="s">
        <v>6347</v>
      </c>
      <c r="N251" s="58"/>
      <c r="O251" s="18" t="s">
        <v>6432</v>
      </c>
      <c r="P251" s="58"/>
      <c r="Q251" s="59"/>
      <c r="R251" s="74"/>
      <c r="S251" s="74"/>
      <c r="T251" s="74"/>
      <c r="U251" s="48" t="s">
        <v>6336</v>
      </c>
    </row>
    <row r="252" ht="17.25" spans="1:21">
      <c r="A252" s="69">
        <v>247</v>
      </c>
      <c r="B252" s="9" t="s">
        <v>6327</v>
      </c>
      <c r="C252" s="12"/>
      <c r="D252" s="11" t="s">
        <v>3472</v>
      </c>
      <c r="E252" s="58"/>
      <c r="F252" s="18" t="s">
        <v>3471</v>
      </c>
      <c r="G252" s="59"/>
      <c r="H252" s="59"/>
      <c r="I252" s="18" t="s">
        <v>3471</v>
      </c>
      <c r="J252" s="59"/>
      <c r="K252" s="58"/>
      <c r="L252" s="58"/>
      <c r="M252" s="9" t="s">
        <v>6347</v>
      </c>
      <c r="N252" s="58"/>
      <c r="O252" s="18" t="s">
        <v>6432</v>
      </c>
      <c r="P252" s="58"/>
      <c r="Q252" s="59"/>
      <c r="R252" s="74"/>
      <c r="S252" s="74"/>
      <c r="T252" s="74"/>
      <c r="U252" s="48" t="s">
        <v>6336</v>
      </c>
    </row>
    <row r="253" ht="17.25" spans="1:21">
      <c r="A253" s="69">
        <v>248</v>
      </c>
      <c r="B253" s="9" t="s">
        <v>6327</v>
      </c>
      <c r="C253" s="12"/>
      <c r="D253" s="13"/>
      <c r="E253" s="58"/>
      <c r="F253" s="49" t="s">
        <v>3474</v>
      </c>
      <c r="G253" s="61"/>
      <c r="H253" s="59"/>
      <c r="I253" s="18" t="s">
        <v>3474</v>
      </c>
      <c r="J253" s="59"/>
      <c r="K253" s="58"/>
      <c r="L253" s="58"/>
      <c r="M253" s="9" t="s">
        <v>6347</v>
      </c>
      <c r="N253" s="58"/>
      <c r="O253" s="18" t="s">
        <v>6432</v>
      </c>
      <c r="P253" s="58"/>
      <c r="Q253" s="59"/>
      <c r="R253" s="74"/>
      <c r="S253" s="74"/>
      <c r="T253" s="74"/>
      <c r="U253" s="48" t="s">
        <v>6336</v>
      </c>
    </row>
    <row r="254" ht="17.25" spans="1:21">
      <c r="A254" s="69">
        <v>249</v>
      </c>
      <c r="B254" s="9" t="s">
        <v>6327</v>
      </c>
      <c r="C254" s="12"/>
      <c r="D254" s="13"/>
      <c r="E254" s="59"/>
      <c r="F254" s="78" t="s">
        <v>3476</v>
      </c>
      <c r="G254" s="78"/>
      <c r="H254" s="79"/>
      <c r="I254" s="18" t="s">
        <v>3476</v>
      </c>
      <c r="J254" s="59"/>
      <c r="K254" s="58"/>
      <c r="L254" s="58"/>
      <c r="M254" s="9" t="s">
        <v>6347</v>
      </c>
      <c r="N254" s="58"/>
      <c r="O254" s="18" t="s">
        <v>6432</v>
      </c>
      <c r="P254" s="58"/>
      <c r="Q254" s="59"/>
      <c r="R254" s="74"/>
      <c r="S254" s="74"/>
      <c r="T254" s="74"/>
      <c r="U254" s="48" t="s">
        <v>6336</v>
      </c>
    </row>
    <row r="255" ht="17.25" spans="1:21">
      <c r="A255" s="69">
        <v>250</v>
      </c>
      <c r="B255" s="9" t="s">
        <v>6327</v>
      </c>
      <c r="C255" s="12"/>
      <c r="D255" s="16"/>
      <c r="E255" s="59"/>
      <c r="F255" s="80" t="s">
        <v>3471</v>
      </c>
      <c r="G255" s="81"/>
      <c r="H255" s="79"/>
      <c r="I255" s="18" t="s">
        <v>3471</v>
      </c>
      <c r="J255" s="59"/>
      <c r="K255" s="58"/>
      <c r="L255" s="58"/>
      <c r="M255" s="9" t="s">
        <v>6347</v>
      </c>
      <c r="N255" s="58"/>
      <c r="O255" s="18" t="s">
        <v>6432</v>
      </c>
      <c r="P255" s="58"/>
      <c r="Q255" s="59"/>
      <c r="R255" s="74"/>
      <c r="S255" s="74"/>
      <c r="T255" s="74"/>
      <c r="U255" s="48" t="s">
        <v>6336</v>
      </c>
    </row>
    <row r="256" ht="17.25" spans="1:21">
      <c r="A256" s="69">
        <v>251</v>
      </c>
      <c r="B256" s="9" t="s">
        <v>6327</v>
      </c>
      <c r="C256" s="12"/>
      <c r="D256" s="11" t="s">
        <v>695</v>
      </c>
      <c r="E256" s="59"/>
      <c r="F256" s="78" t="s">
        <v>3479</v>
      </c>
      <c r="G256" s="78"/>
      <c r="H256" s="79"/>
      <c r="I256" s="18" t="s">
        <v>3479</v>
      </c>
      <c r="J256" s="59"/>
      <c r="K256" s="58"/>
      <c r="L256" s="58"/>
      <c r="M256" s="9" t="s">
        <v>6347</v>
      </c>
      <c r="N256" s="58"/>
      <c r="O256" s="18" t="s">
        <v>6432</v>
      </c>
      <c r="P256" s="58"/>
      <c r="Q256" s="59"/>
      <c r="R256" s="74"/>
      <c r="S256" s="74"/>
      <c r="T256" s="74"/>
      <c r="U256" s="48" t="s">
        <v>6336</v>
      </c>
    </row>
    <row r="257" ht="17.25" spans="1:21">
      <c r="A257" s="69">
        <v>252</v>
      </c>
      <c r="B257" s="9" t="s">
        <v>6327</v>
      </c>
      <c r="C257" s="12"/>
      <c r="D257" s="13"/>
      <c r="E257" s="59"/>
      <c r="F257" s="78" t="s">
        <v>3481</v>
      </c>
      <c r="G257" s="78"/>
      <c r="H257" s="79"/>
      <c r="I257" s="18" t="s">
        <v>3481</v>
      </c>
      <c r="J257" s="59"/>
      <c r="K257" s="58"/>
      <c r="L257" s="58"/>
      <c r="M257" s="9" t="s">
        <v>6347</v>
      </c>
      <c r="N257" s="58"/>
      <c r="O257" s="18" t="s">
        <v>6432</v>
      </c>
      <c r="P257" s="58"/>
      <c r="Q257" s="59"/>
      <c r="R257" s="74"/>
      <c r="S257" s="74"/>
      <c r="T257" s="74"/>
      <c r="U257" s="48" t="s">
        <v>6336</v>
      </c>
    </row>
    <row r="258" ht="17.25" spans="1:21">
      <c r="A258" s="69">
        <v>253</v>
      </c>
      <c r="B258" s="9" t="s">
        <v>6327</v>
      </c>
      <c r="C258" s="12"/>
      <c r="D258" s="13"/>
      <c r="E258" s="59"/>
      <c r="F258" s="80" t="s">
        <v>3483</v>
      </c>
      <c r="G258" s="81"/>
      <c r="H258" s="79"/>
      <c r="I258" s="18" t="s">
        <v>3483</v>
      </c>
      <c r="J258" s="59"/>
      <c r="K258" s="58"/>
      <c r="L258" s="58"/>
      <c r="M258" s="9" t="s">
        <v>6347</v>
      </c>
      <c r="N258" s="58"/>
      <c r="O258" s="18" t="s">
        <v>6432</v>
      </c>
      <c r="P258" s="58"/>
      <c r="Q258" s="59"/>
      <c r="R258" s="74"/>
      <c r="S258" s="74"/>
      <c r="T258" s="74"/>
      <c r="U258" s="48" t="s">
        <v>6336</v>
      </c>
    </row>
    <row r="259" ht="17.25" spans="1:21">
      <c r="A259" s="69">
        <v>254</v>
      </c>
      <c r="B259" s="9" t="s">
        <v>6327</v>
      </c>
      <c r="C259" s="31"/>
      <c r="D259" s="16"/>
      <c r="E259" s="58"/>
      <c r="F259" s="51" t="s">
        <v>3471</v>
      </c>
      <c r="G259" s="86"/>
      <c r="H259" s="59"/>
      <c r="I259" s="18" t="s">
        <v>3471</v>
      </c>
      <c r="J259" s="59"/>
      <c r="K259" s="58"/>
      <c r="L259" s="58"/>
      <c r="M259" s="9" t="s">
        <v>6347</v>
      </c>
      <c r="N259" s="58"/>
      <c r="O259" s="18" t="s">
        <v>6432</v>
      </c>
      <c r="P259" s="58"/>
      <c r="Q259" s="59"/>
      <c r="R259" s="74"/>
      <c r="S259" s="74"/>
      <c r="T259" s="74"/>
      <c r="U259" s="48" t="s">
        <v>6336</v>
      </c>
    </row>
    <row r="260" ht="17.25" spans="1:21">
      <c r="A260" s="69">
        <v>255</v>
      </c>
      <c r="B260" s="9" t="s">
        <v>6327</v>
      </c>
      <c r="C260" s="82"/>
      <c r="D260" s="83"/>
      <c r="E260" s="58"/>
      <c r="F260" s="49" t="s">
        <v>3486</v>
      </c>
      <c r="G260" s="59"/>
      <c r="H260" s="59"/>
      <c r="I260" s="18" t="s">
        <v>6625</v>
      </c>
      <c r="J260" s="59"/>
      <c r="K260" s="58"/>
      <c r="L260" s="58"/>
      <c r="M260" s="9" t="s">
        <v>6347</v>
      </c>
      <c r="N260" s="58"/>
      <c r="O260" s="18" t="s">
        <v>6432</v>
      </c>
      <c r="P260" s="58"/>
      <c r="Q260" s="59"/>
      <c r="R260" s="74"/>
      <c r="S260" s="74"/>
      <c r="T260" s="74"/>
      <c r="U260" s="48" t="s">
        <v>6336</v>
      </c>
    </row>
    <row r="261" ht="17.25" spans="1:21">
      <c r="A261" s="69">
        <v>256</v>
      </c>
      <c r="B261" s="9" t="s">
        <v>6327</v>
      </c>
      <c r="C261" s="84"/>
      <c r="D261" s="85"/>
      <c r="E261" s="58"/>
      <c r="F261" s="51"/>
      <c r="G261" s="59"/>
      <c r="H261" s="59"/>
      <c r="I261" s="18" t="s">
        <v>696</v>
      </c>
      <c r="J261" s="59"/>
      <c r="K261" s="58"/>
      <c r="L261" s="58"/>
      <c r="M261" s="9" t="s">
        <v>6347</v>
      </c>
      <c r="N261" s="58"/>
      <c r="O261" s="18" t="s">
        <v>6432</v>
      </c>
      <c r="P261" s="58"/>
      <c r="Q261" s="59"/>
      <c r="R261" s="74"/>
      <c r="S261" s="74"/>
      <c r="T261" s="74"/>
      <c r="U261" s="48" t="s">
        <v>6336</v>
      </c>
    </row>
    <row r="262" ht="17.25" spans="1:21">
      <c r="A262" s="69">
        <v>257</v>
      </c>
      <c r="B262" s="9" t="s">
        <v>6327</v>
      </c>
      <c r="C262" s="12" t="s">
        <v>6626</v>
      </c>
      <c r="D262" s="50" t="s">
        <v>89</v>
      </c>
      <c r="E262" s="58"/>
      <c r="F262" s="49" t="s">
        <v>3489</v>
      </c>
      <c r="G262" s="59"/>
      <c r="H262" s="59"/>
      <c r="I262" s="18" t="s">
        <v>6627</v>
      </c>
      <c r="J262" s="59"/>
      <c r="K262" s="58"/>
      <c r="L262" s="58"/>
      <c r="M262" s="9" t="s">
        <v>6347</v>
      </c>
      <c r="N262" s="58"/>
      <c r="O262" s="18" t="s">
        <v>6432</v>
      </c>
      <c r="P262" s="58"/>
      <c r="Q262" s="59"/>
      <c r="R262" s="74"/>
      <c r="S262" s="74"/>
      <c r="T262" s="74"/>
      <c r="U262" s="48" t="s">
        <v>6336</v>
      </c>
    </row>
    <row r="263" ht="17.25" spans="1:21">
      <c r="A263" s="69">
        <v>258</v>
      </c>
      <c r="B263" s="9" t="s">
        <v>6327</v>
      </c>
      <c r="C263" s="12"/>
      <c r="D263" s="50"/>
      <c r="E263" s="58"/>
      <c r="F263" s="51"/>
      <c r="G263" s="59"/>
      <c r="H263" s="59"/>
      <c r="I263" s="18" t="s">
        <v>90</v>
      </c>
      <c r="J263" s="59"/>
      <c r="K263" s="58"/>
      <c r="L263" s="58"/>
      <c r="M263" s="9" t="s">
        <v>6347</v>
      </c>
      <c r="N263" s="58"/>
      <c r="O263" s="18" t="s">
        <v>6432</v>
      </c>
      <c r="P263" s="58"/>
      <c r="Q263" s="59"/>
      <c r="R263" s="74"/>
      <c r="S263" s="74"/>
      <c r="T263" s="74"/>
      <c r="U263" s="48" t="s">
        <v>6336</v>
      </c>
    </row>
    <row r="264" ht="17.25" spans="1:21">
      <c r="A264" s="69">
        <v>259</v>
      </c>
      <c r="B264" s="9" t="s">
        <v>6327</v>
      </c>
      <c r="C264" s="12"/>
      <c r="D264" s="50"/>
      <c r="E264" s="58"/>
      <c r="F264" s="18" t="s">
        <v>3492</v>
      </c>
      <c r="G264" s="59"/>
      <c r="H264" s="59"/>
      <c r="I264" s="18" t="s">
        <v>3492</v>
      </c>
      <c r="J264" s="59"/>
      <c r="K264" s="58"/>
      <c r="L264" s="58"/>
      <c r="M264" s="9" t="s">
        <v>6347</v>
      </c>
      <c r="N264" s="58"/>
      <c r="O264" s="18" t="s">
        <v>6432</v>
      </c>
      <c r="P264" s="58"/>
      <c r="Q264" s="59"/>
      <c r="R264" s="74"/>
      <c r="S264" s="74"/>
      <c r="T264" s="74"/>
      <c r="U264" s="48" t="s">
        <v>6336</v>
      </c>
    </row>
    <row r="265" ht="17.25" spans="1:21">
      <c r="A265" s="69">
        <v>260</v>
      </c>
      <c r="B265" s="9" t="s">
        <v>6327</v>
      </c>
      <c r="C265" s="12"/>
      <c r="D265" s="50"/>
      <c r="E265" s="58"/>
      <c r="F265" s="18" t="s">
        <v>3494</v>
      </c>
      <c r="G265" s="59"/>
      <c r="H265" s="59"/>
      <c r="I265" s="18" t="s">
        <v>6628</v>
      </c>
      <c r="J265" s="59"/>
      <c r="K265" s="58"/>
      <c r="L265" s="58"/>
      <c r="M265" s="9" t="s">
        <v>6347</v>
      </c>
      <c r="N265" s="58"/>
      <c r="O265" s="18" t="s">
        <v>6432</v>
      </c>
      <c r="P265" s="58"/>
      <c r="Q265" s="59"/>
      <c r="R265" s="74"/>
      <c r="S265" s="74"/>
      <c r="T265" s="74"/>
      <c r="U265" s="48" t="s">
        <v>6336</v>
      </c>
    </row>
    <row r="266" ht="17.25" spans="1:21">
      <c r="A266" s="69">
        <v>261</v>
      </c>
      <c r="B266" s="9" t="s">
        <v>6327</v>
      </c>
      <c r="C266" s="12"/>
      <c r="D266" s="50"/>
      <c r="E266" s="58"/>
      <c r="F266" s="18" t="s">
        <v>3496</v>
      </c>
      <c r="G266" s="59"/>
      <c r="H266" s="59"/>
      <c r="I266" s="18" t="s">
        <v>6629</v>
      </c>
      <c r="J266" s="59"/>
      <c r="K266" s="58"/>
      <c r="L266" s="58"/>
      <c r="M266" s="9" t="s">
        <v>6347</v>
      </c>
      <c r="N266" s="58"/>
      <c r="O266" s="18" t="s">
        <v>6432</v>
      </c>
      <c r="P266" s="58"/>
      <c r="Q266" s="59"/>
      <c r="R266" s="74"/>
      <c r="S266" s="74"/>
      <c r="T266" s="74"/>
      <c r="U266" s="48" t="s">
        <v>6336</v>
      </c>
    </row>
    <row r="267" ht="17.25" spans="1:21">
      <c r="A267" s="69">
        <v>262</v>
      </c>
      <c r="B267" s="9" t="s">
        <v>6327</v>
      </c>
      <c r="C267" s="12"/>
      <c r="D267" s="50"/>
      <c r="E267" s="58"/>
      <c r="F267" s="18" t="s">
        <v>3498</v>
      </c>
      <c r="G267" s="59"/>
      <c r="H267" s="59"/>
      <c r="I267" s="18" t="s">
        <v>6630</v>
      </c>
      <c r="J267" s="59"/>
      <c r="K267" s="58"/>
      <c r="L267" s="58"/>
      <c r="M267" s="9" t="s">
        <v>6347</v>
      </c>
      <c r="N267" s="58"/>
      <c r="O267" s="18" t="s">
        <v>6432</v>
      </c>
      <c r="P267" s="58"/>
      <c r="Q267" s="59"/>
      <c r="R267" s="74"/>
      <c r="S267" s="74"/>
      <c r="T267" s="74"/>
      <c r="U267" s="48" t="s">
        <v>6336</v>
      </c>
    </row>
    <row r="268" ht="17.25" spans="1:21">
      <c r="A268" s="69">
        <v>263</v>
      </c>
      <c r="B268" s="9" t="s">
        <v>6327</v>
      </c>
      <c r="C268" s="12"/>
      <c r="D268" s="51"/>
      <c r="E268" s="58"/>
      <c r="F268" s="18" t="s">
        <v>3500</v>
      </c>
      <c r="G268" s="59"/>
      <c r="H268" s="59"/>
      <c r="I268" s="18" t="s">
        <v>6631</v>
      </c>
      <c r="J268" s="59"/>
      <c r="K268" s="58"/>
      <c r="L268" s="58"/>
      <c r="M268" s="9" t="s">
        <v>6347</v>
      </c>
      <c r="N268" s="58"/>
      <c r="O268" s="18" t="s">
        <v>6432</v>
      </c>
      <c r="P268" s="58"/>
      <c r="Q268" s="59"/>
      <c r="R268" s="74"/>
      <c r="S268" s="74"/>
      <c r="T268" s="74"/>
      <c r="U268" s="48" t="s">
        <v>6336</v>
      </c>
    </row>
    <row r="269" ht="17.25" spans="1:21">
      <c r="A269" s="69">
        <v>264</v>
      </c>
      <c r="B269" s="9" t="s">
        <v>6327</v>
      </c>
      <c r="C269" s="12"/>
      <c r="D269" s="11" t="s">
        <v>3503</v>
      </c>
      <c r="E269" s="58"/>
      <c r="F269" s="18" t="s">
        <v>3502</v>
      </c>
      <c r="G269" s="59"/>
      <c r="H269" s="59"/>
      <c r="I269" s="18" t="s">
        <v>3502</v>
      </c>
      <c r="J269" s="59"/>
      <c r="K269" s="58"/>
      <c r="L269" s="58"/>
      <c r="M269" s="9" t="s">
        <v>6347</v>
      </c>
      <c r="N269" s="58"/>
      <c r="O269" s="18" t="s">
        <v>6432</v>
      </c>
      <c r="P269" s="58"/>
      <c r="Q269" s="59"/>
      <c r="R269" s="74"/>
      <c r="S269" s="74"/>
      <c r="T269" s="74"/>
      <c r="U269" s="48" t="s">
        <v>6336</v>
      </c>
    </row>
    <row r="270" ht="17.25" spans="1:21">
      <c r="A270" s="69">
        <v>265</v>
      </c>
      <c r="B270" s="9" t="s">
        <v>6327</v>
      </c>
      <c r="C270" s="12"/>
      <c r="D270" s="13"/>
      <c r="E270" s="58"/>
      <c r="F270" s="18" t="s">
        <v>3505</v>
      </c>
      <c r="G270" s="59"/>
      <c r="H270" s="59"/>
      <c r="I270" s="18" t="s">
        <v>6632</v>
      </c>
      <c r="J270" s="59"/>
      <c r="K270" s="58"/>
      <c r="L270" s="58"/>
      <c r="M270" s="9" t="s">
        <v>6347</v>
      </c>
      <c r="N270" s="58"/>
      <c r="O270" s="18" t="s">
        <v>6432</v>
      </c>
      <c r="P270" s="58"/>
      <c r="Q270" s="59"/>
      <c r="R270" s="74"/>
      <c r="S270" s="74"/>
      <c r="T270" s="74"/>
      <c r="U270" s="48" t="s">
        <v>6336</v>
      </c>
    </row>
    <row r="271" ht="17.25" spans="1:21">
      <c r="A271" s="69">
        <v>266</v>
      </c>
      <c r="B271" s="9" t="s">
        <v>6327</v>
      </c>
      <c r="C271" s="12"/>
      <c r="D271" s="16"/>
      <c r="E271" s="58"/>
      <c r="F271" s="18" t="s">
        <v>3507</v>
      </c>
      <c r="G271" s="59"/>
      <c r="H271" s="59"/>
      <c r="I271" s="18" t="s">
        <v>6633</v>
      </c>
      <c r="J271" s="59"/>
      <c r="K271" s="58"/>
      <c r="L271" s="58"/>
      <c r="M271" s="9" t="s">
        <v>6347</v>
      </c>
      <c r="N271" s="58"/>
      <c r="O271" s="18" t="s">
        <v>6432</v>
      </c>
      <c r="P271" s="58"/>
      <c r="Q271" s="59"/>
      <c r="R271" s="74"/>
      <c r="S271" s="74"/>
      <c r="T271" s="74"/>
      <c r="U271" s="48" t="s">
        <v>6336</v>
      </c>
    </row>
    <row r="272" ht="49.5" spans="1:21">
      <c r="A272" s="69">
        <v>267</v>
      </c>
      <c r="B272" s="9" t="s">
        <v>6327</v>
      </c>
      <c r="C272" s="12"/>
      <c r="D272" s="49" t="s">
        <v>4369</v>
      </c>
      <c r="E272" s="58"/>
      <c r="F272" s="18" t="s">
        <v>4368</v>
      </c>
      <c r="G272" s="59"/>
      <c r="H272" s="59"/>
      <c r="I272" s="18" t="s">
        <v>4368</v>
      </c>
      <c r="J272" s="59"/>
      <c r="K272" s="58"/>
      <c r="L272" s="87" t="s">
        <v>6634</v>
      </c>
      <c r="M272" s="9" t="s">
        <v>6333</v>
      </c>
      <c r="N272" s="17"/>
      <c r="O272" s="18" t="s">
        <v>6635</v>
      </c>
      <c r="P272" s="26" t="s">
        <v>6636</v>
      </c>
      <c r="Q272" s="59"/>
      <c r="R272" s="74"/>
      <c r="S272" s="74"/>
      <c r="T272" s="74"/>
      <c r="U272" s="48" t="s">
        <v>6336</v>
      </c>
    </row>
    <row r="273" ht="49.5" spans="1:21">
      <c r="A273" s="69">
        <v>268</v>
      </c>
      <c r="B273" s="9" t="s">
        <v>6327</v>
      </c>
      <c r="C273" s="12"/>
      <c r="D273" s="51"/>
      <c r="E273" s="58"/>
      <c r="F273" s="18" t="s">
        <v>4371</v>
      </c>
      <c r="G273" s="59"/>
      <c r="H273" s="59"/>
      <c r="I273" s="18" t="s">
        <v>4371</v>
      </c>
      <c r="J273" s="59"/>
      <c r="K273" s="58"/>
      <c r="L273" s="87" t="s">
        <v>6634</v>
      </c>
      <c r="M273" s="9" t="s">
        <v>6333</v>
      </c>
      <c r="N273" s="17"/>
      <c r="O273" s="18" t="s">
        <v>6635</v>
      </c>
      <c r="P273" s="26" t="s">
        <v>6636</v>
      </c>
      <c r="Q273" s="59"/>
      <c r="R273" s="74"/>
      <c r="S273" s="74"/>
      <c r="T273" s="74"/>
      <c r="U273" s="48" t="s">
        <v>6336</v>
      </c>
    </row>
    <row r="274" ht="66" spans="1:21">
      <c r="A274" s="69">
        <v>269</v>
      </c>
      <c r="B274" s="9" t="s">
        <v>6327</v>
      </c>
      <c r="C274" s="12"/>
      <c r="D274" s="49" t="s">
        <v>2067</v>
      </c>
      <c r="E274" s="17"/>
      <c r="F274" s="18" t="s">
        <v>2068</v>
      </c>
      <c r="G274" s="19"/>
      <c r="H274" s="19"/>
      <c r="I274" s="18" t="s">
        <v>2068</v>
      </c>
      <c r="J274" s="19"/>
      <c r="K274" s="17"/>
      <c r="L274" s="87" t="s">
        <v>2067</v>
      </c>
      <c r="M274" s="9" t="s">
        <v>6333</v>
      </c>
      <c r="N274" s="17"/>
      <c r="O274" s="18" t="s">
        <v>6635</v>
      </c>
      <c r="P274" s="21" t="s">
        <v>6637</v>
      </c>
      <c r="Q274" s="19"/>
      <c r="R274" s="74"/>
      <c r="S274" s="74"/>
      <c r="T274" s="74"/>
      <c r="U274" s="48" t="s">
        <v>6336</v>
      </c>
    </row>
    <row r="275" ht="66" spans="1:21">
      <c r="A275" s="69">
        <v>270</v>
      </c>
      <c r="B275" s="9" t="s">
        <v>6327</v>
      </c>
      <c r="C275" s="31"/>
      <c r="D275" s="51"/>
      <c r="E275" s="17"/>
      <c r="F275" s="18" t="s">
        <v>2067</v>
      </c>
      <c r="G275" s="19"/>
      <c r="H275" s="19"/>
      <c r="I275" s="18" t="s">
        <v>2067</v>
      </c>
      <c r="J275" s="19"/>
      <c r="K275" s="17"/>
      <c r="L275" s="87" t="s">
        <v>2067</v>
      </c>
      <c r="M275" s="9" t="s">
        <v>6333</v>
      </c>
      <c r="N275" s="17"/>
      <c r="O275" s="18" t="s">
        <v>6635</v>
      </c>
      <c r="P275" s="21" t="s">
        <v>6637</v>
      </c>
      <c r="Q275" s="19"/>
      <c r="R275" s="74"/>
      <c r="S275" s="74"/>
      <c r="T275" s="74"/>
      <c r="U275" s="48" t="s">
        <v>6336</v>
      </c>
    </row>
    <row r="276" ht="33" spans="1:21">
      <c r="A276" s="69">
        <v>271</v>
      </c>
      <c r="B276" s="9" t="s">
        <v>6638</v>
      </c>
      <c r="C276" s="10" t="s">
        <v>2038</v>
      </c>
      <c r="D276" s="49" t="s">
        <v>4715</v>
      </c>
      <c r="E276" s="17"/>
      <c r="F276" s="18" t="s">
        <v>4716</v>
      </c>
      <c r="G276" s="19"/>
      <c r="H276" s="20" t="s">
        <v>6639</v>
      </c>
      <c r="I276" s="18" t="s">
        <v>4716</v>
      </c>
      <c r="J276" s="19"/>
      <c r="K276" s="17"/>
      <c r="L276" s="17"/>
      <c r="M276" s="9" t="s">
        <v>6347</v>
      </c>
      <c r="N276" s="17"/>
      <c r="O276" s="18" t="s">
        <v>6432</v>
      </c>
      <c r="P276" s="17"/>
      <c r="Q276" s="19"/>
      <c r="R276" s="74"/>
      <c r="S276" s="74"/>
      <c r="T276" s="74"/>
      <c r="U276" s="48" t="s">
        <v>6336</v>
      </c>
    </row>
    <row r="277" ht="33" spans="1:21">
      <c r="A277" s="69">
        <v>272</v>
      </c>
      <c r="B277" s="9" t="s">
        <v>6638</v>
      </c>
      <c r="C277" s="12"/>
      <c r="D277" s="50"/>
      <c r="E277" s="17"/>
      <c r="F277" s="18" t="s">
        <v>4716</v>
      </c>
      <c r="G277" s="19"/>
      <c r="H277" s="20" t="s">
        <v>6639</v>
      </c>
      <c r="I277" s="18" t="s">
        <v>4716</v>
      </c>
      <c r="J277" s="19"/>
      <c r="K277" s="17"/>
      <c r="L277" s="17"/>
      <c r="M277" s="9" t="s">
        <v>6347</v>
      </c>
      <c r="N277" s="17"/>
      <c r="O277" s="18" t="s">
        <v>6432</v>
      </c>
      <c r="P277" s="17"/>
      <c r="Q277" s="19"/>
      <c r="R277" s="74"/>
      <c r="S277" s="74"/>
      <c r="T277" s="74"/>
      <c r="U277" s="48" t="s">
        <v>6336</v>
      </c>
    </row>
    <row r="278" ht="33" spans="1:21">
      <c r="A278" s="69">
        <v>273</v>
      </c>
      <c r="B278" s="9" t="s">
        <v>6638</v>
      </c>
      <c r="C278" s="12"/>
      <c r="D278" s="50"/>
      <c r="E278" s="17"/>
      <c r="F278" s="18" t="s">
        <v>4718</v>
      </c>
      <c r="G278" s="19"/>
      <c r="H278" s="20" t="s">
        <v>6639</v>
      </c>
      <c r="I278" s="18" t="s">
        <v>4718</v>
      </c>
      <c r="J278" s="19"/>
      <c r="K278" s="17"/>
      <c r="L278" s="17"/>
      <c r="M278" s="9" t="s">
        <v>6347</v>
      </c>
      <c r="N278" s="17"/>
      <c r="O278" s="18" t="s">
        <v>6432</v>
      </c>
      <c r="P278" s="17"/>
      <c r="Q278" s="19"/>
      <c r="R278" s="74"/>
      <c r="S278" s="74"/>
      <c r="T278" s="74"/>
      <c r="U278" s="48" t="s">
        <v>6336</v>
      </c>
    </row>
    <row r="279" ht="33" spans="1:21">
      <c r="A279" s="69">
        <v>274</v>
      </c>
      <c r="B279" s="9" t="s">
        <v>6638</v>
      </c>
      <c r="C279" s="12"/>
      <c r="D279" s="51"/>
      <c r="E279" s="17"/>
      <c r="F279" s="18" t="s">
        <v>4719</v>
      </c>
      <c r="G279" s="19"/>
      <c r="H279" s="20" t="s">
        <v>6639</v>
      </c>
      <c r="I279" s="18" t="s">
        <v>4719</v>
      </c>
      <c r="J279" s="19"/>
      <c r="K279" s="17"/>
      <c r="L279" s="17"/>
      <c r="M279" s="9" t="s">
        <v>6347</v>
      </c>
      <c r="N279" s="17"/>
      <c r="O279" s="18" t="s">
        <v>6432</v>
      </c>
      <c r="P279" s="17"/>
      <c r="Q279" s="19"/>
      <c r="R279" s="74"/>
      <c r="S279" s="74"/>
      <c r="T279" s="74"/>
      <c r="U279" s="48" t="s">
        <v>6336</v>
      </c>
    </row>
    <row r="280" ht="33" spans="1:21">
      <c r="A280" s="69">
        <v>275</v>
      </c>
      <c r="B280" s="9" t="s">
        <v>6638</v>
      </c>
      <c r="C280" s="12"/>
      <c r="D280" s="49" t="s">
        <v>4720</v>
      </c>
      <c r="E280" s="17"/>
      <c r="F280" s="18" t="s">
        <v>4716</v>
      </c>
      <c r="G280" s="19"/>
      <c r="H280" s="20" t="s">
        <v>6639</v>
      </c>
      <c r="I280" s="18" t="s">
        <v>4716</v>
      </c>
      <c r="J280" s="19"/>
      <c r="K280" s="17"/>
      <c r="L280" s="17"/>
      <c r="M280" s="9" t="s">
        <v>6347</v>
      </c>
      <c r="N280" s="17"/>
      <c r="O280" s="18" t="s">
        <v>6432</v>
      </c>
      <c r="P280" s="17"/>
      <c r="Q280" s="19"/>
      <c r="R280" s="74"/>
      <c r="S280" s="74"/>
      <c r="T280" s="74"/>
      <c r="U280" s="48" t="s">
        <v>6336</v>
      </c>
    </row>
    <row r="281" ht="33" spans="1:21">
      <c r="A281" s="69">
        <v>276</v>
      </c>
      <c r="B281" s="9" t="s">
        <v>6638</v>
      </c>
      <c r="C281" s="12"/>
      <c r="D281" s="50"/>
      <c r="E281" s="17"/>
      <c r="F281" s="18" t="s">
        <v>4716</v>
      </c>
      <c r="G281" s="19"/>
      <c r="H281" s="20" t="s">
        <v>6639</v>
      </c>
      <c r="I281" s="18" t="s">
        <v>4716</v>
      </c>
      <c r="J281" s="19"/>
      <c r="K281" s="17"/>
      <c r="L281" s="17"/>
      <c r="M281" s="9" t="s">
        <v>6347</v>
      </c>
      <c r="N281" s="17"/>
      <c r="O281" s="18" t="s">
        <v>6432</v>
      </c>
      <c r="P281" s="17"/>
      <c r="Q281" s="19"/>
      <c r="R281" s="74"/>
      <c r="S281" s="74"/>
      <c r="T281" s="74"/>
      <c r="U281" s="48" t="s">
        <v>6336</v>
      </c>
    </row>
    <row r="282" ht="33" spans="1:21">
      <c r="A282" s="69">
        <v>277</v>
      </c>
      <c r="B282" s="9" t="s">
        <v>6638</v>
      </c>
      <c r="C282" s="12"/>
      <c r="D282" s="50"/>
      <c r="E282" s="17"/>
      <c r="F282" s="18" t="s">
        <v>4718</v>
      </c>
      <c r="G282" s="19"/>
      <c r="H282" s="20" t="s">
        <v>6639</v>
      </c>
      <c r="I282" s="18" t="s">
        <v>4718</v>
      </c>
      <c r="J282" s="19"/>
      <c r="K282" s="17"/>
      <c r="L282" s="17"/>
      <c r="M282" s="9" t="s">
        <v>6347</v>
      </c>
      <c r="N282" s="17"/>
      <c r="O282" s="18" t="s">
        <v>6432</v>
      </c>
      <c r="P282" s="17"/>
      <c r="Q282" s="19"/>
      <c r="R282" s="74"/>
      <c r="S282" s="74"/>
      <c r="T282" s="74"/>
      <c r="U282" s="48" t="s">
        <v>6336</v>
      </c>
    </row>
    <row r="283" ht="33" spans="1:21">
      <c r="A283" s="69">
        <v>278</v>
      </c>
      <c r="B283" s="9" t="s">
        <v>6638</v>
      </c>
      <c r="C283" s="31"/>
      <c r="D283" s="51"/>
      <c r="E283" s="17"/>
      <c r="F283" s="18" t="s">
        <v>4719</v>
      </c>
      <c r="G283" s="19"/>
      <c r="H283" s="20" t="s">
        <v>6639</v>
      </c>
      <c r="I283" s="18" t="s">
        <v>4719</v>
      </c>
      <c r="J283" s="19"/>
      <c r="K283" s="17"/>
      <c r="L283" s="17"/>
      <c r="M283" s="9" t="s">
        <v>6347</v>
      </c>
      <c r="N283" s="17"/>
      <c r="O283" s="18" t="s">
        <v>6432</v>
      </c>
      <c r="P283" s="17"/>
      <c r="Q283" s="19"/>
      <c r="R283" s="74"/>
      <c r="S283" s="74"/>
      <c r="T283" s="74"/>
      <c r="U283" s="48" t="s">
        <v>6336</v>
      </c>
    </row>
    <row r="284" ht="66" spans="1:21">
      <c r="A284" s="69">
        <v>279</v>
      </c>
      <c r="B284" s="9" t="s">
        <v>6638</v>
      </c>
      <c r="C284" s="10" t="s">
        <v>4957</v>
      </c>
      <c r="D284" s="49" t="s">
        <v>1854</v>
      </c>
      <c r="E284" s="17"/>
      <c r="F284" s="18" t="s">
        <v>1855</v>
      </c>
      <c r="G284" s="19"/>
      <c r="H284" s="20" t="s">
        <v>6639</v>
      </c>
      <c r="I284" s="18" t="s">
        <v>1855</v>
      </c>
      <c r="J284" s="18" t="s">
        <v>6640</v>
      </c>
      <c r="K284" s="26" t="s">
        <v>6641</v>
      </c>
      <c r="L284" s="9" t="s">
        <v>6642</v>
      </c>
      <c r="M284" s="9" t="s">
        <v>6333</v>
      </c>
      <c r="N284" s="17"/>
      <c r="O284" s="18" t="s">
        <v>6643</v>
      </c>
      <c r="P284" s="26" t="s">
        <v>6644</v>
      </c>
      <c r="Q284" s="19"/>
      <c r="R284" s="74"/>
      <c r="S284" s="74"/>
      <c r="T284" s="74"/>
      <c r="U284" s="48" t="s">
        <v>6336</v>
      </c>
    </row>
    <row r="285" ht="66" spans="1:21">
      <c r="A285" s="69">
        <v>280</v>
      </c>
      <c r="B285" s="9" t="s">
        <v>6638</v>
      </c>
      <c r="C285" s="12"/>
      <c r="D285" s="50"/>
      <c r="E285" s="17"/>
      <c r="F285" s="18" t="s">
        <v>1861</v>
      </c>
      <c r="G285" s="19"/>
      <c r="H285" s="20" t="s">
        <v>6639</v>
      </c>
      <c r="I285" s="18" t="s">
        <v>1861</v>
      </c>
      <c r="J285" s="19"/>
      <c r="K285" s="17"/>
      <c r="L285" s="9" t="s">
        <v>6642</v>
      </c>
      <c r="M285" s="9" t="s">
        <v>6333</v>
      </c>
      <c r="N285" s="17"/>
      <c r="O285" s="18" t="s">
        <v>6643</v>
      </c>
      <c r="P285" s="26" t="s">
        <v>6644</v>
      </c>
      <c r="Q285" s="19"/>
      <c r="R285" s="74"/>
      <c r="S285" s="74"/>
      <c r="T285" s="74"/>
      <c r="U285" s="48" t="s">
        <v>6336</v>
      </c>
    </row>
    <row r="286" ht="66" spans="1:21">
      <c r="A286" s="69">
        <v>281</v>
      </c>
      <c r="B286" s="9" t="s">
        <v>6638</v>
      </c>
      <c r="C286" s="12"/>
      <c r="D286" s="51"/>
      <c r="E286" s="17"/>
      <c r="F286" s="18" t="s">
        <v>1867</v>
      </c>
      <c r="G286" s="19"/>
      <c r="H286" s="20" t="s">
        <v>6639</v>
      </c>
      <c r="I286" s="18" t="s">
        <v>1867</v>
      </c>
      <c r="J286" s="19"/>
      <c r="K286" s="17"/>
      <c r="L286" s="9" t="s">
        <v>6642</v>
      </c>
      <c r="M286" s="9" t="s">
        <v>6333</v>
      </c>
      <c r="N286" s="17"/>
      <c r="O286" s="18" t="s">
        <v>6643</v>
      </c>
      <c r="P286" s="26" t="s">
        <v>6644</v>
      </c>
      <c r="Q286" s="19"/>
      <c r="R286" s="74"/>
      <c r="S286" s="74"/>
      <c r="T286" s="74"/>
      <c r="U286" s="48" t="s">
        <v>6336</v>
      </c>
    </row>
    <row r="287" ht="33" spans="1:21">
      <c r="A287" s="69">
        <v>282</v>
      </c>
      <c r="B287" s="9" t="s">
        <v>6638</v>
      </c>
      <c r="C287" s="12"/>
      <c r="D287" s="49" t="s">
        <v>1914</v>
      </c>
      <c r="E287" s="17"/>
      <c r="F287" s="18" t="s">
        <v>1919</v>
      </c>
      <c r="G287" s="19"/>
      <c r="H287" s="20" t="s">
        <v>6639</v>
      </c>
      <c r="I287" s="18" t="s">
        <v>1919</v>
      </c>
      <c r="J287" s="19"/>
      <c r="K287" s="17"/>
      <c r="L287" s="88" t="s">
        <v>1914</v>
      </c>
      <c r="M287" s="9" t="s">
        <v>6333</v>
      </c>
      <c r="N287" s="17"/>
      <c r="O287" s="18" t="s">
        <v>6583</v>
      </c>
      <c r="P287" s="26" t="s">
        <v>6645</v>
      </c>
      <c r="Q287" s="19"/>
      <c r="R287" s="74"/>
      <c r="S287" s="74"/>
      <c r="T287" s="74"/>
      <c r="U287" s="48" t="s">
        <v>6336</v>
      </c>
    </row>
    <row r="288" ht="33" spans="1:21">
      <c r="A288" s="69">
        <v>283</v>
      </c>
      <c r="B288" s="9" t="s">
        <v>6638</v>
      </c>
      <c r="C288" s="12"/>
      <c r="D288" s="50"/>
      <c r="E288" s="17"/>
      <c r="F288" s="18" t="s">
        <v>1924</v>
      </c>
      <c r="G288" s="19"/>
      <c r="H288" s="20" t="s">
        <v>6639</v>
      </c>
      <c r="I288" s="18" t="s">
        <v>1924</v>
      </c>
      <c r="J288" s="19"/>
      <c r="K288" s="17"/>
      <c r="L288" s="88" t="s">
        <v>1914</v>
      </c>
      <c r="M288" s="9" t="s">
        <v>6333</v>
      </c>
      <c r="N288" s="17"/>
      <c r="O288" s="18" t="s">
        <v>6583</v>
      </c>
      <c r="P288" s="26" t="s">
        <v>6645</v>
      </c>
      <c r="Q288" s="19"/>
      <c r="R288" s="74"/>
      <c r="S288" s="74"/>
      <c r="T288" s="74"/>
      <c r="U288" s="48" t="s">
        <v>6336</v>
      </c>
    </row>
    <row r="289" ht="33" spans="1:21">
      <c r="A289" s="69">
        <v>284</v>
      </c>
      <c r="B289" s="9" t="s">
        <v>6638</v>
      </c>
      <c r="C289" s="12"/>
      <c r="D289" s="51"/>
      <c r="E289" s="17"/>
      <c r="F289" s="18" t="s">
        <v>1928</v>
      </c>
      <c r="G289" s="19"/>
      <c r="H289" s="20" t="s">
        <v>6639</v>
      </c>
      <c r="I289" s="18" t="s">
        <v>1928</v>
      </c>
      <c r="J289" s="19"/>
      <c r="K289" s="17"/>
      <c r="L289" s="88" t="s">
        <v>1914</v>
      </c>
      <c r="M289" s="9" t="s">
        <v>6333</v>
      </c>
      <c r="N289" s="17"/>
      <c r="O289" s="18" t="s">
        <v>6583</v>
      </c>
      <c r="P289" s="26" t="s">
        <v>6645</v>
      </c>
      <c r="Q289" s="19"/>
      <c r="R289" s="74"/>
      <c r="S289" s="74"/>
      <c r="T289" s="74"/>
      <c r="U289" s="48" t="s">
        <v>6336</v>
      </c>
    </row>
    <row r="290" ht="49.5" spans="1:21">
      <c r="A290" s="69">
        <v>285</v>
      </c>
      <c r="B290" s="9" t="s">
        <v>6638</v>
      </c>
      <c r="C290" s="12"/>
      <c r="D290" s="49" t="s">
        <v>1874</v>
      </c>
      <c r="E290" s="17"/>
      <c r="F290" s="18" t="s">
        <v>1875</v>
      </c>
      <c r="G290" s="19"/>
      <c r="H290" s="20" t="s">
        <v>6646</v>
      </c>
      <c r="I290" s="18" t="s">
        <v>1875</v>
      </c>
      <c r="J290" s="19"/>
      <c r="K290" s="17"/>
      <c r="L290" s="17"/>
      <c r="M290" s="9" t="s">
        <v>6347</v>
      </c>
      <c r="N290" s="17"/>
      <c r="O290" s="18" t="s">
        <v>6647</v>
      </c>
      <c r="P290" s="17"/>
      <c r="Q290" s="19"/>
      <c r="R290" s="74"/>
      <c r="S290" s="74"/>
      <c r="T290" s="74"/>
      <c r="U290" s="48" t="s">
        <v>6336</v>
      </c>
    </row>
    <row r="291" ht="49.5" spans="1:21">
      <c r="A291" s="69">
        <v>286</v>
      </c>
      <c r="B291" s="9" t="s">
        <v>6638</v>
      </c>
      <c r="C291" s="12"/>
      <c r="D291" s="51"/>
      <c r="E291" s="17"/>
      <c r="F291" s="18" t="s">
        <v>1879</v>
      </c>
      <c r="G291" s="19"/>
      <c r="H291" s="20" t="s">
        <v>6648</v>
      </c>
      <c r="I291" s="18" t="s">
        <v>1879</v>
      </c>
      <c r="J291" s="19"/>
      <c r="K291" s="17"/>
      <c r="L291" s="17"/>
      <c r="M291" s="9" t="s">
        <v>6347</v>
      </c>
      <c r="N291" s="17"/>
      <c r="O291" s="18" t="s">
        <v>6647</v>
      </c>
      <c r="P291" s="17"/>
      <c r="Q291" s="19"/>
      <c r="R291" s="74"/>
      <c r="S291" s="74"/>
      <c r="T291" s="74"/>
      <c r="U291" s="48" t="s">
        <v>6336</v>
      </c>
    </row>
    <row r="292" ht="49.5" spans="1:21">
      <c r="A292" s="69">
        <v>287</v>
      </c>
      <c r="B292" s="9" t="s">
        <v>6638</v>
      </c>
      <c r="C292" s="12"/>
      <c r="D292" s="11" t="s">
        <v>865</v>
      </c>
      <c r="E292" s="17"/>
      <c r="F292" s="18" t="s">
        <v>4724</v>
      </c>
      <c r="G292" s="19"/>
      <c r="H292" s="20" t="s">
        <v>6648</v>
      </c>
      <c r="I292" s="18" t="s">
        <v>4724</v>
      </c>
      <c r="J292" s="19"/>
      <c r="K292" s="17"/>
      <c r="L292" s="17"/>
      <c r="M292" s="9" t="s">
        <v>6347</v>
      </c>
      <c r="N292" s="17"/>
      <c r="O292" s="18" t="s">
        <v>6647</v>
      </c>
      <c r="P292" s="17"/>
      <c r="Q292" s="19"/>
      <c r="R292" s="74"/>
      <c r="S292" s="74"/>
      <c r="T292" s="74"/>
      <c r="U292" s="48" t="s">
        <v>6336</v>
      </c>
    </row>
    <row r="293" ht="33" spans="1:21">
      <c r="A293" s="69">
        <v>288</v>
      </c>
      <c r="B293" s="9" t="s">
        <v>6638</v>
      </c>
      <c r="C293" s="12"/>
      <c r="D293" s="13"/>
      <c r="E293" s="17"/>
      <c r="F293" s="20" t="s">
        <v>6649</v>
      </c>
      <c r="G293" s="19"/>
      <c r="H293" s="20" t="s">
        <v>6639</v>
      </c>
      <c r="I293" s="18" t="s">
        <v>6650</v>
      </c>
      <c r="J293" s="19"/>
      <c r="K293" s="17"/>
      <c r="L293" s="17"/>
      <c r="M293" s="9" t="s">
        <v>6347</v>
      </c>
      <c r="N293" s="17"/>
      <c r="O293" s="18" t="s">
        <v>6509</v>
      </c>
      <c r="P293" s="17"/>
      <c r="Q293" s="19"/>
      <c r="R293" s="74"/>
      <c r="S293" s="74"/>
      <c r="T293" s="74"/>
      <c r="U293" s="48" t="s">
        <v>6336</v>
      </c>
    </row>
    <row r="294" ht="33" spans="1:21">
      <c r="A294" s="69">
        <v>289</v>
      </c>
      <c r="B294" s="9" t="s">
        <v>6638</v>
      </c>
      <c r="C294" s="12"/>
      <c r="D294" s="13"/>
      <c r="E294" s="17"/>
      <c r="F294" s="18" t="s">
        <v>866</v>
      </c>
      <c r="G294" s="19"/>
      <c r="H294" s="20" t="s">
        <v>6639</v>
      </c>
      <c r="I294" s="18" t="s">
        <v>866</v>
      </c>
      <c r="J294" s="19"/>
      <c r="K294" s="17"/>
      <c r="L294" s="17"/>
      <c r="M294" s="9" t="s">
        <v>6347</v>
      </c>
      <c r="N294" s="17"/>
      <c r="O294" s="18" t="s">
        <v>6509</v>
      </c>
      <c r="P294" s="17"/>
      <c r="Q294" s="19"/>
      <c r="R294" s="74"/>
      <c r="S294" s="74"/>
      <c r="T294" s="74"/>
      <c r="U294" s="48" t="s">
        <v>6336</v>
      </c>
    </row>
    <row r="295" ht="33" spans="1:21">
      <c r="A295" s="69">
        <v>290</v>
      </c>
      <c r="B295" s="9" t="s">
        <v>6638</v>
      </c>
      <c r="C295" s="12"/>
      <c r="D295" s="16"/>
      <c r="E295" s="17"/>
      <c r="F295" s="18" t="s">
        <v>869</v>
      </c>
      <c r="G295" s="19"/>
      <c r="H295" s="20" t="s">
        <v>6639</v>
      </c>
      <c r="I295" s="18" t="s">
        <v>869</v>
      </c>
      <c r="J295" s="19"/>
      <c r="K295" s="17"/>
      <c r="L295" s="17"/>
      <c r="M295" s="9" t="s">
        <v>6347</v>
      </c>
      <c r="N295" s="17"/>
      <c r="O295" s="18" t="s">
        <v>6509</v>
      </c>
      <c r="P295" s="17"/>
      <c r="Q295" s="19"/>
      <c r="R295" s="74"/>
      <c r="S295" s="74"/>
      <c r="T295" s="74"/>
      <c r="U295" s="48" t="s">
        <v>6336</v>
      </c>
    </row>
    <row r="296" ht="33" spans="1:21">
      <c r="A296" s="69">
        <v>291</v>
      </c>
      <c r="B296" s="9" t="s">
        <v>6638</v>
      </c>
      <c r="C296" s="12"/>
      <c r="D296" s="49" t="s">
        <v>2482</v>
      </c>
      <c r="E296" s="17"/>
      <c r="F296" s="18" t="s">
        <v>1919</v>
      </c>
      <c r="G296" s="19"/>
      <c r="H296" s="20" t="s">
        <v>6639</v>
      </c>
      <c r="I296" s="18" t="s">
        <v>1919</v>
      </c>
      <c r="J296" s="19"/>
      <c r="K296" s="17"/>
      <c r="L296" s="17"/>
      <c r="M296" s="9" t="s">
        <v>6347</v>
      </c>
      <c r="N296" s="17"/>
      <c r="O296" s="18" t="s">
        <v>6509</v>
      </c>
      <c r="P296" s="17"/>
      <c r="Q296" s="19"/>
      <c r="R296" s="74"/>
      <c r="S296" s="74"/>
      <c r="T296" s="74"/>
      <c r="U296" s="48" t="s">
        <v>6336</v>
      </c>
    </row>
    <row r="297" ht="33" spans="1:21">
      <c r="A297" s="69">
        <v>292</v>
      </c>
      <c r="B297" s="9" t="s">
        <v>6638</v>
      </c>
      <c r="C297" s="12"/>
      <c r="D297" s="50"/>
      <c r="E297" s="17"/>
      <c r="F297" s="18" t="s">
        <v>2485</v>
      </c>
      <c r="G297" s="19"/>
      <c r="H297" s="20" t="s">
        <v>6639</v>
      </c>
      <c r="I297" s="18" t="s">
        <v>2485</v>
      </c>
      <c r="J297" s="19"/>
      <c r="K297" s="17"/>
      <c r="L297" s="17"/>
      <c r="M297" s="9" t="s">
        <v>6347</v>
      </c>
      <c r="N297" s="17"/>
      <c r="O297" s="18" t="s">
        <v>6509</v>
      </c>
      <c r="P297" s="17"/>
      <c r="Q297" s="19"/>
      <c r="R297" s="74"/>
      <c r="S297" s="74"/>
      <c r="T297" s="74"/>
      <c r="U297" s="48" t="s">
        <v>6336</v>
      </c>
    </row>
    <row r="298" ht="33" spans="1:21">
      <c r="A298" s="69">
        <v>293</v>
      </c>
      <c r="B298" s="9" t="s">
        <v>6638</v>
      </c>
      <c r="C298" s="12"/>
      <c r="D298" s="51"/>
      <c r="E298" s="17"/>
      <c r="F298" s="18" t="s">
        <v>2489</v>
      </c>
      <c r="G298" s="19"/>
      <c r="H298" s="20" t="s">
        <v>6639</v>
      </c>
      <c r="I298" s="18" t="s">
        <v>2489</v>
      </c>
      <c r="J298" s="19"/>
      <c r="K298" s="17"/>
      <c r="L298" s="17"/>
      <c r="M298" s="9" t="s">
        <v>6347</v>
      </c>
      <c r="N298" s="17"/>
      <c r="O298" s="18" t="s">
        <v>6509</v>
      </c>
      <c r="P298" s="17"/>
      <c r="Q298" s="19"/>
      <c r="R298" s="74"/>
      <c r="S298" s="74"/>
      <c r="T298" s="74"/>
      <c r="U298" s="48" t="s">
        <v>6336</v>
      </c>
    </row>
    <row r="299" ht="34.5" spans="1:21">
      <c r="A299" s="69">
        <v>294</v>
      </c>
      <c r="B299" s="9" t="s">
        <v>6638</v>
      </c>
      <c r="C299" s="12"/>
      <c r="D299" s="59"/>
      <c r="E299" s="58"/>
      <c r="F299" s="59"/>
      <c r="G299" s="59"/>
      <c r="H299" s="59"/>
      <c r="I299" s="59"/>
      <c r="J299" s="59"/>
      <c r="K299" s="26" t="s">
        <v>6651</v>
      </c>
      <c r="L299" s="65" t="s">
        <v>2677</v>
      </c>
      <c r="M299" s="9" t="s">
        <v>34</v>
      </c>
      <c r="N299" s="65" t="s">
        <v>4707</v>
      </c>
      <c r="O299" s="59"/>
      <c r="P299" s="26" t="s">
        <v>6652</v>
      </c>
      <c r="Q299" s="59"/>
      <c r="R299" s="74"/>
      <c r="S299" s="74"/>
      <c r="T299" s="74"/>
      <c r="U299" s="48" t="s">
        <v>6351</v>
      </c>
    </row>
    <row r="300" ht="34.5" spans="1:21">
      <c r="A300" s="69">
        <v>295</v>
      </c>
      <c r="B300" s="9" t="s">
        <v>6638</v>
      </c>
      <c r="C300" s="12"/>
      <c r="D300" s="59"/>
      <c r="E300" s="58"/>
      <c r="F300" s="59"/>
      <c r="G300" s="59"/>
      <c r="H300" s="59"/>
      <c r="I300" s="59"/>
      <c r="J300" s="59"/>
      <c r="K300" s="58"/>
      <c r="L300" s="88" t="s">
        <v>2679</v>
      </c>
      <c r="M300" s="9" t="s">
        <v>34</v>
      </c>
      <c r="N300" s="65" t="s">
        <v>4707</v>
      </c>
      <c r="O300" s="59"/>
      <c r="P300" s="26" t="s">
        <v>6653</v>
      </c>
      <c r="Q300" s="59"/>
      <c r="R300" s="74"/>
      <c r="S300" s="74"/>
      <c r="T300" s="74"/>
      <c r="U300" s="48" t="s">
        <v>6351</v>
      </c>
    </row>
    <row r="301" ht="34.5" spans="1:21">
      <c r="A301" s="69">
        <v>296</v>
      </c>
      <c r="B301" s="9" t="s">
        <v>6638</v>
      </c>
      <c r="C301" s="12"/>
      <c r="D301" s="59"/>
      <c r="E301" s="58"/>
      <c r="F301" s="59"/>
      <c r="G301" s="59"/>
      <c r="H301" s="59"/>
      <c r="I301" s="59"/>
      <c r="J301" s="59"/>
      <c r="K301" s="58"/>
      <c r="L301" s="65" t="s">
        <v>1269</v>
      </c>
      <c r="M301" s="9" t="s">
        <v>34</v>
      </c>
      <c r="N301" s="65" t="s">
        <v>4707</v>
      </c>
      <c r="O301" s="59"/>
      <c r="P301" s="26" t="s">
        <v>6654</v>
      </c>
      <c r="Q301" s="59"/>
      <c r="R301" s="74"/>
      <c r="S301" s="74"/>
      <c r="T301" s="74"/>
      <c r="U301" s="48" t="s">
        <v>6351</v>
      </c>
    </row>
    <row r="302" ht="34.5" spans="1:21">
      <c r="A302" s="69">
        <v>297</v>
      </c>
      <c r="B302" s="9" t="s">
        <v>6638</v>
      </c>
      <c r="C302" s="12"/>
      <c r="D302" s="59"/>
      <c r="E302" s="58"/>
      <c r="F302" s="59"/>
      <c r="G302" s="59"/>
      <c r="H302" s="59"/>
      <c r="I302" s="59"/>
      <c r="J302" s="59"/>
      <c r="K302" s="58"/>
      <c r="L302" s="65" t="s">
        <v>2682</v>
      </c>
      <c r="M302" s="9" t="s">
        <v>34</v>
      </c>
      <c r="N302" s="65" t="s">
        <v>4707</v>
      </c>
      <c r="O302" s="59"/>
      <c r="P302" s="26" t="s">
        <v>6655</v>
      </c>
      <c r="Q302" s="59"/>
      <c r="R302" s="74"/>
      <c r="S302" s="74"/>
      <c r="T302" s="74"/>
      <c r="U302" s="48" t="s">
        <v>6351</v>
      </c>
    </row>
    <row r="303" ht="17.25" spans="1:21">
      <c r="A303" s="69">
        <v>298</v>
      </c>
      <c r="B303" s="9" t="s">
        <v>6638</v>
      </c>
      <c r="C303" s="12"/>
      <c r="D303" s="59"/>
      <c r="E303" s="58"/>
      <c r="F303" s="59"/>
      <c r="G303" s="59"/>
      <c r="H303" s="59"/>
      <c r="I303" s="59"/>
      <c r="J303" s="59"/>
      <c r="K303" s="58"/>
      <c r="L303" s="88" t="s">
        <v>2531</v>
      </c>
      <c r="M303" s="9" t="s">
        <v>34</v>
      </c>
      <c r="N303" s="58"/>
      <c r="O303" s="59"/>
      <c r="P303" s="26" t="s">
        <v>6656</v>
      </c>
      <c r="Q303" s="59"/>
      <c r="R303" s="74"/>
      <c r="S303" s="74"/>
      <c r="T303" s="74"/>
      <c r="U303" s="48" t="s">
        <v>6192</v>
      </c>
    </row>
    <row r="304" ht="34.5" spans="1:21">
      <c r="A304" s="69">
        <v>299</v>
      </c>
      <c r="B304" s="9" t="s">
        <v>6638</v>
      </c>
      <c r="C304" s="12"/>
      <c r="D304" s="59"/>
      <c r="E304" s="58"/>
      <c r="F304" s="59"/>
      <c r="G304" s="59"/>
      <c r="H304" s="59"/>
      <c r="I304" s="59"/>
      <c r="J304" s="59"/>
      <c r="K304" s="58"/>
      <c r="L304" s="65" t="s">
        <v>1273</v>
      </c>
      <c r="M304" s="9" t="s">
        <v>34</v>
      </c>
      <c r="N304" s="65" t="s">
        <v>4707</v>
      </c>
      <c r="O304" s="59"/>
      <c r="P304" s="26" t="s">
        <v>6657</v>
      </c>
      <c r="Q304" s="59"/>
      <c r="R304" s="74"/>
      <c r="S304" s="74"/>
      <c r="T304" s="74"/>
      <c r="U304" s="48" t="s">
        <v>6351</v>
      </c>
    </row>
    <row r="305" ht="34.5" spans="1:21">
      <c r="A305" s="69">
        <v>300</v>
      </c>
      <c r="B305" s="9" t="s">
        <v>6638</v>
      </c>
      <c r="C305" s="12"/>
      <c r="D305" s="59"/>
      <c r="E305" s="58"/>
      <c r="F305" s="59"/>
      <c r="G305" s="59"/>
      <c r="H305" s="59"/>
      <c r="I305" s="59"/>
      <c r="J305" s="59"/>
      <c r="K305" s="58"/>
      <c r="L305" s="65" t="s">
        <v>1277</v>
      </c>
      <c r="M305" s="9" t="s">
        <v>34</v>
      </c>
      <c r="N305" s="65" t="s">
        <v>4707</v>
      </c>
      <c r="O305" s="59"/>
      <c r="P305" s="26" t="s">
        <v>6658</v>
      </c>
      <c r="Q305" s="59"/>
      <c r="R305" s="74"/>
      <c r="S305" s="74"/>
      <c r="T305" s="74"/>
      <c r="U305" s="48" t="s">
        <v>6351</v>
      </c>
    </row>
    <row r="306" ht="49.5" spans="1:21">
      <c r="A306" s="69">
        <v>301</v>
      </c>
      <c r="B306" s="9" t="s">
        <v>6638</v>
      </c>
      <c r="C306" s="12"/>
      <c r="D306" s="19"/>
      <c r="E306" s="17"/>
      <c r="F306" s="19"/>
      <c r="G306" s="19"/>
      <c r="H306" s="19"/>
      <c r="I306" s="19"/>
      <c r="J306" s="19"/>
      <c r="K306" s="17"/>
      <c r="L306" s="89" t="s">
        <v>6659</v>
      </c>
      <c r="M306" s="9" t="s">
        <v>34</v>
      </c>
      <c r="N306" s="65" t="s">
        <v>4707</v>
      </c>
      <c r="O306" s="59"/>
      <c r="P306" s="26" t="s">
        <v>6660</v>
      </c>
      <c r="Q306" s="19"/>
      <c r="R306" s="74"/>
      <c r="S306" s="74"/>
      <c r="T306" s="74"/>
      <c r="U306" s="48" t="s">
        <v>6351</v>
      </c>
    </row>
    <row r="307" ht="34.5" spans="1:21">
      <c r="A307" s="69">
        <v>302</v>
      </c>
      <c r="B307" s="9" t="s">
        <v>6638</v>
      </c>
      <c r="C307" s="12"/>
      <c r="D307" s="59"/>
      <c r="E307" s="58"/>
      <c r="F307" s="59"/>
      <c r="G307" s="59"/>
      <c r="H307" s="59"/>
      <c r="I307" s="59"/>
      <c r="J307" s="59"/>
      <c r="K307" s="58"/>
      <c r="L307" s="65" t="s">
        <v>2689</v>
      </c>
      <c r="M307" s="9" t="s">
        <v>34</v>
      </c>
      <c r="N307" s="65" t="s">
        <v>4707</v>
      </c>
      <c r="O307" s="59"/>
      <c r="P307" s="26" t="s">
        <v>6661</v>
      </c>
      <c r="Q307" s="59"/>
      <c r="R307" s="74"/>
      <c r="S307" s="74"/>
      <c r="T307" s="74"/>
      <c r="U307" s="48" t="s">
        <v>6351</v>
      </c>
    </row>
    <row r="308" ht="34.5" spans="1:21">
      <c r="A308" s="69">
        <v>303</v>
      </c>
      <c r="B308" s="9" t="s">
        <v>6638</v>
      </c>
      <c r="C308" s="12"/>
      <c r="D308" s="59"/>
      <c r="E308" s="58"/>
      <c r="F308" s="59"/>
      <c r="G308" s="59"/>
      <c r="H308" s="59"/>
      <c r="I308" s="59"/>
      <c r="J308" s="59"/>
      <c r="K308" s="58"/>
      <c r="L308" s="65" t="s">
        <v>2691</v>
      </c>
      <c r="M308" s="9" t="s">
        <v>34</v>
      </c>
      <c r="N308" s="65" t="s">
        <v>4707</v>
      </c>
      <c r="O308" s="59"/>
      <c r="P308" s="26" t="s">
        <v>6662</v>
      </c>
      <c r="Q308" s="59"/>
      <c r="R308" s="74"/>
      <c r="S308" s="74"/>
      <c r="T308" s="74"/>
      <c r="U308" s="48" t="s">
        <v>6351</v>
      </c>
    </row>
    <row r="309" ht="33" spans="1:21">
      <c r="A309" s="69">
        <v>304</v>
      </c>
      <c r="B309" s="9" t="s">
        <v>6638</v>
      </c>
      <c r="C309" s="12"/>
      <c r="D309" s="49" t="s">
        <v>1735</v>
      </c>
      <c r="E309" s="17"/>
      <c r="F309" s="20" t="s">
        <v>6663</v>
      </c>
      <c r="G309" s="19"/>
      <c r="H309" s="20" t="s">
        <v>6639</v>
      </c>
      <c r="I309" s="18" t="s">
        <v>4726</v>
      </c>
      <c r="J309" s="19"/>
      <c r="K309" s="17"/>
      <c r="L309" s="88" t="s">
        <v>6578</v>
      </c>
      <c r="M309" s="9" t="s">
        <v>6333</v>
      </c>
      <c r="N309" s="17"/>
      <c r="O309" s="19"/>
      <c r="P309" s="26" t="s">
        <v>6579</v>
      </c>
      <c r="Q309" s="19"/>
      <c r="R309" s="74"/>
      <c r="S309" s="74"/>
      <c r="T309" s="74"/>
      <c r="U309" s="48" t="s">
        <v>6336</v>
      </c>
    </row>
    <row r="310" ht="33" spans="1:21">
      <c r="A310" s="69">
        <v>305</v>
      </c>
      <c r="B310" s="9" t="s">
        <v>6638</v>
      </c>
      <c r="C310" s="31"/>
      <c r="D310" s="51"/>
      <c r="E310" s="17"/>
      <c r="F310" s="20" t="s">
        <v>6664</v>
      </c>
      <c r="G310" s="19"/>
      <c r="H310" s="20" t="s">
        <v>6639</v>
      </c>
      <c r="I310" s="18" t="s">
        <v>4727</v>
      </c>
      <c r="J310" s="19"/>
      <c r="K310" s="17"/>
      <c r="L310" s="88" t="s">
        <v>6578</v>
      </c>
      <c r="M310" s="9" t="s">
        <v>6333</v>
      </c>
      <c r="N310" s="17"/>
      <c r="O310" s="19"/>
      <c r="P310" s="26" t="s">
        <v>6579</v>
      </c>
      <c r="Q310" s="19"/>
      <c r="R310" s="74"/>
      <c r="S310" s="74"/>
      <c r="T310" s="74"/>
      <c r="U310" s="48" t="s">
        <v>6336</v>
      </c>
    </row>
    <row r="311" ht="49.5" spans="1:21">
      <c r="A311" s="69">
        <v>306</v>
      </c>
      <c r="B311" s="9" t="s">
        <v>6638</v>
      </c>
      <c r="C311" s="10" t="s">
        <v>6597</v>
      </c>
      <c r="D311" s="49" t="s">
        <v>1814</v>
      </c>
      <c r="E311" s="17"/>
      <c r="F311" s="18" t="s">
        <v>1835</v>
      </c>
      <c r="G311" s="19"/>
      <c r="H311" s="20" t="s">
        <v>6639</v>
      </c>
      <c r="I311" s="18" t="s">
        <v>1835</v>
      </c>
      <c r="J311" s="19"/>
      <c r="K311" s="90" t="s">
        <v>6641</v>
      </c>
      <c r="L311" s="9" t="s">
        <v>1814</v>
      </c>
      <c r="M311" s="9" t="s">
        <v>6350</v>
      </c>
      <c r="N311" s="17"/>
      <c r="O311" s="19"/>
      <c r="P311" s="26" t="s">
        <v>6665</v>
      </c>
      <c r="Q311" s="19"/>
      <c r="R311" s="74"/>
      <c r="S311" s="74"/>
      <c r="T311" s="74"/>
      <c r="U311" s="48" t="s">
        <v>6351</v>
      </c>
    </row>
    <row r="312" ht="49.5" spans="1:21">
      <c r="A312" s="69">
        <v>307</v>
      </c>
      <c r="B312" s="9" t="s">
        <v>6638</v>
      </c>
      <c r="C312" s="12"/>
      <c r="D312" s="50"/>
      <c r="E312" s="17"/>
      <c r="F312" s="18" t="s">
        <v>1838</v>
      </c>
      <c r="G312" s="19"/>
      <c r="H312" s="20" t="s">
        <v>6639</v>
      </c>
      <c r="I312" s="18" t="s">
        <v>1838</v>
      </c>
      <c r="J312" s="19"/>
      <c r="K312" s="91"/>
      <c r="L312" s="9" t="s">
        <v>1814</v>
      </c>
      <c r="M312" s="9" t="s">
        <v>6350</v>
      </c>
      <c r="N312" s="17"/>
      <c r="O312" s="19"/>
      <c r="P312" s="26" t="s">
        <v>6665</v>
      </c>
      <c r="Q312" s="19"/>
      <c r="R312" s="74"/>
      <c r="S312" s="74"/>
      <c r="T312" s="74"/>
      <c r="U312" s="48" t="s">
        <v>6351</v>
      </c>
    </row>
    <row r="313" ht="49.5" spans="1:21">
      <c r="A313" s="69">
        <v>308</v>
      </c>
      <c r="B313" s="9" t="s">
        <v>6638</v>
      </c>
      <c r="C313" s="12"/>
      <c r="D313" s="50"/>
      <c r="E313" s="17"/>
      <c r="F313" s="18" t="s">
        <v>1845</v>
      </c>
      <c r="G313" s="19"/>
      <c r="H313" s="20" t="s">
        <v>6639</v>
      </c>
      <c r="I313" s="18" t="s">
        <v>1845</v>
      </c>
      <c r="J313" s="19"/>
      <c r="K313" s="91"/>
      <c r="L313" s="9" t="s">
        <v>1814</v>
      </c>
      <c r="M313" s="9" t="s">
        <v>6350</v>
      </c>
      <c r="N313" s="17"/>
      <c r="O313" s="19"/>
      <c r="P313" s="26" t="s">
        <v>6665</v>
      </c>
      <c r="Q313" s="19"/>
      <c r="R313" s="74"/>
      <c r="S313" s="74"/>
      <c r="T313" s="74"/>
      <c r="U313" s="48" t="s">
        <v>6351</v>
      </c>
    </row>
    <row r="314" ht="49.5" spans="1:21">
      <c r="A314" s="69">
        <v>309</v>
      </c>
      <c r="B314" s="9" t="s">
        <v>6638</v>
      </c>
      <c r="C314" s="12"/>
      <c r="D314" s="51"/>
      <c r="E314" s="17"/>
      <c r="F314" s="18" t="s">
        <v>1815</v>
      </c>
      <c r="G314" s="19"/>
      <c r="H314" s="20" t="s">
        <v>6639</v>
      </c>
      <c r="I314" s="18" t="s">
        <v>1815</v>
      </c>
      <c r="J314" s="19"/>
      <c r="K314" s="92"/>
      <c r="L314" s="9" t="s">
        <v>1814</v>
      </c>
      <c r="M314" s="9" t="s">
        <v>6350</v>
      </c>
      <c r="N314" s="17"/>
      <c r="O314" s="19"/>
      <c r="P314" s="26" t="s">
        <v>6665</v>
      </c>
      <c r="Q314" s="19"/>
      <c r="R314" s="74"/>
      <c r="S314" s="74"/>
      <c r="T314" s="74"/>
      <c r="U314" s="48" t="s">
        <v>6351</v>
      </c>
    </row>
    <row r="315" ht="34.5" spans="1:21">
      <c r="A315" s="69">
        <v>310</v>
      </c>
      <c r="B315" s="9" t="s">
        <v>6638</v>
      </c>
      <c r="C315" s="12"/>
      <c r="D315" s="49" t="s">
        <v>1818</v>
      </c>
      <c r="E315" s="17"/>
      <c r="F315" s="18" t="s">
        <v>1819</v>
      </c>
      <c r="G315" s="19"/>
      <c r="H315" s="20" t="s">
        <v>6639</v>
      </c>
      <c r="I315" s="18" t="s">
        <v>1819</v>
      </c>
      <c r="J315" s="19"/>
      <c r="K315" s="17"/>
      <c r="L315" s="9" t="s">
        <v>1818</v>
      </c>
      <c r="M315" s="9" t="s">
        <v>6350</v>
      </c>
      <c r="N315" s="17"/>
      <c r="O315" s="19"/>
      <c r="P315" s="26" t="s">
        <v>6666</v>
      </c>
      <c r="Q315" s="19"/>
      <c r="R315" s="74"/>
      <c r="S315" s="74"/>
      <c r="T315" s="74"/>
      <c r="U315" s="48" t="s">
        <v>6351</v>
      </c>
    </row>
    <row r="316" ht="34.5" spans="1:21">
      <c r="A316" s="69">
        <v>311</v>
      </c>
      <c r="B316" s="9" t="s">
        <v>6638</v>
      </c>
      <c r="C316" s="31"/>
      <c r="D316" s="51"/>
      <c r="E316" s="17"/>
      <c r="F316" s="18" t="s">
        <v>1826</v>
      </c>
      <c r="G316" s="19"/>
      <c r="H316" s="20" t="s">
        <v>6639</v>
      </c>
      <c r="I316" s="18" t="s">
        <v>1826</v>
      </c>
      <c r="J316" s="19"/>
      <c r="K316" s="17"/>
      <c r="L316" s="9" t="s">
        <v>1818</v>
      </c>
      <c r="M316" s="9" t="s">
        <v>6350</v>
      </c>
      <c r="N316" s="17"/>
      <c r="O316" s="19"/>
      <c r="P316" s="26" t="s">
        <v>6666</v>
      </c>
      <c r="Q316" s="19"/>
      <c r="R316" s="74"/>
      <c r="S316" s="74"/>
      <c r="T316" s="74"/>
      <c r="U316" s="48" t="s">
        <v>6351</v>
      </c>
    </row>
    <row r="317" ht="49.5" spans="1:21">
      <c r="A317" s="69">
        <v>312</v>
      </c>
      <c r="B317" s="9" t="s">
        <v>6638</v>
      </c>
      <c r="C317" s="52"/>
      <c r="D317" s="49" t="s">
        <v>4369</v>
      </c>
      <c r="E317" s="58"/>
      <c r="F317" s="18" t="s">
        <v>4368</v>
      </c>
      <c r="G317" s="59"/>
      <c r="H317" s="59"/>
      <c r="I317" s="18" t="s">
        <v>4368</v>
      </c>
      <c r="J317" s="59"/>
      <c r="K317" s="58"/>
      <c r="L317" s="87" t="s">
        <v>6634</v>
      </c>
      <c r="M317" s="9" t="s">
        <v>6333</v>
      </c>
      <c r="N317" s="17"/>
      <c r="O317" s="18" t="s">
        <v>6635</v>
      </c>
      <c r="P317" s="26" t="s">
        <v>6636</v>
      </c>
      <c r="Q317" s="59"/>
      <c r="R317" s="74"/>
      <c r="S317" s="74"/>
      <c r="T317" s="74"/>
      <c r="U317" s="48" t="s">
        <v>6336</v>
      </c>
    </row>
    <row r="318" ht="49.5" spans="1:21">
      <c r="A318" s="69">
        <v>313</v>
      </c>
      <c r="B318" s="9" t="s">
        <v>6638</v>
      </c>
      <c r="C318" s="54"/>
      <c r="D318" s="51"/>
      <c r="E318" s="58"/>
      <c r="F318" s="18" t="s">
        <v>4371</v>
      </c>
      <c r="G318" s="59"/>
      <c r="H318" s="59"/>
      <c r="I318" s="18" t="s">
        <v>4371</v>
      </c>
      <c r="J318" s="59"/>
      <c r="K318" s="58"/>
      <c r="L318" s="87" t="s">
        <v>6634</v>
      </c>
      <c r="M318" s="9" t="s">
        <v>6333</v>
      </c>
      <c r="N318" s="17"/>
      <c r="O318" s="18" t="s">
        <v>6635</v>
      </c>
      <c r="P318" s="26" t="s">
        <v>6636</v>
      </c>
      <c r="Q318" s="59"/>
      <c r="R318" s="74"/>
      <c r="S318" s="74"/>
      <c r="T318" s="74"/>
      <c r="U318" s="48" t="s">
        <v>6336</v>
      </c>
    </row>
    <row r="319" ht="66" spans="1:21">
      <c r="A319" s="69">
        <v>314</v>
      </c>
      <c r="B319" s="9" t="s">
        <v>6638</v>
      </c>
      <c r="C319" s="54"/>
      <c r="D319" s="49" t="s">
        <v>2067</v>
      </c>
      <c r="E319" s="17"/>
      <c r="F319" s="18" t="s">
        <v>2068</v>
      </c>
      <c r="G319" s="19"/>
      <c r="H319" s="19"/>
      <c r="I319" s="18" t="s">
        <v>2068</v>
      </c>
      <c r="J319" s="19"/>
      <c r="K319" s="17"/>
      <c r="L319" s="87" t="s">
        <v>2067</v>
      </c>
      <c r="M319" s="9" t="s">
        <v>6333</v>
      </c>
      <c r="N319" s="17"/>
      <c r="O319" s="18" t="s">
        <v>6635</v>
      </c>
      <c r="P319" s="21" t="s">
        <v>6637</v>
      </c>
      <c r="Q319" s="19"/>
      <c r="R319" s="74"/>
      <c r="S319" s="74"/>
      <c r="T319" s="74"/>
      <c r="U319" s="48" t="s">
        <v>6336</v>
      </c>
    </row>
    <row r="320" ht="66" spans="1:21">
      <c r="A320" s="69">
        <v>315</v>
      </c>
      <c r="B320" s="9" t="s">
        <v>6638</v>
      </c>
      <c r="C320" s="76"/>
      <c r="D320" s="51"/>
      <c r="E320" s="17"/>
      <c r="F320" s="18" t="s">
        <v>2067</v>
      </c>
      <c r="G320" s="19"/>
      <c r="H320" s="19"/>
      <c r="I320" s="18" t="s">
        <v>2067</v>
      </c>
      <c r="J320" s="19"/>
      <c r="K320" s="17"/>
      <c r="L320" s="87" t="s">
        <v>2067</v>
      </c>
      <c r="M320" s="9" t="s">
        <v>6333</v>
      </c>
      <c r="N320" s="17"/>
      <c r="O320" s="18" t="s">
        <v>6635</v>
      </c>
      <c r="P320" s="21" t="s">
        <v>6637</v>
      </c>
      <c r="Q320" s="19"/>
      <c r="R320" s="74"/>
      <c r="S320" s="74"/>
      <c r="T320" s="74"/>
      <c r="U320" s="48" t="s">
        <v>6336</v>
      </c>
    </row>
    <row r="321" ht="99" spans="1:21">
      <c r="A321" s="71">
        <v>316</v>
      </c>
      <c r="B321" s="15" t="s">
        <v>6327</v>
      </c>
      <c r="C321" s="52"/>
      <c r="D321" s="11" t="s">
        <v>3944</v>
      </c>
      <c r="E321" s="21"/>
      <c r="F321" s="18" t="s">
        <v>3945</v>
      </c>
      <c r="G321" s="20"/>
      <c r="H321" s="18" t="s">
        <v>6667</v>
      </c>
      <c r="I321" s="20" t="s">
        <v>6668</v>
      </c>
      <c r="J321" s="20"/>
      <c r="K321" s="21"/>
      <c r="L321" s="21"/>
      <c r="M321" s="15" t="s">
        <v>6347</v>
      </c>
      <c r="N321" s="21"/>
      <c r="O321" s="22" t="s">
        <v>6509</v>
      </c>
      <c r="P321" s="21"/>
      <c r="Q321" s="20"/>
      <c r="R321" s="74"/>
      <c r="S321" s="74"/>
      <c r="T321" s="74"/>
      <c r="U321" s="48" t="s">
        <v>6336</v>
      </c>
    </row>
    <row r="322" ht="115.5" spans="1:21">
      <c r="A322" s="71">
        <v>317</v>
      </c>
      <c r="B322" s="15" t="s">
        <v>6327</v>
      </c>
      <c r="C322" s="54"/>
      <c r="D322" s="16"/>
      <c r="E322" s="21"/>
      <c r="F322" s="22" t="s">
        <v>3949</v>
      </c>
      <c r="G322" s="20"/>
      <c r="H322" s="22" t="s">
        <v>6667</v>
      </c>
      <c r="I322" s="20" t="s">
        <v>6669</v>
      </c>
      <c r="J322" s="20"/>
      <c r="K322" s="21"/>
      <c r="L322" s="21"/>
      <c r="M322" s="15" t="s">
        <v>6347</v>
      </c>
      <c r="N322" s="21"/>
      <c r="O322" s="22" t="s">
        <v>6509</v>
      </c>
      <c r="P322" s="21"/>
      <c r="Q322" s="20"/>
      <c r="R322" s="74"/>
      <c r="S322" s="74"/>
      <c r="T322" s="74"/>
      <c r="U322" s="48" t="s">
        <v>6336</v>
      </c>
    </row>
    <row r="323" ht="33" spans="1:21">
      <c r="A323" s="69">
        <v>318</v>
      </c>
      <c r="B323" s="9" t="s">
        <v>6327</v>
      </c>
      <c r="C323" s="54"/>
      <c r="D323" s="11" t="s">
        <v>4214</v>
      </c>
      <c r="E323" s="58"/>
      <c r="F323" s="18" t="s">
        <v>4213</v>
      </c>
      <c r="G323" s="59"/>
      <c r="H323" s="59"/>
      <c r="I323" s="18" t="s">
        <v>6670</v>
      </c>
      <c r="J323" s="59"/>
      <c r="K323" s="58"/>
      <c r="L323" s="58"/>
      <c r="M323" s="9" t="s">
        <v>6347</v>
      </c>
      <c r="N323" s="58"/>
      <c r="O323" s="18" t="s">
        <v>6509</v>
      </c>
      <c r="P323" s="58"/>
      <c r="Q323" s="59"/>
      <c r="R323" s="74"/>
      <c r="S323" s="74"/>
      <c r="T323" s="74"/>
      <c r="U323" s="48" t="s">
        <v>6336</v>
      </c>
    </row>
    <row r="324" ht="49.5" spans="1:21">
      <c r="A324" s="69">
        <v>319</v>
      </c>
      <c r="B324" s="9" t="s">
        <v>6327</v>
      </c>
      <c r="C324" s="54"/>
      <c r="D324" s="13"/>
      <c r="E324" s="17"/>
      <c r="F324" s="18" t="s">
        <v>4732</v>
      </c>
      <c r="G324" s="19"/>
      <c r="H324" s="19"/>
      <c r="I324" s="20" t="s">
        <v>6671</v>
      </c>
      <c r="J324" s="19"/>
      <c r="K324" s="17"/>
      <c r="L324" s="17"/>
      <c r="M324" s="9" t="s">
        <v>6347</v>
      </c>
      <c r="N324" s="17"/>
      <c r="O324" s="18" t="s">
        <v>6509</v>
      </c>
      <c r="P324" s="17"/>
      <c r="Q324" s="19"/>
      <c r="R324" s="74"/>
      <c r="S324" s="74"/>
      <c r="T324" s="74"/>
      <c r="U324" s="48" t="s">
        <v>6336</v>
      </c>
    </row>
    <row r="325" ht="33" spans="1:21">
      <c r="A325" s="69">
        <v>320</v>
      </c>
      <c r="B325" s="9" t="s">
        <v>6327</v>
      </c>
      <c r="C325" s="54"/>
      <c r="D325" s="13"/>
      <c r="E325" s="58"/>
      <c r="F325" s="18" t="s">
        <v>4733</v>
      </c>
      <c r="G325" s="59"/>
      <c r="H325" s="59"/>
      <c r="I325" s="18" t="s">
        <v>6672</v>
      </c>
      <c r="J325" s="59"/>
      <c r="K325" s="58"/>
      <c r="L325" s="58"/>
      <c r="M325" s="9" t="s">
        <v>6347</v>
      </c>
      <c r="N325" s="58"/>
      <c r="O325" s="18" t="s">
        <v>6509</v>
      </c>
      <c r="P325" s="58"/>
      <c r="Q325" s="59"/>
      <c r="R325" s="74"/>
      <c r="S325" s="74"/>
      <c r="T325" s="74"/>
      <c r="U325" s="48" t="s">
        <v>6336</v>
      </c>
    </row>
    <row r="326" ht="33" spans="1:21">
      <c r="A326" s="69">
        <v>321</v>
      </c>
      <c r="B326" s="9" t="s">
        <v>6327</v>
      </c>
      <c r="C326" s="54"/>
      <c r="D326" s="13"/>
      <c r="E326" s="58"/>
      <c r="F326" s="18" t="s">
        <v>4734</v>
      </c>
      <c r="G326" s="59"/>
      <c r="H326" s="59"/>
      <c r="I326" s="18" t="s">
        <v>6673</v>
      </c>
      <c r="J326" s="59"/>
      <c r="K326" s="58"/>
      <c r="L326" s="58"/>
      <c r="M326" s="9" t="s">
        <v>6347</v>
      </c>
      <c r="N326" s="58"/>
      <c r="O326" s="18" t="s">
        <v>6509</v>
      </c>
      <c r="P326" s="58"/>
      <c r="Q326" s="59"/>
      <c r="R326" s="74"/>
      <c r="S326" s="74"/>
      <c r="T326" s="74"/>
      <c r="U326" s="48" t="s">
        <v>6336</v>
      </c>
    </row>
    <row r="327" ht="33" spans="1:21">
      <c r="A327" s="69">
        <v>322</v>
      </c>
      <c r="B327" s="9" t="s">
        <v>6327</v>
      </c>
      <c r="C327" s="54"/>
      <c r="D327" s="13"/>
      <c r="E327" s="58"/>
      <c r="F327" s="49" t="s">
        <v>4732</v>
      </c>
      <c r="G327" s="59"/>
      <c r="H327" s="59"/>
      <c r="I327" s="18" t="s">
        <v>6674</v>
      </c>
      <c r="J327" s="59"/>
      <c r="K327" s="58"/>
      <c r="L327" s="58"/>
      <c r="M327" s="9" t="s">
        <v>6347</v>
      </c>
      <c r="N327" s="58"/>
      <c r="O327" s="18" t="s">
        <v>6509</v>
      </c>
      <c r="P327" s="58"/>
      <c r="Q327" s="59"/>
      <c r="R327" s="74"/>
      <c r="S327" s="74"/>
      <c r="T327" s="74"/>
      <c r="U327" s="48" t="s">
        <v>6336</v>
      </c>
    </row>
    <row r="328" ht="33" spans="1:21">
      <c r="A328" s="69">
        <v>323</v>
      </c>
      <c r="B328" s="9" t="s">
        <v>6327</v>
      </c>
      <c r="C328" s="54"/>
      <c r="D328" s="16"/>
      <c r="E328" s="58"/>
      <c r="F328" s="51"/>
      <c r="G328" s="59"/>
      <c r="H328" s="59"/>
      <c r="I328" s="18" t="s">
        <v>4736</v>
      </c>
      <c r="J328" s="59"/>
      <c r="K328" s="58"/>
      <c r="L328" s="58"/>
      <c r="M328" s="9" t="s">
        <v>6347</v>
      </c>
      <c r="N328" s="58"/>
      <c r="O328" s="18" t="s">
        <v>6509</v>
      </c>
      <c r="P328" s="58"/>
      <c r="Q328" s="59"/>
      <c r="R328" s="74"/>
      <c r="S328" s="74"/>
      <c r="T328" s="74"/>
      <c r="U328" s="48" t="s">
        <v>6336</v>
      </c>
    </row>
    <row r="329" ht="66" spans="1:21">
      <c r="A329" s="69">
        <v>324</v>
      </c>
      <c r="B329" s="9" t="s">
        <v>6327</v>
      </c>
      <c r="C329" s="12" t="s">
        <v>3512</v>
      </c>
      <c r="D329" s="11" t="s">
        <v>3869</v>
      </c>
      <c r="E329" s="21"/>
      <c r="F329" s="18" t="s">
        <v>4046</v>
      </c>
      <c r="G329" s="20"/>
      <c r="H329" s="20"/>
      <c r="I329" s="20" t="s">
        <v>6675</v>
      </c>
      <c r="J329" s="20"/>
      <c r="K329" s="21"/>
      <c r="L329" s="21"/>
      <c r="M329" s="9" t="s">
        <v>6347</v>
      </c>
      <c r="N329" s="21"/>
      <c r="O329" s="18" t="s">
        <v>6509</v>
      </c>
      <c r="P329" s="21"/>
      <c r="Q329" s="20"/>
      <c r="R329" s="74"/>
      <c r="S329" s="74"/>
      <c r="T329" s="74"/>
      <c r="U329" s="48" t="s">
        <v>6336</v>
      </c>
    </row>
    <row r="330" ht="66" spans="1:21">
      <c r="A330" s="69">
        <v>325</v>
      </c>
      <c r="B330" s="9" t="s">
        <v>6327</v>
      </c>
      <c r="C330" s="12"/>
      <c r="D330" s="13"/>
      <c r="E330" s="21"/>
      <c r="F330" s="18" t="s">
        <v>4737</v>
      </c>
      <c r="G330" s="20"/>
      <c r="H330" s="20"/>
      <c r="I330" s="20" t="s">
        <v>6676</v>
      </c>
      <c r="J330" s="20"/>
      <c r="K330" s="21"/>
      <c r="L330" s="21"/>
      <c r="M330" s="9" t="s">
        <v>6347</v>
      </c>
      <c r="N330" s="21"/>
      <c r="O330" s="18" t="s">
        <v>6509</v>
      </c>
      <c r="P330" s="21"/>
      <c r="Q330" s="20"/>
      <c r="R330" s="74"/>
      <c r="S330" s="74"/>
      <c r="T330" s="74"/>
      <c r="U330" s="48" t="s">
        <v>6336</v>
      </c>
    </row>
    <row r="331" ht="66" spans="1:21">
      <c r="A331" s="69">
        <v>326</v>
      </c>
      <c r="B331" s="9" t="s">
        <v>6327</v>
      </c>
      <c r="C331" s="12"/>
      <c r="D331" s="13"/>
      <c r="E331" s="21"/>
      <c r="F331" s="18" t="s">
        <v>910</v>
      </c>
      <c r="G331" s="20"/>
      <c r="H331" s="20"/>
      <c r="I331" s="20" t="s">
        <v>6677</v>
      </c>
      <c r="J331" s="20"/>
      <c r="K331" s="21"/>
      <c r="L331" s="21"/>
      <c r="M331" s="9" t="s">
        <v>6347</v>
      </c>
      <c r="N331" s="21"/>
      <c r="O331" s="18" t="s">
        <v>6509</v>
      </c>
      <c r="P331" s="21"/>
      <c r="Q331" s="20"/>
      <c r="R331" s="74"/>
      <c r="S331" s="74"/>
      <c r="T331" s="74"/>
      <c r="U331" s="48" t="s">
        <v>6336</v>
      </c>
    </row>
    <row r="332" ht="66" spans="1:21">
      <c r="A332" s="69">
        <v>327</v>
      </c>
      <c r="B332" s="9" t="s">
        <v>6327</v>
      </c>
      <c r="C332" s="12"/>
      <c r="D332" s="13"/>
      <c r="E332" s="21"/>
      <c r="F332" s="18" t="s">
        <v>906</v>
      </c>
      <c r="G332" s="20"/>
      <c r="H332" s="20"/>
      <c r="I332" s="20" t="s">
        <v>6678</v>
      </c>
      <c r="J332" s="20"/>
      <c r="K332" s="21"/>
      <c r="L332" s="21"/>
      <c r="M332" s="9" t="s">
        <v>6347</v>
      </c>
      <c r="N332" s="21"/>
      <c r="O332" s="18" t="s">
        <v>6509</v>
      </c>
      <c r="P332" s="21"/>
      <c r="Q332" s="20"/>
      <c r="R332" s="74"/>
      <c r="S332" s="74"/>
      <c r="T332" s="74"/>
      <c r="U332" s="48" t="s">
        <v>6336</v>
      </c>
    </row>
    <row r="333" ht="33" spans="1:21">
      <c r="A333" s="69">
        <v>328</v>
      </c>
      <c r="B333" s="9" t="s">
        <v>6327</v>
      </c>
      <c r="C333" s="12"/>
      <c r="D333" s="13"/>
      <c r="E333" s="58"/>
      <c r="F333" s="49" t="s">
        <v>4157</v>
      </c>
      <c r="G333" s="61"/>
      <c r="H333" s="59"/>
      <c r="I333" s="18" t="s">
        <v>4157</v>
      </c>
      <c r="J333" s="59"/>
      <c r="K333" s="58"/>
      <c r="L333" s="58"/>
      <c r="M333" s="9" t="s">
        <v>6347</v>
      </c>
      <c r="N333" s="58"/>
      <c r="O333" s="18" t="s">
        <v>6509</v>
      </c>
      <c r="P333" s="58"/>
      <c r="Q333" s="59"/>
      <c r="R333" s="74"/>
      <c r="S333" s="74"/>
      <c r="T333" s="74"/>
      <c r="U333" s="48" t="s">
        <v>6336</v>
      </c>
    </row>
    <row r="334" ht="33" spans="1:21">
      <c r="A334" s="69">
        <v>329</v>
      </c>
      <c r="B334" s="9" t="s">
        <v>6327</v>
      </c>
      <c r="C334" s="12"/>
      <c r="D334" s="13"/>
      <c r="E334" s="59"/>
      <c r="F334" s="78" t="s">
        <v>4738</v>
      </c>
      <c r="G334" s="78"/>
      <c r="H334" s="79"/>
      <c r="I334" s="18" t="s">
        <v>4738</v>
      </c>
      <c r="J334" s="59"/>
      <c r="K334" s="58"/>
      <c r="L334" s="58"/>
      <c r="M334" s="9" t="s">
        <v>6347</v>
      </c>
      <c r="N334" s="58"/>
      <c r="O334" s="18" t="s">
        <v>6509</v>
      </c>
      <c r="P334" s="58"/>
      <c r="Q334" s="59"/>
      <c r="R334" s="74"/>
      <c r="S334" s="74"/>
      <c r="T334" s="74"/>
      <c r="U334" s="48" t="s">
        <v>6336</v>
      </c>
    </row>
    <row r="335" ht="33" spans="1:21">
      <c r="A335" s="69">
        <v>330</v>
      </c>
      <c r="B335" s="9" t="s">
        <v>6327</v>
      </c>
      <c r="C335" s="12"/>
      <c r="D335" s="13"/>
      <c r="E335" s="58"/>
      <c r="F335" s="51" t="s">
        <v>3844</v>
      </c>
      <c r="G335" s="86"/>
      <c r="H335" s="59"/>
      <c r="I335" s="18" t="s">
        <v>3844</v>
      </c>
      <c r="J335" s="59"/>
      <c r="K335" s="58"/>
      <c r="L335" s="58"/>
      <c r="M335" s="9" t="s">
        <v>6347</v>
      </c>
      <c r="N335" s="58"/>
      <c r="O335" s="18" t="s">
        <v>6509</v>
      </c>
      <c r="P335" s="58"/>
      <c r="Q335" s="59"/>
      <c r="R335" s="74"/>
      <c r="S335" s="74"/>
      <c r="T335" s="74"/>
      <c r="U335" s="48" t="s">
        <v>6336</v>
      </c>
    </row>
    <row r="336" ht="33" spans="1:21">
      <c r="A336" s="69">
        <v>331</v>
      </c>
      <c r="B336" s="9" t="s">
        <v>6327</v>
      </c>
      <c r="C336" s="12"/>
      <c r="D336" s="13"/>
      <c r="E336" s="58"/>
      <c r="F336" s="18" t="s">
        <v>4739</v>
      </c>
      <c r="G336" s="59"/>
      <c r="H336" s="59"/>
      <c r="I336" s="18" t="s">
        <v>4739</v>
      </c>
      <c r="J336" s="59"/>
      <c r="K336" s="58"/>
      <c r="L336" s="58"/>
      <c r="M336" s="9" t="s">
        <v>6347</v>
      </c>
      <c r="N336" s="58"/>
      <c r="O336" s="18" t="s">
        <v>6509</v>
      </c>
      <c r="P336" s="58"/>
      <c r="Q336" s="59"/>
      <c r="R336" s="74"/>
      <c r="S336" s="74"/>
      <c r="T336" s="74"/>
      <c r="U336" s="48" t="s">
        <v>6336</v>
      </c>
    </row>
    <row r="337" ht="33" spans="1:21">
      <c r="A337" s="69">
        <v>332</v>
      </c>
      <c r="B337" s="9" t="s">
        <v>6327</v>
      </c>
      <c r="C337" s="12"/>
      <c r="D337" s="16"/>
      <c r="E337" s="58"/>
      <c r="F337" s="18" t="s">
        <v>3894</v>
      </c>
      <c r="G337" s="59"/>
      <c r="H337" s="59"/>
      <c r="I337" s="18" t="s">
        <v>3894</v>
      </c>
      <c r="J337" s="59"/>
      <c r="K337" s="58"/>
      <c r="L337" s="58"/>
      <c r="M337" s="9" t="s">
        <v>6347</v>
      </c>
      <c r="N337" s="58"/>
      <c r="O337" s="18" t="s">
        <v>6509</v>
      </c>
      <c r="P337" s="58"/>
      <c r="Q337" s="59"/>
      <c r="R337" s="74"/>
      <c r="S337" s="74"/>
      <c r="T337" s="74"/>
      <c r="U337" s="48" t="s">
        <v>6336</v>
      </c>
    </row>
    <row r="338" ht="33" spans="1:21">
      <c r="A338" s="69">
        <v>333</v>
      </c>
      <c r="B338" s="9" t="s">
        <v>6327</v>
      </c>
      <c r="C338" s="12"/>
      <c r="D338" s="11" t="s">
        <v>3894</v>
      </c>
      <c r="E338" s="58"/>
      <c r="F338" s="18" t="s">
        <v>3015</v>
      </c>
      <c r="G338" s="59"/>
      <c r="H338" s="59"/>
      <c r="I338" s="18" t="s">
        <v>3015</v>
      </c>
      <c r="J338" s="59"/>
      <c r="K338" s="58"/>
      <c r="L338" s="58"/>
      <c r="M338" s="9" t="s">
        <v>6347</v>
      </c>
      <c r="N338" s="58"/>
      <c r="O338" s="18" t="s">
        <v>6509</v>
      </c>
      <c r="P338" s="58"/>
      <c r="Q338" s="59"/>
      <c r="R338" s="74"/>
      <c r="S338" s="74"/>
      <c r="T338" s="74"/>
      <c r="U338" s="48" t="s">
        <v>6336</v>
      </c>
    </row>
    <row r="339" ht="33" spans="1:21">
      <c r="A339" s="69">
        <v>334</v>
      </c>
      <c r="B339" s="9" t="s">
        <v>6327</v>
      </c>
      <c r="C339" s="12"/>
      <c r="D339" s="13"/>
      <c r="E339" s="58"/>
      <c r="F339" s="18" t="s">
        <v>4740</v>
      </c>
      <c r="G339" s="59"/>
      <c r="H339" s="59"/>
      <c r="I339" s="18" t="s">
        <v>4740</v>
      </c>
      <c r="J339" s="59"/>
      <c r="K339" s="58"/>
      <c r="L339" s="58"/>
      <c r="M339" s="9" t="s">
        <v>6347</v>
      </c>
      <c r="N339" s="58"/>
      <c r="O339" s="18" t="s">
        <v>6509</v>
      </c>
      <c r="P339" s="58"/>
      <c r="Q339" s="59"/>
      <c r="R339" s="74"/>
      <c r="S339" s="74"/>
      <c r="T339" s="74"/>
      <c r="U339" s="48" t="s">
        <v>6336</v>
      </c>
    </row>
    <row r="340" ht="33" spans="1:21">
      <c r="A340" s="69">
        <v>335</v>
      </c>
      <c r="B340" s="9" t="s">
        <v>6327</v>
      </c>
      <c r="C340" s="12"/>
      <c r="D340" s="13"/>
      <c r="E340" s="58"/>
      <c r="F340" s="49" t="s">
        <v>4117</v>
      </c>
      <c r="G340" s="59"/>
      <c r="H340" s="59"/>
      <c r="I340" s="18" t="s">
        <v>4117</v>
      </c>
      <c r="J340" s="59"/>
      <c r="K340" s="58"/>
      <c r="L340" s="58"/>
      <c r="M340" s="9" t="s">
        <v>6347</v>
      </c>
      <c r="N340" s="58"/>
      <c r="O340" s="18" t="s">
        <v>6509</v>
      </c>
      <c r="P340" s="58"/>
      <c r="Q340" s="59"/>
      <c r="R340" s="74"/>
      <c r="S340" s="74"/>
      <c r="T340" s="74"/>
      <c r="U340" s="48" t="s">
        <v>6336</v>
      </c>
    </row>
    <row r="341" ht="33" spans="1:21">
      <c r="A341" s="69">
        <v>336</v>
      </c>
      <c r="B341" s="9" t="s">
        <v>6327</v>
      </c>
      <c r="C341" s="12"/>
      <c r="D341" s="13"/>
      <c r="E341" s="59"/>
      <c r="F341" s="80" t="s">
        <v>4741</v>
      </c>
      <c r="G341" s="79"/>
      <c r="H341" s="59"/>
      <c r="I341" s="18" t="s">
        <v>4741</v>
      </c>
      <c r="J341" s="59"/>
      <c r="K341" s="58"/>
      <c r="L341" s="58"/>
      <c r="M341" s="9" t="s">
        <v>6347</v>
      </c>
      <c r="N341" s="58"/>
      <c r="O341" s="18" t="s">
        <v>6509</v>
      </c>
      <c r="P341" s="58"/>
      <c r="Q341" s="59"/>
      <c r="R341" s="74"/>
      <c r="S341" s="74"/>
      <c r="T341" s="74"/>
      <c r="U341" s="48" t="s">
        <v>6336</v>
      </c>
    </row>
    <row r="342" ht="33" spans="1:21">
      <c r="A342" s="69">
        <v>337</v>
      </c>
      <c r="B342" s="9" t="s">
        <v>6327</v>
      </c>
      <c r="C342" s="12"/>
      <c r="D342" s="13"/>
      <c r="E342" s="59"/>
      <c r="F342" s="78" t="s">
        <v>4742</v>
      </c>
      <c r="G342" s="93"/>
      <c r="H342" s="59"/>
      <c r="I342" s="18" t="s">
        <v>4742</v>
      </c>
      <c r="J342" s="59"/>
      <c r="K342" s="58"/>
      <c r="L342" s="58"/>
      <c r="M342" s="9" t="s">
        <v>6347</v>
      </c>
      <c r="N342" s="58"/>
      <c r="O342" s="18" t="s">
        <v>6509</v>
      </c>
      <c r="P342" s="58"/>
      <c r="Q342" s="59"/>
      <c r="R342" s="74"/>
      <c r="S342" s="74"/>
      <c r="T342" s="74"/>
      <c r="U342" s="48" t="s">
        <v>6336</v>
      </c>
    </row>
    <row r="343" ht="33" spans="1:21">
      <c r="A343" s="69">
        <v>338</v>
      </c>
      <c r="B343" s="9" t="s">
        <v>6327</v>
      </c>
      <c r="C343" s="12"/>
      <c r="D343" s="13"/>
      <c r="E343" s="58"/>
      <c r="F343" s="50" t="s">
        <v>4147</v>
      </c>
      <c r="G343" s="59"/>
      <c r="H343" s="59"/>
      <c r="I343" s="18" t="s">
        <v>4147</v>
      </c>
      <c r="J343" s="59"/>
      <c r="K343" s="58"/>
      <c r="L343" s="58"/>
      <c r="M343" s="9" t="s">
        <v>6347</v>
      </c>
      <c r="N343" s="58"/>
      <c r="O343" s="18" t="s">
        <v>6509</v>
      </c>
      <c r="P343" s="58"/>
      <c r="Q343" s="59"/>
      <c r="R343" s="74"/>
      <c r="S343" s="74"/>
      <c r="T343" s="74"/>
      <c r="U343" s="48" t="s">
        <v>6336</v>
      </c>
    </row>
    <row r="344" ht="33" spans="1:21">
      <c r="A344" s="69">
        <v>339</v>
      </c>
      <c r="B344" s="9" t="s">
        <v>6327</v>
      </c>
      <c r="C344" s="12"/>
      <c r="D344" s="13"/>
      <c r="E344" s="59"/>
      <c r="F344" s="78" t="s">
        <v>4743</v>
      </c>
      <c r="G344" s="93"/>
      <c r="H344" s="59"/>
      <c r="I344" s="18" t="s">
        <v>900</v>
      </c>
      <c r="J344" s="59"/>
      <c r="K344" s="58"/>
      <c r="L344" s="58"/>
      <c r="M344" s="9" t="s">
        <v>6347</v>
      </c>
      <c r="N344" s="58"/>
      <c r="O344" s="18" t="s">
        <v>6509</v>
      </c>
      <c r="P344" s="58"/>
      <c r="Q344" s="59"/>
      <c r="R344" s="74"/>
      <c r="S344" s="74"/>
      <c r="T344" s="74"/>
      <c r="U344" s="48" t="s">
        <v>6336</v>
      </c>
    </row>
    <row r="345" ht="33" spans="1:21">
      <c r="A345" s="69">
        <v>340</v>
      </c>
      <c r="B345" s="9" t="s">
        <v>6327</v>
      </c>
      <c r="C345" s="12"/>
      <c r="D345" s="13"/>
      <c r="E345" s="58"/>
      <c r="F345" s="51" t="s">
        <v>4250</v>
      </c>
      <c r="G345" s="59"/>
      <c r="H345" s="59"/>
      <c r="I345" s="18" t="s">
        <v>4250</v>
      </c>
      <c r="J345" s="59"/>
      <c r="K345" s="58"/>
      <c r="L345" s="58"/>
      <c r="M345" s="9" t="s">
        <v>6347</v>
      </c>
      <c r="N345" s="58"/>
      <c r="O345" s="18" t="s">
        <v>6509</v>
      </c>
      <c r="P345" s="58"/>
      <c r="Q345" s="59"/>
      <c r="R345" s="74"/>
      <c r="S345" s="74"/>
      <c r="T345" s="74"/>
      <c r="U345" s="48" t="s">
        <v>6336</v>
      </c>
    </row>
    <row r="346" ht="33" spans="1:21">
      <c r="A346" s="69">
        <v>341</v>
      </c>
      <c r="B346" s="9" t="s">
        <v>6327</v>
      </c>
      <c r="C346" s="12"/>
      <c r="D346" s="13"/>
      <c r="E346" s="58"/>
      <c r="F346" s="18" t="s">
        <v>3865</v>
      </c>
      <c r="G346" s="59"/>
      <c r="H346" s="59"/>
      <c r="I346" s="18" t="s">
        <v>3865</v>
      </c>
      <c r="J346" s="59"/>
      <c r="K346" s="58"/>
      <c r="L346" s="58"/>
      <c r="M346" s="9" t="s">
        <v>6347</v>
      </c>
      <c r="N346" s="58"/>
      <c r="O346" s="18" t="s">
        <v>6509</v>
      </c>
      <c r="P346" s="58"/>
      <c r="Q346" s="59"/>
      <c r="R346" s="74"/>
      <c r="S346" s="74"/>
      <c r="T346" s="74"/>
      <c r="U346" s="48" t="s">
        <v>6336</v>
      </c>
    </row>
    <row r="347" ht="33" spans="1:21">
      <c r="A347" s="69">
        <v>342</v>
      </c>
      <c r="B347" s="9" t="s">
        <v>6327</v>
      </c>
      <c r="C347" s="12"/>
      <c r="D347" s="16"/>
      <c r="E347" s="58"/>
      <c r="F347" s="18" t="s">
        <v>4739</v>
      </c>
      <c r="G347" s="59"/>
      <c r="H347" s="59"/>
      <c r="I347" s="18" t="s">
        <v>4739</v>
      </c>
      <c r="J347" s="59"/>
      <c r="K347" s="58"/>
      <c r="L347" s="58"/>
      <c r="M347" s="9" t="s">
        <v>6347</v>
      </c>
      <c r="N347" s="58"/>
      <c r="O347" s="18" t="s">
        <v>6509</v>
      </c>
      <c r="P347" s="58"/>
      <c r="Q347" s="59"/>
      <c r="R347" s="74"/>
      <c r="S347" s="74"/>
      <c r="T347" s="74"/>
      <c r="U347" s="48" t="s">
        <v>6336</v>
      </c>
    </row>
    <row r="348" ht="99" spans="1:21">
      <c r="A348" s="71">
        <v>343</v>
      </c>
      <c r="B348" s="15" t="s">
        <v>6327</v>
      </c>
      <c r="C348" s="12"/>
      <c r="D348" s="11" t="s">
        <v>4744</v>
      </c>
      <c r="E348" s="21"/>
      <c r="F348" s="22" t="s">
        <v>4745</v>
      </c>
      <c r="G348" s="20"/>
      <c r="H348" s="20"/>
      <c r="I348" s="20" t="s">
        <v>6679</v>
      </c>
      <c r="J348" s="20"/>
      <c r="K348" s="21"/>
      <c r="L348" s="21"/>
      <c r="M348" s="15" t="s">
        <v>6347</v>
      </c>
      <c r="N348" s="21"/>
      <c r="O348" s="22" t="s">
        <v>6509</v>
      </c>
      <c r="P348" s="21"/>
      <c r="Q348" s="20"/>
      <c r="R348" s="74"/>
      <c r="S348" s="74"/>
      <c r="T348" s="74"/>
      <c r="U348" s="48" t="s">
        <v>6336</v>
      </c>
    </row>
    <row r="349" ht="33" spans="1:21">
      <c r="A349" s="69">
        <v>344</v>
      </c>
      <c r="B349" s="9" t="s">
        <v>6327</v>
      </c>
      <c r="C349" s="12"/>
      <c r="D349" s="13"/>
      <c r="E349" s="17"/>
      <c r="F349" s="18" t="s">
        <v>4745</v>
      </c>
      <c r="G349" s="19"/>
      <c r="H349" s="19"/>
      <c r="I349" s="20" t="s">
        <v>6680</v>
      </c>
      <c r="J349" s="19"/>
      <c r="K349" s="17"/>
      <c r="L349" s="17"/>
      <c r="M349" s="9" t="s">
        <v>6347</v>
      </c>
      <c r="N349" s="17"/>
      <c r="O349" s="18" t="s">
        <v>6509</v>
      </c>
      <c r="P349" s="17"/>
      <c r="Q349" s="19"/>
      <c r="R349" s="74"/>
      <c r="S349" s="74"/>
      <c r="T349" s="74"/>
      <c r="U349" s="48" t="s">
        <v>6336</v>
      </c>
    </row>
    <row r="350" ht="132" spans="1:21">
      <c r="A350" s="71">
        <v>345</v>
      </c>
      <c r="B350" s="15" t="s">
        <v>6327</v>
      </c>
      <c r="C350" s="12"/>
      <c r="D350" s="13"/>
      <c r="E350" s="21"/>
      <c r="F350" s="22" t="s">
        <v>4747</v>
      </c>
      <c r="G350" s="20"/>
      <c r="H350" s="20"/>
      <c r="I350" s="20" t="s">
        <v>6681</v>
      </c>
      <c r="J350" s="20"/>
      <c r="K350" s="21"/>
      <c r="L350" s="21"/>
      <c r="M350" s="15" t="s">
        <v>6347</v>
      </c>
      <c r="N350" s="21"/>
      <c r="O350" s="22" t="s">
        <v>6509</v>
      </c>
      <c r="P350" s="21"/>
      <c r="Q350" s="20"/>
      <c r="R350" s="74"/>
      <c r="S350" s="74"/>
      <c r="T350" s="74"/>
      <c r="U350" s="48" t="s">
        <v>6336</v>
      </c>
    </row>
    <row r="351" ht="33" spans="1:21">
      <c r="A351" s="69">
        <v>346</v>
      </c>
      <c r="B351" s="9" t="s">
        <v>6327</v>
      </c>
      <c r="C351" s="12"/>
      <c r="D351" s="16"/>
      <c r="E351" s="17"/>
      <c r="F351" s="18" t="s">
        <v>4748</v>
      </c>
      <c r="G351" s="19"/>
      <c r="H351" s="19"/>
      <c r="I351" s="20" t="s">
        <v>6682</v>
      </c>
      <c r="J351" s="19"/>
      <c r="K351" s="17"/>
      <c r="L351" s="17"/>
      <c r="M351" s="9" t="s">
        <v>6347</v>
      </c>
      <c r="N351" s="17"/>
      <c r="O351" s="18" t="s">
        <v>6509</v>
      </c>
      <c r="P351" s="17"/>
      <c r="Q351" s="19"/>
      <c r="R351" s="74"/>
      <c r="S351" s="74"/>
      <c r="T351" s="74"/>
      <c r="U351" s="48" t="s">
        <v>6336</v>
      </c>
    </row>
    <row r="352" ht="33" spans="1:21">
      <c r="A352" s="69">
        <v>347</v>
      </c>
      <c r="B352" s="9" t="s">
        <v>6327</v>
      </c>
      <c r="C352" s="12"/>
      <c r="D352" s="49" t="s">
        <v>4749</v>
      </c>
      <c r="E352" s="17"/>
      <c r="F352" s="18" t="s">
        <v>4750</v>
      </c>
      <c r="G352" s="19"/>
      <c r="H352" s="20" t="s">
        <v>6683</v>
      </c>
      <c r="I352" s="19"/>
      <c r="J352" s="19"/>
      <c r="K352" s="17"/>
      <c r="L352" s="17"/>
      <c r="M352" s="9" t="s">
        <v>6347</v>
      </c>
      <c r="N352" s="17"/>
      <c r="O352" s="18" t="s">
        <v>6509</v>
      </c>
      <c r="P352" s="17"/>
      <c r="Q352" s="19"/>
      <c r="R352" s="74"/>
      <c r="S352" s="74"/>
      <c r="T352" s="74"/>
      <c r="U352" s="48" t="s">
        <v>6336</v>
      </c>
    </row>
    <row r="353" ht="33" spans="1:21">
      <c r="A353" s="69">
        <v>348</v>
      </c>
      <c r="B353" s="9" t="s">
        <v>6327</v>
      </c>
      <c r="C353" s="12"/>
      <c r="D353" s="51"/>
      <c r="E353" s="17"/>
      <c r="F353" s="18" t="s">
        <v>4751</v>
      </c>
      <c r="G353" s="19"/>
      <c r="H353" s="20" t="s">
        <v>6683</v>
      </c>
      <c r="I353" s="19"/>
      <c r="J353" s="19"/>
      <c r="K353" s="17"/>
      <c r="L353" s="17"/>
      <c r="M353" s="9" t="s">
        <v>6347</v>
      </c>
      <c r="N353" s="17"/>
      <c r="O353" s="18" t="s">
        <v>6509</v>
      </c>
      <c r="P353" s="17"/>
      <c r="Q353" s="19"/>
      <c r="R353" s="74"/>
      <c r="S353" s="74"/>
      <c r="T353" s="74"/>
      <c r="U353" s="48" t="s">
        <v>6336</v>
      </c>
    </row>
    <row r="354" ht="33" spans="1:21">
      <c r="A354" s="69">
        <v>349</v>
      </c>
      <c r="B354" s="9" t="s">
        <v>6327</v>
      </c>
      <c r="C354" s="12"/>
      <c r="D354" s="20" t="s">
        <v>6684</v>
      </c>
      <c r="E354" s="17"/>
      <c r="F354" s="18" t="s">
        <v>4752</v>
      </c>
      <c r="G354" s="19"/>
      <c r="H354" s="20" t="s">
        <v>6683</v>
      </c>
      <c r="I354" s="19"/>
      <c r="J354" s="19"/>
      <c r="K354" s="17"/>
      <c r="L354" s="17"/>
      <c r="M354" s="9" t="s">
        <v>6347</v>
      </c>
      <c r="N354" s="17"/>
      <c r="O354" s="18" t="s">
        <v>6509</v>
      </c>
      <c r="P354" s="17"/>
      <c r="Q354" s="19"/>
      <c r="R354" s="74"/>
      <c r="S354" s="74"/>
      <c r="T354" s="74"/>
      <c r="U354" s="48" t="s">
        <v>6336</v>
      </c>
    </row>
    <row r="355" ht="33" spans="1:21">
      <c r="A355" s="69">
        <v>350</v>
      </c>
      <c r="B355" s="9" t="s">
        <v>6327</v>
      </c>
      <c r="C355" s="12"/>
      <c r="D355" s="60" t="s">
        <v>4753</v>
      </c>
      <c r="E355" s="17"/>
      <c r="F355" s="18" t="s">
        <v>4754</v>
      </c>
      <c r="G355" s="19"/>
      <c r="H355" s="20" t="s">
        <v>6683</v>
      </c>
      <c r="I355" s="19"/>
      <c r="J355" s="19"/>
      <c r="K355" s="17"/>
      <c r="L355" s="17"/>
      <c r="M355" s="9" t="s">
        <v>6347</v>
      </c>
      <c r="N355" s="17"/>
      <c r="O355" s="18" t="s">
        <v>6509</v>
      </c>
      <c r="P355" s="17"/>
      <c r="Q355" s="19"/>
      <c r="R355" s="74"/>
      <c r="S355" s="74"/>
      <c r="T355" s="74"/>
      <c r="U355" s="48" t="s">
        <v>6336</v>
      </c>
    </row>
    <row r="356" ht="33" spans="1:21">
      <c r="A356" s="69">
        <v>351</v>
      </c>
      <c r="B356" s="9" t="s">
        <v>6327</v>
      </c>
      <c r="C356" s="12"/>
      <c r="D356" s="60" t="s">
        <v>4755</v>
      </c>
      <c r="E356" s="17"/>
      <c r="F356" s="18" t="s">
        <v>4756</v>
      </c>
      <c r="G356" s="19"/>
      <c r="H356" s="20" t="s">
        <v>6683</v>
      </c>
      <c r="I356" s="19"/>
      <c r="J356" s="19"/>
      <c r="K356" s="17"/>
      <c r="L356" s="17"/>
      <c r="M356" s="9" t="s">
        <v>6347</v>
      </c>
      <c r="N356" s="17"/>
      <c r="O356" s="18" t="s">
        <v>6509</v>
      </c>
      <c r="P356" s="17"/>
      <c r="Q356" s="19"/>
      <c r="R356" s="74"/>
      <c r="S356" s="74"/>
      <c r="T356" s="74"/>
      <c r="U356" s="48" t="s">
        <v>6336</v>
      </c>
    </row>
    <row r="357" ht="33" spans="1:21">
      <c r="A357" s="69">
        <v>352</v>
      </c>
      <c r="B357" s="9" t="s">
        <v>6327</v>
      </c>
      <c r="C357" s="12"/>
      <c r="D357" s="49" t="s">
        <v>4755</v>
      </c>
      <c r="E357" s="17"/>
      <c r="F357" s="18" t="s">
        <v>4757</v>
      </c>
      <c r="G357" s="19"/>
      <c r="H357" s="20" t="s">
        <v>6683</v>
      </c>
      <c r="I357" s="19"/>
      <c r="J357" s="19"/>
      <c r="K357" s="17"/>
      <c r="L357" s="17"/>
      <c r="M357" s="9" t="s">
        <v>6347</v>
      </c>
      <c r="N357" s="17"/>
      <c r="O357" s="18" t="s">
        <v>6509</v>
      </c>
      <c r="P357" s="17"/>
      <c r="Q357" s="19"/>
      <c r="R357" s="74"/>
      <c r="S357" s="74"/>
      <c r="T357" s="74"/>
      <c r="U357" s="48" t="s">
        <v>6336</v>
      </c>
    </row>
    <row r="358" ht="33" spans="1:21">
      <c r="A358" s="69">
        <v>353</v>
      </c>
      <c r="B358" s="9" t="s">
        <v>6327</v>
      </c>
      <c r="C358" s="31"/>
      <c r="D358" s="51"/>
      <c r="E358" s="17"/>
      <c r="F358" s="18" t="s">
        <v>4758</v>
      </c>
      <c r="G358" s="19"/>
      <c r="H358" s="20" t="s">
        <v>6683</v>
      </c>
      <c r="I358" s="19"/>
      <c r="J358" s="19"/>
      <c r="K358" s="17"/>
      <c r="L358" s="17"/>
      <c r="M358" s="9" t="s">
        <v>6347</v>
      </c>
      <c r="N358" s="17"/>
      <c r="O358" s="18" t="s">
        <v>6509</v>
      </c>
      <c r="P358" s="17"/>
      <c r="Q358" s="19"/>
      <c r="R358" s="74"/>
      <c r="S358" s="74"/>
      <c r="T358" s="74"/>
      <c r="U358" s="48" t="s">
        <v>6336</v>
      </c>
    </row>
    <row r="359" ht="34.5" spans="1:21">
      <c r="A359" s="69">
        <v>354</v>
      </c>
      <c r="B359" s="9" t="s">
        <v>6327</v>
      </c>
      <c r="C359" s="52"/>
      <c r="D359" s="59"/>
      <c r="E359" s="58"/>
      <c r="F359" s="59"/>
      <c r="G359" s="59"/>
      <c r="H359" s="59"/>
      <c r="I359" s="59"/>
      <c r="J359" s="59"/>
      <c r="K359" s="26" t="s">
        <v>3426</v>
      </c>
      <c r="L359" s="9" t="s">
        <v>3427</v>
      </c>
      <c r="M359" s="9" t="s">
        <v>34</v>
      </c>
      <c r="N359" s="65" t="s">
        <v>4707</v>
      </c>
      <c r="O359" s="59"/>
      <c r="P359" s="26" t="s">
        <v>3425</v>
      </c>
      <c r="Q359" s="59"/>
      <c r="R359" s="74"/>
      <c r="S359" s="74"/>
      <c r="T359" s="74"/>
      <c r="U359" s="48" t="s">
        <v>6351</v>
      </c>
    </row>
    <row r="360" ht="34.5" spans="1:21">
      <c r="A360" s="69">
        <v>355</v>
      </c>
      <c r="B360" s="9" t="s">
        <v>6327</v>
      </c>
      <c r="C360" s="54"/>
      <c r="D360" s="59"/>
      <c r="E360" s="58"/>
      <c r="F360" s="59"/>
      <c r="G360" s="59"/>
      <c r="H360" s="59"/>
      <c r="I360" s="59"/>
      <c r="J360" s="59"/>
      <c r="K360" s="58"/>
      <c r="L360" s="9" t="s">
        <v>3430</v>
      </c>
      <c r="M360" s="9" t="s">
        <v>34</v>
      </c>
      <c r="N360" s="65" t="s">
        <v>4707</v>
      </c>
      <c r="O360" s="59"/>
      <c r="P360" s="26" t="s">
        <v>3429</v>
      </c>
      <c r="Q360" s="59"/>
      <c r="R360" s="74"/>
      <c r="S360" s="74"/>
      <c r="T360" s="74"/>
      <c r="U360" s="48" t="s">
        <v>6351</v>
      </c>
    </row>
    <row r="361" ht="49.5" spans="1:21">
      <c r="A361" s="69">
        <v>356</v>
      </c>
      <c r="B361" s="9" t="s">
        <v>6327</v>
      </c>
      <c r="C361" s="54"/>
      <c r="D361" s="59"/>
      <c r="E361" s="58"/>
      <c r="F361" s="59"/>
      <c r="G361" s="59"/>
      <c r="H361" s="59"/>
      <c r="I361" s="59"/>
      <c r="J361" s="59"/>
      <c r="K361" s="58"/>
      <c r="L361" s="9" t="s">
        <v>3433</v>
      </c>
      <c r="M361" s="9" t="s">
        <v>34</v>
      </c>
      <c r="N361" s="65" t="s">
        <v>4707</v>
      </c>
      <c r="O361" s="59"/>
      <c r="P361" s="26" t="s">
        <v>3432</v>
      </c>
      <c r="Q361" s="59"/>
      <c r="R361" s="74"/>
      <c r="S361" s="74"/>
      <c r="T361" s="74"/>
      <c r="U361" s="48" t="s">
        <v>6351</v>
      </c>
    </row>
    <row r="362" ht="49.5" spans="1:21">
      <c r="A362" s="69">
        <v>357</v>
      </c>
      <c r="B362" s="9" t="s">
        <v>6327</v>
      </c>
      <c r="C362" s="76"/>
      <c r="D362" s="59"/>
      <c r="E362" s="58"/>
      <c r="F362" s="59"/>
      <c r="G362" s="59"/>
      <c r="H362" s="59"/>
      <c r="I362" s="59"/>
      <c r="J362" s="59"/>
      <c r="K362" s="58"/>
      <c r="L362" s="9" t="s">
        <v>3436</v>
      </c>
      <c r="M362" s="9" t="s">
        <v>34</v>
      </c>
      <c r="N362" s="65" t="s">
        <v>4707</v>
      </c>
      <c r="O362" s="59"/>
      <c r="P362" s="26" t="s">
        <v>3435</v>
      </c>
      <c r="Q362" s="59"/>
      <c r="R362" s="74"/>
      <c r="S362" s="74"/>
      <c r="T362" s="74"/>
      <c r="U362" s="48" t="s">
        <v>6351</v>
      </c>
    </row>
    <row r="363" ht="34.5" spans="1:21">
      <c r="A363" s="69">
        <v>358</v>
      </c>
      <c r="B363" s="9" t="s">
        <v>6327</v>
      </c>
      <c r="C363" s="58"/>
      <c r="D363" s="59"/>
      <c r="E363" s="58"/>
      <c r="F363" s="59"/>
      <c r="G363" s="59"/>
      <c r="H363" s="59"/>
      <c r="I363" s="59"/>
      <c r="J363" s="59"/>
      <c r="K363" s="58"/>
      <c r="L363" s="9" t="s">
        <v>3439</v>
      </c>
      <c r="M363" s="9" t="s">
        <v>34</v>
      </c>
      <c r="N363" s="65" t="s">
        <v>6477</v>
      </c>
      <c r="O363" s="59"/>
      <c r="P363" s="26" t="s">
        <v>3438</v>
      </c>
      <c r="Q363" s="59"/>
      <c r="R363" s="74"/>
      <c r="S363" s="74"/>
      <c r="T363" s="74"/>
      <c r="U363" s="48" t="s">
        <v>6351</v>
      </c>
    </row>
    <row r="364" ht="33" spans="1:21">
      <c r="A364" s="69">
        <v>359</v>
      </c>
      <c r="B364" s="9" t="s">
        <v>6327</v>
      </c>
      <c r="C364" s="58"/>
      <c r="D364" s="59"/>
      <c r="E364" s="58"/>
      <c r="F364" s="59"/>
      <c r="G364" s="59"/>
      <c r="H364" s="59"/>
      <c r="I364" s="59"/>
      <c r="J364" s="59"/>
      <c r="K364" s="26" t="s">
        <v>4376</v>
      </c>
      <c r="L364" s="9" t="s">
        <v>4375</v>
      </c>
      <c r="M364" s="9" t="s">
        <v>34</v>
      </c>
      <c r="N364" s="58"/>
      <c r="O364" s="59"/>
      <c r="P364" s="26" t="s">
        <v>6685</v>
      </c>
      <c r="Q364" s="59"/>
      <c r="R364" s="74"/>
      <c r="S364" s="74"/>
      <c r="T364" s="74"/>
      <c r="U364" s="48" t="s">
        <v>6192</v>
      </c>
    </row>
    <row r="365" ht="33" spans="1:21">
      <c r="A365" s="69">
        <v>360</v>
      </c>
      <c r="B365" s="9" t="s">
        <v>6327</v>
      </c>
      <c r="C365" s="58"/>
      <c r="D365" s="59"/>
      <c r="E365" s="58"/>
      <c r="F365" s="59"/>
      <c r="G365" s="59"/>
      <c r="H365" s="59"/>
      <c r="I365" s="59"/>
      <c r="J365" s="59"/>
      <c r="K365" s="58"/>
      <c r="L365" s="9" t="s">
        <v>4378</v>
      </c>
      <c r="M365" s="9" t="s">
        <v>34</v>
      </c>
      <c r="N365" s="58"/>
      <c r="O365" s="59"/>
      <c r="P365" s="26" t="s">
        <v>6686</v>
      </c>
      <c r="Q365" s="59"/>
      <c r="R365" s="74"/>
      <c r="S365" s="74"/>
      <c r="T365" s="74"/>
      <c r="U365" s="48" t="s">
        <v>6192</v>
      </c>
    </row>
    <row r="366" ht="49.5" spans="1:21">
      <c r="A366" s="69">
        <v>361</v>
      </c>
      <c r="B366" s="9" t="s">
        <v>6327</v>
      </c>
      <c r="C366" s="58"/>
      <c r="D366" s="59"/>
      <c r="E366" s="58"/>
      <c r="F366" s="94"/>
      <c r="G366" s="94"/>
      <c r="H366" s="94"/>
      <c r="I366" s="94"/>
      <c r="J366" s="94"/>
      <c r="K366" s="96"/>
      <c r="L366" s="97" t="s">
        <v>4380</v>
      </c>
      <c r="M366" s="9" t="s">
        <v>34</v>
      </c>
      <c r="N366" s="58"/>
      <c r="O366" s="59"/>
      <c r="P366" s="98" t="s">
        <v>6687</v>
      </c>
      <c r="Q366" s="94"/>
      <c r="R366" s="99"/>
      <c r="S366" s="99"/>
      <c r="T366" s="99"/>
      <c r="U366" s="101" t="s">
        <v>6192</v>
      </c>
    </row>
    <row r="367" ht="33" spans="1:21">
      <c r="A367" s="69">
        <v>362</v>
      </c>
      <c r="B367" s="9" t="s">
        <v>6327</v>
      </c>
      <c r="C367" s="58"/>
      <c r="D367" s="59"/>
      <c r="E367" s="58"/>
      <c r="F367" s="94"/>
      <c r="G367" s="94"/>
      <c r="H367" s="94"/>
      <c r="I367" s="94"/>
      <c r="J367" s="94"/>
      <c r="K367" s="96"/>
      <c r="L367" s="97" t="s">
        <v>4382</v>
      </c>
      <c r="M367" s="9" t="s">
        <v>34</v>
      </c>
      <c r="N367" s="58"/>
      <c r="O367" s="59"/>
      <c r="P367" s="98" t="s">
        <v>6688</v>
      </c>
      <c r="Q367" s="94"/>
      <c r="R367" s="99"/>
      <c r="S367" s="99"/>
      <c r="T367" s="99"/>
      <c r="U367" s="101" t="s">
        <v>6192</v>
      </c>
    </row>
    <row r="368" ht="49.5" spans="1:21">
      <c r="A368" s="69">
        <v>363</v>
      </c>
      <c r="B368" s="9" t="s">
        <v>6327</v>
      </c>
      <c r="C368" s="58"/>
      <c r="D368" s="59"/>
      <c r="E368" s="58"/>
      <c r="F368" s="94"/>
      <c r="G368" s="94"/>
      <c r="H368" s="94"/>
      <c r="I368" s="94"/>
      <c r="J368" s="94"/>
      <c r="K368" s="96"/>
      <c r="L368" s="97" t="s">
        <v>4384</v>
      </c>
      <c r="M368" s="9" t="s">
        <v>34</v>
      </c>
      <c r="N368" s="58"/>
      <c r="O368" s="59"/>
      <c r="P368" s="98" t="s">
        <v>6689</v>
      </c>
      <c r="Q368" s="94"/>
      <c r="R368" s="99"/>
      <c r="S368" s="99"/>
      <c r="T368" s="99"/>
      <c r="U368" s="101" t="s">
        <v>6192</v>
      </c>
    </row>
    <row r="369" ht="33" spans="1:21">
      <c r="A369" s="69">
        <v>364</v>
      </c>
      <c r="B369" s="9" t="s">
        <v>6327</v>
      </c>
      <c r="C369" s="58"/>
      <c r="D369" s="59"/>
      <c r="E369" s="58"/>
      <c r="F369" s="94"/>
      <c r="G369" s="94"/>
      <c r="H369" s="94"/>
      <c r="I369" s="94"/>
      <c r="J369" s="94"/>
      <c r="K369" s="96"/>
      <c r="L369" s="97" t="s">
        <v>4386</v>
      </c>
      <c r="M369" s="9" t="s">
        <v>34</v>
      </c>
      <c r="N369" s="58"/>
      <c r="O369" s="59"/>
      <c r="P369" s="98" t="s">
        <v>6690</v>
      </c>
      <c r="Q369" s="94"/>
      <c r="R369" s="99"/>
      <c r="S369" s="99"/>
      <c r="T369" s="99"/>
      <c r="U369" s="101" t="s">
        <v>6192</v>
      </c>
    </row>
    <row r="370" ht="33" spans="1:21">
      <c r="A370" s="69">
        <v>365</v>
      </c>
      <c r="B370" s="9" t="s">
        <v>6327</v>
      </c>
      <c r="C370" s="58"/>
      <c r="D370" s="59"/>
      <c r="E370" s="58"/>
      <c r="F370" s="94"/>
      <c r="G370" s="94"/>
      <c r="H370" s="94"/>
      <c r="I370" s="94"/>
      <c r="J370" s="94"/>
      <c r="K370" s="96"/>
      <c r="L370" s="97" t="s">
        <v>4388</v>
      </c>
      <c r="M370" s="9" t="s">
        <v>34</v>
      </c>
      <c r="N370" s="58"/>
      <c r="O370" s="59"/>
      <c r="P370" s="98" t="s">
        <v>6691</v>
      </c>
      <c r="Q370" s="94"/>
      <c r="R370" s="99"/>
      <c r="S370" s="99"/>
      <c r="T370" s="99"/>
      <c r="U370" s="101" t="s">
        <v>6192</v>
      </c>
    </row>
    <row r="371" ht="34.5" spans="1:21">
      <c r="A371" s="69">
        <v>366</v>
      </c>
      <c r="B371" s="9" t="s">
        <v>6327</v>
      </c>
      <c r="C371" s="17"/>
      <c r="D371" s="19"/>
      <c r="E371" s="17"/>
      <c r="F371" s="95"/>
      <c r="G371" s="95"/>
      <c r="H371" s="95"/>
      <c r="I371" s="95"/>
      <c r="J371" s="95"/>
      <c r="K371" s="98" t="s">
        <v>3068</v>
      </c>
      <c r="L371" s="97" t="s">
        <v>3069</v>
      </c>
      <c r="M371" s="9" t="s">
        <v>34</v>
      </c>
      <c r="N371" s="65" t="s">
        <v>4707</v>
      </c>
      <c r="O371" s="59"/>
      <c r="P371" s="98" t="s">
        <v>6692</v>
      </c>
      <c r="Q371" s="95"/>
      <c r="R371" s="99"/>
      <c r="S371" s="99"/>
      <c r="T371" s="99"/>
      <c r="U371" s="48" t="s">
        <v>6351</v>
      </c>
    </row>
    <row r="372" ht="17.25" spans="1:21">
      <c r="A372" s="69">
        <v>367</v>
      </c>
      <c r="B372" s="9" t="s">
        <v>6327</v>
      </c>
      <c r="C372" s="58"/>
      <c r="D372" s="59"/>
      <c r="E372" s="58"/>
      <c r="F372" s="94"/>
      <c r="G372" s="94"/>
      <c r="H372" s="94"/>
      <c r="I372" s="94"/>
      <c r="J372" s="94"/>
      <c r="K372" s="96"/>
      <c r="L372" s="97" t="s">
        <v>4390</v>
      </c>
      <c r="M372" s="9" t="s">
        <v>34</v>
      </c>
      <c r="N372" s="58"/>
      <c r="O372" s="59"/>
      <c r="P372" s="98" t="s">
        <v>6693</v>
      </c>
      <c r="Q372" s="94"/>
      <c r="R372" s="99"/>
      <c r="S372" s="99"/>
      <c r="T372" s="99"/>
      <c r="U372" s="101" t="s">
        <v>6192</v>
      </c>
    </row>
    <row r="373" ht="34.5" spans="1:21">
      <c r="A373" s="69">
        <v>368</v>
      </c>
      <c r="B373" s="9" t="s">
        <v>6327</v>
      </c>
      <c r="C373" s="58"/>
      <c r="D373" s="59"/>
      <c r="E373" s="58"/>
      <c r="F373" s="94"/>
      <c r="G373" s="94"/>
      <c r="H373" s="94"/>
      <c r="I373" s="94"/>
      <c r="J373" s="94"/>
      <c r="K373" s="96"/>
      <c r="L373" s="97" t="s">
        <v>4392</v>
      </c>
      <c r="M373" s="9" t="s">
        <v>34</v>
      </c>
      <c r="N373" s="65" t="s">
        <v>6477</v>
      </c>
      <c r="O373" s="59"/>
      <c r="P373" s="98" t="s">
        <v>6694</v>
      </c>
      <c r="Q373" s="94"/>
      <c r="R373" s="99"/>
      <c r="S373" s="99"/>
      <c r="T373" s="99"/>
      <c r="U373" s="48" t="s">
        <v>6351</v>
      </c>
    </row>
    <row r="374" ht="33" spans="1:21">
      <c r="A374" s="69">
        <v>369</v>
      </c>
      <c r="B374" s="9" t="s">
        <v>6327</v>
      </c>
      <c r="C374" s="58"/>
      <c r="D374" s="59"/>
      <c r="E374" s="58"/>
      <c r="F374" s="94"/>
      <c r="G374" s="94"/>
      <c r="H374" s="94"/>
      <c r="I374" s="94"/>
      <c r="J374" s="94"/>
      <c r="K374" s="96"/>
      <c r="L374" s="97" t="s">
        <v>3271</v>
      </c>
      <c r="M374" s="9" t="s">
        <v>34</v>
      </c>
      <c r="N374" s="58"/>
      <c r="O374" s="59"/>
      <c r="P374" s="98" t="s">
        <v>6695</v>
      </c>
      <c r="Q374" s="94"/>
      <c r="R374" s="99"/>
      <c r="S374" s="99"/>
      <c r="T374" s="99"/>
      <c r="U374" s="101" t="s">
        <v>6192</v>
      </c>
    </row>
    <row r="375" ht="17.25" spans="1:21">
      <c r="A375" s="69">
        <v>370</v>
      </c>
      <c r="B375" s="9" t="s">
        <v>6327</v>
      </c>
      <c r="C375" s="58"/>
      <c r="D375" s="59"/>
      <c r="E375" s="58"/>
      <c r="F375" s="94"/>
      <c r="G375" s="94"/>
      <c r="H375" s="94"/>
      <c r="I375" s="94"/>
      <c r="J375" s="94"/>
      <c r="K375" s="96"/>
      <c r="L375" s="97" t="s">
        <v>4394</v>
      </c>
      <c r="M375" s="9" t="s">
        <v>34</v>
      </c>
      <c r="N375" s="58"/>
      <c r="O375" s="59"/>
      <c r="P375" s="98" t="s">
        <v>6696</v>
      </c>
      <c r="Q375" s="100" t="s">
        <v>6697</v>
      </c>
      <c r="R375" s="99"/>
      <c r="S375" s="99"/>
      <c r="T375" s="99"/>
      <c r="U375" s="101" t="s">
        <v>6192</v>
      </c>
    </row>
    <row r="376" ht="17.25" spans="1:21">
      <c r="A376" s="69">
        <v>371</v>
      </c>
      <c r="B376" s="9" t="s">
        <v>6327</v>
      </c>
      <c r="C376" s="58"/>
      <c r="D376" s="59"/>
      <c r="E376" s="58"/>
      <c r="F376" s="94"/>
      <c r="G376" s="94"/>
      <c r="H376" s="94"/>
      <c r="I376" s="94"/>
      <c r="J376" s="94"/>
      <c r="K376" s="96"/>
      <c r="L376" s="97" t="s">
        <v>4396</v>
      </c>
      <c r="M376" s="9" t="s">
        <v>34</v>
      </c>
      <c r="N376" s="58"/>
      <c r="O376" s="59"/>
      <c r="P376" s="98" t="s">
        <v>6698</v>
      </c>
      <c r="Q376" s="94"/>
      <c r="R376" s="99"/>
      <c r="S376" s="99"/>
      <c r="T376" s="99"/>
      <c r="U376" s="101" t="s">
        <v>6192</v>
      </c>
    </row>
    <row r="377" ht="34.5" spans="1:21">
      <c r="A377" s="69">
        <v>372</v>
      </c>
      <c r="B377" s="9" t="s">
        <v>6327</v>
      </c>
      <c r="C377" s="58"/>
      <c r="D377" s="59"/>
      <c r="E377" s="58"/>
      <c r="F377" s="94"/>
      <c r="G377" s="94"/>
      <c r="H377" s="94"/>
      <c r="I377" s="94"/>
      <c r="J377" s="94"/>
      <c r="K377" s="96"/>
      <c r="L377" s="97" t="s">
        <v>4398</v>
      </c>
      <c r="M377" s="9" t="s">
        <v>34</v>
      </c>
      <c r="N377" s="65" t="s">
        <v>6477</v>
      </c>
      <c r="O377" s="59"/>
      <c r="P377" s="98" t="s">
        <v>6699</v>
      </c>
      <c r="Q377" s="94"/>
      <c r="R377" s="99"/>
      <c r="S377" s="99"/>
      <c r="T377" s="99"/>
      <c r="U377" s="48" t="s">
        <v>6351</v>
      </c>
    </row>
    <row r="378" ht="49.5" spans="1:21">
      <c r="A378" s="69">
        <v>373</v>
      </c>
      <c r="B378" s="9" t="s">
        <v>6327</v>
      </c>
      <c r="C378" s="58"/>
      <c r="D378" s="59"/>
      <c r="E378" s="58"/>
      <c r="F378" s="94"/>
      <c r="G378" s="94"/>
      <c r="H378" s="94"/>
      <c r="I378" s="94"/>
      <c r="J378" s="94"/>
      <c r="K378" s="96"/>
      <c r="L378" s="97" t="s">
        <v>4400</v>
      </c>
      <c r="M378" s="9" t="s">
        <v>34</v>
      </c>
      <c r="N378" s="65" t="s">
        <v>6477</v>
      </c>
      <c r="O378" s="59"/>
      <c r="P378" s="98" t="s">
        <v>6700</v>
      </c>
      <c r="Q378" s="94"/>
      <c r="R378" s="99"/>
      <c r="S378" s="99"/>
      <c r="T378" s="99"/>
      <c r="U378" s="48" t="s">
        <v>6351</v>
      </c>
    </row>
    <row r="379" ht="33" spans="1:21">
      <c r="A379" s="69">
        <v>374</v>
      </c>
      <c r="B379" s="9" t="s">
        <v>6327</v>
      </c>
      <c r="C379" s="58"/>
      <c r="D379" s="59"/>
      <c r="E379" s="58"/>
      <c r="F379" s="94"/>
      <c r="G379" s="94"/>
      <c r="H379" s="94"/>
      <c r="I379" s="94"/>
      <c r="J379" s="94"/>
      <c r="K379" s="96"/>
      <c r="L379" s="97" t="s">
        <v>3296</v>
      </c>
      <c r="M379" s="9" t="s">
        <v>34</v>
      </c>
      <c r="N379" s="58"/>
      <c r="O379" s="59"/>
      <c r="P379" s="98" t="s">
        <v>6701</v>
      </c>
      <c r="Q379" s="94"/>
      <c r="R379" s="99"/>
      <c r="S379" s="99"/>
      <c r="T379" s="99"/>
      <c r="U379" s="101" t="s">
        <v>6192</v>
      </c>
    </row>
    <row r="380" ht="34.5" spans="1:21">
      <c r="A380" s="69">
        <v>375</v>
      </c>
      <c r="B380" s="9" t="s">
        <v>6638</v>
      </c>
      <c r="C380" s="58"/>
      <c r="D380" s="59"/>
      <c r="E380" s="58"/>
      <c r="F380" s="94"/>
      <c r="G380" s="94"/>
      <c r="H380" s="94"/>
      <c r="I380" s="94"/>
      <c r="J380" s="94"/>
      <c r="K380" s="98" t="s">
        <v>3426</v>
      </c>
      <c r="L380" s="97" t="s">
        <v>3427</v>
      </c>
      <c r="M380" s="9" t="s">
        <v>34</v>
      </c>
      <c r="N380" s="65" t="s">
        <v>4707</v>
      </c>
      <c r="O380" s="59"/>
      <c r="P380" s="98" t="s">
        <v>6702</v>
      </c>
      <c r="Q380" s="94"/>
      <c r="R380" s="99"/>
      <c r="S380" s="99"/>
      <c r="T380" s="99"/>
      <c r="U380" s="48" t="s">
        <v>6351</v>
      </c>
    </row>
    <row r="381" ht="34.5" spans="1:21">
      <c r="A381" s="69">
        <v>376</v>
      </c>
      <c r="B381" s="9" t="s">
        <v>6638</v>
      </c>
      <c r="C381" s="58"/>
      <c r="D381" s="59"/>
      <c r="E381" s="58"/>
      <c r="F381" s="94"/>
      <c r="G381" s="94"/>
      <c r="H381" s="94"/>
      <c r="I381" s="94"/>
      <c r="J381" s="94"/>
      <c r="K381" s="96"/>
      <c r="L381" s="97" t="s">
        <v>4403</v>
      </c>
      <c r="M381" s="9" t="s">
        <v>34</v>
      </c>
      <c r="N381" s="65" t="s">
        <v>4707</v>
      </c>
      <c r="O381" s="59"/>
      <c r="P381" s="98" t="s">
        <v>6703</v>
      </c>
      <c r="Q381" s="94"/>
      <c r="R381" s="99"/>
      <c r="S381" s="99"/>
      <c r="T381" s="99"/>
      <c r="U381" s="48" t="s">
        <v>6351</v>
      </c>
    </row>
    <row r="382" ht="34.5" spans="1:21">
      <c r="A382" s="69">
        <v>377</v>
      </c>
      <c r="B382" s="9" t="s">
        <v>6638</v>
      </c>
      <c r="C382" s="58"/>
      <c r="D382" s="59"/>
      <c r="E382" s="58"/>
      <c r="F382" s="94"/>
      <c r="G382" s="94"/>
      <c r="H382" s="94"/>
      <c r="I382" s="94"/>
      <c r="J382" s="94"/>
      <c r="K382" s="96"/>
      <c r="L382" s="97" t="s">
        <v>4405</v>
      </c>
      <c r="M382" s="9" t="s">
        <v>34</v>
      </c>
      <c r="N382" s="65" t="s">
        <v>4707</v>
      </c>
      <c r="O382" s="59"/>
      <c r="P382" s="98" t="s">
        <v>6704</v>
      </c>
      <c r="Q382" s="94"/>
      <c r="R382" s="99"/>
      <c r="S382" s="99"/>
      <c r="T382" s="99"/>
      <c r="U382" s="48" t="s">
        <v>6351</v>
      </c>
    </row>
    <row r="383" ht="34.5" spans="1:21">
      <c r="A383" s="69">
        <v>378</v>
      </c>
      <c r="B383" s="9" t="s">
        <v>6638</v>
      </c>
      <c r="C383" s="58"/>
      <c r="D383" s="59"/>
      <c r="E383" s="58"/>
      <c r="F383" s="94"/>
      <c r="G383" s="94"/>
      <c r="H383" s="94"/>
      <c r="I383" s="94"/>
      <c r="J383" s="94"/>
      <c r="K383" s="96"/>
      <c r="L383" s="97" t="s">
        <v>4407</v>
      </c>
      <c r="M383" s="9" t="s">
        <v>34</v>
      </c>
      <c r="N383" s="65" t="s">
        <v>4707</v>
      </c>
      <c r="O383" s="59"/>
      <c r="P383" s="98" t="s">
        <v>6705</v>
      </c>
      <c r="Q383" s="94"/>
      <c r="R383" s="99"/>
      <c r="S383" s="99"/>
      <c r="T383" s="99"/>
      <c r="U383" s="48" t="s">
        <v>6351</v>
      </c>
    </row>
    <row r="384" ht="34.5" spans="1:21">
      <c r="A384" s="69">
        <v>379</v>
      </c>
      <c r="B384" s="9" t="s">
        <v>6638</v>
      </c>
      <c r="C384" s="58"/>
      <c r="D384" s="59"/>
      <c r="E384" s="58"/>
      <c r="F384" s="94"/>
      <c r="G384" s="94"/>
      <c r="H384" s="94"/>
      <c r="I384" s="94"/>
      <c r="J384" s="94"/>
      <c r="K384" s="96"/>
      <c r="L384" s="97" t="s">
        <v>3433</v>
      </c>
      <c r="M384" s="9" t="s">
        <v>34</v>
      </c>
      <c r="N384" s="65" t="s">
        <v>4707</v>
      </c>
      <c r="O384" s="59"/>
      <c r="P384" s="98" t="s">
        <v>6706</v>
      </c>
      <c r="Q384" s="94"/>
      <c r="R384" s="99"/>
      <c r="S384" s="99"/>
      <c r="T384" s="99"/>
      <c r="U384" s="48" t="s">
        <v>6351</v>
      </c>
    </row>
    <row r="385" ht="34.5" spans="1:21">
      <c r="A385" s="69">
        <v>380</v>
      </c>
      <c r="B385" s="26" t="s">
        <v>6638</v>
      </c>
      <c r="C385" s="58"/>
      <c r="D385" s="59"/>
      <c r="E385" s="58"/>
      <c r="F385" s="94"/>
      <c r="G385" s="94"/>
      <c r="H385" s="94"/>
      <c r="I385" s="94"/>
      <c r="J385" s="94"/>
      <c r="K385" s="96"/>
      <c r="L385" s="102" t="s">
        <v>4410</v>
      </c>
      <c r="M385" s="9" t="s">
        <v>34</v>
      </c>
      <c r="N385" s="65" t="s">
        <v>4707</v>
      </c>
      <c r="O385" s="59"/>
      <c r="P385" s="98" t="s">
        <v>6707</v>
      </c>
      <c r="Q385" s="94"/>
      <c r="R385" s="99"/>
      <c r="S385" s="99"/>
      <c r="T385" s="99"/>
      <c r="U385" s="48" t="s">
        <v>6351</v>
      </c>
    </row>
    <row r="386" ht="33" spans="1:21">
      <c r="A386" s="69">
        <v>381</v>
      </c>
      <c r="B386" s="26" t="s">
        <v>6638</v>
      </c>
      <c r="C386" s="58"/>
      <c r="D386" s="59"/>
      <c r="E386" s="58"/>
      <c r="F386" s="94"/>
      <c r="G386" s="94"/>
      <c r="H386" s="94"/>
      <c r="I386" s="94"/>
      <c r="J386" s="94"/>
      <c r="K386" s="96"/>
      <c r="L386" s="103" t="s">
        <v>4412</v>
      </c>
      <c r="M386" s="9" t="s">
        <v>34</v>
      </c>
      <c r="N386" s="58"/>
      <c r="O386" s="59"/>
      <c r="P386" s="98" t="s">
        <v>6708</v>
      </c>
      <c r="Q386" s="94"/>
      <c r="R386" s="99"/>
      <c r="S386" s="99"/>
      <c r="T386" s="99"/>
      <c r="U386" s="101" t="s">
        <v>6192</v>
      </c>
    </row>
    <row r="387" ht="34.5" spans="1:21">
      <c r="A387" s="69">
        <v>382</v>
      </c>
      <c r="B387" s="26" t="s">
        <v>6638</v>
      </c>
      <c r="C387" s="58"/>
      <c r="D387" s="59"/>
      <c r="E387" s="58"/>
      <c r="F387" s="94"/>
      <c r="G387" s="94"/>
      <c r="H387" s="94"/>
      <c r="I387" s="94"/>
      <c r="J387" s="94"/>
      <c r="K387" s="96"/>
      <c r="L387" s="102" t="s">
        <v>4414</v>
      </c>
      <c r="M387" s="9" t="s">
        <v>34</v>
      </c>
      <c r="N387" s="65" t="s">
        <v>4707</v>
      </c>
      <c r="O387" s="59"/>
      <c r="P387" s="98" t="s">
        <v>6709</v>
      </c>
      <c r="Q387" s="94"/>
      <c r="R387" s="99"/>
      <c r="S387" s="99"/>
      <c r="T387" s="99"/>
      <c r="U387" s="48" t="s">
        <v>6351</v>
      </c>
    </row>
    <row r="388" ht="49.5" spans="1:21">
      <c r="A388" s="69">
        <v>383</v>
      </c>
      <c r="B388" s="26" t="s">
        <v>6638</v>
      </c>
      <c r="C388" s="58"/>
      <c r="D388" s="59"/>
      <c r="E388" s="58"/>
      <c r="F388" s="94"/>
      <c r="G388" s="94"/>
      <c r="H388" s="94"/>
      <c r="I388" s="94"/>
      <c r="J388" s="94"/>
      <c r="K388" s="96"/>
      <c r="L388" s="102" t="s">
        <v>3436</v>
      </c>
      <c r="M388" s="9" t="s">
        <v>34</v>
      </c>
      <c r="N388" s="65" t="s">
        <v>4707</v>
      </c>
      <c r="O388" s="59"/>
      <c r="P388" s="98" t="s">
        <v>3435</v>
      </c>
      <c r="Q388" s="94"/>
      <c r="R388" s="99"/>
      <c r="S388" s="99"/>
      <c r="T388" s="99"/>
      <c r="U388" s="48" t="s">
        <v>6351</v>
      </c>
    </row>
    <row r="389" ht="34.5" spans="1:21">
      <c r="A389" s="69">
        <v>384</v>
      </c>
      <c r="B389" s="26" t="s">
        <v>6638</v>
      </c>
      <c r="C389" s="58"/>
      <c r="D389" s="59"/>
      <c r="E389" s="58"/>
      <c r="F389" s="94"/>
      <c r="G389" s="94"/>
      <c r="H389" s="94"/>
      <c r="I389" s="94"/>
      <c r="J389" s="94"/>
      <c r="K389" s="96"/>
      <c r="L389" s="97" t="s">
        <v>3439</v>
      </c>
      <c r="M389" s="9" t="s">
        <v>34</v>
      </c>
      <c r="N389" s="65" t="s">
        <v>6477</v>
      </c>
      <c r="O389" s="59"/>
      <c r="P389" s="98" t="s">
        <v>6710</v>
      </c>
      <c r="Q389" s="94"/>
      <c r="R389" s="99"/>
      <c r="S389" s="99"/>
      <c r="T389" s="99"/>
      <c r="U389" s="48" t="s">
        <v>6351</v>
      </c>
    </row>
    <row r="390" ht="34.5" spans="1:21">
      <c r="A390" s="69">
        <v>385</v>
      </c>
      <c r="B390" s="26" t="s">
        <v>6638</v>
      </c>
      <c r="C390" s="58"/>
      <c r="D390" s="59"/>
      <c r="E390" s="58"/>
      <c r="F390" s="94"/>
      <c r="G390" s="94"/>
      <c r="H390" s="94"/>
      <c r="I390" s="94"/>
      <c r="J390" s="94"/>
      <c r="K390" s="96"/>
      <c r="L390" s="102" t="s">
        <v>3430</v>
      </c>
      <c r="M390" s="9" t="s">
        <v>34</v>
      </c>
      <c r="N390" s="65" t="s">
        <v>4707</v>
      </c>
      <c r="O390" s="59"/>
      <c r="P390" s="98" t="s">
        <v>3429</v>
      </c>
      <c r="Q390" s="94"/>
      <c r="R390" s="99"/>
      <c r="S390" s="99"/>
      <c r="T390" s="99"/>
      <c r="U390" s="48" t="s">
        <v>6351</v>
      </c>
    </row>
    <row r="391" ht="17.25" spans="1:21">
      <c r="A391" s="69">
        <v>386</v>
      </c>
      <c r="B391" s="26" t="s">
        <v>6638</v>
      </c>
      <c r="C391" s="58"/>
      <c r="D391" s="59"/>
      <c r="E391" s="58"/>
      <c r="F391" s="94"/>
      <c r="G391" s="94"/>
      <c r="H391" s="94"/>
      <c r="I391" s="94"/>
      <c r="J391" s="94"/>
      <c r="K391" s="98" t="s">
        <v>3377</v>
      </c>
      <c r="L391" s="97" t="s">
        <v>2570</v>
      </c>
      <c r="M391" s="9" t="s">
        <v>34</v>
      </c>
      <c r="N391" s="58"/>
      <c r="O391" s="59"/>
      <c r="P391" s="98" t="s">
        <v>6711</v>
      </c>
      <c r="Q391" s="94"/>
      <c r="R391" s="99"/>
      <c r="S391" s="99"/>
      <c r="T391" s="99"/>
      <c r="U391" s="101" t="s">
        <v>6192</v>
      </c>
    </row>
    <row r="392" ht="33" spans="1:21">
      <c r="A392" s="69">
        <v>387</v>
      </c>
      <c r="B392" s="26" t="s">
        <v>6638</v>
      </c>
      <c r="C392" s="58"/>
      <c r="D392" s="59"/>
      <c r="E392" s="58"/>
      <c r="F392" s="94"/>
      <c r="G392" s="94"/>
      <c r="H392" s="94"/>
      <c r="I392" s="94"/>
      <c r="J392" s="94"/>
      <c r="K392" s="96"/>
      <c r="L392" s="102" t="s">
        <v>995</v>
      </c>
      <c r="M392" s="9" t="s">
        <v>34</v>
      </c>
      <c r="N392" s="58"/>
      <c r="O392" s="59"/>
      <c r="P392" s="98" t="s">
        <v>6712</v>
      </c>
      <c r="Q392" s="94"/>
      <c r="R392" s="99"/>
      <c r="S392" s="99"/>
      <c r="T392" s="99"/>
      <c r="U392" s="101" t="s">
        <v>6192</v>
      </c>
    </row>
    <row r="393" ht="66" spans="1:21">
      <c r="A393" s="69">
        <v>388</v>
      </c>
      <c r="B393" s="26" t="s">
        <v>6638</v>
      </c>
      <c r="C393" s="17"/>
      <c r="D393" s="19"/>
      <c r="E393" s="17"/>
      <c r="F393" s="95"/>
      <c r="G393" s="95"/>
      <c r="H393" s="95"/>
      <c r="I393" s="95"/>
      <c r="J393" s="95"/>
      <c r="K393" s="98" t="s">
        <v>4376</v>
      </c>
      <c r="L393" s="102" t="s">
        <v>4388</v>
      </c>
      <c r="M393" s="9" t="s">
        <v>34</v>
      </c>
      <c r="N393" s="17"/>
      <c r="O393" s="19"/>
      <c r="P393" s="107" t="s">
        <v>6713</v>
      </c>
      <c r="Q393" s="95"/>
      <c r="R393" s="99"/>
      <c r="S393" s="99"/>
      <c r="T393" s="99"/>
      <c r="U393" s="101" t="s">
        <v>6192</v>
      </c>
    </row>
    <row r="394" ht="49.5" spans="1:21">
      <c r="A394" s="69">
        <v>389</v>
      </c>
      <c r="B394" s="26" t="s">
        <v>6638</v>
      </c>
      <c r="C394" s="58"/>
      <c r="D394" s="59"/>
      <c r="E394" s="58"/>
      <c r="F394" s="94"/>
      <c r="G394" s="94"/>
      <c r="H394" s="94"/>
      <c r="I394" s="94"/>
      <c r="J394" s="94"/>
      <c r="K394" s="96"/>
      <c r="L394" s="102" t="s">
        <v>4424</v>
      </c>
      <c r="M394" s="9" t="s">
        <v>34</v>
      </c>
      <c r="N394" s="58"/>
      <c r="O394" s="59"/>
      <c r="P394" s="98" t="s">
        <v>6714</v>
      </c>
      <c r="Q394" s="94"/>
      <c r="R394" s="99"/>
      <c r="S394" s="99"/>
      <c r="T394" s="99"/>
      <c r="U394" s="101" t="s">
        <v>6192</v>
      </c>
    </row>
    <row r="395" ht="49.5" spans="1:21">
      <c r="A395" s="69">
        <v>390</v>
      </c>
      <c r="B395" s="26" t="s">
        <v>6638</v>
      </c>
      <c r="C395" s="58"/>
      <c r="D395" s="59"/>
      <c r="E395" s="58"/>
      <c r="F395" s="94"/>
      <c r="G395" s="94"/>
      <c r="H395" s="94"/>
      <c r="I395" s="94"/>
      <c r="J395" s="94"/>
      <c r="K395" s="96"/>
      <c r="L395" s="102" t="s">
        <v>4380</v>
      </c>
      <c r="M395" s="9" t="s">
        <v>34</v>
      </c>
      <c r="N395" s="17"/>
      <c r="O395" s="19"/>
      <c r="P395" s="98" t="s">
        <v>6715</v>
      </c>
      <c r="Q395" s="94"/>
      <c r="R395" s="99"/>
      <c r="S395" s="99"/>
      <c r="T395" s="99"/>
      <c r="U395" s="101" t="s">
        <v>6192</v>
      </c>
    </row>
    <row r="396" ht="33" spans="1:21">
      <c r="A396" s="69">
        <v>391</v>
      </c>
      <c r="B396" s="26" t="s">
        <v>6638</v>
      </c>
      <c r="C396" s="58"/>
      <c r="D396" s="59"/>
      <c r="E396" s="58"/>
      <c r="F396" s="94"/>
      <c r="G396" s="94"/>
      <c r="H396" s="94"/>
      <c r="I396" s="94"/>
      <c r="J396" s="94"/>
      <c r="K396" s="96"/>
      <c r="L396" s="102" t="s">
        <v>4427</v>
      </c>
      <c r="M396" s="9" t="s">
        <v>34</v>
      </c>
      <c r="N396" s="58"/>
      <c r="O396" s="59"/>
      <c r="P396" s="98" t="s">
        <v>6716</v>
      </c>
      <c r="Q396" s="94"/>
      <c r="R396" s="99"/>
      <c r="S396" s="99"/>
      <c r="T396" s="99"/>
      <c r="U396" s="101" t="s">
        <v>6192</v>
      </c>
    </row>
    <row r="397" ht="66" spans="1:21">
      <c r="A397" s="69">
        <v>392</v>
      </c>
      <c r="B397" s="26" t="s">
        <v>6638</v>
      </c>
      <c r="C397" s="17"/>
      <c r="D397" s="19"/>
      <c r="E397" s="17"/>
      <c r="F397" s="95"/>
      <c r="G397" s="95"/>
      <c r="H397" s="95"/>
      <c r="I397" s="95"/>
      <c r="J397" s="95"/>
      <c r="K397" s="104"/>
      <c r="L397" s="102" t="s">
        <v>4429</v>
      </c>
      <c r="M397" s="9" t="s">
        <v>34</v>
      </c>
      <c r="N397" s="17"/>
      <c r="O397" s="19"/>
      <c r="P397" s="107" t="s">
        <v>6717</v>
      </c>
      <c r="Q397" s="95"/>
      <c r="R397" s="99"/>
      <c r="S397" s="99"/>
      <c r="T397" s="99"/>
      <c r="U397" s="101" t="s">
        <v>6192</v>
      </c>
    </row>
    <row r="398" ht="33" spans="1:21">
      <c r="A398" s="69">
        <v>393</v>
      </c>
      <c r="B398" s="26" t="s">
        <v>6638</v>
      </c>
      <c r="C398" s="58"/>
      <c r="D398" s="59"/>
      <c r="E398" s="58"/>
      <c r="F398" s="94"/>
      <c r="G398" s="94"/>
      <c r="H398" s="94"/>
      <c r="I398" s="94"/>
      <c r="J398" s="94"/>
      <c r="K398" s="96"/>
      <c r="L398" s="105" t="s">
        <v>4431</v>
      </c>
      <c r="M398" s="9" t="s">
        <v>34</v>
      </c>
      <c r="N398" s="58"/>
      <c r="O398" s="59"/>
      <c r="P398" s="98" t="s">
        <v>6718</v>
      </c>
      <c r="Q398" s="94"/>
      <c r="R398" s="99"/>
      <c r="S398" s="99"/>
      <c r="T398" s="99"/>
      <c r="U398" s="101" t="s">
        <v>6192</v>
      </c>
    </row>
    <row r="399" ht="49.5" spans="1:21">
      <c r="A399" s="69">
        <v>394</v>
      </c>
      <c r="B399" s="26" t="s">
        <v>6638</v>
      </c>
      <c r="C399" s="58"/>
      <c r="D399" s="59"/>
      <c r="E399" s="58"/>
      <c r="F399" s="94"/>
      <c r="G399" s="94"/>
      <c r="H399" s="94"/>
      <c r="I399" s="94"/>
      <c r="J399" s="94"/>
      <c r="K399" s="96"/>
      <c r="L399" s="105" t="s">
        <v>4433</v>
      </c>
      <c r="M399" s="9" t="s">
        <v>34</v>
      </c>
      <c r="N399" s="58"/>
      <c r="O399" s="59"/>
      <c r="P399" s="98" t="s">
        <v>6719</v>
      </c>
      <c r="Q399" s="94"/>
      <c r="R399" s="99"/>
      <c r="S399" s="99"/>
      <c r="T399" s="99"/>
      <c r="U399" s="101" t="s">
        <v>6192</v>
      </c>
    </row>
    <row r="400" ht="49.5" spans="1:21">
      <c r="A400" s="69">
        <v>395</v>
      </c>
      <c r="B400" s="26" t="s">
        <v>6638</v>
      </c>
      <c r="C400" s="58"/>
      <c r="D400" s="59"/>
      <c r="E400" s="58"/>
      <c r="F400" s="94"/>
      <c r="G400" s="94"/>
      <c r="H400" s="94"/>
      <c r="I400" s="94"/>
      <c r="J400" s="94"/>
      <c r="K400" s="96"/>
      <c r="L400" s="97" t="s">
        <v>4382</v>
      </c>
      <c r="M400" s="9" t="s">
        <v>34</v>
      </c>
      <c r="N400" s="58"/>
      <c r="O400" s="59"/>
      <c r="P400" s="98" t="s">
        <v>6720</v>
      </c>
      <c r="Q400" s="94"/>
      <c r="R400" s="99"/>
      <c r="S400" s="99"/>
      <c r="T400" s="99"/>
      <c r="U400" s="101" t="s">
        <v>6192</v>
      </c>
    </row>
    <row r="401" ht="33" spans="1:21">
      <c r="A401" s="69">
        <v>396</v>
      </c>
      <c r="B401" s="26" t="s">
        <v>6638</v>
      </c>
      <c r="C401" s="58"/>
      <c r="D401" s="59"/>
      <c r="E401" s="58"/>
      <c r="F401" s="94"/>
      <c r="G401" s="94"/>
      <c r="H401" s="94"/>
      <c r="I401" s="94"/>
      <c r="J401" s="94"/>
      <c r="K401" s="96"/>
      <c r="L401" s="105" t="s">
        <v>4386</v>
      </c>
      <c r="M401" s="9" t="s">
        <v>34</v>
      </c>
      <c r="N401" s="58"/>
      <c r="O401" s="59"/>
      <c r="P401" s="98" t="s">
        <v>6721</v>
      </c>
      <c r="Q401" s="94"/>
      <c r="R401" s="99"/>
      <c r="S401" s="99"/>
      <c r="T401" s="99"/>
      <c r="U401" s="101" t="s">
        <v>6192</v>
      </c>
    </row>
    <row r="402" ht="49.5" spans="1:21">
      <c r="A402" s="69">
        <v>397</v>
      </c>
      <c r="B402" s="26" t="s">
        <v>6638</v>
      </c>
      <c r="C402" s="58"/>
      <c r="D402" s="59"/>
      <c r="E402" s="58"/>
      <c r="F402" s="94"/>
      <c r="G402" s="94"/>
      <c r="H402" s="94"/>
      <c r="I402" s="94"/>
      <c r="J402" s="94"/>
      <c r="K402" s="96"/>
      <c r="L402" s="97" t="s">
        <v>4437</v>
      </c>
      <c r="M402" s="9" t="s">
        <v>34</v>
      </c>
      <c r="N402" s="58"/>
      <c r="O402" s="59"/>
      <c r="P402" s="98" t="s">
        <v>6722</v>
      </c>
      <c r="Q402" s="94"/>
      <c r="R402" s="99"/>
      <c r="S402" s="99"/>
      <c r="T402" s="99"/>
      <c r="U402" s="101" t="s">
        <v>6192</v>
      </c>
    </row>
    <row r="403" ht="33" spans="1:21">
      <c r="A403" s="69">
        <v>398</v>
      </c>
      <c r="B403" s="26" t="s">
        <v>6638</v>
      </c>
      <c r="C403" s="58"/>
      <c r="D403" s="59"/>
      <c r="E403" s="58"/>
      <c r="F403" s="94"/>
      <c r="G403" s="94"/>
      <c r="H403" s="94"/>
      <c r="I403" s="94"/>
      <c r="J403" s="94"/>
      <c r="K403" s="96"/>
      <c r="L403" s="97" t="s">
        <v>4439</v>
      </c>
      <c r="M403" s="9" t="s">
        <v>34</v>
      </c>
      <c r="N403" s="58"/>
      <c r="O403" s="59"/>
      <c r="P403" s="98" t="s">
        <v>6723</v>
      </c>
      <c r="Q403" s="94"/>
      <c r="R403" s="99"/>
      <c r="S403" s="99"/>
      <c r="T403" s="99"/>
      <c r="U403" s="101" t="s">
        <v>6192</v>
      </c>
    </row>
    <row r="404" ht="33" spans="1:21">
      <c r="A404" s="69">
        <v>399</v>
      </c>
      <c r="B404" s="26" t="s">
        <v>6638</v>
      </c>
      <c r="C404" s="58"/>
      <c r="D404" s="59"/>
      <c r="E404" s="58"/>
      <c r="F404" s="94"/>
      <c r="G404" s="94"/>
      <c r="H404" s="94"/>
      <c r="I404" s="94"/>
      <c r="J404" s="94"/>
      <c r="K404" s="96"/>
      <c r="L404" s="97" t="s">
        <v>4442</v>
      </c>
      <c r="M404" s="9" t="s">
        <v>34</v>
      </c>
      <c r="N404" s="58"/>
      <c r="O404" s="59"/>
      <c r="P404" s="98" t="s">
        <v>6724</v>
      </c>
      <c r="Q404" s="94"/>
      <c r="R404" s="99"/>
      <c r="S404" s="99"/>
      <c r="T404" s="99"/>
      <c r="U404" s="101" t="s">
        <v>6192</v>
      </c>
    </row>
    <row r="405" ht="33" spans="1:21">
      <c r="A405" s="69">
        <v>400</v>
      </c>
      <c r="B405" s="26" t="s">
        <v>6638</v>
      </c>
      <c r="C405" s="58"/>
      <c r="D405" s="59"/>
      <c r="E405" s="58"/>
      <c r="F405" s="94"/>
      <c r="G405" s="94"/>
      <c r="H405" s="94"/>
      <c r="I405" s="94"/>
      <c r="J405" s="94"/>
      <c r="K405" s="96"/>
      <c r="L405" s="97" t="s">
        <v>4384</v>
      </c>
      <c r="M405" s="9" t="s">
        <v>34</v>
      </c>
      <c r="N405" s="58"/>
      <c r="O405" s="59"/>
      <c r="P405" s="98" t="s">
        <v>6725</v>
      </c>
      <c r="Q405" s="94"/>
      <c r="R405" s="99"/>
      <c r="S405" s="99"/>
      <c r="T405" s="99"/>
      <c r="U405" s="101" t="s">
        <v>6192</v>
      </c>
    </row>
    <row r="406" ht="33" spans="1:21">
      <c r="A406" s="69">
        <v>401</v>
      </c>
      <c r="B406" s="26" t="s">
        <v>6638</v>
      </c>
      <c r="C406" s="58"/>
      <c r="D406" s="59"/>
      <c r="E406" s="58"/>
      <c r="F406" s="94"/>
      <c r="G406" s="94"/>
      <c r="H406" s="94"/>
      <c r="I406" s="94"/>
      <c r="J406" s="94"/>
      <c r="K406" s="96"/>
      <c r="L406" s="102" t="s">
        <v>4445</v>
      </c>
      <c r="M406" s="9" t="s">
        <v>34</v>
      </c>
      <c r="N406" s="58"/>
      <c r="O406" s="59"/>
      <c r="P406" s="98" t="s">
        <v>6726</v>
      </c>
      <c r="Q406" s="94"/>
      <c r="R406" s="99"/>
      <c r="S406" s="99"/>
      <c r="T406" s="99"/>
      <c r="U406" s="101" t="s">
        <v>6192</v>
      </c>
    </row>
    <row r="407" ht="49.5" spans="1:21">
      <c r="A407" s="69">
        <v>402</v>
      </c>
      <c r="B407" s="26" t="s">
        <v>6638</v>
      </c>
      <c r="C407" s="58"/>
      <c r="D407" s="59"/>
      <c r="E407" s="58"/>
      <c r="F407" s="94"/>
      <c r="G407" s="94"/>
      <c r="H407" s="94"/>
      <c r="I407" s="94"/>
      <c r="J407" s="94"/>
      <c r="K407" s="96"/>
      <c r="L407" s="102" t="s">
        <v>4447</v>
      </c>
      <c r="M407" s="9" t="s">
        <v>34</v>
      </c>
      <c r="N407" s="58"/>
      <c r="O407" s="59"/>
      <c r="P407" s="98" t="s">
        <v>6727</v>
      </c>
      <c r="Q407" s="94"/>
      <c r="R407" s="99"/>
      <c r="S407" s="99"/>
      <c r="T407" s="99"/>
      <c r="U407" s="101" t="s">
        <v>6192</v>
      </c>
    </row>
    <row r="408" ht="33" spans="1:21">
      <c r="A408" s="69">
        <v>403</v>
      </c>
      <c r="B408" s="26" t="s">
        <v>6638</v>
      </c>
      <c r="C408" s="58"/>
      <c r="D408" s="59"/>
      <c r="E408" s="58"/>
      <c r="F408" s="94"/>
      <c r="G408" s="94"/>
      <c r="H408" s="94"/>
      <c r="I408" s="94"/>
      <c r="J408" s="94"/>
      <c r="K408" s="96"/>
      <c r="L408" s="102" t="s">
        <v>4449</v>
      </c>
      <c r="M408" s="9" t="s">
        <v>34</v>
      </c>
      <c r="N408" s="58"/>
      <c r="O408" s="59"/>
      <c r="P408" s="98" t="s">
        <v>6728</v>
      </c>
      <c r="Q408" s="94"/>
      <c r="R408" s="99"/>
      <c r="S408" s="99"/>
      <c r="T408" s="99"/>
      <c r="U408" s="101" t="s">
        <v>6192</v>
      </c>
    </row>
    <row r="409" ht="33" spans="1:21">
      <c r="A409" s="69">
        <v>404</v>
      </c>
      <c r="B409" s="26" t="s">
        <v>6638</v>
      </c>
      <c r="C409" s="58"/>
      <c r="D409" s="59"/>
      <c r="E409" s="58"/>
      <c r="F409" s="94"/>
      <c r="G409" s="94"/>
      <c r="H409" s="94"/>
      <c r="I409" s="94"/>
      <c r="J409" s="94"/>
      <c r="K409" s="96"/>
      <c r="L409" s="105" t="s">
        <v>4451</v>
      </c>
      <c r="M409" s="9" t="s">
        <v>34</v>
      </c>
      <c r="N409" s="58"/>
      <c r="O409" s="59"/>
      <c r="P409" s="98" t="s">
        <v>6729</v>
      </c>
      <c r="Q409" s="94"/>
      <c r="R409" s="99"/>
      <c r="S409" s="99"/>
      <c r="T409" s="99"/>
      <c r="U409" s="101" t="s">
        <v>6192</v>
      </c>
    </row>
    <row r="410" ht="33" spans="1:21">
      <c r="A410" s="69">
        <v>405</v>
      </c>
      <c r="B410" s="26" t="s">
        <v>6638</v>
      </c>
      <c r="C410" s="58"/>
      <c r="D410" s="59"/>
      <c r="E410" s="58"/>
      <c r="F410" s="94"/>
      <c r="G410" s="94"/>
      <c r="H410" s="94"/>
      <c r="I410" s="94"/>
      <c r="J410" s="94"/>
      <c r="K410" s="96"/>
      <c r="L410" s="103" t="s">
        <v>4453</v>
      </c>
      <c r="M410" s="9" t="s">
        <v>34</v>
      </c>
      <c r="N410" s="58"/>
      <c r="O410" s="59"/>
      <c r="P410" s="98" t="s">
        <v>6730</v>
      </c>
      <c r="Q410" s="94"/>
      <c r="R410" s="99"/>
      <c r="S410" s="99"/>
      <c r="T410" s="99"/>
      <c r="U410" s="101" t="s">
        <v>6192</v>
      </c>
    </row>
    <row r="411" ht="33" spans="1:21">
      <c r="A411" s="69">
        <v>406</v>
      </c>
      <c r="B411" s="26" t="s">
        <v>6638</v>
      </c>
      <c r="C411" s="58"/>
      <c r="D411" s="59"/>
      <c r="E411" s="58"/>
      <c r="F411" s="94"/>
      <c r="G411" s="94"/>
      <c r="H411" s="94"/>
      <c r="I411" s="94"/>
      <c r="J411" s="94"/>
      <c r="K411" s="96"/>
      <c r="L411" s="106" t="s">
        <v>4455</v>
      </c>
      <c r="M411" s="9" t="s">
        <v>34</v>
      </c>
      <c r="N411" s="58"/>
      <c r="O411" s="59"/>
      <c r="P411" s="98" t="s">
        <v>6731</v>
      </c>
      <c r="Q411" s="94"/>
      <c r="R411" s="99"/>
      <c r="S411" s="99"/>
      <c r="T411" s="99"/>
      <c r="U411" s="101" t="s">
        <v>6192</v>
      </c>
    </row>
    <row r="412" ht="33" spans="1:21">
      <c r="A412" s="69">
        <v>407</v>
      </c>
      <c r="B412" s="26" t="s">
        <v>6638</v>
      </c>
      <c r="C412" s="58"/>
      <c r="D412" s="59"/>
      <c r="E412" s="58"/>
      <c r="F412" s="94"/>
      <c r="G412" s="94"/>
      <c r="H412" s="94"/>
      <c r="I412" s="94"/>
      <c r="J412" s="94"/>
      <c r="K412" s="96"/>
      <c r="L412" s="97" t="s">
        <v>4457</v>
      </c>
      <c r="M412" s="9" t="s">
        <v>34</v>
      </c>
      <c r="N412" s="58"/>
      <c r="O412" s="59"/>
      <c r="P412" s="98" t="s">
        <v>6732</v>
      </c>
      <c r="Q412" s="94"/>
      <c r="R412" s="99"/>
      <c r="S412" s="99"/>
      <c r="T412" s="99"/>
      <c r="U412" s="101" t="s">
        <v>6192</v>
      </c>
    </row>
    <row r="413" ht="33" spans="1:21">
      <c r="A413" s="69">
        <v>408</v>
      </c>
      <c r="B413" s="26" t="s">
        <v>6638</v>
      </c>
      <c r="C413" s="58"/>
      <c r="D413" s="59"/>
      <c r="E413" s="58"/>
      <c r="F413" s="94"/>
      <c r="G413" s="94"/>
      <c r="H413" s="94"/>
      <c r="I413" s="94"/>
      <c r="J413" s="94"/>
      <c r="K413" s="98" t="s">
        <v>4420</v>
      </c>
      <c r="L413" s="105" t="s">
        <v>4459</v>
      </c>
      <c r="M413" s="9" t="s">
        <v>34</v>
      </c>
      <c r="N413" s="58"/>
      <c r="O413" s="59"/>
      <c r="P413" s="98" t="s">
        <v>6733</v>
      </c>
      <c r="Q413" s="94"/>
      <c r="R413" s="99"/>
      <c r="S413" s="99"/>
      <c r="T413" s="99"/>
      <c r="U413" s="101" t="s">
        <v>6192</v>
      </c>
    </row>
    <row r="414" ht="82.5" spans="1:21">
      <c r="A414" s="69">
        <v>409</v>
      </c>
      <c r="B414" s="26" t="s">
        <v>6638</v>
      </c>
      <c r="C414" s="17"/>
      <c r="D414" s="19"/>
      <c r="E414" s="17"/>
      <c r="F414" s="95"/>
      <c r="G414" s="95"/>
      <c r="H414" s="95"/>
      <c r="I414" s="95"/>
      <c r="J414" s="95"/>
      <c r="K414" s="104"/>
      <c r="L414" s="102" t="s">
        <v>4419</v>
      </c>
      <c r="M414" s="9" t="s">
        <v>34</v>
      </c>
      <c r="N414" s="65" t="s">
        <v>6477</v>
      </c>
      <c r="O414" s="18" t="s">
        <v>6734</v>
      </c>
      <c r="P414" s="107" t="s">
        <v>6735</v>
      </c>
      <c r="Q414" s="95"/>
      <c r="R414" s="99"/>
      <c r="S414" s="99"/>
      <c r="T414" s="99"/>
      <c r="U414" s="48" t="s">
        <v>6351</v>
      </c>
    </row>
    <row r="415" ht="66" spans="1:21">
      <c r="A415" s="69">
        <v>410</v>
      </c>
      <c r="B415" s="26" t="s">
        <v>6638</v>
      </c>
      <c r="C415" s="17"/>
      <c r="D415" s="19"/>
      <c r="E415" s="17"/>
      <c r="F415" s="95"/>
      <c r="G415" s="95"/>
      <c r="H415" s="95"/>
      <c r="I415" s="95"/>
      <c r="J415" s="95"/>
      <c r="K415" s="98" t="s">
        <v>1253</v>
      </c>
      <c r="L415" s="102" t="s">
        <v>4462</v>
      </c>
      <c r="M415" s="9" t="s">
        <v>34</v>
      </c>
      <c r="N415" s="65" t="s">
        <v>6477</v>
      </c>
      <c r="O415" s="18" t="s">
        <v>6734</v>
      </c>
      <c r="P415" s="107" t="s">
        <v>6736</v>
      </c>
      <c r="Q415" s="95"/>
      <c r="R415" s="99"/>
      <c r="S415" s="99"/>
      <c r="T415" s="99"/>
      <c r="U415" s="48" t="s">
        <v>6351</v>
      </c>
    </row>
    <row r="416" ht="33" spans="1:21">
      <c r="A416" s="69">
        <v>411</v>
      </c>
      <c r="B416" s="26" t="s">
        <v>6638</v>
      </c>
      <c r="C416" s="58"/>
      <c r="D416" s="59"/>
      <c r="E416" s="58"/>
      <c r="F416" s="94"/>
      <c r="G416" s="94"/>
      <c r="H416" s="94"/>
      <c r="I416" s="94"/>
      <c r="J416" s="94"/>
      <c r="K416" s="96"/>
      <c r="L416" s="97" t="s">
        <v>1254</v>
      </c>
      <c r="M416" s="9" t="s">
        <v>34</v>
      </c>
      <c r="N416" s="58"/>
      <c r="O416" s="59"/>
      <c r="P416" s="98" t="s">
        <v>6737</v>
      </c>
      <c r="Q416" s="94"/>
      <c r="R416" s="99"/>
      <c r="S416" s="99"/>
      <c r="T416" s="99"/>
      <c r="U416" s="101" t="s">
        <v>6192</v>
      </c>
    </row>
    <row r="417" ht="66" spans="1:21">
      <c r="A417" s="69">
        <v>412</v>
      </c>
      <c r="B417" s="26" t="s">
        <v>6638</v>
      </c>
      <c r="C417" s="17"/>
      <c r="D417" s="19"/>
      <c r="E417" s="17"/>
      <c r="F417" s="95"/>
      <c r="G417" s="95"/>
      <c r="H417" s="95"/>
      <c r="I417" s="95"/>
      <c r="J417" s="95"/>
      <c r="K417" s="104"/>
      <c r="L417" s="97" t="s">
        <v>4396</v>
      </c>
      <c r="M417" s="9" t="s">
        <v>34</v>
      </c>
      <c r="N417" s="17"/>
      <c r="O417" s="19"/>
      <c r="P417" s="107" t="s">
        <v>6738</v>
      </c>
      <c r="Q417" s="95"/>
      <c r="R417" s="99"/>
      <c r="S417" s="99"/>
      <c r="T417" s="99"/>
      <c r="U417" s="101" t="s">
        <v>6192</v>
      </c>
    </row>
    <row r="418" ht="33" spans="1:21">
      <c r="A418" s="69">
        <v>413</v>
      </c>
      <c r="B418" s="26" t="s">
        <v>6638</v>
      </c>
      <c r="C418" s="58"/>
      <c r="D418" s="59"/>
      <c r="E418" s="58"/>
      <c r="F418" s="94"/>
      <c r="G418" s="94"/>
      <c r="H418" s="94"/>
      <c r="I418" s="94"/>
      <c r="J418" s="94"/>
      <c r="K418" s="96"/>
      <c r="L418" s="102" t="s">
        <v>2132</v>
      </c>
      <c r="M418" s="9" t="s">
        <v>34</v>
      </c>
      <c r="N418" s="58"/>
      <c r="O418" s="59"/>
      <c r="P418" s="98" t="s">
        <v>6739</v>
      </c>
      <c r="Q418" s="94"/>
      <c r="R418" s="99"/>
      <c r="S418" s="99"/>
      <c r="T418" s="99"/>
      <c r="U418" s="101" t="s">
        <v>6192</v>
      </c>
    </row>
    <row r="419" ht="82.5" spans="1:21">
      <c r="A419" s="69">
        <v>414</v>
      </c>
      <c r="B419" s="26" t="s">
        <v>6638</v>
      </c>
      <c r="C419" s="17"/>
      <c r="D419" s="19"/>
      <c r="E419" s="17"/>
      <c r="F419" s="95"/>
      <c r="G419" s="95"/>
      <c r="H419" s="95"/>
      <c r="I419" s="95"/>
      <c r="J419" s="95"/>
      <c r="K419" s="104"/>
      <c r="L419" s="102" t="s">
        <v>4464</v>
      </c>
      <c r="M419" s="9" t="s">
        <v>34</v>
      </c>
      <c r="N419" s="65" t="s">
        <v>4707</v>
      </c>
      <c r="O419" s="19"/>
      <c r="P419" s="107" t="s">
        <v>6740</v>
      </c>
      <c r="Q419" s="95"/>
      <c r="R419" s="99"/>
      <c r="S419" s="99"/>
      <c r="T419" s="99"/>
      <c r="U419" s="48" t="s">
        <v>6351</v>
      </c>
    </row>
    <row r="420" ht="66" spans="1:21">
      <c r="A420" s="69">
        <v>415</v>
      </c>
      <c r="B420" s="26" t="s">
        <v>6638</v>
      </c>
      <c r="C420" s="17"/>
      <c r="D420" s="19"/>
      <c r="E420" s="17"/>
      <c r="F420" s="95"/>
      <c r="G420" s="95"/>
      <c r="H420" s="95"/>
      <c r="I420" s="95"/>
      <c r="J420" s="95"/>
      <c r="K420" s="104"/>
      <c r="L420" s="106" t="s">
        <v>2195</v>
      </c>
      <c r="M420" s="9" t="s">
        <v>34</v>
      </c>
      <c r="N420" s="17"/>
      <c r="O420" s="19"/>
      <c r="P420" s="107" t="s">
        <v>6741</v>
      </c>
      <c r="Q420" s="95"/>
      <c r="R420" s="99"/>
      <c r="S420" s="99"/>
      <c r="T420" s="99"/>
      <c r="U420" s="101" t="s">
        <v>6192</v>
      </c>
    </row>
    <row r="421" ht="34.5" spans="1:21">
      <c r="A421" s="69">
        <v>416</v>
      </c>
      <c r="B421" s="26" t="s">
        <v>6638</v>
      </c>
      <c r="C421" s="17"/>
      <c r="D421" s="19"/>
      <c r="E421" s="17"/>
      <c r="F421" s="95"/>
      <c r="G421" s="95"/>
      <c r="H421" s="95"/>
      <c r="I421" s="95"/>
      <c r="J421" s="95"/>
      <c r="K421" s="104"/>
      <c r="L421" s="102" t="s">
        <v>4769</v>
      </c>
      <c r="M421" s="9" t="s">
        <v>34</v>
      </c>
      <c r="N421" s="65" t="s">
        <v>4707</v>
      </c>
      <c r="O421" s="59"/>
      <c r="P421" s="98" t="s">
        <v>6742</v>
      </c>
      <c r="Q421" s="95"/>
      <c r="R421" s="99"/>
      <c r="S421" s="99"/>
      <c r="T421" s="99"/>
      <c r="U421" s="48" t="s">
        <v>6351</v>
      </c>
    </row>
    <row r="422" ht="33" spans="1:21">
      <c r="A422" s="69">
        <v>417</v>
      </c>
      <c r="B422" s="26" t="s">
        <v>6638</v>
      </c>
      <c r="C422" s="58"/>
      <c r="D422" s="59"/>
      <c r="E422" s="58"/>
      <c r="F422" s="94"/>
      <c r="G422" s="94"/>
      <c r="H422" s="94"/>
      <c r="I422" s="94"/>
      <c r="J422" s="94"/>
      <c r="K422" s="96"/>
      <c r="L422" s="105" t="s">
        <v>2308</v>
      </c>
      <c r="M422" s="9" t="s">
        <v>34</v>
      </c>
      <c r="N422" s="58"/>
      <c r="O422" s="59"/>
      <c r="P422" s="98" t="s">
        <v>6743</v>
      </c>
      <c r="Q422" s="94"/>
      <c r="R422" s="99"/>
      <c r="S422" s="99"/>
      <c r="T422" s="99"/>
      <c r="U422" s="101" t="s">
        <v>6192</v>
      </c>
    </row>
    <row r="423" ht="33" spans="1:21">
      <c r="A423" s="69">
        <v>418</v>
      </c>
      <c r="B423" s="26" t="s">
        <v>6638</v>
      </c>
      <c r="C423" s="58"/>
      <c r="D423" s="59"/>
      <c r="E423" s="58"/>
      <c r="F423" s="94"/>
      <c r="G423" s="94"/>
      <c r="H423" s="94"/>
      <c r="I423" s="94"/>
      <c r="J423" s="94"/>
      <c r="K423" s="96"/>
      <c r="L423" s="102" t="s">
        <v>3271</v>
      </c>
      <c r="M423" s="9" t="s">
        <v>34</v>
      </c>
      <c r="N423" s="58"/>
      <c r="O423" s="59"/>
      <c r="P423" s="98" t="s">
        <v>6744</v>
      </c>
      <c r="Q423" s="94"/>
      <c r="R423" s="99"/>
      <c r="S423" s="99"/>
      <c r="T423" s="99"/>
      <c r="U423" s="101" t="s">
        <v>6192</v>
      </c>
    </row>
    <row r="424" ht="33" spans="1:21">
      <c r="A424" s="69">
        <v>419</v>
      </c>
      <c r="B424" s="26" t="s">
        <v>6638</v>
      </c>
      <c r="C424" s="58"/>
      <c r="D424" s="59"/>
      <c r="E424" s="58"/>
      <c r="F424" s="94"/>
      <c r="G424" s="94"/>
      <c r="H424" s="94"/>
      <c r="I424" s="94"/>
      <c r="J424" s="94"/>
      <c r="K424" s="96"/>
      <c r="L424" s="102" t="s">
        <v>4466</v>
      </c>
      <c r="M424" s="9" t="s">
        <v>34</v>
      </c>
      <c r="N424" s="58"/>
      <c r="O424" s="59"/>
      <c r="P424" s="98" t="s">
        <v>6745</v>
      </c>
      <c r="Q424" s="94"/>
      <c r="R424" s="99"/>
      <c r="S424" s="99"/>
      <c r="T424" s="99"/>
      <c r="U424" s="101" t="s">
        <v>6192</v>
      </c>
    </row>
    <row r="425" ht="17.25" spans="1:21">
      <c r="A425" s="69">
        <v>420</v>
      </c>
      <c r="B425" s="26" t="s">
        <v>6638</v>
      </c>
      <c r="C425" s="58"/>
      <c r="D425" s="59"/>
      <c r="E425" s="58"/>
      <c r="F425" s="94"/>
      <c r="G425" s="94"/>
      <c r="H425" s="94"/>
      <c r="I425" s="94"/>
      <c r="J425" s="94"/>
      <c r="K425" s="96"/>
      <c r="L425" s="102" t="s">
        <v>3318</v>
      </c>
      <c r="M425" s="9" t="s">
        <v>34</v>
      </c>
      <c r="N425" s="58"/>
      <c r="O425" s="59"/>
      <c r="P425" s="98" t="s">
        <v>6746</v>
      </c>
      <c r="Q425" s="94"/>
      <c r="R425" s="99"/>
      <c r="S425" s="99"/>
      <c r="T425" s="99"/>
      <c r="U425" s="101" t="s">
        <v>6192</v>
      </c>
    </row>
    <row r="426" ht="34.5" spans="1:21">
      <c r="A426" s="69">
        <v>421</v>
      </c>
      <c r="B426" s="26" t="s">
        <v>6638</v>
      </c>
      <c r="C426" s="58"/>
      <c r="D426" s="59"/>
      <c r="E426" s="58"/>
      <c r="F426" s="94"/>
      <c r="G426" s="94"/>
      <c r="H426" s="94"/>
      <c r="I426" s="94"/>
      <c r="J426" s="94"/>
      <c r="K426" s="96"/>
      <c r="L426" s="105" t="s">
        <v>4468</v>
      </c>
      <c r="M426" s="9" t="s">
        <v>34</v>
      </c>
      <c r="N426" s="65" t="s">
        <v>6477</v>
      </c>
      <c r="O426" s="59"/>
      <c r="P426" s="98" t="s">
        <v>6747</v>
      </c>
      <c r="Q426" s="94"/>
      <c r="R426" s="99"/>
      <c r="S426" s="99"/>
      <c r="T426" s="99"/>
      <c r="U426" s="48" t="s">
        <v>6351</v>
      </c>
    </row>
    <row r="427" ht="33" spans="1:21">
      <c r="A427" s="69">
        <v>422</v>
      </c>
      <c r="B427" s="26" t="s">
        <v>6638</v>
      </c>
      <c r="C427" s="58"/>
      <c r="D427" s="59"/>
      <c r="E427" s="58"/>
      <c r="F427" s="94"/>
      <c r="G427" s="94"/>
      <c r="H427" s="94"/>
      <c r="I427" s="94"/>
      <c r="J427" s="94"/>
      <c r="K427" s="96"/>
      <c r="L427" s="102" t="s">
        <v>3296</v>
      </c>
      <c r="M427" s="9" t="s">
        <v>34</v>
      </c>
      <c r="N427" s="58"/>
      <c r="O427" s="59"/>
      <c r="P427" s="98" t="s">
        <v>6748</v>
      </c>
      <c r="Q427" s="94"/>
      <c r="R427" s="99"/>
      <c r="S427" s="99"/>
      <c r="T427" s="99"/>
      <c r="U427" s="101" t="s">
        <v>6192</v>
      </c>
    </row>
    <row r="428" ht="49.5" spans="1:21">
      <c r="A428" s="69">
        <v>423</v>
      </c>
      <c r="B428" s="26" t="s">
        <v>6638</v>
      </c>
      <c r="C428" s="58"/>
      <c r="D428" s="59"/>
      <c r="E428" s="58"/>
      <c r="F428" s="94"/>
      <c r="G428" s="94"/>
      <c r="H428" s="94"/>
      <c r="I428" s="94"/>
      <c r="J428" s="94"/>
      <c r="K428" s="96"/>
      <c r="L428" s="106" t="s">
        <v>2097</v>
      </c>
      <c r="M428" s="9" t="s">
        <v>34</v>
      </c>
      <c r="N428" s="58"/>
      <c r="O428" s="59"/>
      <c r="P428" s="98" t="s">
        <v>6749</v>
      </c>
      <c r="Q428" s="94"/>
      <c r="R428" s="99"/>
      <c r="S428" s="99"/>
      <c r="T428" s="99"/>
      <c r="U428" s="101" t="s">
        <v>6192</v>
      </c>
    </row>
    <row r="429" ht="49.5" spans="1:21">
      <c r="A429" s="69">
        <v>424</v>
      </c>
      <c r="B429" s="26" t="s">
        <v>6638</v>
      </c>
      <c r="C429" s="58"/>
      <c r="D429" s="59"/>
      <c r="E429" s="58"/>
      <c r="F429" s="94"/>
      <c r="G429" s="94"/>
      <c r="H429" s="94"/>
      <c r="I429" s="94"/>
      <c r="J429" s="94"/>
      <c r="K429" s="96"/>
      <c r="L429" s="106" t="s">
        <v>2155</v>
      </c>
      <c r="M429" s="9" t="s">
        <v>34</v>
      </c>
      <c r="N429" s="58"/>
      <c r="O429" s="59"/>
      <c r="P429" s="98" t="s">
        <v>6750</v>
      </c>
      <c r="Q429" s="94"/>
      <c r="R429" s="99"/>
      <c r="S429" s="99"/>
      <c r="T429" s="99"/>
      <c r="U429" s="101" t="s">
        <v>6192</v>
      </c>
    </row>
    <row r="430" ht="49.5" spans="1:21">
      <c r="A430" s="69">
        <v>425</v>
      </c>
      <c r="B430" s="26" t="s">
        <v>6638</v>
      </c>
      <c r="C430" s="58"/>
      <c r="D430" s="59"/>
      <c r="E430" s="58"/>
      <c r="F430" s="94"/>
      <c r="G430" s="94"/>
      <c r="H430" s="94"/>
      <c r="I430" s="94"/>
      <c r="J430" s="94"/>
      <c r="K430" s="96"/>
      <c r="L430" s="105" t="s">
        <v>4470</v>
      </c>
      <c r="M430" s="9" t="s">
        <v>34</v>
      </c>
      <c r="N430" s="65" t="s">
        <v>6477</v>
      </c>
      <c r="O430" s="18" t="s">
        <v>6751</v>
      </c>
      <c r="P430" s="98" t="s">
        <v>6752</v>
      </c>
      <c r="Q430" s="94"/>
      <c r="R430" s="99"/>
      <c r="S430" s="99"/>
      <c r="T430" s="99"/>
      <c r="U430" s="48" t="s">
        <v>6351</v>
      </c>
    </row>
    <row r="431" ht="34.5" spans="1:21">
      <c r="A431" s="69">
        <v>426</v>
      </c>
      <c r="B431" s="26" t="s">
        <v>6638</v>
      </c>
      <c r="C431" s="58"/>
      <c r="D431" s="59"/>
      <c r="E431" s="58"/>
      <c r="F431" s="94"/>
      <c r="G431" s="94"/>
      <c r="H431" s="94"/>
      <c r="I431" s="94"/>
      <c r="J431" s="94"/>
      <c r="K431" s="96"/>
      <c r="L431" s="102" t="s">
        <v>4472</v>
      </c>
      <c r="M431" s="9" t="s">
        <v>34</v>
      </c>
      <c r="N431" s="65" t="s">
        <v>4707</v>
      </c>
      <c r="O431" s="59"/>
      <c r="P431" s="98" t="s">
        <v>6753</v>
      </c>
      <c r="Q431" s="109" t="s">
        <v>6754</v>
      </c>
      <c r="R431" s="99"/>
      <c r="S431" s="99"/>
      <c r="T431" s="99"/>
      <c r="U431" s="48" t="s">
        <v>6351</v>
      </c>
    </row>
    <row r="432" ht="34.5" spans="1:21">
      <c r="A432" s="69">
        <v>427</v>
      </c>
      <c r="B432" s="26" t="s">
        <v>6638</v>
      </c>
      <c r="C432" s="58"/>
      <c r="D432" s="59"/>
      <c r="E432" s="58"/>
      <c r="F432" s="94"/>
      <c r="G432" s="94"/>
      <c r="H432" s="94"/>
      <c r="I432" s="94"/>
      <c r="J432" s="94"/>
      <c r="K432" s="96"/>
      <c r="L432" s="102" t="s">
        <v>4474</v>
      </c>
      <c r="M432" s="9" t="s">
        <v>34</v>
      </c>
      <c r="N432" s="65" t="s">
        <v>4707</v>
      </c>
      <c r="O432" s="59"/>
      <c r="P432" s="98" t="s">
        <v>6755</v>
      </c>
      <c r="Q432" s="110" t="s">
        <v>6754</v>
      </c>
      <c r="R432" s="99"/>
      <c r="S432" s="99"/>
      <c r="T432" s="99"/>
      <c r="U432" s="48" t="s">
        <v>6351</v>
      </c>
    </row>
    <row r="433" ht="34.5" spans="1:21">
      <c r="A433" s="69">
        <v>428</v>
      </c>
      <c r="B433" s="26" t="s">
        <v>6638</v>
      </c>
      <c r="C433" s="58"/>
      <c r="D433" s="59"/>
      <c r="E433" s="58"/>
      <c r="F433" s="94"/>
      <c r="G433" s="94"/>
      <c r="H433" s="94"/>
      <c r="I433" s="94"/>
      <c r="J433" s="94"/>
      <c r="K433" s="96"/>
      <c r="L433" s="102" t="s">
        <v>4476</v>
      </c>
      <c r="M433" s="9" t="s">
        <v>34</v>
      </c>
      <c r="N433" s="65" t="s">
        <v>4707</v>
      </c>
      <c r="O433" s="59"/>
      <c r="P433" s="98" t="s">
        <v>6756</v>
      </c>
      <c r="Q433" s="111" t="s">
        <v>6754</v>
      </c>
      <c r="R433" s="99"/>
      <c r="S433" s="99"/>
      <c r="T433" s="99"/>
      <c r="U433" s="48" t="s">
        <v>6351</v>
      </c>
    </row>
    <row r="434" ht="34.5" spans="1:21">
      <c r="A434" s="69">
        <v>429</v>
      </c>
      <c r="B434" s="26" t="s">
        <v>6638</v>
      </c>
      <c r="C434" s="58"/>
      <c r="D434" s="59"/>
      <c r="E434" s="58"/>
      <c r="F434" s="94"/>
      <c r="G434" s="94"/>
      <c r="H434" s="94"/>
      <c r="I434" s="94"/>
      <c r="J434" s="94"/>
      <c r="K434" s="96"/>
      <c r="L434" s="97" t="s">
        <v>4478</v>
      </c>
      <c r="M434" s="9" t="s">
        <v>34</v>
      </c>
      <c r="N434" s="65" t="s">
        <v>4707</v>
      </c>
      <c r="O434" s="59"/>
      <c r="P434" s="98" t="s">
        <v>6757</v>
      </c>
      <c r="Q434" s="94"/>
      <c r="R434" s="99"/>
      <c r="S434" s="99"/>
      <c r="T434" s="99"/>
      <c r="U434" s="48" t="s">
        <v>6351</v>
      </c>
    </row>
    <row r="435" ht="49.5" spans="1:21">
      <c r="A435" s="69">
        <v>430</v>
      </c>
      <c r="B435" s="26" t="s">
        <v>6638</v>
      </c>
      <c r="C435" s="58"/>
      <c r="D435" s="59"/>
      <c r="E435" s="58"/>
      <c r="F435" s="94"/>
      <c r="G435" s="94"/>
      <c r="H435" s="94"/>
      <c r="I435" s="94"/>
      <c r="J435" s="94"/>
      <c r="K435" s="96"/>
      <c r="L435" s="97" t="s">
        <v>4480</v>
      </c>
      <c r="M435" s="9" t="s">
        <v>34</v>
      </c>
      <c r="N435" s="65" t="s">
        <v>4707</v>
      </c>
      <c r="O435" s="19"/>
      <c r="P435" s="98" t="s">
        <v>6758</v>
      </c>
      <c r="Q435" s="94"/>
      <c r="R435" s="99"/>
      <c r="S435" s="99"/>
      <c r="T435" s="99"/>
      <c r="U435" s="48" t="s">
        <v>6351</v>
      </c>
    </row>
    <row r="436" ht="34.5" spans="1:21">
      <c r="A436" s="69">
        <v>431</v>
      </c>
      <c r="B436" s="26" t="s">
        <v>6638</v>
      </c>
      <c r="C436" s="58"/>
      <c r="D436" s="59"/>
      <c r="E436" s="58"/>
      <c r="F436" s="94"/>
      <c r="G436" s="94"/>
      <c r="H436" s="94"/>
      <c r="I436" s="94"/>
      <c r="J436" s="94"/>
      <c r="K436" s="96"/>
      <c r="L436" s="97" t="s">
        <v>4482</v>
      </c>
      <c r="M436" s="9" t="s">
        <v>34</v>
      </c>
      <c r="N436" s="65" t="s">
        <v>6477</v>
      </c>
      <c r="O436" s="59"/>
      <c r="P436" s="98" t="s">
        <v>6759</v>
      </c>
      <c r="Q436" s="94"/>
      <c r="R436" s="99"/>
      <c r="S436" s="99"/>
      <c r="T436" s="99"/>
      <c r="U436" s="48" t="s">
        <v>6351</v>
      </c>
    </row>
    <row r="437" ht="34.5" spans="1:21">
      <c r="A437" s="69">
        <v>432</v>
      </c>
      <c r="B437" s="26" t="s">
        <v>6638</v>
      </c>
      <c r="C437" s="58"/>
      <c r="D437" s="59"/>
      <c r="E437" s="58"/>
      <c r="F437" s="94"/>
      <c r="G437" s="94"/>
      <c r="H437" s="94"/>
      <c r="I437" s="94"/>
      <c r="J437" s="94"/>
      <c r="K437" s="96"/>
      <c r="L437" s="105" t="s">
        <v>4484</v>
      </c>
      <c r="M437" s="9" t="s">
        <v>34</v>
      </c>
      <c r="N437" s="65" t="s">
        <v>6477</v>
      </c>
      <c r="O437" s="59"/>
      <c r="P437" s="98" t="s">
        <v>6760</v>
      </c>
      <c r="Q437" s="94"/>
      <c r="R437" s="99"/>
      <c r="S437" s="99"/>
      <c r="T437" s="99"/>
      <c r="U437" s="48" t="s">
        <v>6351</v>
      </c>
    </row>
    <row r="438" ht="16.5" spans="1:21">
      <c r="A438" s="108"/>
      <c r="B438" s="108"/>
      <c r="C438" s="108"/>
      <c r="D438" s="108"/>
      <c r="E438" s="108"/>
      <c r="F438" s="108"/>
      <c r="G438" s="108"/>
      <c r="H438" s="108"/>
      <c r="I438" s="108"/>
      <c r="J438" s="108"/>
      <c r="K438" s="108"/>
      <c r="L438" s="108"/>
      <c r="M438" s="108"/>
      <c r="N438" s="108"/>
      <c r="O438" s="108"/>
      <c r="P438" s="108"/>
      <c r="Q438" s="108"/>
      <c r="R438" s="108"/>
      <c r="S438" s="108"/>
      <c r="T438" s="108"/>
      <c r="U438" s="108"/>
    </row>
    <row r="439" ht="16.5" spans="1:21">
      <c r="A439" s="108"/>
      <c r="B439" s="108"/>
      <c r="C439" s="108"/>
      <c r="D439" s="108"/>
      <c r="E439" s="108"/>
      <c r="F439" s="108"/>
      <c r="G439" s="108"/>
      <c r="H439" s="108"/>
      <c r="I439" s="108"/>
      <c r="J439" s="108"/>
      <c r="K439" s="108"/>
      <c r="L439" s="108"/>
      <c r="M439" s="108"/>
      <c r="N439" s="108"/>
      <c r="O439" s="108"/>
      <c r="P439" s="108"/>
      <c r="Q439" s="108"/>
      <c r="R439" s="108"/>
      <c r="S439" s="108"/>
      <c r="T439" s="108"/>
      <c r="U439" s="108"/>
    </row>
    <row r="440" ht="43.5" customHeight="1"/>
    <row r="441" ht="47.1" customHeight="1"/>
    <row r="442" spans="20:21">
      <c r="T442" s="1" t="s">
        <v>6761</v>
      </c>
      <c r="U442" s="112"/>
    </row>
    <row r="443" spans="20:21">
      <c r="T443" s="1" t="s">
        <v>6192</v>
      </c>
      <c r="U443" s="112"/>
    </row>
    <row r="444" spans="20:21">
      <c r="T444" s="1" t="s">
        <v>6336</v>
      </c>
      <c r="U444" s="112"/>
    </row>
  </sheetData>
  <sheetProtection formatCells="0" insertHyperlinks="0" autoFilter="0"/>
  <autoFilter xmlns:etc="http://www.wps.cn/officeDocument/2017/etCustomData" ref="A5:U437" etc:filterBottomFollowUsedRange="0">
    <extLst/>
  </autoFilter>
  <mergeCells count="136">
    <mergeCell ref="A1:U1"/>
    <mergeCell ref="C3:I3"/>
    <mergeCell ref="J3:L3"/>
    <mergeCell ref="A3:A5"/>
    <mergeCell ref="B3:B5"/>
    <mergeCell ref="C4:C5"/>
    <mergeCell ref="C6:C48"/>
    <mergeCell ref="C49:C55"/>
    <mergeCell ref="C56:C65"/>
    <mergeCell ref="C66:C94"/>
    <mergeCell ref="C95:C116"/>
    <mergeCell ref="C117:C140"/>
    <mergeCell ref="C141:C178"/>
    <mergeCell ref="C179:C182"/>
    <mergeCell ref="C184:C206"/>
    <mergeCell ref="C209:C211"/>
    <mergeCell ref="C212:C219"/>
    <mergeCell ref="C220:C238"/>
    <mergeCell ref="C239:C259"/>
    <mergeCell ref="C260:C261"/>
    <mergeCell ref="C262:C275"/>
    <mergeCell ref="C276:C283"/>
    <mergeCell ref="C284:C310"/>
    <mergeCell ref="C311:C316"/>
    <mergeCell ref="C317:C320"/>
    <mergeCell ref="C321:C328"/>
    <mergeCell ref="C329:C358"/>
    <mergeCell ref="C359:C362"/>
    <mergeCell ref="D4:D5"/>
    <mergeCell ref="D6:D14"/>
    <mergeCell ref="D15:D24"/>
    <mergeCell ref="D25:D39"/>
    <mergeCell ref="D40:D44"/>
    <mergeCell ref="D45:D48"/>
    <mergeCell ref="D50:D55"/>
    <mergeCell ref="D56:D65"/>
    <mergeCell ref="D66:D70"/>
    <mergeCell ref="D71:D84"/>
    <mergeCell ref="D85:D87"/>
    <mergeCell ref="D88:D92"/>
    <mergeCell ref="D93:D94"/>
    <mergeCell ref="D95:D99"/>
    <mergeCell ref="D100:D107"/>
    <mergeCell ref="D108:D112"/>
    <mergeCell ref="D115:D116"/>
    <mergeCell ref="D117:D130"/>
    <mergeCell ref="D131:D140"/>
    <mergeCell ref="D142:D143"/>
    <mergeCell ref="D144:D157"/>
    <mergeCell ref="D158:D175"/>
    <mergeCell ref="D176:D178"/>
    <mergeCell ref="D179:D182"/>
    <mergeCell ref="D184:D188"/>
    <mergeCell ref="D189:D193"/>
    <mergeCell ref="D195:D199"/>
    <mergeCell ref="D200:D203"/>
    <mergeCell ref="D204:D206"/>
    <mergeCell ref="D207:D208"/>
    <mergeCell ref="D209:D211"/>
    <mergeCell ref="D212:D216"/>
    <mergeCell ref="D217:D219"/>
    <mergeCell ref="D220:D223"/>
    <mergeCell ref="D224:D227"/>
    <mergeCell ref="D228:D231"/>
    <mergeCell ref="D232:D234"/>
    <mergeCell ref="D235:D238"/>
    <mergeCell ref="D239:D242"/>
    <mergeCell ref="D243:D247"/>
    <mergeCell ref="D248:D249"/>
    <mergeCell ref="D250:D251"/>
    <mergeCell ref="D252:D255"/>
    <mergeCell ref="D256:D259"/>
    <mergeCell ref="D260:D261"/>
    <mergeCell ref="D262:D268"/>
    <mergeCell ref="D269:D271"/>
    <mergeCell ref="D272:D273"/>
    <mergeCell ref="D274:D275"/>
    <mergeCell ref="D276:D279"/>
    <mergeCell ref="D280:D283"/>
    <mergeCell ref="D284:D286"/>
    <mergeCell ref="D287:D289"/>
    <mergeCell ref="D290:D291"/>
    <mergeCell ref="D292:D295"/>
    <mergeCell ref="D296:D298"/>
    <mergeCell ref="D309:D310"/>
    <mergeCell ref="D311:D314"/>
    <mergeCell ref="D315:D316"/>
    <mergeCell ref="D317:D318"/>
    <mergeCell ref="D319:D320"/>
    <mergeCell ref="D321:D322"/>
    <mergeCell ref="D323:D328"/>
    <mergeCell ref="D329:D337"/>
    <mergeCell ref="D338:D347"/>
    <mergeCell ref="D348:D351"/>
    <mergeCell ref="D352:D353"/>
    <mergeCell ref="D357:D358"/>
    <mergeCell ref="E4:E5"/>
    <mergeCell ref="F4:F5"/>
    <mergeCell ref="F260:F261"/>
    <mergeCell ref="F262:F263"/>
    <mergeCell ref="F327:F328"/>
    <mergeCell ref="G4:G5"/>
    <mergeCell ref="H4:H5"/>
    <mergeCell ref="I4:I5"/>
    <mergeCell ref="J4:J5"/>
    <mergeCell ref="J49:J55"/>
    <mergeCell ref="J56:J65"/>
    <mergeCell ref="K4:K5"/>
    <mergeCell ref="K311:K314"/>
    <mergeCell ref="L4:L5"/>
    <mergeCell ref="M3:M5"/>
    <mergeCell ref="N3:N5"/>
    <mergeCell ref="O3:O5"/>
    <mergeCell ref="P3:P5"/>
    <mergeCell ref="P6:P13"/>
    <mergeCell ref="P15:P18"/>
    <mergeCell ref="P19:P20"/>
    <mergeCell ref="P27:P34"/>
    <mergeCell ref="P40:P44"/>
    <mergeCell ref="Q3:Q5"/>
    <mergeCell ref="R3:R5"/>
    <mergeCell ref="R10:R12"/>
    <mergeCell ref="R23:R29"/>
    <mergeCell ref="R51:R52"/>
    <mergeCell ref="R79:R81"/>
    <mergeCell ref="S3:S5"/>
    <mergeCell ref="S10:S12"/>
    <mergeCell ref="S23:S29"/>
    <mergeCell ref="S51:S52"/>
    <mergeCell ref="S79:S81"/>
    <mergeCell ref="T3:T5"/>
    <mergeCell ref="T10:T12"/>
    <mergeCell ref="T23:T29"/>
    <mergeCell ref="T51:T52"/>
    <mergeCell ref="T79:T81"/>
    <mergeCell ref="U3:U5"/>
  </mergeCells>
  <dataValidations count="1">
    <dataValidation type="list" allowBlank="1" showInputMessage="1" showErrorMessage="1" sqref="U6:U437">
      <formula1>[141]工作量预估原则与方法!#REF!</formula1>
    </dataValidation>
  </dataValidations>
  <pageMargins left="0.0393700787401575" right="0.0393700787401575" top="0.15748031496063" bottom="0.15748031496063" header="0.118110236220472" footer="0.118110236220472"/>
  <pageSetup paperSize="8" scale="41"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33"/>
  <sheetViews>
    <sheetView topLeftCell="M97" workbookViewId="0">
      <selection activeCell="F13" sqref="F13:I13"/>
    </sheetView>
  </sheetViews>
  <sheetFormatPr defaultColWidth="9" defaultRowHeight="16.5"/>
  <cols>
    <col min="1" max="1" width="4.22222222222222" style="206" customWidth="1"/>
    <col min="2" max="2" width="11" style="206" customWidth="1"/>
    <col min="3" max="3" width="18.1111111111111" style="206" customWidth="1"/>
    <col min="4" max="4" width="16" style="206" customWidth="1"/>
    <col min="5" max="5" width="6.66666666666667" style="206" customWidth="1"/>
    <col min="6" max="6" width="7.11111111111111" style="206" customWidth="1"/>
    <col min="7" max="7" width="9.88888888888889" style="206" customWidth="1"/>
    <col min="8" max="8" width="9" style="196"/>
    <col min="9" max="9" width="9" style="207"/>
    <col min="10" max="10" width="9.11111111111111" style="208" customWidth="1"/>
    <col min="11" max="11" width="9.11111111111111" style="209" customWidth="1"/>
    <col min="12" max="12" width="8.77777777777778" style="196" customWidth="1"/>
    <col min="13" max="13" width="8.77777777777778" style="210" customWidth="1"/>
    <col min="14" max="14" width="13.2222222222222" style="206" customWidth="1"/>
    <col min="15" max="15" width="8.88888888888889" style="196" customWidth="1"/>
    <col min="16" max="16" width="25" style="206" customWidth="1"/>
    <col min="17" max="16384" width="9" style="206"/>
  </cols>
  <sheetData>
    <row r="1" ht="24" customHeight="1" spans="1:16">
      <c r="A1" s="211" t="s">
        <v>0</v>
      </c>
      <c r="B1" s="212" t="s">
        <v>4687</v>
      </c>
      <c r="C1" s="212" t="s">
        <v>4688</v>
      </c>
      <c r="D1" s="170" t="s">
        <v>4689</v>
      </c>
      <c r="E1" s="211" t="s">
        <v>4690</v>
      </c>
      <c r="F1" s="170" t="s">
        <v>4691</v>
      </c>
      <c r="G1" s="170" t="s">
        <v>4692</v>
      </c>
      <c r="H1" s="170" t="s">
        <v>4693</v>
      </c>
      <c r="I1" s="229" t="s">
        <v>4694</v>
      </c>
      <c r="J1" s="170" t="s">
        <v>4695</v>
      </c>
      <c r="K1" s="230" t="s">
        <v>4696</v>
      </c>
      <c r="L1" s="170" t="s">
        <v>4697</v>
      </c>
      <c r="M1" s="212" t="s">
        <v>4698</v>
      </c>
      <c r="N1" s="170" t="s">
        <v>4699</v>
      </c>
      <c r="O1" s="170" t="s">
        <v>4700</v>
      </c>
      <c r="P1" s="170" t="s">
        <v>4701</v>
      </c>
    </row>
    <row r="2" spans="1:16">
      <c r="A2" s="8">
        <v>1</v>
      </c>
      <c r="B2" s="213" t="s">
        <v>20</v>
      </c>
      <c r="C2" s="180" t="s">
        <v>23</v>
      </c>
      <c r="D2" s="214" t="s">
        <v>24</v>
      </c>
      <c r="E2" s="173" t="s">
        <v>4702</v>
      </c>
      <c r="F2" s="222"/>
      <c r="G2" s="187"/>
      <c r="H2" s="223" t="str">
        <f>IF(ISBLANK(L2),"未对应","已对应")</f>
        <v>已对应</v>
      </c>
      <c r="I2" s="231">
        <v>33210</v>
      </c>
      <c r="J2" s="232">
        <f>SUMIFS(FP!$E$2:$E$1954,FP!$G$2:$G$1954,L2)</f>
        <v>10986.3364655172</v>
      </c>
      <c r="K2" s="233">
        <f>J2/I2</f>
        <v>0.330814106158302</v>
      </c>
      <c r="L2" s="173">
        <v>1</v>
      </c>
      <c r="M2" s="180"/>
      <c r="N2" s="180"/>
      <c r="O2" s="187"/>
      <c r="P2" s="187" t="str">
        <f t="shared" ref="P2:P65" si="0">B2&amp;"-"&amp;C2</f>
        <v>客户列表-客户列表管理</v>
      </c>
    </row>
    <row r="3" spans="1:16">
      <c r="A3" s="8">
        <v>2</v>
      </c>
      <c r="B3" s="213" t="s">
        <v>20</v>
      </c>
      <c r="C3" s="180" t="s">
        <v>28</v>
      </c>
      <c r="D3" s="214" t="s">
        <v>24</v>
      </c>
      <c r="E3" s="173" t="s">
        <v>4702</v>
      </c>
      <c r="F3" s="222"/>
      <c r="G3" s="187"/>
      <c r="H3" s="223" t="str">
        <f t="shared" ref="H3:H66" si="1">IF(ISBLANK(L3),"未对应","已对应")</f>
        <v>已对应</v>
      </c>
      <c r="I3" s="231">
        <v>33210</v>
      </c>
      <c r="J3" s="232">
        <f>SUMIFS(FP!$E$2:$E$1954,FP!$G$2:$G$1954,L3)</f>
        <v>15694.7663793103</v>
      </c>
      <c r="K3" s="233">
        <f t="shared" ref="K3:K66" si="2">J3/I3</f>
        <v>0.472591580226146</v>
      </c>
      <c r="L3" s="173">
        <v>2</v>
      </c>
      <c r="M3" s="180"/>
      <c r="N3" s="180"/>
      <c r="O3" s="187"/>
      <c r="P3" s="187" t="str">
        <f t="shared" si="0"/>
        <v>客户列表-查询客户信息</v>
      </c>
    </row>
    <row r="4" spans="1:16">
      <c r="A4" s="8">
        <v>3</v>
      </c>
      <c r="B4" s="213" t="s">
        <v>20</v>
      </c>
      <c r="C4" s="180" t="s">
        <v>185</v>
      </c>
      <c r="D4" s="214" t="s">
        <v>24</v>
      </c>
      <c r="E4" s="173" t="s">
        <v>4702</v>
      </c>
      <c r="F4" s="222"/>
      <c r="G4" s="187"/>
      <c r="H4" s="223" t="str">
        <f t="shared" si="1"/>
        <v>已对应</v>
      </c>
      <c r="I4" s="231">
        <v>33210</v>
      </c>
      <c r="J4" s="232">
        <f>SUMIFS(FP!$E$2:$E$1954,FP!$G$2:$G$1954,L4)</f>
        <v>14125.2897413793</v>
      </c>
      <c r="K4" s="233">
        <f t="shared" si="2"/>
        <v>0.425332422203531</v>
      </c>
      <c r="L4" s="173">
        <v>3</v>
      </c>
      <c r="M4" s="176" t="s">
        <v>4703</v>
      </c>
      <c r="N4" s="180"/>
      <c r="O4" s="187"/>
      <c r="P4" s="187" t="str">
        <f t="shared" si="0"/>
        <v>客户列表-车辆关联区分</v>
      </c>
    </row>
    <row r="5" spans="1:16">
      <c r="A5" s="8">
        <v>4</v>
      </c>
      <c r="B5" s="213" t="s">
        <v>20</v>
      </c>
      <c r="C5" s="180" t="s">
        <v>136</v>
      </c>
      <c r="D5" s="214" t="s">
        <v>24</v>
      </c>
      <c r="E5" s="173" t="s">
        <v>4702</v>
      </c>
      <c r="F5" s="222"/>
      <c r="G5" s="187"/>
      <c r="H5" s="223" t="str">
        <f t="shared" si="1"/>
        <v>已对应</v>
      </c>
      <c r="I5" s="231">
        <v>33210</v>
      </c>
      <c r="J5" s="232">
        <f>SUMIFS(FP!$E$2:$E$1954,FP!$G$2:$G$1954,L5)</f>
        <v>0</v>
      </c>
      <c r="K5" s="233">
        <f t="shared" si="2"/>
        <v>0</v>
      </c>
      <c r="L5" s="173">
        <v>4</v>
      </c>
      <c r="M5" s="176" t="s">
        <v>4704</v>
      </c>
      <c r="N5" s="180"/>
      <c r="O5" s="187"/>
      <c r="P5" s="187" t="str">
        <f t="shared" si="0"/>
        <v>客户列表-新建客户</v>
      </c>
    </row>
    <row r="6" spans="1:16">
      <c r="A6" s="14">
        <v>5</v>
      </c>
      <c r="B6" s="213" t="s">
        <v>20</v>
      </c>
      <c r="C6" s="180" t="s">
        <v>181</v>
      </c>
      <c r="D6" s="215" t="s">
        <v>24</v>
      </c>
      <c r="E6" s="173" t="s">
        <v>4702</v>
      </c>
      <c r="F6" s="224"/>
      <c r="G6" s="187"/>
      <c r="H6" s="223" t="str">
        <f t="shared" si="1"/>
        <v>已对应</v>
      </c>
      <c r="I6" s="231">
        <v>33210</v>
      </c>
      <c r="J6" s="232">
        <f>SUMIFS(FP!$E$2:$E$1954,FP!$G$2:$G$1954,L6)</f>
        <v>18833.7196551724</v>
      </c>
      <c r="K6" s="233">
        <f t="shared" si="2"/>
        <v>0.567109896271375</v>
      </c>
      <c r="L6" s="173">
        <v>5</v>
      </c>
      <c r="M6" s="180"/>
      <c r="N6" s="180"/>
      <c r="O6" s="187"/>
      <c r="P6" s="187" t="str">
        <f t="shared" si="0"/>
        <v>客户列表-新建车辆</v>
      </c>
    </row>
    <row r="7" spans="1:16">
      <c r="A7" s="8">
        <v>6</v>
      </c>
      <c r="B7" s="213" t="s">
        <v>20</v>
      </c>
      <c r="C7" s="180" t="s">
        <v>129</v>
      </c>
      <c r="D7" s="214" t="s">
        <v>33</v>
      </c>
      <c r="E7" s="173" t="s">
        <v>4702</v>
      </c>
      <c r="F7" s="222"/>
      <c r="G7" s="187"/>
      <c r="H7" s="223" t="str">
        <f t="shared" si="1"/>
        <v>已对应</v>
      </c>
      <c r="I7" s="231">
        <v>16605</v>
      </c>
      <c r="J7" s="232">
        <f>SUMIFS(FP!$E$2:$E$1954,FP!$G$2:$G$1954,L7)</f>
        <v>31389.5327586206</v>
      </c>
      <c r="K7" s="233">
        <f t="shared" si="2"/>
        <v>1.89036632090458</v>
      </c>
      <c r="L7" s="173">
        <v>6</v>
      </c>
      <c r="M7" s="176" t="s">
        <v>4703</v>
      </c>
      <c r="N7" s="180"/>
      <c r="O7" s="187"/>
      <c r="P7" s="187" t="str">
        <f t="shared" si="0"/>
        <v>客户列表-设置列表字段</v>
      </c>
    </row>
    <row r="8" spans="1:16">
      <c r="A8" s="8">
        <v>7</v>
      </c>
      <c r="B8" s="213" t="s">
        <v>20</v>
      </c>
      <c r="C8" s="180" t="s">
        <v>345</v>
      </c>
      <c r="D8" s="214" t="s">
        <v>81</v>
      </c>
      <c r="E8" s="173" t="s">
        <v>4702</v>
      </c>
      <c r="F8" s="222"/>
      <c r="G8" s="187"/>
      <c r="H8" s="223" t="str">
        <f t="shared" si="1"/>
        <v>已对应</v>
      </c>
      <c r="I8" s="231">
        <v>3321</v>
      </c>
      <c r="J8" s="232">
        <f>SUMIFS(FP!$E$2:$E$1954,FP!$G$2:$G$1954,L8)</f>
        <v>0</v>
      </c>
      <c r="K8" s="233">
        <f t="shared" si="2"/>
        <v>0</v>
      </c>
      <c r="L8" s="173">
        <v>7</v>
      </c>
      <c r="M8" s="176" t="s">
        <v>4704</v>
      </c>
      <c r="N8" s="180"/>
      <c r="O8" s="187"/>
      <c r="P8" s="187" t="str">
        <f t="shared" si="0"/>
        <v>客户列表-点击车牌号快速跳转</v>
      </c>
    </row>
    <row r="9" spans="1:16">
      <c r="A9" s="8">
        <v>8</v>
      </c>
      <c r="B9" s="213" t="s">
        <v>20</v>
      </c>
      <c r="C9" s="180" t="s">
        <v>80</v>
      </c>
      <c r="D9" s="214" t="s">
        <v>81</v>
      </c>
      <c r="E9" s="173" t="s">
        <v>4702</v>
      </c>
      <c r="F9" s="222"/>
      <c r="G9" s="214"/>
      <c r="H9" s="223" t="str">
        <f t="shared" si="1"/>
        <v>已对应</v>
      </c>
      <c r="I9" s="231">
        <v>3321</v>
      </c>
      <c r="J9" s="232">
        <f>SUMIFS(FP!$E$2:$E$1954,FP!$G$2:$G$1954,L9)</f>
        <v>7847.38318965515</v>
      </c>
      <c r="K9" s="233">
        <f t="shared" si="2"/>
        <v>2.36295790113073</v>
      </c>
      <c r="L9" s="173">
        <v>8</v>
      </c>
      <c r="M9" s="176" t="s">
        <v>4703</v>
      </c>
      <c r="N9" s="180"/>
      <c r="O9" s="187"/>
      <c r="P9" s="187" t="str">
        <f t="shared" si="0"/>
        <v>客户列表-点击客户姓名快速跳转</v>
      </c>
    </row>
    <row r="10" spans="1:16">
      <c r="A10" s="8">
        <v>9</v>
      </c>
      <c r="B10" s="213" t="s">
        <v>20</v>
      </c>
      <c r="C10" s="180" t="s">
        <v>73</v>
      </c>
      <c r="D10" s="214" t="s">
        <v>24</v>
      </c>
      <c r="E10" s="173" t="s">
        <v>4702</v>
      </c>
      <c r="F10" s="222"/>
      <c r="G10" s="187"/>
      <c r="H10" s="223" t="str">
        <f t="shared" si="1"/>
        <v>已对应</v>
      </c>
      <c r="I10" s="231">
        <v>16605</v>
      </c>
      <c r="J10" s="232">
        <f>SUMIFS(FP!$E$2:$E$1954,FP!$G$2:$G$1954,L10)</f>
        <v>6277.90655172412</v>
      </c>
      <c r="K10" s="233">
        <f t="shared" si="2"/>
        <v>0.378073264180917</v>
      </c>
      <c r="L10" s="173">
        <v>9</v>
      </c>
      <c r="M10" s="176" t="s">
        <v>4703</v>
      </c>
      <c r="N10" s="180"/>
      <c r="O10" s="187"/>
      <c r="P10" s="187" t="str">
        <f t="shared" si="0"/>
        <v>客户列表-维修履历弹窗</v>
      </c>
    </row>
    <row r="11" spans="1:16">
      <c r="A11" s="8">
        <v>10</v>
      </c>
      <c r="B11" s="213" t="s">
        <v>76</v>
      </c>
      <c r="C11" s="180" t="s">
        <v>149</v>
      </c>
      <c r="D11" s="214" t="s">
        <v>24</v>
      </c>
      <c r="E11" s="173" t="s">
        <v>4702</v>
      </c>
      <c r="F11" s="222"/>
      <c r="G11" s="187"/>
      <c r="H11" s="223" t="str">
        <f t="shared" si="1"/>
        <v>已对应</v>
      </c>
      <c r="I11" s="231">
        <v>16605</v>
      </c>
      <c r="J11" s="232">
        <f>SUMIFS(FP!$E$2:$E$1954,FP!$G$2:$G$1954,L11)</f>
        <v>0</v>
      </c>
      <c r="K11" s="233">
        <f t="shared" si="2"/>
        <v>0</v>
      </c>
      <c r="L11" s="173">
        <v>10</v>
      </c>
      <c r="M11" s="176" t="s">
        <v>4704</v>
      </c>
      <c r="N11" s="180"/>
      <c r="O11" s="187"/>
      <c r="P11" s="187" t="str">
        <f t="shared" si="0"/>
        <v>客户详情信息-编辑客户个人信息</v>
      </c>
    </row>
    <row r="12" spans="1:16">
      <c r="A12" s="8">
        <v>11</v>
      </c>
      <c r="B12" s="213" t="s">
        <v>76</v>
      </c>
      <c r="C12" s="180" t="s">
        <v>163</v>
      </c>
      <c r="D12" s="214" t="s">
        <v>24</v>
      </c>
      <c r="E12" s="173" t="s">
        <v>4702</v>
      </c>
      <c r="F12" s="222"/>
      <c r="G12" s="187"/>
      <c r="H12" s="223" t="str">
        <f t="shared" si="1"/>
        <v>已对应</v>
      </c>
      <c r="I12" s="231">
        <v>16605</v>
      </c>
      <c r="J12" s="232">
        <f>SUMIFS(FP!$E$2:$E$1954,FP!$G$2:$G$1954,L12)</f>
        <v>6277.90655172412</v>
      </c>
      <c r="K12" s="233">
        <f t="shared" si="2"/>
        <v>0.378073264180917</v>
      </c>
      <c r="L12" s="173">
        <v>11</v>
      </c>
      <c r="M12" s="176" t="s">
        <v>4703</v>
      </c>
      <c r="N12" s="180"/>
      <c r="O12" s="187"/>
      <c r="P12" s="187" t="str">
        <f t="shared" si="0"/>
        <v>客户详情信息-编辑客户联系方式</v>
      </c>
    </row>
    <row r="13" spans="1:16">
      <c r="A13" s="8">
        <v>12</v>
      </c>
      <c r="B13" s="213" t="s">
        <v>76</v>
      </c>
      <c r="C13" s="180" t="s">
        <v>172</v>
      </c>
      <c r="D13" s="214" t="s">
        <v>24</v>
      </c>
      <c r="E13" s="173" t="s">
        <v>4702</v>
      </c>
      <c r="F13" s="222"/>
      <c r="G13" s="187"/>
      <c r="H13" s="223" t="str">
        <f t="shared" si="1"/>
        <v>已对应</v>
      </c>
      <c r="I13" s="231">
        <v>33210</v>
      </c>
      <c r="J13" s="232">
        <f>SUMIFS(FP!$E$2:$E$1954,FP!$G$2:$G$1954,L13)</f>
        <v>0</v>
      </c>
      <c r="K13" s="233">
        <f t="shared" si="2"/>
        <v>0</v>
      </c>
      <c r="L13" s="173">
        <v>12</v>
      </c>
      <c r="M13" s="176" t="s">
        <v>4704</v>
      </c>
      <c r="N13" s="180"/>
      <c r="O13" s="187"/>
      <c r="P13" s="187" t="str">
        <f t="shared" si="0"/>
        <v>客户详情信息-编辑客户地址信息</v>
      </c>
    </row>
    <row r="14" spans="1:16">
      <c r="A14" s="8">
        <v>13</v>
      </c>
      <c r="B14" s="213" t="s">
        <v>76</v>
      </c>
      <c r="C14" s="180" t="s">
        <v>190</v>
      </c>
      <c r="D14" s="214" t="s">
        <v>24</v>
      </c>
      <c r="E14" s="173" t="s">
        <v>4702</v>
      </c>
      <c r="F14" s="222"/>
      <c r="G14" s="187"/>
      <c r="H14" s="223" t="str">
        <f t="shared" si="1"/>
        <v>已对应</v>
      </c>
      <c r="I14" s="231">
        <v>33210</v>
      </c>
      <c r="J14" s="232">
        <f>SUMIFS(FP!$E$2:$E$1954,FP!$G$2:$G$1954,L14)</f>
        <v>6277.90655172412</v>
      </c>
      <c r="K14" s="233">
        <f t="shared" si="2"/>
        <v>0.189036632090458</v>
      </c>
      <c r="L14" s="173">
        <v>13</v>
      </c>
      <c r="M14" s="176" t="s">
        <v>4703</v>
      </c>
      <c r="N14" s="180"/>
      <c r="O14" s="187"/>
      <c r="P14" s="187" t="str">
        <f t="shared" si="0"/>
        <v>客户详情信息-查看客户关联车辆信息</v>
      </c>
    </row>
    <row r="15" spans="1:16">
      <c r="A15" s="14">
        <v>14</v>
      </c>
      <c r="B15" s="213" t="s">
        <v>76</v>
      </c>
      <c r="C15" s="180" t="s">
        <v>197</v>
      </c>
      <c r="D15" s="214" t="s">
        <v>24</v>
      </c>
      <c r="E15" s="173" t="s">
        <v>4702</v>
      </c>
      <c r="F15" s="222"/>
      <c r="G15" s="187"/>
      <c r="H15" s="223" t="str">
        <f t="shared" si="1"/>
        <v>已对应</v>
      </c>
      <c r="I15" s="231">
        <v>33210</v>
      </c>
      <c r="J15" s="232">
        <f>SUMIFS(FP!$E$2:$E$1954,FP!$G$2:$G$1954,L15)</f>
        <v>6277.90655172412</v>
      </c>
      <c r="K15" s="233">
        <f t="shared" si="2"/>
        <v>0.189036632090458</v>
      </c>
      <c r="L15" s="173">
        <v>14</v>
      </c>
      <c r="M15" s="180"/>
      <c r="N15" s="180"/>
      <c r="O15" s="187"/>
      <c r="P15" s="187" t="str">
        <f t="shared" si="0"/>
        <v>客户详情信息-添加车辆</v>
      </c>
    </row>
    <row r="16" spans="1:16">
      <c r="A16" s="8">
        <v>15</v>
      </c>
      <c r="B16" s="213" t="s">
        <v>76</v>
      </c>
      <c r="C16" s="180" t="s">
        <v>188</v>
      </c>
      <c r="D16" s="214" t="s">
        <v>24</v>
      </c>
      <c r="E16" s="173" t="s">
        <v>4702</v>
      </c>
      <c r="F16" s="222"/>
      <c r="G16" s="187"/>
      <c r="H16" s="223" t="str">
        <f t="shared" si="1"/>
        <v>已对应</v>
      </c>
      <c r="I16" s="231">
        <v>33210</v>
      </c>
      <c r="J16" s="232">
        <f>SUMIFS(FP!$E$2:$E$1954,FP!$G$2:$G$1954,L16)</f>
        <v>10986.3364655172</v>
      </c>
      <c r="K16" s="233">
        <f t="shared" si="2"/>
        <v>0.330814106158302</v>
      </c>
      <c r="L16" s="173">
        <v>15</v>
      </c>
      <c r="M16" s="180"/>
      <c r="N16" s="180"/>
      <c r="O16" s="187"/>
      <c r="P16" s="187" t="str">
        <f t="shared" si="0"/>
        <v>客户详情信息-查看车辆信息</v>
      </c>
    </row>
    <row r="17" spans="1:16">
      <c r="A17" s="8">
        <v>16</v>
      </c>
      <c r="B17" s="213" t="s">
        <v>76</v>
      </c>
      <c r="C17" s="180" t="s">
        <v>77</v>
      </c>
      <c r="D17" s="214" t="s">
        <v>24</v>
      </c>
      <c r="E17" s="173" t="s">
        <v>4702</v>
      </c>
      <c r="F17" s="222"/>
      <c r="G17" s="187"/>
      <c r="H17" s="223" t="str">
        <f t="shared" si="1"/>
        <v>已对应</v>
      </c>
      <c r="I17" s="231">
        <v>33210</v>
      </c>
      <c r="J17" s="232">
        <f>SUMIFS(FP!$E$2:$E$1954,FP!$G$2:$G$1954,L17)</f>
        <v>7847.38318965515</v>
      </c>
      <c r="K17" s="233">
        <f t="shared" si="2"/>
        <v>0.236295790113073</v>
      </c>
      <c r="L17" s="173">
        <v>16</v>
      </c>
      <c r="M17" s="176" t="s">
        <v>4703</v>
      </c>
      <c r="N17" s="180"/>
      <c r="O17" s="187"/>
      <c r="P17" s="187" t="str">
        <f t="shared" si="0"/>
        <v>客户详情信息-查看车辆维修履历信息</v>
      </c>
    </row>
    <row r="18" spans="1:16">
      <c r="A18" s="8">
        <v>17</v>
      </c>
      <c r="B18" s="213" t="s">
        <v>76</v>
      </c>
      <c r="C18" s="180" t="s">
        <v>254</v>
      </c>
      <c r="D18" s="214" t="s">
        <v>24</v>
      </c>
      <c r="E18" s="173" t="s">
        <v>4702</v>
      </c>
      <c r="F18" s="222"/>
      <c r="G18" s="187"/>
      <c r="H18" s="223" t="str">
        <f t="shared" si="1"/>
        <v>已对应</v>
      </c>
      <c r="I18" s="231">
        <v>16605</v>
      </c>
      <c r="J18" s="232">
        <f>SUMIFS(FP!$E$2:$E$1954,FP!$G$2:$G$1954,L18)</f>
        <v>0</v>
      </c>
      <c r="K18" s="233">
        <f t="shared" si="2"/>
        <v>0</v>
      </c>
      <c r="L18" s="173">
        <v>17</v>
      </c>
      <c r="M18" s="176" t="s">
        <v>4704</v>
      </c>
      <c r="N18" s="180"/>
      <c r="O18" s="187"/>
      <c r="P18" s="187" t="str">
        <f t="shared" si="0"/>
        <v>客户详情信息-客户信息变更日志</v>
      </c>
    </row>
    <row r="19" spans="1:16">
      <c r="A19" s="8">
        <v>18</v>
      </c>
      <c r="B19" s="213" t="s">
        <v>76</v>
      </c>
      <c r="C19" s="180" t="s">
        <v>141</v>
      </c>
      <c r="D19" s="214" t="s">
        <v>33</v>
      </c>
      <c r="E19" s="173" t="s">
        <v>4702</v>
      </c>
      <c r="F19" s="222"/>
      <c r="G19" s="187"/>
      <c r="H19" s="223" t="str">
        <f t="shared" si="1"/>
        <v>已对应</v>
      </c>
      <c r="I19" s="231">
        <v>16605</v>
      </c>
      <c r="J19" s="232">
        <f>SUMIFS(FP!$E$2:$E$1954,FP!$G$2:$G$1954,L19)</f>
        <v>0</v>
      </c>
      <c r="K19" s="233">
        <f t="shared" si="2"/>
        <v>0</v>
      </c>
      <c r="L19" s="173">
        <v>18</v>
      </c>
      <c r="M19" s="176" t="s">
        <v>4704</v>
      </c>
      <c r="N19" s="180"/>
      <c r="O19" s="187"/>
      <c r="P19" s="187" t="str">
        <f t="shared" si="0"/>
        <v>客户详情信息-显示丰云行图标</v>
      </c>
    </row>
    <row r="20" spans="1:16">
      <c r="A20" s="8">
        <v>19</v>
      </c>
      <c r="B20" s="213" t="s">
        <v>76</v>
      </c>
      <c r="C20" s="180" t="s">
        <v>145</v>
      </c>
      <c r="D20" s="214" t="s">
        <v>33</v>
      </c>
      <c r="E20" s="173" t="s">
        <v>4702</v>
      </c>
      <c r="F20" s="222"/>
      <c r="G20" s="187"/>
      <c r="H20" s="223" t="str">
        <f t="shared" si="1"/>
        <v>已对应</v>
      </c>
      <c r="I20" s="231">
        <v>16605</v>
      </c>
      <c r="J20" s="232">
        <f>SUMIFS(FP!$E$2:$E$1954,FP!$G$2:$G$1954,L20)</f>
        <v>0</v>
      </c>
      <c r="K20" s="233">
        <f t="shared" si="2"/>
        <v>0</v>
      </c>
      <c r="L20" s="173">
        <v>19</v>
      </c>
      <c r="M20" s="176" t="s">
        <v>4704</v>
      </c>
      <c r="N20" s="180"/>
      <c r="O20" s="187"/>
      <c r="P20" s="187" t="str">
        <f t="shared" si="0"/>
        <v>客户详情信息-显示车友回图标</v>
      </c>
    </row>
    <row r="21" spans="1:16">
      <c r="A21" s="8">
        <v>20</v>
      </c>
      <c r="B21" s="213" t="s">
        <v>57</v>
      </c>
      <c r="C21" s="180" t="s">
        <v>77</v>
      </c>
      <c r="D21" s="214" t="s">
        <v>24</v>
      </c>
      <c r="E21" s="173" t="s">
        <v>4702</v>
      </c>
      <c r="F21" s="222"/>
      <c r="G21" s="187"/>
      <c r="H21" s="223" t="str">
        <f t="shared" si="1"/>
        <v>已对应</v>
      </c>
      <c r="I21" s="231">
        <v>33210</v>
      </c>
      <c r="J21" s="232">
        <f>SUMIFS(FP!$E$2:$E$1954,FP!$G$2:$G$1954,L21)</f>
        <v>7847.38318965515</v>
      </c>
      <c r="K21" s="233">
        <f t="shared" si="2"/>
        <v>0.236295790113073</v>
      </c>
      <c r="L21" s="173">
        <v>20</v>
      </c>
      <c r="M21" s="176" t="s">
        <v>4703</v>
      </c>
      <c r="N21" s="180" t="s">
        <v>77</v>
      </c>
      <c r="O21" s="187"/>
      <c r="P21" s="187" t="str">
        <f t="shared" si="0"/>
        <v>车辆详情信息-查看车辆维修履历信息</v>
      </c>
    </row>
    <row r="22" spans="1:16">
      <c r="A22" s="8">
        <v>21</v>
      </c>
      <c r="B22" s="213" t="s">
        <v>57</v>
      </c>
      <c r="C22" s="180" t="s">
        <v>275</v>
      </c>
      <c r="D22" s="214" t="s">
        <v>24</v>
      </c>
      <c r="E22" s="173" t="s">
        <v>4702</v>
      </c>
      <c r="F22" s="222"/>
      <c r="G22" s="187"/>
      <c r="H22" s="223" t="str">
        <f t="shared" si="1"/>
        <v>已对应</v>
      </c>
      <c r="I22" s="231">
        <v>33210</v>
      </c>
      <c r="J22" s="232">
        <f>SUMIFS(FP!$E$2:$E$1954,FP!$G$2:$G$1954,L22)</f>
        <v>14125.2897413793</v>
      </c>
      <c r="K22" s="233">
        <f t="shared" si="2"/>
        <v>0.425332422203531</v>
      </c>
      <c r="L22" s="173">
        <v>21</v>
      </c>
      <c r="M22" s="176" t="s">
        <v>4703</v>
      </c>
      <c r="N22" s="180"/>
      <c r="O22" s="187"/>
      <c r="P22" s="187" t="str">
        <f t="shared" si="0"/>
        <v>车辆详情信息-三包</v>
      </c>
    </row>
    <row r="23" spans="1:16">
      <c r="A23" s="8">
        <v>22</v>
      </c>
      <c r="B23" s="213" t="s">
        <v>57</v>
      </c>
      <c r="C23" s="180" t="s">
        <v>209</v>
      </c>
      <c r="D23" s="214" t="s">
        <v>24</v>
      </c>
      <c r="E23" s="173" t="s">
        <v>4702</v>
      </c>
      <c r="F23" s="222"/>
      <c r="G23" s="187"/>
      <c r="H23" s="223" t="str">
        <f t="shared" si="1"/>
        <v>已对应</v>
      </c>
      <c r="I23" s="231">
        <v>33210</v>
      </c>
      <c r="J23" s="232">
        <f>SUMIFS(FP!$E$2:$E$1954,FP!$G$2:$G$1954,L23)</f>
        <v>6277.90655172412</v>
      </c>
      <c r="K23" s="233">
        <f t="shared" si="2"/>
        <v>0.189036632090458</v>
      </c>
      <c r="L23" s="173">
        <v>22</v>
      </c>
      <c r="M23" s="176" t="s">
        <v>4703</v>
      </c>
      <c r="N23" s="180"/>
      <c r="O23" s="187"/>
      <c r="P23" s="187" t="str">
        <f t="shared" si="0"/>
        <v>车辆详情信息-编辑车身基本信息</v>
      </c>
    </row>
    <row r="24" spans="1:16">
      <c r="A24" s="8">
        <v>23</v>
      </c>
      <c r="B24" s="213" t="s">
        <v>57</v>
      </c>
      <c r="C24" s="180" t="s">
        <v>217</v>
      </c>
      <c r="D24" s="214" t="s">
        <v>24</v>
      </c>
      <c r="E24" s="173" t="s">
        <v>4702</v>
      </c>
      <c r="F24" s="222"/>
      <c r="G24" s="187"/>
      <c r="H24" s="223" t="str">
        <f t="shared" si="1"/>
        <v>已对应</v>
      </c>
      <c r="I24" s="231">
        <v>33210</v>
      </c>
      <c r="J24" s="232">
        <f>SUMIFS(FP!$E$2:$E$1954,FP!$G$2:$G$1954,L24)</f>
        <v>6277.90655172412</v>
      </c>
      <c r="K24" s="233">
        <f t="shared" si="2"/>
        <v>0.189036632090458</v>
      </c>
      <c r="L24" s="173">
        <v>23</v>
      </c>
      <c r="M24" s="176" t="s">
        <v>4703</v>
      </c>
      <c r="N24" s="180"/>
      <c r="O24" s="187"/>
      <c r="P24" s="187" t="str">
        <f t="shared" si="0"/>
        <v>车辆详情信息-车架号录入</v>
      </c>
    </row>
    <row r="25" spans="1:16">
      <c r="A25" s="8">
        <v>24</v>
      </c>
      <c r="B25" s="213" t="s">
        <v>57</v>
      </c>
      <c r="C25" s="180" t="s">
        <v>55</v>
      </c>
      <c r="D25" s="214" t="s">
        <v>24</v>
      </c>
      <c r="E25" s="173" t="s">
        <v>4702</v>
      </c>
      <c r="F25" s="222"/>
      <c r="G25" s="187"/>
      <c r="H25" s="223" t="str">
        <f t="shared" si="1"/>
        <v>已对应</v>
      </c>
      <c r="I25" s="231">
        <v>33210</v>
      </c>
      <c r="J25" s="232">
        <f>SUMIFS(FP!$E$2:$E$1954,FP!$G$2:$G$1954,L25)</f>
        <v>0</v>
      </c>
      <c r="K25" s="233">
        <f t="shared" si="2"/>
        <v>0</v>
      </c>
      <c r="L25" s="173">
        <v>24</v>
      </c>
      <c r="M25" s="176" t="s">
        <v>4704</v>
      </c>
      <c r="N25" s="180"/>
      <c r="O25" s="187"/>
      <c r="P25" s="187" t="str">
        <f t="shared" si="0"/>
        <v>车辆详情信息-编辑用途信息</v>
      </c>
    </row>
    <row r="26" spans="1:16">
      <c r="A26" s="8">
        <v>25</v>
      </c>
      <c r="B26" s="213" t="s">
        <v>57</v>
      </c>
      <c r="C26" s="180" t="s">
        <v>229</v>
      </c>
      <c r="D26" s="214" t="s">
        <v>24</v>
      </c>
      <c r="E26" s="173" t="s">
        <v>4702</v>
      </c>
      <c r="F26" s="222"/>
      <c r="G26" s="187"/>
      <c r="H26" s="223" t="str">
        <f t="shared" si="1"/>
        <v>已对应</v>
      </c>
      <c r="I26" s="231">
        <v>33210</v>
      </c>
      <c r="J26" s="232">
        <f>SUMIFS(FP!$E$2:$E$1954,FP!$G$2:$G$1954,L26)</f>
        <v>43945.3458620688</v>
      </c>
      <c r="K26" s="233">
        <f t="shared" si="2"/>
        <v>1.32325642463321</v>
      </c>
      <c r="L26" s="173">
        <v>25</v>
      </c>
      <c r="M26" s="176" t="s">
        <v>4703</v>
      </c>
      <c r="N26" s="180"/>
      <c r="O26" s="187"/>
      <c r="P26" s="187" t="str">
        <f t="shared" si="0"/>
        <v>车辆详情信息-编辑保险信息</v>
      </c>
    </row>
    <row r="27" spans="1:16">
      <c r="A27" s="8">
        <v>26</v>
      </c>
      <c r="B27" s="213" t="s">
        <v>57</v>
      </c>
      <c r="C27" s="180" t="s">
        <v>222</v>
      </c>
      <c r="D27" s="214" t="s">
        <v>24</v>
      </c>
      <c r="E27" s="173" t="s">
        <v>4702</v>
      </c>
      <c r="F27" s="222"/>
      <c r="G27" s="187"/>
      <c r="H27" s="223" t="str">
        <f t="shared" si="1"/>
        <v>已对应</v>
      </c>
      <c r="I27" s="231">
        <v>33210</v>
      </c>
      <c r="J27" s="232">
        <f>SUMIFS(FP!$E$2:$E$1954,FP!$G$2:$G$1954,L27)</f>
        <v>0</v>
      </c>
      <c r="K27" s="233">
        <f t="shared" si="2"/>
        <v>0</v>
      </c>
      <c r="L27" s="173">
        <v>26</v>
      </c>
      <c r="M27" s="176" t="s">
        <v>4704</v>
      </c>
      <c r="N27" s="180"/>
      <c r="O27" s="187"/>
      <c r="P27" s="187" t="str">
        <f t="shared" si="0"/>
        <v>车辆详情信息-编辑入厂提醒</v>
      </c>
    </row>
    <row r="28" spans="1:16">
      <c r="A28" s="8">
        <v>27</v>
      </c>
      <c r="B28" s="213" t="s">
        <v>57</v>
      </c>
      <c r="C28" s="180" t="s">
        <v>239</v>
      </c>
      <c r="D28" s="214" t="s">
        <v>24</v>
      </c>
      <c r="E28" s="173" t="s">
        <v>4702</v>
      </c>
      <c r="F28" s="222"/>
      <c r="G28" s="187"/>
      <c r="H28" s="223" t="str">
        <f t="shared" si="1"/>
        <v>已对应</v>
      </c>
      <c r="I28" s="231">
        <v>33210</v>
      </c>
      <c r="J28" s="232">
        <f>SUMIFS(FP!$E$2:$E$1954,FP!$G$2:$G$1954,L28)</f>
        <v>0</v>
      </c>
      <c r="K28" s="233">
        <f t="shared" si="2"/>
        <v>0</v>
      </c>
      <c r="L28" s="173">
        <v>27</v>
      </c>
      <c r="M28" s="176" t="s">
        <v>4704</v>
      </c>
      <c r="N28" s="180"/>
      <c r="O28" s="187"/>
      <c r="P28" s="187" t="str">
        <f t="shared" si="0"/>
        <v>车辆详情信息-编辑销售/服务信息</v>
      </c>
    </row>
    <row r="29" spans="1:16">
      <c r="A29" s="8">
        <v>28</v>
      </c>
      <c r="B29" s="213" t="s">
        <v>57</v>
      </c>
      <c r="C29" s="180" t="s">
        <v>294</v>
      </c>
      <c r="D29" s="214" t="s">
        <v>24</v>
      </c>
      <c r="E29" s="173" t="s">
        <v>4702</v>
      </c>
      <c r="F29" s="222"/>
      <c r="G29" s="187"/>
      <c r="H29" s="223" t="str">
        <f t="shared" si="1"/>
        <v>已对应</v>
      </c>
      <c r="I29" s="231">
        <v>33210</v>
      </c>
      <c r="J29" s="232">
        <f>SUMIFS(FP!$E$2:$E$1954,FP!$G$2:$G$1954,L29)</f>
        <v>0</v>
      </c>
      <c r="K29" s="233">
        <f t="shared" si="2"/>
        <v>0</v>
      </c>
      <c r="L29" s="173">
        <v>28</v>
      </c>
      <c r="M29" s="176" t="s">
        <v>4704</v>
      </c>
      <c r="N29" s="180"/>
      <c r="O29" s="187"/>
      <c r="P29" s="187" t="str">
        <f t="shared" si="0"/>
        <v>车辆详情信息-DIMS保险</v>
      </c>
    </row>
    <row r="30" spans="1:16">
      <c r="A30" s="8">
        <v>29</v>
      </c>
      <c r="B30" s="213" t="s">
        <v>57</v>
      </c>
      <c r="C30" s="180" t="s">
        <v>801</v>
      </c>
      <c r="D30" s="214" t="s">
        <v>24</v>
      </c>
      <c r="E30" s="173" t="s">
        <v>4702</v>
      </c>
      <c r="F30" s="222"/>
      <c r="G30" s="187"/>
      <c r="H30" s="223" t="str">
        <f t="shared" si="1"/>
        <v>已对应</v>
      </c>
      <c r="I30" s="231">
        <v>33210</v>
      </c>
      <c r="J30" s="232">
        <f>SUMIFS(FP!$E$2:$E$1954,FP!$G$2:$G$1954,L30)</f>
        <v>28250.5794827585</v>
      </c>
      <c r="K30" s="233">
        <f t="shared" si="2"/>
        <v>0.850664844407062</v>
      </c>
      <c r="L30" s="173">
        <v>29</v>
      </c>
      <c r="M30" s="176" t="s">
        <v>4703</v>
      </c>
      <c r="N30" s="180"/>
      <c r="O30" s="187"/>
      <c r="P30" s="187" t="str">
        <f t="shared" si="0"/>
        <v>车辆详情信息-保险信息录入</v>
      </c>
    </row>
    <row r="31" spans="1:16">
      <c r="A31" s="216">
        <v>30</v>
      </c>
      <c r="B31" s="217" t="s">
        <v>57</v>
      </c>
      <c r="C31" s="218" t="s">
        <v>77</v>
      </c>
      <c r="D31" s="219" t="s">
        <v>24</v>
      </c>
      <c r="E31" s="225" t="s">
        <v>4702</v>
      </c>
      <c r="F31" s="226" t="s">
        <v>519</v>
      </c>
      <c r="G31" s="219" t="s">
        <v>519</v>
      </c>
      <c r="H31" s="223" t="str">
        <f t="shared" si="1"/>
        <v>未对应</v>
      </c>
      <c r="I31" s="231">
        <v>33210</v>
      </c>
      <c r="J31" s="232">
        <f>SUMIFS(FP!$E$2:$E$1954,FP!$G$2:$G$1954,L31)</f>
        <v>0</v>
      </c>
      <c r="K31" s="233">
        <f t="shared" si="2"/>
        <v>0</v>
      </c>
      <c r="L31" s="225"/>
      <c r="M31" s="218"/>
      <c r="N31" s="218" t="s">
        <v>77</v>
      </c>
      <c r="O31" s="234" t="s">
        <v>4705</v>
      </c>
      <c r="P31" s="234" t="str">
        <f t="shared" si="0"/>
        <v>车辆详情信息-查看车辆维修履历信息</v>
      </c>
    </row>
    <row r="32" spans="1:16">
      <c r="A32" s="8">
        <v>31</v>
      </c>
      <c r="B32" s="220" t="s">
        <v>57</v>
      </c>
      <c r="C32" s="176" t="s">
        <v>283</v>
      </c>
      <c r="D32" s="221" t="s">
        <v>33</v>
      </c>
      <c r="E32" s="227" t="s">
        <v>4702</v>
      </c>
      <c r="F32" s="222"/>
      <c r="G32" s="228"/>
      <c r="H32" s="223" t="str">
        <f t="shared" si="1"/>
        <v>已对应</v>
      </c>
      <c r="I32" s="231">
        <v>33210</v>
      </c>
      <c r="J32" s="232">
        <f>SUMIFS(FP!$E$2:$E$1954,FP!$G$2:$G$1954,L32)</f>
        <v>0</v>
      </c>
      <c r="K32" s="233">
        <f t="shared" si="2"/>
        <v>0</v>
      </c>
      <c r="L32" s="227">
        <v>31</v>
      </c>
      <c r="M32" s="176" t="s">
        <v>4704</v>
      </c>
      <c r="N32" s="235"/>
      <c r="O32" s="236"/>
      <c r="P32" s="236" t="str">
        <f t="shared" si="0"/>
        <v>车辆详情信息-查看车辆变更履历信息</v>
      </c>
    </row>
    <row r="33" spans="1:16">
      <c r="A33" s="8">
        <v>32</v>
      </c>
      <c r="B33" s="213" t="s">
        <v>57</v>
      </c>
      <c r="C33" s="180" t="s">
        <v>193</v>
      </c>
      <c r="D33" s="214" t="s">
        <v>24</v>
      </c>
      <c r="E33" s="173" t="s">
        <v>4702</v>
      </c>
      <c r="F33" s="222"/>
      <c r="G33" s="187"/>
      <c r="H33" s="223" t="str">
        <f t="shared" si="1"/>
        <v>已对应</v>
      </c>
      <c r="I33" s="231">
        <v>33210</v>
      </c>
      <c r="J33" s="232">
        <f>SUMIFS(FP!$E$2:$E$1954,FP!$G$2:$G$1954,L33)</f>
        <v>6277.90655172412</v>
      </c>
      <c r="K33" s="233">
        <f t="shared" si="2"/>
        <v>0.189036632090458</v>
      </c>
      <c r="L33" s="173">
        <v>32</v>
      </c>
      <c r="M33" s="176" t="s">
        <v>4703</v>
      </c>
      <c r="N33" s="180"/>
      <c r="O33" s="187"/>
      <c r="P33" s="187" t="str">
        <f t="shared" si="0"/>
        <v>车辆详情信息-车主/购车人/送修人展示</v>
      </c>
    </row>
    <row r="34" spans="1:16">
      <c r="A34" s="8">
        <v>33</v>
      </c>
      <c r="B34" s="213" t="s">
        <v>57</v>
      </c>
      <c r="C34" s="180" t="s">
        <v>273</v>
      </c>
      <c r="D34" s="214" t="s">
        <v>24</v>
      </c>
      <c r="E34" s="173" t="s">
        <v>4702</v>
      </c>
      <c r="F34" s="222"/>
      <c r="G34" s="187"/>
      <c r="H34" s="223" t="str">
        <f t="shared" si="1"/>
        <v>已对应</v>
      </c>
      <c r="I34" s="231">
        <v>33210</v>
      </c>
      <c r="J34" s="232">
        <f>SUMIFS(FP!$E$2:$E$1954,FP!$G$2:$G$1954,L34)</f>
        <v>0</v>
      </c>
      <c r="K34" s="233">
        <f t="shared" si="2"/>
        <v>0</v>
      </c>
      <c r="L34" s="173">
        <v>33</v>
      </c>
      <c r="M34" s="176" t="s">
        <v>4704</v>
      </c>
      <c r="N34" s="180"/>
      <c r="O34" s="187"/>
      <c r="P34" s="187" t="str">
        <f t="shared" si="0"/>
        <v>车辆详情信息-选取客户</v>
      </c>
    </row>
    <row r="35" spans="1:16">
      <c r="A35" s="8">
        <v>34</v>
      </c>
      <c r="B35" s="213" t="s">
        <v>57</v>
      </c>
      <c r="C35" s="180" t="s">
        <v>214</v>
      </c>
      <c r="D35" s="214" t="s">
        <v>24</v>
      </c>
      <c r="E35" s="173" t="s">
        <v>4702</v>
      </c>
      <c r="F35" s="222"/>
      <c r="G35" s="187"/>
      <c r="H35" s="223" t="str">
        <f t="shared" si="1"/>
        <v>已对应</v>
      </c>
      <c r="I35" s="231">
        <v>33210</v>
      </c>
      <c r="J35" s="232">
        <f>SUMIFS(FP!$E$2:$E$1954,FP!$G$2:$G$1954,L35)</f>
        <v>0</v>
      </c>
      <c r="K35" s="233">
        <f t="shared" si="2"/>
        <v>0</v>
      </c>
      <c r="L35" s="173">
        <v>34</v>
      </c>
      <c r="M35" s="176" t="s">
        <v>4704</v>
      </c>
      <c r="N35" s="180"/>
      <c r="O35" s="187"/>
      <c r="P35" s="187" t="str">
        <f t="shared" si="0"/>
        <v>车辆详情信息-保存</v>
      </c>
    </row>
    <row r="36" spans="1:16">
      <c r="A36" s="8">
        <v>35</v>
      </c>
      <c r="B36" s="213" t="s">
        <v>335</v>
      </c>
      <c r="C36" s="180" t="s">
        <v>336</v>
      </c>
      <c r="D36" s="214" t="s">
        <v>24</v>
      </c>
      <c r="E36" s="173" t="s">
        <v>4702</v>
      </c>
      <c r="F36" s="222"/>
      <c r="G36" s="187"/>
      <c r="H36" s="223" t="str">
        <f t="shared" si="1"/>
        <v>已对应</v>
      </c>
      <c r="I36" s="231">
        <v>33210</v>
      </c>
      <c r="J36" s="232">
        <f>SUMIFS(FP!$E$2:$E$1954,FP!$G$2:$G$1954,L36)</f>
        <v>7847.38318965515</v>
      </c>
      <c r="K36" s="233">
        <f t="shared" si="2"/>
        <v>0.236295790113073</v>
      </c>
      <c r="L36" s="173">
        <v>35</v>
      </c>
      <c r="M36" s="180"/>
      <c r="N36" s="180"/>
      <c r="O36" s="187"/>
      <c r="P36" s="187" t="str">
        <f t="shared" si="0"/>
        <v>维修履历查询-查询维修履历</v>
      </c>
    </row>
    <row r="37" spans="1:16">
      <c r="A37" s="8">
        <v>36</v>
      </c>
      <c r="B37" s="213" t="s">
        <v>335</v>
      </c>
      <c r="C37" s="180" t="s">
        <v>341</v>
      </c>
      <c r="D37" s="214" t="s">
        <v>24</v>
      </c>
      <c r="E37" s="173" t="s">
        <v>4702</v>
      </c>
      <c r="F37" s="222"/>
      <c r="G37" s="187"/>
      <c r="H37" s="223" t="str">
        <f t="shared" si="1"/>
        <v>已对应</v>
      </c>
      <c r="I37" s="231">
        <v>33210</v>
      </c>
      <c r="J37" s="232">
        <f>SUMIFS(FP!$E$2:$E$1954,FP!$G$2:$G$1954,L37)</f>
        <v>0</v>
      </c>
      <c r="K37" s="233">
        <f t="shared" si="2"/>
        <v>0</v>
      </c>
      <c r="L37" s="173">
        <v>36</v>
      </c>
      <c r="M37" s="180"/>
      <c r="N37" s="180"/>
      <c r="O37" s="187"/>
      <c r="P37" s="187" t="str">
        <f t="shared" si="0"/>
        <v>维修履历查询-查看详情</v>
      </c>
    </row>
    <row r="38" spans="1:16">
      <c r="A38" s="8">
        <v>37</v>
      </c>
      <c r="B38" s="213" t="s">
        <v>335</v>
      </c>
      <c r="C38" s="180" t="s">
        <v>343</v>
      </c>
      <c r="D38" s="214" t="s">
        <v>24</v>
      </c>
      <c r="E38" s="173" t="s">
        <v>4702</v>
      </c>
      <c r="F38" s="222"/>
      <c r="G38" s="187"/>
      <c r="H38" s="223" t="str">
        <f t="shared" si="1"/>
        <v>已对应</v>
      </c>
      <c r="I38" s="231">
        <v>33210</v>
      </c>
      <c r="J38" s="232">
        <f>SUMIFS(FP!$E$2:$E$1954,FP!$G$2:$G$1954,L38)</f>
        <v>0</v>
      </c>
      <c r="K38" s="233">
        <f t="shared" si="2"/>
        <v>0</v>
      </c>
      <c r="L38" s="173">
        <v>37</v>
      </c>
      <c r="M38" s="180"/>
      <c r="N38" s="180"/>
      <c r="O38" s="187"/>
      <c r="P38" s="187" t="str">
        <f t="shared" si="0"/>
        <v>维修履历查询-点击送修人快速跳转</v>
      </c>
    </row>
    <row r="39" spans="1:16">
      <c r="A39" s="8">
        <v>38</v>
      </c>
      <c r="B39" s="213" t="s">
        <v>335</v>
      </c>
      <c r="C39" s="180" t="s">
        <v>345</v>
      </c>
      <c r="D39" s="214" t="s">
        <v>24</v>
      </c>
      <c r="E39" s="173" t="s">
        <v>4702</v>
      </c>
      <c r="F39" s="222"/>
      <c r="G39" s="214"/>
      <c r="H39" s="223" t="str">
        <f t="shared" si="1"/>
        <v>已对应</v>
      </c>
      <c r="I39" s="231">
        <v>33210</v>
      </c>
      <c r="J39" s="232">
        <f>SUMIFS(FP!$E$2:$E$1954,FP!$G$2:$G$1954,L39)</f>
        <v>0</v>
      </c>
      <c r="K39" s="233">
        <f t="shared" si="2"/>
        <v>0</v>
      </c>
      <c r="L39" s="173">
        <v>38</v>
      </c>
      <c r="M39" s="180"/>
      <c r="N39" s="180" t="s">
        <v>345</v>
      </c>
      <c r="O39" s="187"/>
      <c r="P39" s="187" t="str">
        <f t="shared" si="0"/>
        <v>维修履历查询-点击车牌号快速跳转</v>
      </c>
    </row>
    <row r="40" spans="1:16">
      <c r="A40" s="8">
        <v>39</v>
      </c>
      <c r="B40" s="213" t="s">
        <v>335</v>
      </c>
      <c r="C40" s="180" t="s">
        <v>347</v>
      </c>
      <c r="D40" s="214" t="s">
        <v>24</v>
      </c>
      <c r="E40" s="173" t="s">
        <v>4702</v>
      </c>
      <c r="F40" s="222"/>
      <c r="G40" s="187"/>
      <c r="H40" s="223" t="str">
        <f t="shared" si="1"/>
        <v>已对应</v>
      </c>
      <c r="I40" s="231">
        <v>33210</v>
      </c>
      <c r="J40" s="232">
        <f>SUMIFS(FP!$E$2:$E$1954,FP!$G$2:$G$1954,L40)</f>
        <v>0</v>
      </c>
      <c r="K40" s="233">
        <f t="shared" si="2"/>
        <v>0</v>
      </c>
      <c r="L40" s="173">
        <v>39</v>
      </c>
      <c r="M40" s="180"/>
      <c r="N40" s="180"/>
      <c r="O40" s="187"/>
      <c r="P40" s="187" t="str">
        <f t="shared" si="0"/>
        <v>维修履历查询-查询他店履历</v>
      </c>
    </row>
    <row r="41" spans="1:16">
      <c r="A41" s="8">
        <v>40</v>
      </c>
      <c r="B41" s="237" t="s">
        <v>296</v>
      </c>
      <c r="C41" s="180" t="s">
        <v>298</v>
      </c>
      <c r="D41" s="214" t="s">
        <v>33</v>
      </c>
      <c r="E41" s="173" t="s">
        <v>4702</v>
      </c>
      <c r="F41" s="222"/>
      <c r="G41" s="187"/>
      <c r="H41" s="223" t="str">
        <f t="shared" si="1"/>
        <v>已对应</v>
      </c>
      <c r="I41" s="231">
        <v>33210</v>
      </c>
      <c r="J41" s="232">
        <f>SUMIFS(FP!$E$2:$E$1954,FP!$G$2:$G$1954,L41)</f>
        <v>10986.3364655172</v>
      </c>
      <c r="K41" s="233">
        <f t="shared" si="2"/>
        <v>0.330814106158302</v>
      </c>
      <c r="L41" s="173">
        <v>40</v>
      </c>
      <c r="M41" s="180"/>
      <c r="N41" s="180"/>
      <c r="O41" s="187"/>
      <c r="P41" s="187" t="str">
        <f t="shared" si="0"/>
        <v>丰桔客户导入-状态查询</v>
      </c>
    </row>
    <row r="42" spans="1:16">
      <c r="A42" s="8">
        <v>41</v>
      </c>
      <c r="B42" s="237" t="s">
        <v>296</v>
      </c>
      <c r="C42" s="180" t="s">
        <v>306</v>
      </c>
      <c r="D42" s="214" t="s">
        <v>33</v>
      </c>
      <c r="E42" s="173" t="s">
        <v>4702</v>
      </c>
      <c r="F42" s="222"/>
      <c r="G42" s="187"/>
      <c r="H42" s="223" t="str">
        <f t="shared" si="1"/>
        <v>已对应</v>
      </c>
      <c r="I42" s="231">
        <v>33210</v>
      </c>
      <c r="J42" s="232">
        <f>SUMIFS(FP!$E$2:$E$1954,FP!$G$2:$G$1954,L42)</f>
        <v>7847.38318965515</v>
      </c>
      <c r="K42" s="233">
        <f t="shared" si="2"/>
        <v>0.236295790113073</v>
      </c>
      <c r="L42" s="173">
        <v>41</v>
      </c>
      <c r="M42" s="180"/>
      <c r="N42" s="180"/>
      <c r="O42" s="187"/>
      <c r="P42" s="187" t="str">
        <f t="shared" si="0"/>
        <v>丰桔客户导入-导入模板下载</v>
      </c>
    </row>
    <row r="43" spans="1:16">
      <c r="A43" s="8">
        <v>42</v>
      </c>
      <c r="B43" s="237" t="s">
        <v>296</v>
      </c>
      <c r="C43" s="180" t="s">
        <v>324</v>
      </c>
      <c r="D43" s="214" t="s">
        <v>33</v>
      </c>
      <c r="E43" s="173" t="s">
        <v>4702</v>
      </c>
      <c r="F43" s="222"/>
      <c r="G43" s="187"/>
      <c r="H43" s="223" t="str">
        <f t="shared" si="1"/>
        <v>已对应</v>
      </c>
      <c r="I43" s="231">
        <v>33210</v>
      </c>
      <c r="J43" s="232">
        <f>SUMIFS(FP!$E$2:$E$1954,FP!$G$2:$G$1954,L43)</f>
        <v>0</v>
      </c>
      <c r="K43" s="233">
        <f t="shared" si="2"/>
        <v>0</v>
      </c>
      <c r="L43" s="173">
        <v>42</v>
      </c>
      <c r="M43" s="180"/>
      <c r="N43" s="180"/>
      <c r="O43" s="187"/>
      <c r="P43" s="187" t="str">
        <f t="shared" si="0"/>
        <v>丰桔客户导入-导入结果下载</v>
      </c>
    </row>
    <row r="44" spans="1:16">
      <c r="A44" s="8">
        <v>43</v>
      </c>
      <c r="B44" s="237" t="s">
        <v>296</v>
      </c>
      <c r="C44" s="180" t="s">
        <v>329</v>
      </c>
      <c r="D44" s="214" t="s">
        <v>33</v>
      </c>
      <c r="E44" s="173" t="s">
        <v>4702</v>
      </c>
      <c r="F44" s="222"/>
      <c r="G44" s="187"/>
      <c r="H44" s="223" t="str">
        <f t="shared" si="1"/>
        <v>已对应</v>
      </c>
      <c r="I44" s="231">
        <v>33210</v>
      </c>
      <c r="J44" s="232">
        <f>SUMIFS(FP!$E$2:$E$1954,FP!$G$2:$G$1954,L44)</f>
        <v>7847.38318965515</v>
      </c>
      <c r="K44" s="233">
        <f t="shared" si="2"/>
        <v>0.236295790113073</v>
      </c>
      <c r="L44" s="173">
        <v>43</v>
      </c>
      <c r="M44" s="180"/>
      <c r="N44" s="180"/>
      <c r="O44" s="187"/>
      <c r="P44" s="187" t="str">
        <f t="shared" si="0"/>
        <v>丰桔客户导入-导入文件</v>
      </c>
    </row>
    <row r="45" spans="1:16">
      <c r="A45" s="14">
        <v>44</v>
      </c>
      <c r="B45" s="213" t="s">
        <v>382</v>
      </c>
      <c r="C45" s="180" t="s">
        <v>382</v>
      </c>
      <c r="D45" s="214" t="s">
        <v>24</v>
      </c>
      <c r="E45" s="173" t="s">
        <v>4702</v>
      </c>
      <c r="F45" s="222"/>
      <c r="G45" s="187"/>
      <c r="H45" s="223" t="str">
        <f t="shared" si="1"/>
        <v>已对应</v>
      </c>
      <c r="I45" s="231">
        <v>33210</v>
      </c>
      <c r="J45" s="232">
        <f>SUMIFS(FP!$E$2:$E$1954,FP!$G$2:$G$1954,L45)</f>
        <v>18833.7196551724</v>
      </c>
      <c r="K45" s="233">
        <f t="shared" si="2"/>
        <v>0.567109896271375</v>
      </c>
      <c r="L45" s="173">
        <v>44</v>
      </c>
      <c r="M45" s="180"/>
      <c r="N45" s="180"/>
      <c r="O45" s="187"/>
      <c r="P45" s="187" t="str">
        <f t="shared" si="0"/>
        <v>预约一览查询-预约一览查询</v>
      </c>
    </row>
    <row r="46" spans="1:16">
      <c r="A46" s="8">
        <v>45</v>
      </c>
      <c r="B46" s="213" t="s">
        <v>382</v>
      </c>
      <c r="C46" s="180" t="s">
        <v>518</v>
      </c>
      <c r="D46" s="214" t="s">
        <v>34</v>
      </c>
      <c r="E46" s="173" t="s">
        <v>4706</v>
      </c>
      <c r="F46" s="237" t="s">
        <v>4707</v>
      </c>
      <c r="G46" s="214" t="s">
        <v>4707</v>
      </c>
      <c r="H46" s="223" t="str">
        <f t="shared" si="1"/>
        <v>已对应</v>
      </c>
      <c r="I46" s="231">
        <v>3321</v>
      </c>
      <c r="J46" s="232">
        <f>SUMIFS(FP!$E$2:$E$1954,FP!$G$2:$G$1954,L46)</f>
        <v>0</v>
      </c>
      <c r="K46" s="233">
        <f t="shared" si="2"/>
        <v>0</v>
      </c>
      <c r="L46" s="173">
        <v>45</v>
      </c>
      <c r="M46" s="180"/>
      <c r="N46" s="180"/>
      <c r="O46" s="187"/>
      <c r="P46" s="187" t="str">
        <f t="shared" si="0"/>
        <v>预约一览查询-邀约提醒/预约</v>
      </c>
    </row>
    <row r="47" spans="1:16">
      <c r="A47" s="8">
        <v>46</v>
      </c>
      <c r="B47" s="213" t="s">
        <v>382</v>
      </c>
      <c r="C47" s="180" t="s">
        <v>522</v>
      </c>
      <c r="D47" s="214" t="s">
        <v>34</v>
      </c>
      <c r="E47" s="173" t="s">
        <v>4706</v>
      </c>
      <c r="F47" s="237" t="s">
        <v>4707</v>
      </c>
      <c r="G47" s="214" t="s">
        <v>4707</v>
      </c>
      <c r="H47" s="223" t="str">
        <f t="shared" si="1"/>
        <v>已对应</v>
      </c>
      <c r="I47" s="231">
        <v>3321</v>
      </c>
      <c r="J47" s="232">
        <f>SUMIFS(FP!$E$2:$E$1954,FP!$G$2:$G$1954,L47)</f>
        <v>0</v>
      </c>
      <c r="K47" s="233">
        <f t="shared" si="2"/>
        <v>0</v>
      </c>
      <c r="L47" s="173">
        <v>46</v>
      </c>
      <c r="M47" s="180"/>
      <c r="N47" s="180"/>
      <c r="O47" s="187"/>
      <c r="P47" s="187" t="str">
        <f t="shared" si="0"/>
        <v>预约一览查询-预约登记</v>
      </c>
    </row>
    <row r="48" spans="1:16">
      <c r="A48" s="8">
        <v>47</v>
      </c>
      <c r="B48" s="213" t="s">
        <v>382</v>
      </c>
      <c r="C48" s="180" t="s">
        <v>524</v>
      </c>
      <c r="D48" s="214" t="s">
        <v>34</v>
      </c>
      <c r="E48" s="173" t="s">
        <v>4706</v>
      </c>
      <c r="F48" s="237" t="s">
        <v>4707</v>
      </c>
      <c r="G48" s="214" t="s">
        <v>4707</v>
      </c>
      <c r="H48" s="223" t="str">
        <f t="shared" si="1"/>
        <v>已对应</v>
      </c>
      <c r="I48" s="231">
        <v>3321</v>
      </c>
      <c r="J48" s="232">
        <f>SUMIFS(FP!$E$2:$E$1954,FP!$G$2:$G$1954,L48)</f>
        <v>0</v>
      </c>
      <c r="K48" s="233">
        <f t="shared" si="2"/>
        <v>0</v>
      </c>
      <c r="L48" s="173">
        <v>47</v>
      </c>
      <c r="M48" s="180"/>
      <c r="N48" s="180"/>
      <c r="O48" s="187"/>
      <c r="P48" s="187" t="str">
        <f t="shared" si="0"/>
        <v>预约一览查询-预约登记履历查询</v>
      </c>
    </row>
    <row r="49" spans="1:16">
      <c r="A49" s="8">
        <v>48</v>
      </c>
      <c r="B49" s="213" t="s">
        <v>382</v>
      </c>
      <c r="C49" s="180" t="s">
        <v>388</v>
      </c>
      <c r="D49" s="214" t="s">
        <v>24</v>
      </c>
      <c r="E49" s="173" t="s">
        <v>4702</v>
      </c>
      <c r="F49" s="222"/>
      <c r="G49" s="187"/>
      <c r="H49" s="223" t="str">
        <f t="shared" si="1"/>
        <v>已对应</v>
      </c>
      <c r="I49" s="231">
        <v>33210</v>
      </c>
      <c r="J49" s="232">
        <f>SUMIFS(FP!$E$2:$E$1954,FP!$G$2:$G$1954,L49)</f>
        <v>0</v>
      </c>
      <c r="K49" s="233">
        <f t="shared" si="2"/>
        <v>0</v>
      </c>
      <c r="L49" s="173">
        <v>48</v>
      </c>
      <c r="M49" s="180"/>
      <c r="N49" s="180"/>
      <c r="O49" s="187"/>
      <c r="P49" s="187" t="str">
        <f t="shared" si="0"/>
        <v>预约一览查询-预约列表信息</v>
      </c>
    </row>
    <row r="50" spans="1:16">
      <c r="A50" s="14">
        <v>49</v>
      </c>
      <c r="B50" s="213" t="s">
        <v>382</v>
      </c>
      <c r="C50" s="180" t="s">
        <v>522</v>
      </c>
      <c r="D50" s="215" t="s">
        <v>34</v>
      </c>
      <c r="E50" s="173" t="s">
        <v>4706</v>
      </c>
      <c r="F50" s="238" t="s">
        <v>4707</v>
      </c>
      <c r="G50" s="215" t="s">
        <v>4707</v>
      </c>
      <c r="H50" s="223" t="str">
        <f t="shared" si="1"/>
        <v>已对应</v>
      </c>
      <c r="I50" s="231">
        <v>3321</v>
      </c>
      <c r="J50" s="232">
        <f>SUMIFS(FP!$E$2:$E$1954,FP!$G$2:$G$1954,L50)</f>
        <v>0</v>
      </c>
      <c r="K50" s="233">
        <f t="shared" si="2"/>
        <v>0</v>
      </c>
      <c r="L50" s="173">
        <v>49</v>
      </c>
      <c r="M50" s="180"/>
      <c r="N50" s="180" t="s">
        <v>522</v>
      </c>
      <c r="O50" s="187" t="s">
        <v>4708</v>
      </c>
      <c r="P50" s="187" t="str">
        <f t="shared" si="0"/>
        <v>预约一览查询-预约登记</v>
      </c>
    </row>
    <row r="51" spans="1:16">
      <c r="A51" s="8">
        <v>50</v>
      </c>
      <c r="B51" s="213" t="s">
        <v>382</v>
      </c>
      <c r="C51" s="180" t="s">
        <v>412</v>
      </c>
      <c r="D51" s="214" t="s">
        <v>24</v>
      </c>
      <c r="E51" s="173" t="s">
        <v>4702</v>
      </c>
      <c r="F51" s="222"/>
      <c r="G51" s="187"/>
      <c r="H51" s="223" t="str">
        <f t="shared" si="1"/>
        <v>已对应</v>
      </c>
      <c r="I51" s="231">
        <v>33210</v>
      </c>
      <c r="J51" s="232">
        <f>SUMIFS(FP!$E$2:$E$1954,FP!$G$2:$G$1954,L51)</f>
        <v>6277.90655172412</v>
      </c>
      <c r="K51" s="233">
        <f t="shared" si="2"/>
        <v>0.189036632090458</v>
      </c>
      <c r="L51" s="173">
        <v>50</v>
      </c>
      <c r="M51" s="180"/>
      <c r="N51" s="180"/>
      <c r="O51" s="187"/>
      <c r="P51" s="187" t="str">
        <f t="shared" si="0"/>
        <v>预约一览查询-预约一览列表详情准备</v>
      </c>
    </row>
    <row r="52" spans="1:16">
      <c r="A52" s="8">
        <v>51</v>
      </c>
      <c r="B52" s="237" t="s">
        <v>391</v>
      </c>
      <c r="C52" s="180" t="s">
        <v>392</v>
      </c>
      <c r="D52" s="214" t="s">
        <v>24</v>
      </c>
      <c r="E52" s="173" t="s">
        <v>4702</v>
      </c>
      <c r="F52" s="222"/>
      <c r="G52" s="187"/>
      <c r="H52" s="223" t="str">
        <f t="shared" si="1"/>
        <v>已对应</v>
      </c>
      <c r="I52" s="231">
        <v>33210</v>
      </c>
      <c r="J52" s="232">
        <f>SUMIFS(FP!$E$2:$E$1954,FP!$G$2:$G$1954,L52)</f>
        <v>0</v>
      </c>
      <c r="K52" s="233">
        <f t="shared" si="2"/>
        <v>0</v>
      </c>
      <c r="L52" s="173">
        <v>51</v>
      </c>
      <c r="M52" s="180"/>
      <c r="N52" s="180"/>
      <c r="O52" s="187"/>
      <c r="P52" s="187" t="str">
        <f t="shared" si="0"/>
        <v>预约一览列表详情-预约一览列表详情编辑</v>
      </c>
    </row>
    <row r="53" spans="1:16">
      <c r="A53" s="8">
        <v>52</v>
      </c>
      <c r="B53" s="237" t="s">
        <v>391</v>
      </c>
      <c r="C53" s="180" t="s">
        <v>395</v>
      </c>
      <c r="D53" s="214" t="s">
        <v>24</v>
      </c>
      <c r="E53" s="173" t="s">
        <v>4702</v>
      </c>
      <c r="F53" s="222"/>
      <c r="G53" s="187"/>
      <c r="H53" s="223" t="str">
        <f t="shared" si="1"/>
        <v>已对应</v>
      </c>
      <c r="I53" s="231">
        <v>33210</v>
      </c>
      <c r="J53" s="232">
        <f>SUMIFS(FP!$E$2:$E$1954,FP!$G$2:$G$1954,L53)</f>
        <v>0</v>
      </c>
      <c r="K53" s="233">
        <f t="shared" si="2"/>
        <v>0</v>
      </c>
      <c r="L53" s="173">
        <v>52</v>
      </c>
      <c r="M53" s="180"/>
      <c r="N53" s="180"/>
      <c r="O53" s="187"/>
      <c r="P53" s="187" t="str">
        <f t="shared" si="0"/>
        <v>预约一览列表详情-预约一览列表详情查看</v>
      </c>
    </row>
    <row r="54" spans="1:16">
      <c r="A54" s="8">
        <v>53</v>
      </c>
      <c r="B54" s="237" t="s">
        <v>391</v>
      </c>
      <c r="C54" s="180" t="s">
        <v>518</v>
      </c>
      <c r="D54" s="214" t="s">
        <v>34</v>
      </c>
      <c r="E54" s="173" t="s">
        <v>4706</v>
      </c>
      <c r="F54" s="239" t="s">
        <v>4707</v>
      </c>
      <c r="G54" s="214" t="s">
        <v>4707</v>
      </c>
      <c r="H54" s="223" t="str">
        <f t="shared" si="1"/>
        <v>已对应</v>
      </c>
      <c r="I54" s="231">
        <v>3321</v>
      </c>
      <c r="J54" s="232">
        <f>SUMIFS(FP!$E$2:$E$1954,FP!$G$2:$G$1954,L54)</f>
        <v>0</v>
      </c>
      <c r="K54" s="233">
        <f t="shared" si="2"/>
        <v>0</v>
      </c>
      <c r="L54" s="173">
        <v>53</v>
      </c>
      <c r="M54" s="180"/>
      <c r="N54" s="180" t="s">
        <v>518</v>
      </c>
      <c r="O54" s="187"/>
      <c r="P54" s="187" t="str">
        <f t="shared" si="0"/>
        <v>预约一览列表详情-邀约提醒/预约</v>
      </c>
    </row>
    <row r="55" spans="1:16">
      <c r="A55" s="14">
        <v>54</v>
      </c>
      <c r="B55" s="237" t="s">
        <v>391</v>
      </c>
      <c r="C55" s="180" t="s">
        <v>522</v>
      </c>
      <c r="D55" s="214" t="s">
        <v>34</v>
      </c>
      <c r="E55" s="173" t="s">
        <v>4706</v>
      </c>
      <c r="F55" s="239" t="s">
        <v>4707</v>
      </c>
      <c r="G55" s="214" t="s">
        <v>4707</v>
      </c>
      <c r="H55" s="223" t="str">
        <f t="shared" si="1"/>
        <v>已对应</v>
      </c>
      <c r="I55" s="231">
        <v>3321</v>
      </c>
      <c r="J55" s="232">
        <f>SUMIFS(FP!$E$2:$E$1954,FP!$G$2:$G$1954,L55)</f>
        <v>0</v>
      </c>
      <c r="K55" s="233">
        <f t="shared" si="2"/>
        <v>0</v>
      </c>
      <c r="L55" s="173">
        <v>54</v>
      </c>
      <c r="M55" s="180"/>
      <c r="N55" s="180" t="s">
        <v>522</v>
      </c>
      <c r="O55" s="187"/>
      <c r="P55" s="187" t="str">
        <f t="shared" si="0"/>
        <v>预约一览列表详情-预约登记</v>
      </c>
    </row>
    <row r="56" spans="1:16">
      <c r="A56" s="8">
        <v>55</v>
      </c>
      <c r="B56" s="237" t="s">
        <v>391</v>
      </c>
      <c r="C56" s="180" t="s">
        <v>529</v>
      </c>
      <c r="D56" s="214" t="s">
        <v>34</v>
      </c>
      <c r="E56" s="173" t="s">
        <v>4706</v>
      </c>
      <c r="F56" s="239" t="s">
        <v>4707</v>
      </c>
      <c r="G56" s="214" t="s">
        <v>4707</v>
      </c>
      <c r="H56" s="223" t="str">
        <f t="shared" si="1"/>
        <v>已对应</v>
      </c>
      <c r="I56" s="231">
        <v>3321</v>
      </c>
      <c r="J56" s="232">
        <f>SUMIFS(FP!$E$2:$E$1954,FP!$G$2:$G$1954,L56)</f>
        <v>0</v>
      </c>
      <c r="K56" s="233">
        <f t="shared" si="2"/>
        <v>0</v>
      </c>
      <c r="L56" s="173">
        <v>55</v>
      </c>
      <c r="M56" s="180"/>
      <c r="N56" s="180"/>
      <c r="O56" s="187"/>
      <c r="P56" s="187" t="str">
        <f t="shared" si="0"/>
        <v>预约一览列表详情-预约确认</v>
      </c>
    </row>
    <row r="57" spans="1:16">
      <c r="A57" s="8">
        <v>56</v>
      </c>
      <c r="B57" s="237" t="s">
        <v>391</v>
      </c>
      <c r="C57" s="180" t="s">
        <v>531</v>
      </c>
      <c r="D57" s="214" t="s">
        <v>34</v>
      </c>
      <c r="E57" s="173" t="s">
        <v>4706</v>
      </c>
      <c r="F57" s="239" t="s">
        <v>4707</v>
      </c>
      <c r="G57" s="214" t="s">
        <v>4707</v>
      </c>
      <c r="H57" s="223" t="str">
        <f t="shared" si="1"/>
        <v>已对应</v>
      </c>
      <c r="I57" s="231">
        <v>3321</v>
      </c>
      <c r="J57" s="232">
        <f>SUMIFS(FP!$E$2:$E$1954,FP!$G$2:$G$1954,L57)</f>
        <v>0</v>
      </c>
      <c r="K57" s="233">
        <f t="shared" si="2"/>
        <v>0</v>
      </c>
      <c r="L57" s="173">
        <v>56</v>
      </c>
      <c r="M57" s="180"/>
      <c r="N57" s="180"/>
      <c r="O57" s="187"/>
      <c r="P57" s="187" t="str">
        <f t="shared" si="0"/>
        <v>预约一览列表详情-回访</v>
      </c>
    </row>
    <row r="58" spans="1:16">
      <c r="A58" s="8">
        <v>57</v>
      </c>
      <c r="B58" s="237" t="s">
        <v>391</v>
      </c>
      <c r="C58" s="180" t="s">
        <v>533</v>
      </c>
      <c r="D58" s="214" t="s">
        <v>34</v>
      </c>
      <c r="E58" s="173" t="s">
        <v>4706</v>
      </c>
      <c r="F58" s="239" t="s">
        <v>4707</v>
      </c>
      <c r="G58" s="214" t="s">
        <v>4707</v>
      </c>
      <c r="H58" s="223" t="str">
        <f t="shared" si="1"/>
        <v>已对应</v>
      </c>
      <c r="I58" s="231">
        <v>3321</v>
      </c>
      <c r="J58" s="232">
        <f>SUMIFS(FP!$E$2:$E$1954,FP!$G$2:$G$1954,L58)</f>
        <v>0</v>
      </c>
      <c r="K58" s="233">
        <f t="shared" si="2"/>
        <v>0</v>
      </c>
      <c r="L58" s="173">
        <v>57</v>
      </c>
      <c r="M58" s="180"/>
      <c r="N58" s="180"/>
      <c r="O58" s="187"/>
      <c r="P58" s="187" t="str">
        <f t="shared" si="0"/>
        <v>预约一览列表详情-服务投诉</v>
      </c>
    </row>
    <row r="59" spans="1:16">
      <c r="A59" s="8">
        <v>58</v>
      </c>
      <c r="B59" s="237" t="s">
        <v>391</v>
      </c>
      <c r="C59" s="180" t="s">
        <v>535</v>
      </c>
      <c r="D59" s="214" t="s">
        <v>34</v>
      </c>
      <c r="E59" s="173" t="s">
        <v>4706</v>
      </c>
      <c r="F59" s="239" t="s">
        <v>4707</v>
      </c>
      <c r="G59" s="214" t="s">
        <v>4707</v>
      </c>
      <c r="H59" s="223" t="str">
        <f t="shared" si="1"/>
        <v>已对应</v>
      </c>
      <c r="I59" s="231">
        <v>3321</v>
      </c>
      <c r="J59" s="232">
        <f>SUMIFS(FP!$E$2:$E$1954,FP!$G$2:$G$1954,L59)</f>
        <v>0</v>
      </c>
      <c r="K59" s="233">
        <f t="shared" si="2"/>
        <v>0</v>
      </c>
      <c r="L59" s="173">
        <v>58</v>
      </c>
      <c r="M59" s="180"/>
      <c r="N59" s="180"/>
      <c r="O59" s="187"/>
      <c r="P59" s="187" t="str">
        <f t="shared" si="0"/>
        <v>预约一览列表详情-预约/回访数据上载</v>
      </c>
    </row>
    <row r="60" spans="1:16">
      <c r="A60" s="8">
        <v>59</v>
      </c>
      <c r="B60" s="237" t="s">
        <v>391</v>
      </c>
      <c r="C60" s="180" t="s">
        <v>537</v>
      </c>
      <c r="D60" s="214" t="s">
        <v>34</v>
      </c>
      <c r="E60" s="173" t="s">
        <v>4706</v>
      </c>
      <c r="F60" s="239" t="s">
        <v>4707</v>
      </c>
      <c r="G60" s="214" t="s">
        <v>4707</v>
      </c>
      <c r="H60" s="223" t="str">
        <f t="shared" si="1"/>
        <v>已对应</v>
      </c>
      <c r="I60" s="231">
        <v>3321</v>
      </c>
      <c r="J60" s="232">
        <f>SUMIFS(FP!$E$2:$E$1954,FP!$G$2:$G$1954,L60)</f>
        <v>0</v>
      </c>
      <c r="K60" s="233">
        <f t="shared" si="2"/>
        <v>0</v>
      </c>
      <c r="L60" s="173">
        <v>59</v>
      </c>
      <c r="M60" s="180"/>
      <c r="N60" s="180"/>
      <c r="O60" s="187"/>
      <c r="P60" s="187" t="str">
        <f t="shared" si="0"/>
        <v>预约一览列表详情-回访数据下载</v>
      </c>
    </row>
    <row r="61" spans="1:16">
      <c r="A61" s="8">
        <v>60</v>
      </c>
      <c r="B61" s="237" t="s">
        <v>391</v>
      </c>
      <c r="C61" s="180" t="s">
        <v>421</v>
      </c>
      <c r="D61" s="214" t="s">
        <v>24</v>
      </c>
      <c r="E61" s="173" t="s">
        <v>4702</v>
      </c>
      <c r="F61" s="222"/>
      <c r="G61" s="187"/>
      <c r="H61" s="223" t="str">
        <f t="shared" si="1"/>
        <v>已对应</v>
      </c>
      <c r="I61" s="231">
        <v>33210</v>
      </c>
      <c r="J61" s="232">
        <f>SUMIFS(FP!$E$2:$E$1954,FP!$G$2:$G$1954,L61)</f>
        <v>0</v>
      </c>
      <c r="K61" s="233">
        <f t="shared" si="2"/>
        <v>0</v>
      </c>
      <c r="L61" s="173">
        <v>60</v>
      </c>
      <c r="M61" s="180"/>
      <c r="N61" s="180"/>
      <c r="O61" s="187"/>
      <c r="P61" s="187" t="str">
        <f t="shared" si="0"/>
        <v>预约一览列表详情-接待</v>
      </c>
    </row>
    <row r="62" spans="1:16">
      <c r="A62" s="8">
        <v>61</v>
      </c>
      <c r="B62" s="213" t="s">
        <v>540</v>
      </c>
      <c r="C62" s="180" t="s">
        <v>541</v>
      </c>
      <c r="D62" s="214" t="s">
        <v>33</v>
      </c>
      <c r="E62" s="173" t="s">
        <v>4702</v>
      </c>
      <c r="F62" s="240"/>
      <c r="G62" s="187"/>
      <c r="H62" s="223" t="str">
        <f t="shared" si="1"/>
        <v>已对应</v>
      </c>
      <c r="I62" s="231">
        <v>33210</v>
      </c>
      <c r="J62" s="232">
        <f>SUMIFS(FP!$E$2:$E$1954,FP!$G$2:$G$1954,L62)</f>
        <v>0</v>
      </c>
      <c r="K62" s="233">
        <f t="shared" si="2"/>
        <v>0</v>
      </c>
      <c r="L62" s="173">
        <v>61</v>
      </c>
      <c r="M62" s="180"/>
      <c r="N62" s="180"/>
      <c r="O62" s="187"/>
      <c r="P62" s="187" t="str">
        <f t="shared" si="0"/>
        <v>问题搜索-问题检索</v>
      </c>
    </row>
    <row r="63" spans="1:16">
      <c r="A63" s="8">
        <v>62</v>
      </c>
      <c r="B63" s="213" t="s">
        <v>540</v>
      </c>
      <c r="C63" s="180" t="s">
        <v>545</v>
      </c>
      <c r="D63" s="214" t="s">
        <v>33</v>
      </c>
      <c r="E63" s="173" t="s">
        <v>4702</v>
      </c>
      <c r="F63" s="240"/>
      <c r="G63" s="187"/>
      <c r="H63" s="223" t="str">
        <f t="shared" si="1"/>
        <v>已对应</v>
      </c>
      <c r="I63" s="231">
        <v>33210</v>
      </c>
      <c r="J63" s="232">
        <f>SUMIFS(FP!$E$2:$E$1954,FP!$G$2:$G$1954,L63)</f>
        <v>0</v>
      </c>
      <c r="K63" s="233">
        <f t="shared" si="2"/>
        <v>0</v>
      </c>
      <c r="L63" s="173">
        <v>62</v>
      </c>
      <c r="M63" s="180"/>
      <c r="N63" s="180"/>
      <c r="O63" s="187"/>
      <c r="P63" s="187" t="str">
        <f t="shared" si="0"/>
        <v>问题搜索-查看问题类型</v>
      </c>
    </row>
    <row r="64" spans="1:16">
      <c r="A64" s="8">
        <v>63</v>
      </c>
      <c r="B64" s="213" t="s">
        <v>540</v>
      </c>
      <c r="C64" s="180" t="s">
        <v>547</v>
      </c>
      <c r="D64" s="214" t="s">
        <v>33</v>
      </c>
      <c r="E64" s="173" t="s">
        <v>4702</v>
      </c>
      <c r="F64" s="240"/>
      <c r="G64" s="187"/>
      <c r="H64" s="223" t="str">
        <f t="shared" si="1"/>
        <v>已对应</v>
      </c>
      <c r="I64" s="231">
        <v>33210</v>
      </c>
      <c r="J64" s="232">
        <f>SUMIFS(FP!$E$2:$E$1954,FP!$G$2:$G$1954,L64)</f>
        <v>0</v>
      </c>
      <c r="K64" s="233">
        <f t="shared" si="2"/>
        <v>0</v>
      </c>
      <c r="L64" s="173">
        <v>63</v>
      </c>
      <c r="M64" s="180"/>
      <c r="N64" s="180"/>
      <c r="O64" s="187"/>
      <c r="P64" s="187" t="str">
        <f t="shared" si="0"/>
        <v>问题搜索-问题搜索最近搜索</v>
      </c>
    </row>
    <row r="65" spans="1:16">
      <c r="A65" s="8">
        <v>64</v>
      </c>
      <c r="B65" s="213" t="s">
        <v>540</v>
      </c>
      <c r="C65" s="180" t="s">
        <v>549</v>
      </c>
      <c r="D65" s="214" t="s">
        <v>33</v>
      </c>
      <c r="E65" s="173" t="s">
        <v>4702</v>
      </c>
      <c r="F65" s="240"/>
      <c r="G65" s="187"/>
      <c r="H65" s="223" t="str">
        <f t="shared" si="1"/>
        <v>已对应</v>
      </c>
      <c r="I65" s="231">
        <v>33210</v>
      </c>
      <c r="J65" s="232">
        <f>SUMIFS(FP!$E$2:$E$1954,FP!$G$2:$G$1954,L65)</f>
        <v>0</v>
      </c>
      <c r="K65" s="233">
        <f t="shared" si="2"/>
        <v>0</v>
      </c>
      <c r="L65" s="173">
        <v>64</v>
      </c>
      <c r="M65" s="180"/>
      <c r="N65" s="180"/>
      <c r="O65" s="187"/>
      <c r="P65" s="187" t="str">
        <f t="shared" si="0"/>
        <v>问题搜索-问题搜索结果展示</v>
      </c>
    </row>
    <row r="66" spans="1:16">
      <c r="A66" s="8">
        <v>65</v>
      </c>
      <c r="B66" s="213" t="s">
        <v>540</v>
      </c>
      <c r="C66" s="180" t="s">
        <v>551</v>
      </c>
      <c r="D66" s="214" t="s">
        <v>33</v>
      </c>
      <c r="E66" s="173" t="s">
        <v>4702</v>
      </c>
      <c r="F66" s="240"/>
      <c r="G66" s="187"/>
      <c r="H66" s="223" t="str">
        <f t="shared" si="1"/>
        <v>已对应</v>
      </c>
      <c r="I66" s="231">
        <v>33210</v>
      </c>
      <c r="J66" s="232">
        <f>SUMIFS(FP!$E$2:$E$1954,FP!$G$2:$G$1954,L66)</f>
        <v>0</v>
      </c>
      <c r="K66" s="233">
        <f t="shared" si="2"/>
        <v>0</v>
      </c>
      <c r="L66" s="173">
        <v>65</v>
      </c>
      <c r="M66" s="180"/>
      <c r="N66" s="180"/>
      <c r="O66" s="187"/>
      <c r="P66" s="187" t="str">
        <f t="shared" ref="P66:P129" si="3">B66&amp;"-"&amp;C66</f>
        <v>问题搜索-用车常识</v>
      </c>
    </row>
    <row r="67" spans="1:16">
      <c r="A67" s="8">
        <v>66</v>
      </c>
      <c r="B67" s="213" t="s">
        <v>553</v>
      </c>
      <c r="C67" s="180" t="s">
        <v>554</v>
      </c>
      <c r="D67" s="214" t="s">
        <v>33</v>
      </c>
      <c r="E67" s="173" t="s">
        <v>4702</v>
      </c>
      <c r="F67" s="240"/>
      <c r="G67" s="187"/>
      <c r="H67" s="223" t="str">
        <f t="shared" ref="H67:H130" si="4">IF(ISBLANK(L67),"未对应","已对应")</f>
        <v>已对应</v>
      </c>
      <c r="I67" s="231">
        <v>33210</v>
      </c>
      <c r="J67" s="232">
        <f>SUMIFS(FP!$E$2:$E$1954,FP!$G$2:$G$1954,L67)</f>
        <v>0</v>
      </c>
      <c r="K67" s="233">
        <f t="shared" ref="K67:K130" si="5">J67/I67</f>
        <v>0</v>
      </c>
      <c r="L67" s="173">
        <v>66</v>
      </c>
      <c r="M67" s="180"/>
      <c r="N67" s="180"/>
      <c r="O67" s="187"/>
      <c r="P67" s="187" t="str">
        <f t="shared" si="3"/>
        <v>取送车运营-查询订单</v>
      </c>
    </row>
    <row r="68" spans="1:16">
      <c r="A68" s="8">
        <v>67</v>
      </c>
      <c r="B68" s="213" t="s">
        <v>553</v>
      </c>
      <c r="C68" s="180" t="s">
        <v>556</v>
      </c>
      <c r="D68" s="214" t="s">
        <v>33</v>
      </c>
      <c r="E68" s="173" t="s">
        <v>4702</v>
      </c>
      <c r="F68" s="240"/>
      <c r="G68" s="187"/>
      <c r="H68" s="223" t="str">
        <f t="shared" si="4"/>
        <v>已对应</v>
      </c>
      <c r="I68" s="231">
        <v>33210</v>
      </c>
      <c r="J68" s="232">
        <f>SUMIFS(FP!$E$2:$E$1954,FP!$G$2:$G$1954,L68)</f>
        <v>0</v>
      </c>
      <c r="K68" s="233">
        <f t="shared" si="5"/>
        <v>0</v>
      </c>
      <c r="L68" s="173">
        <v>67</v>
      </c>
      <c r="M68" s="180"/>
      <c r="N68" s="180"/>
      <c r="O68" s="187"/>
      <c r="P68" s="187" t="str">
        <f t="shared" si="3"/>
        <v>取送车运营-切换订单状态</v>
      </c>
    </row>
    <row r="69" spans="1:16">
      <c r="A69" s="8">
        <v>68</v>
      </c>
      <c r="B69" s="213" t="s">
        <v>553</v>
      </c>
      <c r="C69" s="180" t="s">
        <v>558</v>
      </c>
      <c r="D69" s="214" t="s">
        <v>33</v>
      </c>
      <c r="E69" s="173" t="s">
        <v>4702</v>
      </c>
      <c r="F69" s="240"/>
      <c r="G69" s="187"/>
      <c r="H69" s="223" t="str">
        <f t="shared" si="4"/>
        <v>已对应</v>
      </c>
      <c r="I69" s="231">
        <v>33210</v>
      </c>
      <c r="J69" s="232">
        <f>SUMIFS(FP!$E$2:$E$1954,FP!$G$2:$G$1954,L69)</f>
        <v>0</v>
      </c>
      <c r="K69" s="233">
        <f t="shared" si="5"/>
        <v>0</v>
      </c>
      <c r="L69" s="173">
        <v>68</v>
      </c>
      <c r="M69" s="180"/>
      <c r="N69" s="180"/>
      <c r="O69" s="187"/>
      <c r="P69" s="187" t="str">
        <f t="shared" si="3"/>
        <v>取送车运营-导出报表</v>
      </c>
    </row>
    <row r="70" spans="1:16">
      <c r="A70" s="8">
        <v>69</v>
      </c>
      <c r="B70" s="213" t="s">
        <v>553</v>
      </c>
      <c r="C70" s="180" t="s">
        <v>560</v>
      </c>
      <c r="D70" s="214" t="s">
        <v>33</v>
      </c>
      <c r="E70" s="173" t="s">
        <v>4702</v>
      </c>
      <c r="F70" s="240"/>
      <c r="G70" s="187"/>
      <c r="H70" s="223" t="str">
        <f t="shared" si="4"/>
        <v>已对应</v>
      </c>
      <c r="I70" s="231">
        <v>33210</v>
      </c>
      <c r="J70" s="232">
        <f>SUMIFS(FP!$E$2:$E$1954,FP!$G$2:$G$1954,L70)</f>
        <v>0</v>
      </c>
      <c r="K70" s="233">
        <f t="shared" si="5"/>
        <v>0</v>
      </c>
      <c r="L70" s="173">
        <v>69</v>
      </c>
      <c r="M70" s="180"/>
      <c r="N70" s="180"/>
      <c r="O70" s="187"/>
      <c r="P70" s="187" t="str">
        <f t="shared" si="3"/>
        <v>取送车运营-修改订单信息</v>
      </c>
    </row>
    <row r="71" spans="1:16">
      <c r="A71" s="8">
        <v>70</v>
      </c>
      <c r="B71" s="213" t="s">
        <v>553</v>
      </c>
      <c r="C71" s="180" t="s">
        <v>562</v>
      </c>
      <c r="D71" s="241" t="s">
        <v>33</v>
      </c>
      <c r="E71" s="173" t="s">
        <v>4702</v>
      </c>
      <c r="F71" s="242"/>
      <c r="G71" s="187"/>
      <c r="H71" s="223" t="str">
        <f t="shared" si="4"/>
        <v>已对应</v>
      </c>
      <c r="I71" s="231">
        <v>33210</v>
      </c>
      <c r="J71" s="232">
        <f>SUMIFS(FP!$E$2:$E$1954,FP!$G$2:$G$1954,L71)</f>
        <v>0</v>
      </c>
      <c r="K71" s="233">
        <f t="shared" si="5"/>
        <v>0</v>
      </c>
      <c r="L71" s="173">
        <v>70</v>
      </c>
      <c r="M71" s="180"/>
      <c r="N71" s="180"/>
      <c r="O71" s="187"/>
      <c r="P71" s="187" t="str">
        <f t="shared" si="3"/>
        <v>取送车运营-查看订单</v>
      </c>
    </row>
    <row r="72" spans="1:16">
      <c r="A72" s="8">
        <v>71</v>
      </c>
      <c r="B72" s="213" t="s">
        <v>553</v>
      </c>
      <c r="C72" s="180" t="s">
        <v>564</v>
      </c>
      <c r="D72" s="214" t="s">
        <v>33</v>
      </c>
      <c r="E72" s="173" t="s">
        <v>4702</v>
      </c>
      <c r="F72" s="240"/>
      <c r="G72" s="187"/>
      <c r="H72" s="223" t="str">
        <f t="shared" si="4"/>
        <v>已对应</v>
      </c>
      <c r="I72" s="231">
        <v>33210</v>
      </c>
      <c r="J72" s="232">
        <f>SUMIFS(FP!$E$2:$E$1954,FP!$G$2:$G$1954,L72)</f>
        <v>0</v>
      </c>
      <c r="K72" s="233">
        <f t="shared" si="5"/>
        <v>0</v>
      </c>
      <c r="L72" s="173">
        <v>71</v>
      </c>
      <c r="M72" s="180"/>
      <c r="N72" s="180"/>
      <c r="O72" s="187"/>
      <c r="P72" s="187" t="str">
        <f t="shared" si="3"/>
        <v>取送车运营-订单详情页</v>
      </c>
    </row>
    <row r="73" spans="1:16">
      <c r="A73" s="8">
        <v>72</v>
      </c>
      <c r="B73" s="213" t="s">
        <v>553</v>
      </c>
      <c r="C73" s="180" t="s">
        <v>566</v>
      </c>
      <c r="D73" s="214" t="s">
        <v>33</v>
      </c>
      <c r="E73" s="173" t="s">
        <v>4702</v>
      </c>
      <c r="F73" s="240"/>
      <c r="G73" s="187"/>
      <c r="H73" s="223" t="str">
        <f t="shared" si="4"/>
        <v>已对应</v>
      </c>
      <c r="I73" s="231">
        <v>33210</v>
      </c>
      <c r="J73" s="232">
        <f>SUMIFS(FP!$E$2:$E$1954,FP!$G$2:$G$1954,L73)</f>
        <v>0</v>
      </c>
      <c r="K73" s="233">
        <f t="shared" si="5"/>
        <v>0</v>
      </c>
      <c r="L73" s="173">
        <v>72</v>
      </c>
      <c r="M73" s="180"/>
      <c r="N73" s="180"/>
      <c r="O73" s="187"/>
      <c r="P73" s="187" t="str">
        <f t="shared" si="3"/>
        <v>取送车运营-取车服务</v>
      </c>
    </row>
    <row r="74" spans="1:16">
      <c r="A74" s="8">
        <v>73</v>
      </c>
      <c r="B74" s="213" t="s">
        <v>553</v>
      </c>
      <c r="C74" s="180" t="s">
        <v>568</v>
      </c>
      <c r="D74" s="214" t="s">
        <v>33</v>
      </c>
      <c r="E74" s="173" t="s">
        <v>4702</v>
      </c>
      <c r="F74" s="240"/>
      <c r="G74" s="187"/>
      <c r="H74" s="223" t="str">
        <f t="shared" si="4"/>
        <v>已对应</v>
      </c>
      <c r="I74" s="231">
        <v>33210</v>
      </c>
      <c r="J74" s="232">
        <f>SUMIFS(FP!$E$2:$E$1954,FP!$G$2:$G$1954,L74)</f>
        <v>0</v>
      </c>
      <c r="K74" s="233">
        <f t="shared" si="5"/>
        <v>0</v>
      </c>
      <c r="L74" s="173">
        <v>73</v>
      </c>
      <c r="M74" s="180"/>
      <c r="N74" s="180"/>
      <c r="O74" s="187"/>
      <c r="P74" s="187" t="str">
        <f t="shared" si="3"/>
        <v>取送车运营-输入取车信息</v>
      </c>
    </row>
    <row r="75" spans="1:16">
      <c r="A75" s="8">
        <v>74</v>
      </c>
      <c r="B75" s="213" t="s">
        <v>553</v>
      </c>
      <c r="C75" s="180" t="s">
        <v>570</v>
      </c>
      <c r="D75" s="214" t="s">
        <v>33</v>
      </c>
      <c r="E75" s="173" t="s">
        <v>4702</v>
      </c>
      <c r="F75" s="240"/>
      <c r="G75" s="187"/>
      <c r="H75" s="223" t="str">
        <f t="shared" si="4"/>
        <v>已对应</v>
      </c>
      <c r="I75" s="231">
        <v>33210</v>
      </c>
      <c r="J75" s="232">
        <f>SUMIFS(FP!$E$2:$E$1954,FP!$G$2:$G$1954,L75)</f>
        <v>0</v>
      </c>
      <c r="K75" s="233">
        <f t="shared" si="5"/>
        <v>0</v>
      </c>
      <c r="L75" s="173">
        <v>74</v>
      </c>
      <c r="M75" s="180"/>
      <c r="N75" s="180"/>
      <c r="O75" s="187"/>
      <c r="P75" s="187" t="str">
        <f t="shared" si="3"/>
        <v>取送车运营-确认取车信息</v>
      </c>
    </row>
    <row r="76" spans="1:16">
      <c r="A76" s="8">
        <v>75</v>
      </c>
      <c r="B76" s="213" t="s">
        <v>553</v>
      </c>
      <c r="C76" s="180" t="s">
        <v>572</v>
      </c>
      <c r="D76" s="214" t="s">
        <v>33</v>
      </c>
      <c r="E76" s="173" t="s">
        <v>4702</v>
      </c>
      <c r="F76" s="222"/>
      <c r="G76" s="187"/>
      <c r="H76" s="223" t="str">
        <f t="shared" si="4"/>
        <v>已对应</v>
      </c>
      <c r="I76" s="231">
        <v>33210</v>
      </c>
      <c r="J76" s="232">
        <f>SUMIFS(FP!$E$2:$E$1954,FP!$G$2:$G$1954,L76)</f>
        <v>0</v>
      </c>
      <c r="K76" s="233">
        <f t="shared" si="5"/>
        <v>0</v>
      </c>
      <c r="L76" s="173">
        <v>75</v>
      </c>
      <c r="M76" s="180"/>
      <c r="N76" s="180"/>
      <c r="O76" s="187"/>
      <c r="P76" s="187" t="str">
        <f t="shared" si="3"/>
        <v>取送车运营-根据地图，自动预估价格及公里</v>
      </c>
    </row>
    <row r="77" spans="1:16">
      <c r="A77" s="8">
        <v>76</v>
      </c>
      <c r="B77" s="213" t="s">
        <v>553</v>
      </c>
      <c r="C77" s="180" t="s">
        <v>574</v>
      </c>
      <c r="D77" s="214" t="s">
        <v>33</v>
      </c>
      <c r="E77" s="173" t="s">
        <v>4702</v>
      </c>
      <c r="F77" s="240"/>
      <c r="G77" s="187"/>
      <c r="H77" s="223" t="str">
        <f t="shared" si="4"/>
        <v>已对应</v>
      </c>
      <c r="I77" s="231">
        <v>33210</v>
      </c>
      <c r="J77" s="232">
        <f>SUMIFS(FP!$E$2:$E$1954,FP!$G$2:$G$1954,L77)</f>
        <v>0</v>
      </c>
      <c r="K77" s="233">
        <f t="shared" si="5"/>
        <v>0</v>
      </c>
      <c r="L77" s="173">
        <v>76</v>
      </c>
      <c r="M77" s="180"/>
      <c r="N77" s="180"/>
      <c r="O77" s="187"/>
      <c r="P77" s="187" t="str">
        <f t="shared" si="3"/>
        <v>取送车运营-送车服务</v>
      </c>
    </row>
    <row r="78" spans="1:16">
      <c r="A78" s="8">
        <v>77</v>
      </c>
      <c r="B78" s="213" t="s">
        <v>553</v>
      </c>
      <c r="C78" s="180" t="s">
        <v>576</v>
      </c>
      <c r="D78" s="214" t="s">
        <v>33</v>
      </c>
      <c r="E78" s="173" t="s">
        <v>4702</v>
      </c>
      <c r="F78" s="240"/>
      <c r="G78" s="187"/>
      <c r="H78" s="223" t="str">
        <f t="shared" si="4"/>
        <v>已对应</v>
      </c>
      <c r="I78" s="231">
        <v>33210</v>
      </c>
      <c r="J78" s="232">
        <f>SUMIFS(FP!$E$2:$E$1954,FP!$G$2:$G$1954,L78)</f>
        <v>0</v>
      </c>
      <c r="K78" s="233">
        <f t="shared" si="5"/>
        <v>0</v>
      </c>
      <c r="L78" s="173">
        <v>77</v>
      </c>
      <c r="M78" s="180"/>
      <c r="N78" s="180"/>
      <c r="O78" s="187"/>
      <c r="P78" s="187" t="str">
        <f t="shared" si="3"/>
        <v>取送车运营-输入送车信息</v>
      </c>
    </row>
    <row r="79" spans="1:16">
      <c r="A79" s="8">
        <v>78</v>
      </c>
      <c r="B79" s="213" t="s">
        <v>553</v>
      </c>
      <c r="C79" s="180" t="s">
        <v>578</v>
      </c>
      <c r="D79" s="214" t="s">
        <v>33</v>
      </c>
      <c r="E79" s="173" t="s">
        <v>4702</v>
      </c>
      <c r="F79" s="240"/>
      <c r="G79" s="187"/>
      <c r="H79" s="223" t="str">
        <f t="shared" si="4"/>
        <v>已对应</v>
      </c>
      <c r="I79" s="231">
        <v>33210</v>
      </c>
      <c r="J79" s="232">
        <f>SUMIFS(FP!$E$2:$E$1954,FP!$G$2:$G$1954,L79)</f>
        <v>0</v>
      </c>
      <c r="K79" s="233">
        <f t="shared" si="5"/>
        <v>0</v>
      </c>
      <c r="L79" s="173">
        <v>78</v>
      </c>
      <c r="M79" s="180"/>
      <c r="N79" s="180"/>
      <c r="O79" s="187"/>
      <c r="P79" s="187" t="str">
        <f t="shared" si="3"/>
        <v>取送车运营-确认送车信息</v>
      </c>
    </row>
    <row r="80" spans="1:16">
      <c r="A80" s="8">
        <v>79</v>
      </c>
      <c r="B80" s="213" t="s">
        <v>553</v>
      </c>
      <c r="C80" s="180" t="s">
        <v>572</v>
      </c>
      <c r="D80" s="214" t="s">
        <v>33</v>
      </c>
      <c r="E80" s="173" t="s">
        <v>4702</v>
      </c>
      <c r="F80" s="222"/>
      <c r="G80" s="187"/>
      <c r="H80" s="223" t="str">
        <f t="shared" si="4"/>
        <v>已对应</v>
      </c>
      <c r="I80" s="231">
        <v>33210</v>
      </c>
      <c r="J80" s="232">
        <f>SUMIFS(FP!$E$2:$E$1954,FP!$G$2:$G$1954,L80)</f>
        <v>0</v>
      </c>
      <c r="K80" s="233">
        <f t="shared" si="5"/>
        <v>0</v>
      </c>
      <c r="L80" s="173">
        <v>79</v>
      </c>
      <c r="M80" s="180"/>
      <c r="N80" s="180" t="s">
        <v>572</v>
      </c>
      <c r="O80" s="187" t="s">
        <v>4709</v>
      </c>
      <c r="P80" s="187" t="str">
        <f t="shared" si="3"/>
        <v>取送车运营-根据地图，自动预估价格及公里</v>
      </c>
    </row>
    <row r="81" spans="1:16">
      <c r="A81" s="8">
        <v>80</v>
      </c>
      <c r="B81" s="213" t="s">
        <v>581</v>
      </c>
      <c r="C81" s="180" t="s">
        <v>582</v>
      </c>
      <c r="D81" s="214" t="s">
        <v>33</v>
      </c>
      <c r="E81" s="173" t="s">
        <v>4702</v>
      </c>
      <c r="F81" s="240"/>
      <c r="G81" s="187"/>
      <c r="H81" s="223" t="str">
        <f t="shared" si="4"/>
        <v>已对应</v>
      </c>
      <c r="I81" s="231">
        <v>33210</v>
      </c>
      <c r="J81" s="232">
        <f>SUMIFS(FP!$E$2:$E$1954,FP!$G$2:$G$1954,L81)</f>
        <v>0</v>
      </c>
      <c r="K81" s="233">
        <f t="shared" si="5"/>
        <v>0</v>
      </c>
      <c r="L81" s="173">
        <v>80</v>
      </c>
      <c r="M81" s="176" t="s">
        <v>4704</v>
      </c>
      <c r="N81" s="180"/>
      <c r="O81" s="187"/>
      <c r="P81" s="187" t="str">
        <f t="shared" si="3"/>
        <v>保险速算器-输入保费相关数据</v>
      </c>
    </row>
    <row r="82" spans="1:16">
      <c r="A82" s="8">
        <v>81</v>
      </c>
      <c r="B82" s="213" t="s">
        <v>581</v>
      </c>
      <c r="C82" s="180" t="s">
        <v>584</v>
      </c>
      <c r="D82" s="214" t="s">
        <v>33</v>
      </c>
      <c r="E82" s="173" t="s">
        <v>4702</v>
      </c>
      <c r="F82" s="240"/>
      <c r="G82" s="187"/>
      <c r="H82" s="223" t="str">
        <f t="shared" si="4"/>
        <v>已对应</v>
      </c>
      <c r="I82" s="231">
        <v>33210</v>
      </c>
      <c r="J82" s="232">
        <f>SUMIFS(FP!$E$2:$E$1954,FP!$G$2:$G$1954,L82)</f>
        <v>0</v>
      </c>
      <c r="K82" s="233">
        <f t="shared" si="5"/>
        <v>0</v>
      </c>
      <c r="L82" s="173">
        <v>81</v>
      </c>
      <c r="M82" s="176" t="s">
        <v>4704</v>
      </c>
      <c r="N82" s="180"/>
      <c r="O82" s="187"/>
      <c r="P82" s="187" t="str">
        <f t="shared" si="3"/>
        <v>保险速算器-商业保险条款</v>
      </c>
    </row>
    <row r="83" spans="1:16">
      <c r="A83" s="8">
        <v>82</v>
      </c>
      <c r="B83" s="213" t="s">
        <v>581</v>
      </c>
      <c r="C83" s="180" t="s">
        <v>586</v>
      </c>
      <c r="D83" s="214" t="s">
        <v>33</v>
      </c>
      <c r="E83" s="173" t="s">
        <v>4702</v>
      </c>
      <c r="F83" s="240"/>
      <c r="G83" s="187"/>
      <c r="H83" s="223" t="str">
        <f t="shared" si="4"/>
        <v>已对应</v>
      </c>
      <c r="I83" s="231">
        <v>33210</v>
      </c>
      <c r="J83" s="232">
        <f>SUMIFS(FP!$E$2:$E$1954,FP!$G$2:$G$1954,L83)</f>
        <v>0</v>
      </c>
      <c r="K83" s="233">
        <f t="shared" si="5"/>
        <v>0</v>
      </c>
      <c r="L83" s="173">
        <v>82</v>
      </c>
      <c r="M83" s="176" t="s">
        <v>4704</v>
      </c>
      <c r="N83" s="180"/>
      <c r="O83" s="187"/>
      <c r="P83" s="187" t="str">
        <f t="shared" si="3"/>
        <v>保险速算器-开始计算</v>
      </c>
    </row>
    <row r="84" spans="1:16">
      <c r="A84" s="8">
        <v>83</v>
      </c>
      <c r="B84" s="213" t="s">
        <v>588</v>
      </c>
      <c r="C84" s="180" t="s">
        <v>589</v>
      </c>
      <c r="D84" s="214" t="s">
        <v>33</v>
      </c>
      <c r="E84" s="173" t="s">
        <v>4702</v>
      </c>
      <c r="F84" s="222"/>
      <c r="G84" s="187"/>
      <c r="H84" s="223" t="str">
        <f t="shared" si="4"/>
        <v>已对应</v>
      </c>
      <c r="I84" s="231">
        <v>33210</v>
      </c>
      <c r="J84" s="232">
        <f>SUMIFS(FP!$E$2:$E$1954,FP!$G$2:$G$1954,L84)</f>
        <v>0</v>
      </c>
      <c r="K84" s="233">
        <f t="shared" si="5"/>
        <v>0</v>
      </c>
      <c r="L84" s="173">
        <v>83</v>
      </c>
      <c r="M84" s="180"/>
      <c r="N84" s="180"/>
      <c r="O84" s="187"/>
      <c r="P84" s="187" t="str">
        <f t="shared" si="3"/>
        <v>权益与价值-权益与价值管理</v>
      </c>
    </row>
    <row r="85" spans="1:16">
      <c r="A85" s="8">
        <v>84</v>
      </c>
      <c r="B85" s="213" t="s">
        <v>588</v>
      </c>
      <c r="C85" s="180" t="s">
        <v>591</v>
      </c>
      <c r="D85" s="214" t="s">
        <v>33</v>
      </c>
      <c r="E85" s="173" t="s">
        <v>4702</v>
      </c>
      <c r="F85" s="222"/>
      <c r="G85" s="187"/>
      <c r="H85" s="223" t="str">
        <f t="shared" si="4"/>
        <v>已对应</v>
      </c>
      <c r="I85" s="231">
        <v>33210</v>
      </c>
      <c r="J85" s="232">
        <f>SUMIFS(FP!$E$2:$E$1954,FP!$G$2:$G$1954,L85)</f>
        <v>0</v>
      </c>
      <c r="K85" s="233">
        <f t="shared" si="5"/>
        <v>0</v>
      </c>
      <c r="L85" s="173">
        <v>84</v>
      </c>
      <c r="M85" s="180"/>
      <c r="N85" s="180"/>
      <c r="O85" s="187"/>
      <c r="P85" s="187" t="str">
        <f t="shared" si="3"/>
        <v>权益与价值-权益与价值检索</v>
      </c>
    </row>
    <row r="86" spans="1:16">
      <c r="A86" s="8">
        <v>85</v>
      </c>
      <c r="B86" s="213" t="s">
        <v>588</v>
      </c>
      <c r="C86" s="180" t="s">
        <v>593</v>
      </c>
      <c r="D86" s="214" t="s">
        <v>33</v>
      </c>
      <c r="E86" s="173" t="s">
        <v>4702</v>
      </c>
      <c r="F86" s="222"/>
      <c r="G86" s="187"/>
      <c r="H86" s="223" t="str">
        <f t="shared" si="4"/>
        <v>已对应</v>
      </c>
      <c r="I86" s="231">
        <v>33210</v>
      </c>
      <c r="J86" s="232">
        <f>SUMIFS(FP!$E$2:$E$1954,FP!$G$2:$G$1954,L86)</f>
        <v>0</v>
      </c>
      <c r="K86" s="233">
        <f t="shared" si="5"/>
        <v>0</v>
      </c>
      <c r="L86" s="173">
        <v>85</v>
      </c>
      <c r="M86" s="180"/>
      <c r="N86" s="180"/>
      <c r="O86" s="187"/>
      <c r="P86" s="187" t="str">
        <f t="shared" si="3"/>
        <v>权益与价值-权益与价值列表</v>
      </c>
    </row>
    <row r="87" spans="1:16">
      <c r="A87" s="8">
        <v>86</v>
      </c>
      <c r="B87" s="213" t="s">
        <v>588</v>
      </c>
      <c r="C87" s="180" t="s">
        <v>595</v>
      </c>
      <c r="D87" s="214" t="s">
        <v>33</v>
      </c>
      <c r="E87" s="173" t="s">
        <v>4702</v>
      </c>
      <c r="F87" s="222"/>
      <c r="G87" s="187"/>
      <c r="H87" s="223" t="str">
        <f t="shared" si="4"/>
        <v>已对应</v>
      </c>
      <c r="I87" s="231">
        <v>33210</v>
      </c>
      <c r="J87" s="232">
        <f>SUMIFS(FP!$E$2:$E$1954,FP!$G$2:$G$1954,L87)</f>
        <v>0</v>
      </c>
      <c r="K87" s="233">
        <f t="shared" si="5"/>
        <v>0</v>
      </c>
      <c r="L87" s="173">
        <v>86</v>
      </c>
      <c r="M87" s="180"/>
      <c r="N87" s="180"/>
      <c r="O87" s="187"/>
      <c r="P87" s="187" t="str">
        <f t="shared" si="3"/>
        <v>权益与价值-查看客户信息及履历</v>
      </c>
    </row>
    <row r="88" spans="1:16">
      <c r="A88" s="8">
        <v>87</v>
      </c>
      <c r="B88" s="213" t="s">
        <v>588</v>
      </c>
      <c r="C88" s="180" t="s">
        <v>597</v>
      </c>
      <c r="D88" s="214" t="s">
        <v>33</v>
      </c>
      <c r="E88" s="173" t="s">
        <v>4702</v>
      </c>
      <c r="F88" s="222"/>
      <c r="G88" s="187"/>
      <c r="H88" s="223" t="str">
        <f t="shared" si="4"/>
        <v>已对应</v>
      </c>
      <c r="I88" s="231">
        <v>33210</v>
      </c>
      <c r="J88" s="232">
        <f>SUMIFS(FP!$E$2:$E$1954,FP!$G$2:$G$1954,L88)</f>
        <v>0</v>
      </c>
      <c r="K88" s="233">
        <f t="shared" si="5"/>
        <v>0</v>
      </c>
      <c r="L88" s="173">
        <v>87</v>
      </c>
      <c r="M88" s="180"/>
      <c r="N88" s="180"/>
      <c r="O88" s="187"/>
      <c r="P88" s="187" t="str">
        <f t="shared" si="3"/>
        <v>权益与价值-查看客户权益与价值</v>
      </c>
    </row>
    <row r="89" spans="1:16">
      <c r="A89" s="14">
        <v>88</v>
      </c>
      <c r="B89" s="213" t="s">
        <v>1529</v>
      </c>
      <c r="C89" s="180" t="s">
        <v>1530</v>
      </c>
      <c r="D89" s="215" t="s">
        <v>33</v>
      </c>
      <c r="E89" s="173" t="s">
        <v>4702</v>
      </c>
      <c r="F89" s="224"/>
      <c r="G89" s="187"/>
      <c r="H89" s="223" t="str">
        <f t="shared" si="4"/>
        <v>已对应</v>
      </c>
      <c r="I89" s="231">
        <v>33210</v>
      </c>
      <c r="J89" s="232">
        <f>SUMIFS(FP!$E$2:$E$1954,FP!$G$2:$G$1954,L89)</f>
        <v>0</v>
      </c>
      <c r="K89" s="233">
        <f t="shared" si="5"/>
        <v>0</v>
      </c>
      <c r="L89" s="173">
        <v>88</v>
      </c>
      <c r="M89" s="180"/>
      <c r="N89" s="180"/>
      <c r="O89" s="187"/>
      <c r="P89" s="187" t="str">
        <f t="shared" si="3"/>
        <v>二手车委托-工单信息检索</v>
      </c>
    </row>
    <row r="90" spans="1:16">
      <c r="A90" s="14">
        <v>89</v>
      </c>
      <c r="B90" s="213" t="s">
        <v>1529</v>
      </c>
      <c r="C90" s="180" t="s">
        <v>1534</v>
      </c>
      <c r="D90" s="215" t="s">
        <v>33</v>
      </c>
      <c r="E90" s="173" t="s">
        <v>4702</v>
      </c>
      <c r="F90" s="224"/>
      <c r="G90" s="187"/>
      <c r="H90" s="223" t="str">
        <f t="shared" si="4"/>
        <v>已对应</v>
      </c>
      <c r="I90" s="231">
        <v>33210</v>
      </c>
      <c r="J90" s="232">
        <f>SUMIFS(FP!$E$2:$E$1954,FP!$G$2:$G$1954,L90)</f>
        <v>0</v>
      </c>
      <c r="K90" s="233">
        <f t="shared" si="5"/>
        <v>0</v>
      </c>
      <c r="L90" s="173">
        <v>89</v>
      </c>
      <c r="M90" s="180"/>
      <c r="N90" s="180"/>
      <c r="O90" s="187"/>
      <c r="P90" s="187" t="str">
        <f t="shared" si="3"/>
        <v>二手车委托-委托信息</v>
      </c>
    </row>
    <row r="91" spans="1:16">
      <c r="A91" s="8">
        <v>90</v>
      </c>
      <c r="B91" s="213" t="s">
        <v>600</v>
      </c>
      <c r="C91" s="180" t="s">
        <v>601</v>
      </c>
      <c r="D91" s="214" t="s">
        <v>33</v>
      </c>
      <c r="E91" s="173" t="s">
        <v>4702</v>
      </c>
      <c r="F91" s="240"/>
      <c r="G91" s="187"/>
      <c r="H91" s="223" t="str">
        <f t="shared" si="4"/>
        <v>已对应</v>
      </c>
      <c r="I91" s="231">
        <v>33210</v>
      </c>
      <c r="J91" s="232">
        <f>SUMIFS(FP!$E$2:$E$1954,FP!$G$2:$G$1954,L91)</f>
        <v>0</v>
      </c>
      <c r="K91" s="233">
        <f t="shared" si="5"/>
        <v>0</v>
      </c>
      <c r="L91" s="173">
        <v>90</v>
      </c>
      <c r="M91" s="180"/>
      <c r="N91" s="180"/>
      <c r="O91" s="187"/>
      <c r="P91" s="187" t="str">
        <f t="shared" si="3"/>
        <v>SA工单首页-车辆查询接待</v>
      </c>
    </row>
    <row r="92" spans="1:16">
      <c r="A92" s="8">
        <v>91</v>
      </c>
      <c r="B92" s="213" t="s">
        <v>600</v>
      </c>
      <c r="C92" s="180" t="s">
        <v>603</v>
      </c>
      <c r="D92" s="214" t="s">
        <v>33</v>
      </c>
      <c r="E92" s="173" t="s">
        <v>4702</v>
      </c>
      <c r="F92" s="240"/>
      <c r="G92" s="187"/>
      <c r="H92" s="223" t="str">
        <f t="shared" si="4"/>
        <v>已对应</v>
      </c>
      <c r="I92" s="231">
        <v>33210</v>
      </c>
      <c r="J92" s="232">
        <f>SUMIFS(FP!$E$2:$E$1954,FP!$G$2:$G$1954,L92)</f>
        <v>0</v>
      </c>
      <c r="K92" s="233">
        <f t="shared" si="5"/>
        <v>0</v>
      </c>
      <c r="L92" s="173">
        <v>91</v>
      </c>
      <c r="M92" s="180"/>
      <c r="N92" s="180"/>
      <c r="O92" s="187"/>
      <c r="P92" s="187" t="str">
        <f t="shared" si="3"/>
        <v>SA工单首页-工作状态一览</v>
      </c>
    </row>
    <row r="93" spans="1:16">
      <c r="A93" s="8">
        <v>92</v>
      </c>
      <c r="B93" s="213" t="s">
        <v>600</v>
      </c>
      <c r="C93" s="180" t="s">
        <v>605</v>
      </c>
      <c r="D93" s="214" t="s">
        <v>33</v>
      </c>
      <c r="E93" s="173" t="s">
        <v>4702</v>
      </c>
      <c r="F93" s="222"/>
      <c r="G93" s="187"/>
      <c r="H93" s="223" t="str">
        <f t="shared" si="4"/>
        <v>已对应</v>
      </c>
      <c r="I93" s="231">
        <v>33210</v>
      </c>
      <c r="J93" s="232">
        <f>SUMIFS(FP!$E$2:$E$1954,FP!$G$2:$G$1954,L93)</f>
        <v>0</v>
      </c>
      <c r="K93" s="233">
        <f t="shared" si="5"/>
        <v>0</v>
      </c>
      <c r="L93" s="173">
        <v>92</v>
      </c>
      <c r="M93" s="180"/>
      <c r="N93" s="180"/>
      <c r="O93" s="187"/>
      <c r="P93" s="187" t="str">
        <f t="shared" si="3"/>
        <v>SA工单首页-显示交车超时数量红点提示</v>
      </c>
    </row>
    <row r="94" spans="1:16">
      <c r="A94" s="8">
        <v>93</v>
      </c>
      <c r="B94" s="213" t="s">
        <v>600</v>
      </c>
      <c r="C94" s="180" t="s">
        <v>607</v>
      </c>
      <c r="D94" s="214" t="s">
        <v>33</v>
      </c>
      <c r="E94" s="173" t="s">
        <v>4702</v>
      </c>
      <c r="F94" s="240"/>
      <c r="G94" s="187"/>
      <c r="H94" s="223" t="str">
        <f t="shared" si="4"/>
        <v>已对应</v>
      </c>
      <c r="I94" s="231">
        <v>33210</v>
      </c>
      <c r="J94" s="232">
        <f>SUMIFS(FP!$E$2:$E$1954,FP!$G$2:$G$1954,L94)</f>
        <v>0</v>
      </c>
      <c r="K94" s="233">
        <f t="shared" si="5"/>
        <v>0</v>
      </c>
      <c r="L94" s="173">
        <v>93</v>
      </c>
      <c r="M94" s="180"/>
      <c r="N94" s="180"/>
      <c r="O94" s="187"/>
      <c r="P94" s="187" t="str">
        <f t="shared" si="3"/>
        <v>SA工单首页-工单详情快速跳转</v>
      </c>
    </row>
    <row r="95" spans="1:16">
      <c r="A95" s="8">
        <v>94</v>
      </c>
      <c r="B95" s="213" t="s">
        <v>600</v>
      </c>
      <c r="C95" s="180" t="s">
        <v>609</v>
      </c>
      <c r="D95" s="214" t="s">
        <v>33</v>
      </c>
      <c r="E95" s="173" t="s">
        <v>4702</v>
      </c>
      <c r="F95" s="222"/>
      <c r="G95" s="187"/>
      <c r="H95" s="223" t="str">
        <f t="shared" si="4"/>
        <v>已对应</v>
      </c>
      <c r="I95" s="231">
        <v>33210</v>
      </c>
      <c r="J95" s="232">
        <f>SUMIFS(FP!$E$2:$E$1954,FP!$G$2:$G$1954,L95)</f>
        <v>0</v>
      </c>
      <c r="K95" s="233">
        <f t="shared" si="5"/>
        <v>0</v>
      </c>
      <c r="L95" s="173">
        <v>94</v>
      </c>
      <c r="M95" s="180"/>
      <c r="N95" s="180"/>
      <c r="O95" s="187"/>
      <c r="P95" s="187" t="str">
        <f t="shared" si="3"/>
        <v>SA工单首页-最近访问工单按先后排序</v>
      </c>
    </row>
    <row r="96" spans="1:16">
      <c r="A96" s="8">
        <v>95</v>
      </c>
      <c r="B96" s="213" t="s">
        <v>612</v>
      </c>
      <c r="C96" s="180" t="s">
        <v>612</v>
      </c>
      <c r="D96" s="214" t="s">
        <v>24</v>
      </c>
      <c r="E96" s="173" t="s">
        <v>4702</v>
      </c>
      <c r="F96" s="222"/>
      <c r="G96" s="187"/>
      <c r="H96" s="223" t="str">
        <f t="shared" si="4"/>
        <v>已对应</v>
      </c>
      <c r="I96" s="231">
        <v>33210</v>
      </c>
      <c r="J96" s="232">
        <f>SUMIFS(FP!$E$2:$E$1954,FP!$G$2:$G$1954,L96)</f>
        <v>10986.3364655172</v>
      </c>
      <c r="K96" s="233">
        <f t="shared" si="5"/>
        <v>0.330814106158302</v>
      </c>
      <c r="L96" s="173">
        <v>95</v>
      </c>
      <c r="M96" s="180"/>
      <c r="N96" s="180"/>
      <c r="O96" s="187"/>
      <c r="P96" s="187" t="str">
        <f t="shared" si="3"/>
        <v>工单一览-工单一览</v>
      </c>
    </row>
    <row r="97" spans="1:16">
      <c r="A97" s="8">
        <v>96</v>
      </c>
      <c r="B97" s="213" t="s">
        <v>612</v>
      </c>
      <c r="C97" s="180" t="s">
        <v>619</v>
      </c>
      <c r="D97" s="214" t="s">
        <v>24</v>
      </c>
      <c r="E97" s="173" t="s">
        <v>4702</v>
      </c>
      <c r="F97" s="222"/>
      <c r="G97" s="187"/>
      <c r="H97" s="223" t="str">
        <f t="shared" si="4"/>
        <v>已对应</v>
      </c>
      <c r="I97" s="231">
        <v>33210</v>
      </c>
      <c r="J97" s="232">
        <f>SUMIFS(FP!$E$2:$E$1954,FP!$G$2:$G$1954,L97)</f>
        <v>7847.38318965515</v>
      </c>
      <c r="K97" s="233">
        <f t="shared" si="5"/>
        <v>0.236295790113073</v>
      </c>
      <c r="L97" s="173">
        <v>96</v>
      </c>
      <c r="M97" s="180"/>
      <c r="N97" s="180"/>
      <c r="O97" s="187"/>
      <c r="P97" s="187" t="str">
        <f t="shared" si="3"/>
        <v>工单一览-检索工单条件</v>
      </c>
    </row>
    <row r="98" spans="1:16">
      <c r="A98" s="8">
        <v>97</v>
      </c>
      <c r="B98" s="213" t="s">
        <v>612</v>
      </c>
      <c r="C98" s="180" t="s">
        <v>658</v>
      </c>
      <c r="D98" s="214" t="s">
        <v>24</v>
      </c>
      <c r="E98" s="173" t="s">
        <v>4702</v>
      </c>
      <c r="F98" s="222"/>
      <c r="G98" s="187"/>
      <c r="H98" s="223" t="str">
        <f t="shared" si="4"/>
        <v>已对应</v>
      </c>
      <c r="I98" s="231">
        <v>33210</v>
      </c>
      <c r="J98" s="232">
        <f>SUMIFS(FP!$E$2:$E$1954,FP!$G$2:$G$1954,L98)</f>
        <v>6277.90655172412</v>
      </c>
      <c r="K98" s="233">
        <f t="shared" si="5"/>
        <v>0.189036632090458</v>
      </c>
      <c r="L98" s="173">
        <v>97</v>
      </c>
      <c r="M98" s="180"/>
      <c r="N98" s="180"/>
      <c r="O98" s="187"/>
      <c r="P98" s="187" t="str">
        <f t="shared" si="3"/>
        <v>工单一览-新增工单</v>
      </c>
    </row>
    <row r="99" spans="1:16">
      <c r="A99" s="14">
        <v>98</v>
      </c>
      <c r="B99" s="213" t="s">
        <v>612</v>
      </c>
      <c r="C99" s="180" t="s">
        <v>664</v>
      </c>
      <c r="D99" s="214" t="s">
        <v>24</v>
      </c>
      <c r="E99" s="173" t="s">
        <v>4702</v>
      </c>
      <c r="F99" s="222"/>
      <c r="G99" s="187"/>
      <c r="H99" s="223" t="str">
        <f t="shared" si="4"/>
        <v>已对应</v>
      </c>
      <c r="I99" s="231">
        <v>33210</v>
      </c>
      <c r="J99" s="232">
        <f>SUMIFS(FP!$E$2:$E$1954,FP!$G$2:$G$1954,L99)</f>
        <v>6277.90655172412</v>
      </c>
      <c r="K99" s="233">
        <f t="shared" si="5"/>
        <v>0.189036632090458</v>
      </c>
      <c r="L99" s="173">
        <v>98</v>
      </c>
      <c r="M99" s="180"/>
      <c r="N99" s="180"/>
      <c r="O99" s="187"/>
      <c r="P99" s="187" t="str">
        <f t="shared" si="3"/>
        <v>工单一览-工单预览</v>
      </c>
    </row>
    <row r="100" spans="1:16">
      <c r="A100" s="8">
        <v>99</v>
      </c>
      <c r="B100" s="213" t="s">
        <v>612</v>
      </c>
      <c r="C100" s="180" t="s">
        <v>642</v>
      </c>
      <c r="D100" s="214" t="s">
        <v>81</v>
      </c>
      <c r="E100" s="173" t="s">
        <v>4702</v>
      </c>
      <c r="F100" s="222"/>
      <c r="G100" s="187"/>
      <c r="H100" s="223" t="str">
        <f t="shared" si="4"/>
        <v>已对应</v>
      </c>
      <c r="I100" s="231">
        <v>3321</v>
      </c>
      <c r="J100" s="232">
        <f>SUMIFS(FP!$E$2:$E$1954,FP!$G$2:$G$1954,L100)</f>
        <v>0</v>
      </c>
      <c r="K100" s="233">
        <f t="shared" si="5"/>
        <v>0</v>
      </c>
      <c r="L100" s="173">
        <v>99</v>
      </c>
      <c r="M100" s="180"/>
      <c r="N100" s="180"/>
      <c r="O100" s="187"/>
      <c r="P100" s="187" t="str">
        <f t="shared" si="3"/>
        <v>工单一览-销售日期展示</v>
      </c>
    </row>
    <row r="101" spans="1:16">
      <c r="A101" s="8">
        <v>100</v>
      </c>
      <c r="B101" s="213" t="s">
        <v>612</v>
      </c>
      <c r="C101" s="180" t="s">
        <v>644</v>
      </c>
      <c r="D101" s="214" t="s">
        <v>81</v>
      </c>
      <c r="E101" s="173" t="s">
        <v>4702</v>
      </c>
      <c r="F101" s="222"/>
      <c r="G101" s="187"/>
      <c r="H101" s="223" t="str">
        <f t="shared" si="4"/>
        <v>已对应</v>
      </c>
      <c r="I101" s="231">
        <v>3321</v>
      </c>
      <c r="J101" s="232">
        <f>SUMIFS(FP!$E$2:$E$1954,FP!$G$2:$G$1954,L101)</f>
        <v>0</v>
      </c>
      <c r="K101" s="233">
        <f t="shared" si="5"/>
        <v>0</v>
      </c>
      <c r="L101" s="173">
        <v>100</v>
      </c>
      <c r="M101" s="180"/>
      <c r="N101" s="180"/>
      <c r="O101" s="187"/>
      <c r="P101" s="187" t="str">
        <f t="shared" si="3"/>
        <v>工单一览-交车日期展示</v>
      </c>
    </row>
    <row r="102" spans="1:16">
      <c r="A102" s="8">
        <v>101</v>
      </c>
      <c r="B102" s="213" t="s">
        <v>612</v>
      </c>
      <c r="C102" s="180" t="s">
        <v>626</v>
      </c>
      <c r="D102" s="214" t="s">
        <v>24</v>
      </c>
      <c r="E102" s="173" t="s">
        <v>4702</v>
      </c>
      <c r="F102" s="222"/>
      <c r="G102" s="187"/>
      <c r="H102" s="223" t="str">
        <f t="shared" si="4"/>
        <v>已对应</v>
      </c>
      <c r="I102" s="231">
        <v>16605</v>
      </c>
      <c r="J102" s="232">
        <f>SUMIFS(FP!$E$2:$E$1954,FP!$G$2:$G$1954,L102)</f>
        <v>0</v>
      </c>
      <c r="K102" s="233">
        <f t="shared" si="5"/>
        <v>0</v>
      </c>
      <c r="L102" s="173">
        <v>101</v>
      </c>
      <c r="M102" s="180"/>
      <c r="N102" s="180"/>
      <c r="O102" s="187"/>
      <c r="P102" s="187" t="str">
        <f t="shared" si="3"/>
        <v>工单一览-查看工单详情</v>
      </c>
    </row>
    <row r="103" spans="1:16">
      <c r="A103" s="8">
        <v>102</v>
      </c>
      <c r="B103" s="213" t="s">
        <v>612</v>
      </c>
      <c r="C103" s="180" t="s">
        <v>129</v>
      </c>
      <c r="D103" s="214" t="s">
        <v>33</v>
      </c>
      <c r="E103" s="173" t="s">
        <v>4702</v>
      </c>
      <c r="F103" s="222"/>
      <c r="G103" s="187"/>
      <c r="H103" s="223" t="str">
        <f t="shared" si="4"/>
        <v>已对应</v>
      </c>
      <c r="I103" s="231">
        <v>16605</v>
      </c>
      <c r="J103" s="232">
        <f>SUMIFS(FP!$E$2:$E$1954,FP!$G$2:$G$1954,L103)</f>
        <v>14125.2897413793</v>
      </c>
      <c r="K103" s="233">
        <f t="shared" si="5"/>
        <v>0.850664844407062</v>
      </c>
      <c r="L103" s="173">
        <v>102</v>
      </c>
      <c r="M103" s="180"/>
      <c r="N103" s="180" t="s">
        <v>129</v>
      </c>
      <c r="O103" s="187"/>
      <c r="P103" s="187" t="str">
        <f t="shared" si="3"/>
        <v>工单一览-设置列表字段</v>
      </c>
    </row>
    <row r="104" spans="1:16">
      <c r="A104" s="8">
        <v>103</v>
      </c>
      <c r="B104" s="213" t="s">
        <v>664</v>
      </c>
      <c r="C104" s="180" t="s">
        <v>674</v>
      </c>
      <c r="D104" s="214" t="s">
        <v>33</v>
      </c>
      <c r="E104" s="173" t="s">
        <v>4702</v>
      </c>
      <c r="F104" s="222"/>
      <c r="G104" s="187"/>
      <c r="H104" s="223" t="str">
        <f t="shared" si="4"/>
        <v>已对应</v>
      </c>
      <c r="I104" s="231">
        <v>33210</v>
      </c>
      <c r="J104" s="232">
        <f>SUMIFS(FP!$E$2:$E$1954,FP!$G$2:$G$1954,L104)</f>
        <v>10986.3364655172</v>
      </c>
      <c r="K104" s="233">
        <f t="shared" si="5"/>
        <v>0.330814106158302</v>
      </c>
      <c r="L104" s="173">
        <v>103</v>
      </c>
      <c r="M104" s="180"/>
      <c r="N104" s="180"/>
      <c r="O104" s="187"/>
      <c r="P104" s="187" t="str">
        <f t="shared" si="3"/>
        <v>工单预览-问诊表</v>
      </c>
    </row>
    <row r="105" spans="1:16">
      <c r="A105" s="8">
        <v>104</v>
      </c>
      <c r="B105" s="213" t="s">
        <v>664</v>
      </c>
      <c r="C105" s="180" t="s">
        <v>727</v>
      </c>
      <c r="D105" s="214" t="s">
        <v>24</v>
      </c>
      <c r="E105" s="173" t="s">
        <v>4702</v>
      </c>
      <c r="F105" s="222"/>
      <c r="G105" s="187"/>
      <c r="H105" s="223" t="str">
        <f t="shared" si="4"/>
        <v>已对应</v>
      </c>
      <c r="I105" s="231">
        <v>33210</v>
      </c>
      <c r="J105" s="232">
        <f>SUMIFS(FP!$E$2:$E$1954,FP!$G$2:$G$1954,L105)</f>
        <v>10986.3364655172</v>
      </c>
      <c r="K105" s="233">
        <f t="shared" si="5"/>
        <v>0.330814106158302</v>
      </c>
      <c r="L105" s="173">
        <v>104</v>
      </c>
      <c r="M105" s="180"/>
      <c r="N105" s="180"/>
      <c r="O105" s="187"/>
      <c r="P105" s="187" t="str">
        <f t="shared" si="3"/>
        <v>工单预览-追加作业报价单</v>
      </c>
    </row>
    <row r="106" spans="1:16">
      <c r="A106" s="14">
        <v>105</v>
      </c>
      <c r="B106" s="213" t="s">
        <v>664</v>
      </c>
      <c r="C106" s="180" t="s">
        <v>682</v>
      </c>
      <c r="D106" s="215" t="s">
        <v>24</v>
      </c>
      <c r="E106" s="173" t="s">
        <v>4702</v>
      </c>
      <c r="F106" s="224"/>
      <c r="G106" s="187"/>
      <c r="H106" s="223" t="str">
        <f t="shared" si="4"/>
        <v>已对应</v>
      </c>
      <c r="I106" s="231">
        <v>16605</v>
      </c>
      <c r="J106" s="232">
        <f>SUMIFS(FP!$E$2:$E$1954,FP!$G$2:$G$1954,L106)</f>
        <v>10986.3364655172</v>
      </c>
      <c r="K106" s="233">
        <f t="shared" si="5"/>
        <v>0.661628212316604</v>
      </c>
      <c r="L106" s="173">
        <v>105</v>
      </c>
      <c r="M106" s="180"/>
      <c r="N106" s="180"/>
      <c r="O106" s="187"/>
      <c r="P106" s="187" t="str">
        <f t="shared" si="3"/>
        <v>工单预览-施工单</v>
      </c>
    </row>
    <row r="107" spans="1:16">
      <c r="A107" s="8">
        <v>106</v>
      </c>
      <c r="B107" s="213" t="s">
        <v>664</v>
      </c>
      <c r="C107" s="180" t="s">
        <v>663</v>
      </c>
      <c r="D107" s="214" t="s">
        <v>34</v>
      </c>
      <c r="E107" s="173" t="s">
        <v>4706</v>
      </c>
      <c r="F107" s="245" t="s">
        <v>519</v>
      </c>
      <c r="G107" s="214" t="s">
        <v>519</v>
      </c>
      <c r="H107" s="223" t="str">
        <f t="shared" si="4"/>
        <v>已对应</v>
      </c>
      <c r="I107" s="231">
        <v>3321</v>
      </c>
      <c r="J107" s="232">
        <f>SUMIFS(FP!$E$2:$E$1954,FP!$G$2:$G$1954,L107)</f>
        <v>0</v>
      </c>
      <c r="K107" s="233">
        <f t="shared" si="5"/>
        <v>0</v>
      </c>
      <c r="L107" s="173">
        <v>106</v>
      </c>
      <c r="M107" s="180"/>
      <c r="N107" s="180"/>
      <c r="O107" s="187"/>
      <c r="P107" s="187" t="str">
        <f t="shared" si="3"/>
        <v>工单预览-BO零件到货提醒看板</v>
      </c>
    </row>
    <row r="108" spans="1:16">
      <c r="A108" s="8">
        <v>107</v>
      </c>
      <c r="B108" s="213" t="s">
        <v>664</v>
      </c>
      <c r="C108" s="180" t="s">
        <v>759</v>
      </c>
      <c r="D108" s="214" t="s">
        <v>24</v>
      </c>
      <c r="E108" s="173" t="s">
        <v>4702</v>
      </c>
      <c r="F108" s="222"/>
      <c r="G108" s="187"/>
      <c r="H108" s="223" t="str">
        <f t="shared" si="4"/>
        <v>已对应</v>
      </c>
      <c r="I108" s="231">
        <v>16605</v>
      </c>
      <c r="J108" s="232">
        <f>SUMIFS(FP!$E$2:$E$1954,FP!$G$2:$G$1954,L108)</f>
        <v>10986.3364655172</v>
      </c>
      <c r="K108" s="233">
        <f t="shared" si="5"/>
        <v>0.661628212316604</v>
      </c>
      <c r="L108" s="173">
        <v>107</v>
      </c>
      <c r="M108" s="180"/>
      <c r="N108" s="180"/>
      <c r="O108" s="187"/>
      <c r="P108" s="187" t="str">
        <f t="shared" si="3"/>
        <v>工单预览-结算单</v>
      </c>
    </row>
    <row r="109" spans="1:16">
      <c r="A109" s="14">
        <v>108</v>
      </c>
      <c r="B109" s="213" t="s">
        <v>821</v>
      </c>
      <c r="C109" s="180" t="s">
        <v>821</v>
      </c>
      <c r="D109" s="215" t="s">
        <v>24</v>
      </c>
      <c r="E109" s="173" t="s">
        <v>4702</v>
      </c>
      <c r="F109" s="224"/>
      <c r="G109" s="187"/>
      <c r="H109" s="223" t="str">
        <f t="shared" si="4"/>
        <v>已对应</v>
      </c>
      <c r="I109" s="231">
        <v>33210</v>
      </c>
      <c r="J109" s="232">
        <f>SUMIFS(FP!$E$2:$E$1954,FP!$G$2:$G$1954,L109)</f>
        <v>17264.2430172413</v>
      </c>
      <c r="K109" s="233">
        <f t="shared" si="5"/>
        <v>0.51985073824876</v>
      </c>
      <c r="L109" s="173">
        <v>108</v>
      </c>
      <c r="M109" s="180"/>
      <c r="N109" s="180"/>
      <c r="O109" s="187"/>
      <c r="P109" s="187" t="str">
        <f t="shared" si="3"/>
        <v>工单取消-工单取消</v>
      </c>
    </row>
    <row r="110" spans="1:16">
      <c r="A110" s="8">
        <v>109</v>
      </c>
      <c r="B110" s="213" t="s">
        <v>821</v>
      </c>
      <c r="C110" s="176" t="s">
        <v>3075</v>
      </c>
      <c r="D110" s="214" t="s">
        <v>24</v>
      </c>
      <c r="E110" s="173" t="s">
        <v>4702</v>
      </c>
      <c r="F110" s="222"/>
      <c r="G110" s="187"/>
      <c r="H110" s="223" t="str">
        <f t="shared" si="4"/>
        <v>已对应</v>
      </c>
      <c r="I110" s="231">
        <v>33210</v>
      </c>
      <c r="J110" s="232">
        <f>SUMIFS(FP!$E$2:$E$1954,FP!$G$2:$G$1954,L110)</f>
        <v>0</v>
      </c>
      <c r="K110" s="233">
        <f t="shared" si="5"/>
        <v>0</v>
      </c>
      <c r="L110" s="173">
        <v>109</v>
      </c>
      <c r="M110" s="180"/>
      <c r="N110" s="180"/>
      <c r="O110" s="187"/>
      <c r="P110" s="187" t="str">
        <f t="shared" si="3"/>
        <v>工单取消-服务会计结算</v>
      </c>
    </row>
    <row r="111" spans="1:16">
      <c r="A111" s="8">
        <v>110</v>
      </c>
      <c r="B111" s="213" t="s">
        <v>821</v>
      </c>
      <c r="C111" s="180" t="s">
        <v>822</v>
      </c>
      <c r="D111" s="214" t="s">
        <v>33</v>
      </c>
      <c r="E111" s="173" t="s">
        <v>4702</v>
      </c>
      <c r="F111" s="222"/>
      <c r="G111" s="187"/>
      <c r="H111" s="223" t="str">
        <f t="shared" si="4"/>
        <v>已对应</v>
      </c>
      <c r="I111" s="231">
        <v>33210</v>
      </c>
      <c r="J111" s="232">
        <f>SUMIFS(FP!$E$2:$E$1954,FP!$G$2:$G$1954,L111)</f>
        <v>10986.3364655172</v>
      </c>
      <c r="K111" s="233">
        <f t="shared" si="5"/>
        <v>0.330814106158302</v>
      </c>
      <c r="L111" s="173">
        <v>110</v>
      </c>
      <c r="M111" s="180"/>
      <c r="N111" s="180"/>
      <c r="O111" s="187"/>
      <c r="P111" s="187" t="str">
        <f t="shared" si="3"/>
        <v>工单取消-选择常用语，可设置编辑</v>
      </c>
    </row>
    <row r="112" spans="1:16">
      <c r="A112" s="243">
        <v>111</v>
      </c>
      <c r="B112" s="244" t="s">
        <v>821</v>
      </c>
      <c r="C112" s="235" t="s">
        <v>4710</v>
      </c>
      <c r="D112" s="228" t="s">
        <v>33</v>
      </c>
      <c r="E112" s="246" t="s">
        <v>4702</v>
      </c>
      <c r="F112" s="222"/>
      <c r="G112" s="228" t="s">
        <v>519</v>
      </c>
      <c r="H112" s="223" t="str">
        <f t="shared" si="4"/>
        <v>未对应</v>
      </c>
      <c r="I112" s="231">
        <v>33210</v>
      </c>
      <c r="J112" s="232">
        <f>SUMIFS(FP!$E$2:$E$1954,FP!$G$2:$G$1954,L112)</f>
        <v>0</v>
      </c>
      <c r="K112" s="233">
        <f t="shared" si="5"/>
        <v>0</v>
      </c>
      <c r="L112" s="246"/>
      <c r="M112" s="235"/>
      <c r="N112" s="235"/>
      <c r="O112" s="236"/>
      <c r="P112" s="236" t="str">
        <f t="shared" si="3"/>
        <v>工单取消-推送丰云行认证链接</v>
      </c>
    </row>
    <row r="113" spans="1:16">
      <c r="A113" s="8">
        <v>112</v>
      </c>
      <c r="B113" s="213" t="s">
        <v>792</v>
      </c>
      <c r="C113" s="180" t="s">
        <v>807</v>
      </c>
      <c r="D113" s="214" t="s">
        <v>33</v>
      </c>
      <c r="E113" s="173" t="s">
        <v>4702</v>
      </c>
      <c r="F113" s="222"/>
      <c r="G113" s="187"/>
      <c r="H113" s="223" t="str">
        <f t="shared" si="4"/>
        <v>已对应</v>
      </c>
      <c r="I113" s="231">
        <v>33210</v>
      </c>
      <c r="J113" s="232">
        <f>SUMIFS(FP!$E$2:$E$1954,FP!$G$2:$G$1954,L113)</f>
        <v>0</v>
      </c>
      <c r="K113" s="233">
        <f t="shared" si="5"/>
        <v>0</v>
      </c>
      <c r="L113" s="173">
        <v>112</v>
      </c>
      <c r="M113" s="180"/>
      <c r="N113" s="180"/>
      <c r="O113" s="187"/>
      <c r="P113" s="187" t="str">
        <f t="shared" si="3"/>
        <v>基本情报-丰云行客户图标</v>
      </c>
    </row>
    <row r="114" spans="1:16">
      <c r="A114" s="8">
        <v>113</v>
      </c>
      <c r="B114" s="213" t="s">
        <v>792</v>
      </c>
      <c r="C114" s="180" t="s">
        <v>810</v>
      </c>
      <c r="D114" s="214" t="s">
        <v>33</v>
      </c>
      <c r="E114" s="173" t="s">
        <v>4702</v>
      </c>
      <c r="F114" s="222"/>
      <c r="G114" s="187"/>
      <c r="H114" s="223" t="str">
        <f t="shared" si="4"/>
        <v>已对应</v>
      </c>
      <c r="I114" s="231">
        <v>33210</v>
      </c>
      <c r="J114" s="232">
        <f>SUMIFS(FP!$E$2:$E$1954,FP!$G$2:$G$1954,L114)</f>
        <v>0</v>
      </c>
      <c r="K114" s="233">
        <f t="shared" si="5"/>
        <v>0</v>
      </c>
      <c r="L114" s="173">
        <v>113</v>
      </c>
      <c r="M114" s="180"/>
      <c r="N114" s="180"/>
      <c r="O114" s="187"/>
      <c r="P114" s="187" t="str">
        <f t="shared" si="3"/>
        <v>基本情报-车友会车主图标</v>
      </c>
    </row>
    <row r="115" spans="1:16">
      <c r="A115" s="8">
        <v>114</v>
      </c>
      <c r="B115" s="213" t="s">
        <v>792</v>
      </c>
      <c r="C115" s="180" t="s">
        <v>813</v>
      </c>
      <c r="D115" s="214" t="s">
        <v>33</v>
      </c>
      <c r="E115" s="173" t="s">
        <v>4702</v>
      </c>
      <c r="F115" s="222"/>
      <c r="G115" s="187"/>
      <c r="H115" s="223" t="str">
        <f t="shared" si="4"/>
        <v>已对应</v>
      </c>
      <c r="I115" s="231">
        <v>33210</v>
      </c>
      <c r="J115" s="232">
        <f>SUMIFS(FP!$E$2:$E$1954,FP!$G$2:$G$1954,L115)</f>
        <v>6277.90655172412</v>
      </c>
      <c r="K115" s="233">
        <f t="shared" si="5"/>
        <v>0.189036632090458</v>
      </c>
      <c r="L115" s="173">
        <v>114</v>
      </c>
      <c r="M115" s="180"/>
      <c r="N115" s="180"/>
      <c r="O115" s="187"/>
      <c r="P115" s="187" t="str">
        <f t="shared" si="3"/>
        <v>基本情报-添加微信图标</v>
      </c>
    </row>
    <row r="116" spans="1:16">
      <c r="A116" s="8">
        <v>115</v>
      </c>
      <c r="B116" s="213" t="s">
        <v>792</v>
      </c>
      <c r="C116" s="180" t="s">
        <v>818</v>
      </c>
      <c r="D116" s="214" t="s">
        <v>33</v>
      </c>
      <c r="E116" s="173" t="s">
        <v>4702</v>
      </c>
      <c r="F116" s="222"/>
      <c r="G116" s="187"/>
      <c r="H116" s="223" t="str">
        <f t="shared" si="4"/>
        <v>已对应</v>
      </c>
      <c r="I116" s="231">
        <v>33210</v>
      </c>
      <c r="J116" s="232">
        <f>SUMIFS(FP!$E$2:$E$1954,FP!$G$2:$G$1954,L116)</f>
        <v>0</v>
      </c>
      <c r="K116" s="233">
        <f t="shared" si="5"/>
        <v>0</v>
      </c>
      <c r="L116" s="173">
        <v>115</v>
      </c>
      <c r="M116" s="180"/>
      <c r="N116" s="180"/>
      <c r="O116" s="187"/>
      <c r="P116" s="187" t="str">
        <f t="shared" si="3"/>
        <v>基本情报-E客服所属小组图标</v>
      </c>
    </row>
    <row r="117" spans="1:16">
      <c r="A117" s="8">
        <v>116</v>
      </c>
      <c r="B117" s="213" t="s">
        <v>792</v>
      </c>
      <c r="C117" s="180" t="s">
        <v>794</v>
      </c>
      <c r="D117" s="214" t="s">
        <v>24</v>
      </c>
      <c r="E117" s="173" t="s">
        <v>4702</v>
      </c>
      <c r="F117" s="222"/>
      <c r="G117" s="187"/>
      <c r="H117" s="223" t="str">
        <f t="shared" si="4"/>
        <v>已对应</v>
      </c>
      <c r="I117" s="231">
        <v>33210</v>
      </c>
      <c r="J117" s="232">
        <f>SUMIFS(FP!$E$2:$E$1954,FP!$G$2:$G$1954,L117)</f>
        <v>10986.3364655172</v>
      </c>
      <c r="K117" s="233">
        <f t="shared" si="5"/>
        <v>0.330814106158302</v>
      </c>
      <c r="L117" s="173">
        <v>116</v>
      </c>
      <c r="M117" s="180"/>
      <c r="N117" s="180"/>
      <c r="O117" s="187"/>
      <c r="P117" s="187" t="str">
        <f t="shared" si="3"/>
        <v>基本情报-录入客户基本信息、客户要求等</v>
      </c>
    </row>
    <row r="118" spans="1:16">
      <c r="A118" s="8">
        <v>117</v>
      </c>
      <c r="B118" s="213" t="s">
        <v>792</v>
      </c>
      <c r="C118" s="180" t="s">
        <v>275</v>
      </c>
      <c r="D118" s="214" t="s">
        <v>24</v>
      </c>
      <c r="E118" s="173" t="s">
        <v>4702</v>
      </c>
      <c r="F118" s="222"/>
      <c r="G118" s="187"/>
      <c r="H118" s="223" t="str">
        <f t="shared" si="4"/>
        <v>已对应</v>
      </c>
      <c r="I118" s="231">
        <v>33210</v>
      </c>
      <c r="J118" s="232">
        <f>SUMIFS(FP!$E$2:$E$1954,FP!$G$2:$G$1954,L118)</f>
        <v>17264.2430172413</v>
      </c>
      <c r="K118" s="233">
        <f t="shared" si="5"/>
        <v>0.51985073824876</v>
      </c>
      <c r="L118" s="173">
        <v>117</v>
      </c>
      <c r="M118" s="180"/>
      <c r="N118" s="180" t="s">
        <v>275</v>
      </c>
      <c r="O118" s="187"/>
      <c r="P118" s="187" t="str">
        <f t="shared" si="3"/>
        <v>基本情报-三包</v>
      </c>
    </row>
    <row r="119" spans="1:16">
      <c r="A119" s="8">
        <v>118</v>
      </c>
      <c r="B119" s="213" t="s">
        <v>792</v>
      </c>
      <c r="C119" s="180" t="s">
        <v>3400</v>
      </c>
      <c r="D119" s="214" t="s">
        <v>34</v>
      </c>
      <c r="E119" s="173" t="s">
        <v>4706</v>
      </c>
      <c r="F119" s="240"/>
      <c r="G119" s="187"/>
      <c r="H119" s="223" t="str">
        <f t="shared" si="4"/>
        <v>已对应</v>
      </c>
      <c r="I119" s="231">
        <v>33210</v>
      </c>
      <c r="J119" s="232">
        <f>SUMIFS(FP!$E$2:$E$1954,FP!$G$2:$G$1954,L119)</f>
        <v>10986.3364655172</v>
      </c>
      <c r="K119" s="233">
        <f t="shared" si="5"/>
        <v>0.330814106158302</v>
      </c>
      <c r="L119" s="173">
        <v>118</v>
      </c>
      <c r="M119" s="180"/>
      <c r="N119" s="180"/>
      <c r="O119" s="187"/>
      <c r="P119" s="187" t="str">
        <f t="shared" si="3"/>
        <v>基本情报-三包维修暂停履历下载</v>
      </c>
    </row>
    <row r="120" spans="1:16">
      <c r="A120" s="8">
        <v>119</v>
      </c>
      <c r="B120" s="213" t="s">
        <v>792</v>
      </c>
      <c r="C120" s="180" t="s">
        <v>853</v>
      </c>
      <c r="D120" s="214" t="s">
        <v>24</v>
      </c>
      <c r="E120" s="173" t="s">
        <v>4702</v>
      </c>
      <c r="F120" s="222"/>
      <c r="G120" s="187"/>
      <c r="H120" s="223" t="str">
        <f t="shared" si="4"/>
        <v>已对应</v>
      </c>
      <c r="I120" s="231">
        <v>33210</v>
      </c>
      <c r="J120" s="232">
        <f>SUMIFS(FP!$E$2:$E$1954,FP!$G$2:$G$1954,L120)</f>
        <v>7847.38318965515</v>
      </c>
      <c r="K120" s="233">
        <f t="shared" si="5"/>
        <v>0.236295790113073</v>
      </c>
      <c r="L120" s="173">
        <v>119</v>
      </c>
      <c r="M120" s="180"/>
      <c r="N120" s="180"/>
      <c r="O120" s="187"/>
      <c r="P120" s="187" t="str">
        <f t="shared" si="3"/>
        <v>基本情报-SSC召回车辆</v>
      </c>
    </row>
    <row r="121" spans="1:16">
      <c r="A121" s="8">
        <v>120</v>
      </c>
      <c r="B121" s="213" t="s">
        <v>792</v>
      </c>
      <c r="C121" s="180" t="s">
        <v>849</v>
      </c>
      <c r="D121" s="214" t="s">
        <v>24</v>
      </c>
      <c r="E121" s="173" t="s">
        <v>4702</v>
      </c>
      <c r="F121" s="222"/>
      <c r="G121" s="187"/>
      <c r="H121" s="223" t="str">
        <f t="shared" si="4"/>
        <v>已对应</v>
      </c>
      <c r="I121" s="231">
        <v>33210</v>
      </c>
      <c r="J121" s="232">
        <f>SUMIFS(FP!$E$2:$E$1954,FP!$G$2:$G$1954,L121)</f>
        <v>7847.38318965515</v>
      </c>
      <c r="K121" s="233">
        <f t="shared" si="5"/>
        <v>0.236295790113073</v>
      </c>
      <c r="L121" s="173">
        <v>120</v>
      </c>
      <c r="M121" s="180"/>
      <c r="N121" s="180"/>
      <c r="O121" s="187"/>
      <c r="P121" s="187" t="str">
        <f t="shared" si="3"/>
        <v>基本情报-服务提醒</v>
      </c>
    </row>
    <row r="122" spans="1:16">
      <c r="A122" s="14">
        <v>121</v>
      </c>
      <c r="B122" s="213" t="s">
        <v>792</v>
      </c>
      <c r="C122" s="180" t="s">
        <v>837</v>
      </c>
      <c r="D122" s="215" t="s">
        <v>24</v>
      </c>
      <c r="E122" s="173" t="s">
        <v>4702</v>
      </c>
      <c r="F122" s="224"/>
      <c r="G122" s="187"/>
      <c r="H122" s="223" t="str">
        <f t="shared" si="4"/>
        <v>已对应</v>
      </c>
      <c r="I122" s="231">
        <v>33210</v>
      </c>
      <c r="J122" s="232">
        <f>SUMIFS(FP!$E$2:$E$1954,FP!$G$2:$G$1954,L122)</f>
        <v>7847.38318965515</v>
      </c>
      <c r="K122" s="233">
        <f t="shared" si="5"/>
        <v>0.236295790113073</v>
      </c>
      <c r="L122" s="173">
        <v>121</v>
      </c>
      <c r="M122" s="180"/>
      <c r="N122" s="180"/>
      <c r="O122" s="187"/>
      <c r="P122" s="187" t="str">
        <f t="shared" si="3"/>
        <v>基本情报-客户信息与履历查询</v>
      </c>
    </row>
    <row r="123" spans="1:16">
      <c r="A123" s="8">
        <v>122</v>
      </c>
      <c r="B123" s="213" t="s">
        <v>792</v>
      </c>
      <c r="C123" s="180" t="s">
        <v>906</v>
      </c>
      <c r="D123" s="214" t="s">
        <v>24</v>
      </c>
      <c r="E123" s="173" t="s">
        <v>4702</v>
      </c>
      <c r="F123" s="222"/>
      <c r="G123" s="187"/>
      <c r="H123" s="223" t="str">
        <f t="shared" si="4"/>
        <v>已对应</v>
      </c>
      <c r="I123" s="231">
        <v>33210</v>
      </c>
      <c r="J123" s="232">
        <f>SUMIFS(FP!$E$2:$E$1954,FP!$G$2:$G$1954,L123)</f>
        <v>0</v>
      </c>
      <c r="K123" s="233">
        <f t="shared" si="5"/>
        <v>0</v>
      </c>
      <c r="L123" s="173">
        <v>122</v>
      </c>
      <c r="M123" s="180"/>
      <c r="N123" s="180"/>
      <c r="O123" s="187"/>
      <c r="P123" s="187" t="str">
        <f t="shared" si="3"/>
        <v>基本情报-客户要求</v>
      </c>
    </row>
    <row r="124" spans="1:16">
      <c r="A124" s="8">
        <v>123</v>
      </c>
      <c r="B124" s="213" t="s">
        <v>792</v>
      </c>
      <c r="C124" s="180" t="s">
        <v>908</v>
      </c>
      <c r="D124" s="214" t="s">
        <v>33</v>
      </c>
      <c r="E124" s="173" t="s">
        <v>4702</v>
      </c>
      <c r="F124" s="222"/>
      <c r="G124" s="187"/>
      <c r="H124" s="223" t="str">
        <f t="shared" si="4"/>
        <v>已对应</v>
      </c>
      <c r="I124" s="231">
        <v>33210</v>
      </c>
      <c r="J124" s="232">
        <f>SUMIFS(FP!$E$2:$E$1954,FP!$G$2:$G$1954,L124)</f>
        <v>0</v>
      </c>
      <c r="K124" s="233">
        <f t="shared" si="5"/>
        <v>0</v>
      </c>
      <c r="L124" s="173">
        <v>123</v>
      </c>
      <c r="M124" s="180"/>
      <c r="N124" s="180"/>
      <c r="O124" s="187"/>
      <c r="P124" s="187" t="str">
        <f t="shared" si="3"/>
        <v>基本情报-预约备注信息</v>
      </c>
    </row>
    <row r="125" spans="1:16">
      <c r="A125" s="8">
        <v>124</v>
      </c>
      <c r="B125" s="213" t="s">
        <v>792</v>
      </c>
      <c r="C125" s="180" t="s">
        <v>841</v>
      </c>
      <c r="D125" s="214" t="s">
        <v>33</v>
      </c>
      <c r="E125" s="173" t="s">
        <v>4702</v>
      </c>
      <c r="F125" s="222"/>
      <c r="G125" s="187"/>
      <c r="H125" s="223" t="str">
        <f t="shared" si="4"/>
        <v>已对应</v>
      </c>
      <c r="I125" s="231">
        <v>33210</v>
      </c>
      <c r="J125" s="232">
        <f>SUMIFS(FP!$E$2:$E$1954,FP!$G$2:$G$1954,L125)</f>
        <v>0</v>
      </c>
      <c r="K125" s="233">
        <f t="shared" si="5"/>
        <v>0</v>
      </c>
      <c r="L125" s="173">
        <v>124</v>
      </c>
      <c r="M125" s="180"/>
      <c r="N125" s="180"/>
      <c r="O125" s="187"/>
      <c r="P125" s="187" t="str">
        <f t="shared" si="3"/>
        <v>基本情报-入厂提醒</v>
      </c>
    </row>
    <row r="126" spans="1:16">
      <c r="A126" s="8">
        <v>125</v>
      </c>
      <c r="B126" s="213" t="s">
        <v>792</v>
      </c>
      <c r="C126" s="180" t="s">
        <v>900</v>
      </c>
      <c r="D126" s="214" t="s">
        <v>33</v>
      </c>
      <c r="E126" s="173" t="s">
        <v>4702</v>
      </c>
      <c r="F126" s="222"/>
      <c r="G126" s="187"/>
      <c r="H126" s="223" t="str">
        <f t="shared" si="4"/>
        <v>已对应</v>
      </c>
      <c r="I126" s="231">
        <v>33210</v>
      </c>
      <c r="J126" s="232">
        <f>SUMIFS(FP!$E$2:$E$1954,FP!$G$2:$G$1954,L126)</f>
        <v>6277.90655172412</v>
      </c>
      <c r="K126" s="233">
        <f t="shared" si="5"/>
        <v>0.189036632090458</v>
      </c>
      <c r="L126" s="173">
        <v>125</v>
      </c>
      <c r="M126" s="180"/>
      <c r="N126" s="180"/>
      <c r="O126" s="187"/>
      <c r="P126" s="187" t="str">
        <f t="shared" si="3"/>
        <v>基本情报-临时保存</v>
      </c>
    </row>
    <row r="127" spans="1:16">
      <c r="A127" s="14">
        <v>126</v>
      </c>
      <c r="B127" s="213" t="s">
        <v>910</v>
      </c>
      <c r="C127" s="180" t="s">
        <v>912</v>
      </c>
      <c r="D127" s="214" t="s">
        <v>24</v>
      </c>
      <c r="E127" s="173" t="s">
        <v>4702</v>
      </c>
      <c r="F127" s="222"/>
      <c r="G127" s="187"/>
      <c r="H127" s="223" t="str">
        <f t="shared" si="4"/>
        <v>已对应</v>
      </c>
      <c r="I127" s="231">
        <v>33210</v>
      </c>
      <c r="J127" s="232">
        <f>SUMIFS(FP!$E$2:$E$1954,FP!$G$2:$G$1954,L127)</f>
        <v>10986.3364655172</v>
      </c>
      <c r="K127" s="233">
        <f t="shared" si="5"/>
        <v>0.330814106158302</v>
      </c>
      <c r="L127" s="173">
        <v>126</v>
      </c>
      <c r="M127" s="180"/>
      <c r="N127" s="180"/>
      <c r="O127" s="187"/>
      <c r="P127" s="187" t="str">
        <f t="shared" si="3"/>
        <v>车辆状况-录入车辆初始状况</v>
      </c>
    </row>
    <row r="128" spans="1:16">
      <c r="A128" s="8">
        <v>127</v>
      </c>
      <c r="B128" s="213" t="s">
        <v>910</v>
      </c>
      <c r="C128" s="180" t="s">
        <v>940</v>
      </c>
      <c r="D128" s="214" t="s">
        <v>33</v>
      </c>
      <c r="E128" s="173" t="s">
        <v>4702</v>
      </c>
      <c r="F128" s="222"/>
      <c r="G128" s="187"/>
      <c r="H128" s="223" t="str">
        <f t="shared" si="4"/>
        <v>已对应</v>
      </c>
      <c r="I128" s="231">
        <v>16605</v>
      </c>
      <c r="J128" s="232">
        <f>SUMIFS(FP!$E$2:$E$1954,FP!$G$2:$G$1954,L128)</f>
        <v>0</v>
      </c>
      <c r="K128" s="233">
        <f t="shared" si="5"/>
        <v>0</v>
      </c>
      <c r="L128" s="173">
        <v>127</v>
      </c>
      <c r="M128" s="180"/>
      <c r="N128" s="180"/>
      <c r="O128" s="187"/>
      <c r="P128" s="187" t="str">
        <f t="shared" si="3"/>
        <v>车辆状况-新能源车和非新能源车</v>
      </c>
    </row>
    <row r="129" spans="1:16">
      <c r="A129" s="8">
        <v>128</v>
      </c>
      <c r="B129" s="213" t="s">
        <v>910</v>
      </c>
      <c r="C129" s="180" t="s">
        <v>942</v>
      </c>
      <c r="D129" s="214" t="s">
        <v>33</v>
      </c>
      <c r="E129" s="173" t="s">
        <v>4702</v>
      </c>
      <c r="F129" s="222"/>
      <c r="G129" s="187"/>
      <c r="H129" s="223" t="str">
        <f t="shared" si="4"/>
        <v>已对应</v>
      </c>
      <c r="I129" s="231">
        <v>16605</v>
      </c>
      <c r="J129" s="232">
        <f>SUMIFS(FP!$E$2:$E$1954,FP!$G$2:$G$1954,L129)</f>
        <v>0</v>
      </c>
      <c r="K129" s="233">
        <f t="shared" si="5"/>
        <v>0</v>
      </c>
      <c r="L129" s="173">
        <v>128</v>
      </c>
      <c r="M129" s="180"/>
      <c r="N129" s="180"/>
      <c r="O129" s="187"/>
      <c r="P129" s="187" t="str">
        <f t="shared" si="3"/>
        <v>车辆状况-确认事项</v>
      </c>
    </row>
    <row r="130" spans="1:16">
      <c r="A130" s="14">
        <v>129</v>
      </c>
      <c r="B130" s="213" t="s">
        <v>910</v>
      </c>
      <c r="C130" s="180" t="s">
        <v>932</v>
      </c>
      <c r="D130" s="215" t="s">
        <v>33</v>
      </c>
      <c r="E130" s="173" t="s">
        <v>4702</v>
      </c>
      <c r="F130" s="224"/>
      <c r="G130" s="187"/>
      <c r="H130" s="223" t="str">
        <f t="shared" si="4"/>
        <v>已对应</v>
      </c>
      <c r="I130" s="231">
        <v>33210</v>
      </c>
      <c r="J130" s="232">
        <f>SUMIFS(FP!$E$2:$E$1954,FP!$G$2:$G$1954,L130)</f>
        <v>0</v>
      </c>
      <c r="K130" s="233">
        <f t="shared" si="5"/>
        <v>0</v>
      </c>
      <c r="L130" s="173">
        <v>129</v>
      </c>
      <c r="M130" s="180"/>
      <c r="N130" s="180"/>
      <c r="O130" s="187"/>
      <c r="P130" s="187" t="str">
        <f t="shared" ref="P130:P193" si="6">B130&amp;"-"&amp;C130</f>
        <v>车辆状况-检查图片一览</v>
      </c>
    </row>
    <row r="131" spans="1:16">
      <c r="A131" s="8">
        <v>130</v>
      </c>
      <c r="B131" s="213" t="s">
        <v>910</v>
      </c>
      <c r="C131" s="180" t="s">
        <v>944</v>
      </c>
      <c r="D131" s="214" t="s">
        <v>33</v>
      </c>
      <c r="E131" s="173" t="s">
        <v>4702</v>
      </c>
      <c r="F131" s="222"/>
      <c r="G131" s="187"/>
      <c r="H131" s="223" t="str">
        <f t="shared" ref="H131:H194" si="7">IF(ISBLANK(L131),"未对应","已对应")</f>
        <v>已对应</v>
      </c>
      <c r="I131" s="231">
        <v>33210</v>
      </c>
      <c r="J131" s="232">
        <f>SUMIFS(FP!$E$2:$E$1954,FP!$G$2:$G$1954,L131)</f>
        <v>0</v>
      </c>
      <c r="K131" s="233">
        <f t="shared" ref="K131:K194" si="8">J131/I131</f>
        <v>0</v>
      </c>
      <c r="L131" s="173">
        <v>130</v>
      </c>
      <c r="M131" s="180"/>
      <c r="N131" s="180"/>
      <c r="O131" s="187"/>
      <c r="P131" s="187" t="str">
        <f t="shared" si="6"/>
        <v>车辆状况-外观内饰检查图片</v>
      </c>
    </row>
    <row r="132" spans="1:16">
      <c r="A132" s="8">
        <v>131</v>
      </c>
      <c r="B132" s="213" t="s">
        <v>910</v>
      </c>
      <c r="C132" s="180" t="s">
        <v>946</v>
      </c>
      <c r="D132" s="214" t="s">
        <v>33</v>
      </c>
      <c r="E132" s="173" t="s">
        <v>4702</v>
      </c>
      <c r="F132" s="222"/>
      <c r="G132" s="187"/>
      <c r="H132" s="223" t="str">
        <f t="shared" si="7"/>
        <v>已对应</v>
      </c>
      <c r="I132" s="231">
        <v>16605</v>
      </c>
      <c r="J132" s="232">
        <f>SUMIFS(FP!$E$2:$E$1954,FP!$G$2:$G$1954,L132)</f>
        <v>0</v>
      </c>
      <c r="K132" s="233">
        <f t="shared" si="8"/>
        <v>0</v>
      </c>
      <c r="L132" s="173">
        <v>131</v>
      </c>
      <c r="M132" s="180"/>
      <c r="N132" s="180"/>
      <c r="O132" s="187"/>
      <c r="P132" s="187" t="str">
        <f t="shared" si="6"/>
        <v>车辆状况-故障点损伤照片</v>
      </c>
    </row>
    <row r="133" spans="1:16">
      <c r="A133" s="8">
        <v>132</v>
      </c>
      <c r="B133" s="213" t="s">
        <v>910</v>
      </c>
      <c r="C133" s="180" t="s">
        <v>948</v>
      </c>
      <c r="D133" s="214" t="s">
        <v>33</v>
      </c>
      <c r="E133" s="173" t="s">
        <v>4702</v>
      </c>
      <c r="F133" s="222"/>
      <c r="G133" s="187"/>
      <c r="H133" s="223" t="str">
        <f t="shared" si="7"/>
        <v>已对应</v>
      </c>
      <c r="I133" s="231">
        <v>16605</v>
      </c>
      <c r="J133" s="232">
        <f>SUMIFS(FP!$E$2:$E$1954,FP!$G$2:$G$1954,L133)</f>
        <v>0</v>
      </c>
      <c r="K133" s="233">
        <f t="shared" si="8"/>
        <v>0</v>
      </c>
      <c r="L133" s="173">
        <v>132</v>
      </c>
      <c r="M133" s="180"/>
      <c r="N133" s="180"/>
      <c r="O133" s="187"/>
      <c r="P133" s="187" t="str">
        <f t="shared" si="6"/>
        <v>车辆状况-可查看部位对照图</v>
      </c>
    </row>
    <row r="134" spans="1:16">
      <c r="A134" s="8">
        <v>133</v>
      </c>
      <c r="B134" s="213" t="s">
        <v>910</v>
      </c>
      <c r="C134" s="180" t="s">
        <v>950</v>
      </c>
      <c r="D134" s="214" t="s">
        <v>33</v>
      </c>
      <c r="E134" s="173" t="s">
        <v>4702</v>
      </c>
      <c r="F134" s="222"/>
      <c r="G134" s="187"/>
      <c r="H134" s="223" t="str">
        <f t="shared" si="7"/>
        <v>已对应</v>
      </c>
      <c r="I134" s="231">
        <v>16605</v>
      </c>
      <c r="J134" s="232">
        <f>SUMIFS(FP!$E$2:$E$1954,FP!$G$2:$G$1954,L134)</f>
        <v>0</v>
      </c>
      <c r="K134" s="233">
        <f t="shared" si="8"/>
        <v>0</v>
      </c>
      <c r="L134" s="173">
        <v>133</v>
      </c>
      <c r="M134" s="180"/>
      <c r="N134" s="180"/>
      <c r="O134" s="187"/>
      <c r="P134" s="187" t="str">
        <f t="shared" si="6"/>
        <v>车辆状况-上传问诊录音</v>
      </c>
    </row>
    <row r="135" spans="1:16">
      <c r="A135" s="8">
        <v>134</v>
      </c>
      <c r="B135" s="213" t="s">
        <v>910</v>
      </c>
      <c r="C135" s="180" t="s">
        <v>929</v>
      </c>
      <c r="D135" s="214" t="s">
        <v>33</v>
      </c>
      <c r="E135" s="173" t="s">
        <v>4702</v>
      </c>
      <c r="F135" s="222"/>
      <c r="G135" s="187"/>
      <c r="H135" s="223" t="str">
        <f t="shared" si="7"/>
        <v>已对应</v>
      </c>
      <c r="I135" s="231">
        <v>16605</v>
      </c>
      <c r="J135" s="232">
        <f>SUMIFS(FP!$E$2:$E$1954,FP!$G$2:$G$1954,L135)</f>
        <v>7847.38318965515</v>
      </c>
      <c r="K135" s="233">
        <f t="shared" si="8"/>
        <v>0.472591580226146</v>
      </c>
      <c r="L135" s="173">
        <v>134</v>
      </c>
      <c r="M135" s="180"/>
      <c r="N135" s="180"/>
      <c r="O135" s="187"/>
      <c r="P135" s="187" t="str">
        <f t="shared" si="6"/>
        <v>车辆状况-录入问诊表</v>
      </c>
    </row>
    <row r="136" spans="1:16">
      <c r="A136" s="8">
        <v>135</v>
      </c>
      <c r="B136" s="213" t="s">
        <v>910</v>
      </c>
      <c r="C136" s="180" t="s">
        <v>953</v>
      </c>
      <c r="D136" s="214" t="s">
        <v>33</v>
      </c>
      <c r="E136" s="173" t="s">
        <v>4702</v>
      </c>
      <c r="F136" s="222"/>
      <c r="G136" s="187"/>
      <c r="H136" s="223" t="str">
        <f t="shared" si="7"/>
        <v>已对应</v>
      </c>
      <c r="I136" s="231">
        <v>16605</v>
      </c>
      <c r="J136" s="232">
        <f>SUMIFS(FP!$E$2:$E$1954,FP!$G$2:$G$1954,L136)</f>
        <v>0</v>
      </c>
      <c r="K136" s="233">
        <f t="shared" si="8"/>
        <v>0</v>
      </c>
      <c r="L136" s="173">
        <v>135</v>
      </c>
      <c r="M136" s="180"/>
      <c r="N136" s="180"/>
      <c r="O136" s="187"/>
      <c r="P136" s="187" t="str">
        <f t="shared" si="6"/>
        <v>车辆状况-可查看并上传故障点损伤照片</v>
      </c>
    </row>
    <row r="137" spans="1:16">
      <c r="A137" s="8">
        <v>136</v>
      </c>
      <c r="B137" s="213" t="s">
        <v>910</v>
      </c>
      <c r="C137" s="180" t="s">
        <v>900</v>
      </c>
      <c r="D137" s="214" t="s">
        <v>33</v>
      </c>
      <c r="E137" s="173" t="s">
        <v>4702</v>
      </c>
      <c r="F137" s="222"/>
      <c r="G137" s="187"/>
      <c r="H137" s="223" t="str">
        <f t="shared" si="7"/>
        <v>已对应</v>
      </c>
      <c r="I137" s="231">
        <v>16605</v>
      </c>
      <c r="J137" s="232">
        <f>SUMIFS(FP!$E$2:$E$1954,FP!$G$2:$G$1954,L137)</f>
        <v>0</v>
      </c>
      <c r="K137" s="233">
        <f t="shared" si="8"/>
        <v>0</v>
      </c>
      <c r="L137" s="173">
        <v>136</v>
      </c>
      <c r="M137" s="180"/>
      <c r="N137" s="180" t="s">
        <v>900</v>
      </c>
      <c r="O137" s="187"/>
      <c r="P137" s="187" t="str">
        <f t="shared" si="6"/>
        <v>车辆状况-临时保存</v>
      </c>
    </row>
    <row r="138" spans="1:16">
      <c r="A138" s="14">
        <v>137</v>
      </c>
      <c r="B138" s="213" t="s">
        <v>588</v>
      </c>
      <c r="C138" s="180" t="s">
        <v>965</v>
      </c>
      <c r="D138" s="215" t="s">
        <v>33</v>
      </c>
      <c r="E138" s="173" t="s">
        <v>4702</v>
      </c>
      <c r="F138" s="224"/>
      <c r="G138" s="187"/>
      <c r="H138" s="223" t="str">
        <f t="shared" si="7"/>
        <v>已对应</v>
      </c>
      <c r="I138" s="231">
        <v>16605</v>
      </c>
      <c r="J138" s="232">
        <f>SUMIFS(FP!$E$2:$E$1954,FP!$G$2:$G$1954,L138)</f>
        <v>7847.38318965515</v>
      </c>
      <c r="K138" s="233">
        <f t="shared" si="8"/>
        <v>0.472591580226146</v>
      </c>
      <c r="L138" s="173">
        <v>137</v>
      </c>
      <c r="M138" s="180"/>
      <c r="N138" s="180"/>
      <c r="O138" s="187"/>
      <c r="P138" s="187" t="str">
        <f t="shared" si="6"/>
        <v>权益与价值-展示权益</v>
      </c>
    </row>
    <row r="139" spans="1:16">
      <c r="A139" s="8">
        <v>138</v>
      </c>
      <c r="B139" s="213" t="s">
        <v>588</v>
      </c>
      <c r="C139" s="180" t="s">
        <v>1002</v>
      </c>
      <c r="D139" s="214" t="s">
        <v>33</v>
      </c>
      <c r="E139" s="173" t="s">
        <v>4702</v>
      </c>
      <c r="F139" s="222"/>
      <c r="G139" s="187"/>
      <c r="H139" s="223" t="str">
        <f t="shared" si="7"/>
        <v>已对应</v>
      </c>
      <c r="I139" s="231">
        <v>16605</v>
      </c>
      <c r="J139" s="232">
        <f>SUMIFS(FP!$E$2:$E$1954,FP!$G$2:$G$1954,L139)</f>
        <v>14125.2897413793</v>
      </c>
      <c r="K139" s="233">
        <f t="shared" si="8"/>
        <v>0.850664844407062</v>
      </c>
      <c r="L139" s="173">
        <v>138</v>
      </c>
      <c r="M139" s="180"/>
      <c r="N139" s="180"/>
      <c r="O139" s="187"/>
      <c r="P139" s="187" t="str">
        <f t="shared" si="6"/>
        <v>权益与价值-展示价值</v>
      </c>
    </row>
    <row r="140" spans="1:16">
      <c r="A140" s="14">
        <v>139</v>
      </c>
      <c r="B140" s="213" t="s">
        <v>994</v>
      </c>
      <c r="C140" s="180" t="s">
        <v>1163</v>
      </c>
      <c r="D140" s="215" t="s">
        <v>24</v>
      </c>
      <c r="E140" s="173" t="s">
        <v>4702</v>
      </c>
      <c r="F140" s="224"/>
      <c r="G140" s="187"/>
      <c r="H140" s="223" t="str">
        <f t="shared" si="7"/>
        <v>已对应</v>
      </c>
      <c r="I140" s="231">
        <v>33210</v>
      </c>
      <c r="J140" s="232">
        <f>SUMIFS(FP!$E$2:$E$1954,FP!$G$2:$G$1954,L140)</f>
        <v>0</v>
      </c>
      <c r="K140" s="233">
        <f t="shared" si="8"/>
        <v>0</v>
      </c>
      <c r="L140" s="173">
        <v>139</v>
      </c>
      <c r="M140" s="180"/>
      <c r="N140" s="180"/>
      <c r="O140" s="187"/>
      <c r="P140" s="187" t="str">
        <f t="shared" si="6"/>
        <v>维修项目/零件-本次必选</v>
      </c>
    </row>
    <row r="141" spans="1:16">
      <c r="A141" s="14">
        <v>140</v>
      </c>
      <c r="B141" s="213" t="s">
        <v>994</v>
      </c>
      <c r="C141" s="180" t="s">
        <v>1148</v>
      </c>
      <c r="D141" s="215" t="s">
        <v>24</v>
      </c>
      <c r="E141" s="173" t="s">
        <v>4702</v>
      </c>
      <c r="F141" s="224"/>
      <c r="G141" s="187"/>
      <c r="H141" s="223" t="str">
        <f t="shared" si="7"/>
        <v>已对应</v>
      </c>
      <c r="I141" s="231">
        <v>33210</v>
      </c>
      <c r="J141" s="232">
        <f>SUMIFS(FP!$E$2:$E$1954,FP!$G$2:$G$1954,L141)</f>
        <v>7847.38318965515</v>
      </c>
      <c r="K141" s="233">
        <f t="shared" si="8"/>
        <v>0.236295790113073</v>
      </c>
      <c r="L141" s="173">
        <v>140</v>
      </c>
      <c r="M141" s="180"/>
      <c r="N141" s="180"/>
      <c r="O141" s="187"/>
      <c r="P141" s="187" t="str">
        <f t="shared" si="6"/>
        <v>维修项目/零件-优惠套餐</v>
      </c>
    </row>
    <row r="142" spans="1:16">
      <c r="A142" s="8">
        <v>141</v>
      </c>
      <c r="B142" s="213" t="s">
        <v>994</v>
      </c>
      <c r="C142" s="180" t="s">
        <v>1269</v>
      </c>
      <c r="D142" s="214" t="s">
        <v>34</v>
      </c>
      <c r="E142" s="173" t="s">
        <v>4706</v>
      </c>
      <c r="F142" s="239" t="s">
        <v>4707</v>
      </c>
      <c r="G142" s="214" t="s">
        <v>4707</v>
      </c>
      <c r="H142" s="223" t="str">
        <f t="shared" si="7"/>
        <v>已对应</v>
      </c>
      <c r="I142" s="231">
        <v>3321</v>
      </c>
      <c r="J142" s="232">
        <f>SUMIFS(FP!$E$2:$E$1954,FP!$G$2:$G$1954,L142)</f>
        <v>0</v>
      </c>
      <c r="K142" s="233">
        <f t="shared" si="8"/>
        <v>0</v>
      </c>
      <c r="L142" s="173">
        <v>141</v>
      </c>
      <c r="M142" s="180"/>
      <c r="N142" s="180"/>
      <c r="O142" s="187"/>
      <c r="P142" s="187" t="str">
        <f t="shared" si="6"/>
        <v>维修项目/零件-原厂保养套餐销售状况查询</v>
      </c>
    </row>
    <row r="143" spans="1:16">
      <c r="A143" s="8">
        <v>142</v>
      </c>
      <c r="B143" s="213" t="s">
        <v>994</v>
      </c>
      <c r="C143" s="180" t="s">
        <v>1271</v>
      </c>
      <c r="D143" s="214" t="s">
        <v>34</v>
      </c>
      <c r="E143" s="173" t="s">
        <v>4706</v>
      </c>
      <c r="F143" s="239" t="s">
        <v>4707</v>
      </c>
      <c r="G143" s="214" t="s">
        <v>4707</v>
      </c>
      <c r="H143" s="223" t="str">
        <f t="shared" si="7"/>
        <v>已对应</v>
      </c>
      <c r="I143" s="231">
        <v>3321</v>
      </c>
      <c r="J143" s="232">
        <f>SUMIFS(FP!$E$2:$E$1954,FP!$G$2:$G$1954,L143)</f>
        <v>0</v>
      </c>
      <c r="K143" s="233">
        <f t="shared" si="8"/>
        <v>0</v>
      </c>
      <c r="L143" s="173">
        <v>142</v>
      </c>
      <c r="M143" s="180"/>
      <c r="N143" s="180"/>
      <c r="O143" s="187"/>
      <c r="P143" s="187" t="str">
        <f t="shared" si="6"/>
        <v>维修项目/零件-原厂保养套餐销售应开票明细查询</v>
      </c>
    </row>
    <row r="144" spans="1:16">
      <c r="A144" s="8">
        <v>143</v>
      </c>
      <c r="B144" s="213" t="s">
        <v>994</v>
      </c>
      <c r="C144" s="180" t="s">
        <v>1273</v>
      </c>
      <c r="D144" s="214" t="s">
        <v>34</v>
      </c>
      <c r="E144" s="173" t="s">
        <v>4706</v>
      </c>
      <c r="F144" s="239" t="s">
        <v>4707</v>
      </c>
      <c r="G144" s="214" t="s">
        <v>4707</v>
      </c>
      <c r="H144" s="223" t="str">
        <f t="shared" si="7"/>
        <v>已对应</v>
      </c>
      <c r="I144" s="231">
        <v>3321</v>
      </c>
      <c r="J144" s="232">
        <f>SUMIFS(FP!$E$2:$E$1954,FP!$G$2:$G$1954,L144)</f>
        <v>0</v>
      </c>
      <c r="K144" s="233">
        <f t="shared" si="8"/>
        <v>0</v>
      </c>
      <c r="L144" s="173">
        <v>143</v>
      </c>
      <c r="M144" s="180"/>
      <c r="N144" s="180"/>
      <c r="O144" s="187"/>
      <c r="P144" s="187" t="str">
        <f t="shared" si="6"/>
        <v>维修项目/零件-原厂保养套餐实施状况查询</v>
      </c>
    </row>
    <row r="145" spans="1:16">
      <c r="A145" s="8">
        <v>144</v>
      </c>
      <c r="B145" s="213" t="s">
        <v>994</v>
      </c>
      <c r="C145" s="180" t="s">
        <v>1275</v>
      </c>
      <c r="D145" s="214" t="s">
        <v>34</v>
      </c>
      <c r="E145" s="173" t="s">
        <v>4706</v>
      </c>
      <c r="F145" s="239" t="s">
        <v>4707</v>
      </c>
      <c r="G145" s="214" t="s">
        <v>4707</v>
      </c>
      <c r="H145" s="223" t="str">
        <f t="shared" si="7"/>
        <v>已对应</v>
      </c>
      <c r="I145" s="231">
        <v>3321</v>
      </c>
      <c r="J145" s="232">
        <f>SUMIFS(FP!$E$2:$E$1954,FP!$G$2:$G$1954,L145)</f>
        <v>0</v>
      </c>
      <c r="K145" s="233">
        <f t="shared" si="8"/>
        <v>0</v>
      </c>
      <c r="L145" s="173">
        <v>144</v>
      </c>
      <c r="M145" s="180"/>
      <c r="N145" s="180"/>
      <c r="O145" s="187"/>
      <c r="P145" s="187" t="str">
        <f t="shared" si="6"/>
        <v>维修项目/零件-原厂保养套餐产品销售</v>
      </c>
    </row>
    <row r="146" spans="1:16">
      <c r="A146" s="8">
        <v>145</v>
      </c>
      <c r="B146" s="213" t="s">
        <v>994</v>
      </c>
      <c r="C146" s="180" t="s">
        <v>1277</v>
      </c>
      <c r="D146" s="214" t="s">
        <v>34</v>
      </c>
      <c r="E146" s="173" t="s">
        <v>4706</v>
      </c>
      <c r="F146" s="239" t="s">
        <v>4707</v>
      </c>
      <c r="G146" s="214" t="s">
        <v>4707</v>
      </c>
      <c r="H146" s="223" t="str">
        <f t="shared" si="7"/>
        <v>已对应</v>
      </c>
      <c r="I146" s="231">
        <v>3321</v>
      </c>
      <c r="J146" s="232">
        <f>SUMIFS(FP!$E$2:$E$1954,FP!$G$2:$G$1954,L146)</f>
        <v>0</v>
      </c>
      <c r="K146" s="233">
        <f t="shared" si="8"/>
        <v>0</v>
      </c>
      <c r="L146" s="173">
        <v>145</v>
      </c>
      <c r="M146" s="180"/>
      <c r="N146" s="180"/>
      <c r="O146" s="187"/>
      <c r="P146" s="187" t="str">
        <f t="shared" si="6"/>
        <v>维修项目/零件-原厂保养套餐维修发票确认</v>
      </c>
    </row>
    <row r="147" spans="1:16">
      <c r="A147" s="8">
        <v>146</v>
      </c>
      <c r="B147" s="213" t="s">
        <v>994</v>
      </c>
      <c r="C147" s="180" t="s">
        <v>2570</v>
      </c>
      <c r="D147" s="214" t="s">
        <v>34</v>
      </c>
      <c r="E147" s="173" t="s">
        <v>4706</v>
      </c>
      <c r="F147" s="240"/>
      <c r="G147" s="214"/>
      <c r="H147" s="223" t="str">
        <f t="shared" si="7"/>
        <v>已对应</v>
      </c>
      <c r="I147" s="231">
        <v>33210</v>
      </c>
      <c r="J147" s="232">
        <f>SUMIFS(FP!$E$2:$E$1954,FP!$G$2:$G$1954,L147)</f>
        <v>6277.90655172412</v>
      </c>
      <c r="K147" s="233">
        <f t="shared" si="8"/>
        <v>0.189036632090458</v>
      </c>
      <c r="L147" s="173">
        <v>146</v>
      </c>
      <c r="M147" s="180"/>
      <c r="N147" s="180"/>
      <c r="O147" s="187"/>
      <c r="P147" s="187" t="str">
        <f t="shared" si="6"/>
        <v>维修项目/零件-商品设计</v>
      </c>
    </row>
    <row r="148" spans="1:16">
      <c r="A148" s="8">
        <v>147</v>
      </c>
      <c r="B148" s="213" t="s">
        <v>994</v>
      </c>
      <c r="C148" s="180" t="s">
        <v>995</v>
      </c>
      <c r="D148" s="214" t="s">
        <v>34</v>
      </c>
      <c r="E148" s="173" t="s">
        <v>4706</v>
      </c>
      <c r="F148" s="240"/>
      <c r="G148" s="187"/>
      <c r="H148" s="223" t="str">
        <f t="shared" si="7"/>
        <v>已对应</v>
      </c>
      <c r="I148" s="231">
        <v>33210</v>
      </c>
      <c r="J148" s="232">
        <f>SUMIFS(FP!$E$2:$E$1954,FP!$G$2:$G$1954,L148)</f>
        <v>0</v>
      </c>
      <c r="K148" s="233">
        <f t="shared" si="8"/>
        <v>0</v>
      </c>
      <c r="L148" s="8">
        <v>147</v>
      </c>
      <c r="M148" s="247"/>
      <c r="N148" s="180"/>
      <c r="O148" s="187"/>
      <c r="P148" s="187" t="str">
        <f t="shared" si="6"/>
        <v>维修项目/零件-商品销售履历查询</v>
      </c>
    </row>
    <row r="149" spans="1:16">
      <c r="A149" s="8">
        <v>148</v>
      </c>
      <c r="B149" s="213" t="s">
        <v>994</v>
      </c>
      <c r="C149" s="180" t="s">
        <v>1691</v>
      </c>
      <c r="D149" s="214" t="s">
        <v>34</v>
      </c>
      <c r="E149" s="173" t="s">
        <v>4706</v>
      </c>
      <c r="F149" s="240"/>
      <c r="G149" s="187"/>
      <c r="H149" s="223" t="str">
        <f t="shared" si="7"/>
        <v>已对应</v>
      </c>
      <c r="I149" s="231">
        <v>33210</v>
      </c>
      <c r="J149" s="232">
        <f>SUMIFS(FP!$E$2:$E$1954,FP!$G$2:$G$1954,L149)</f>
        <v>18833.7196551724</v>
      </c>
      <c r="K149" s="233">
        <f t="shared" si="8"/>
        <v>0.567109896271375</v>
      </c>
      <c r="L149" s="173">
        <v>148</v>
      </c>
      <c r="M149" s="180"/>
      <c r="N149" s="180"/>
      <c r="O149" s="187"/>
      <c r="P149" s="187" t="str">
        <f t="shared" si="6"/>
        <v>维修项目/零件-商品销售财务结算</v>
      </c>
    </row>
    <row r="150" spans="1:16">
      <c r="A150" s="8">
        <v>149</v>
      </c>
      <c r="B150" s="213" t="s">
        <v>994</v>
      </c>
      <c r="C150" s="180" t="s">
        <v>1672</v>
      </c>
      <c r="D150" s="214" t="s">
        <v>34</v>
      </c>
      <c r="E150" s="173" t="s">
        <v>4706</v>
      </c>
      <c r="F150" s="240"/>
      <c r="G150" s="187"/>
      <c r="H150" s="223" t="str">
        <f t="shared" si="7"/>
        <v>已对应</v>
      </c>
      <c r="I150" s="231">
        <v>33210</v>
      </c>
      <c r="J150" s="232">
        <f>SUMIFS(FP!$E$2:$E$1954,FP!$G$2:$G$1954,L150)</f>
        <v>10986.3364655172</v>
      </c>
      <c r="K150" s="233">
        <f t="shared" si="8"/>
        <v>0.330814106158302</v>
      </c>
      <c r="L150" s="173">
        <v>149</v>
      </c>
      <c r="M150" s="180"/>
      <c r="N150" s="180"/>
      <c r="O150" s="187"/>
      <c r="P150" s="187" t="str">
        <f t="shared" si="6"/>
        <v>维修项目/零件-定保通会计结算</v>
      </c>
    </row>
    <row r="151" spans="1:16">
      <c r="A151" s="8">
        <v>150</v>
      </c>
      <c r="B151" s="213" t="s">
        <v>994</v>
      </c>
      <c r="C151" s="180" t="s">
        <v>1269</v>
      </c>
      <c r="D151" s="214" t="s">
        <v>34</v>
      </c>
      <c r="E151" s="173" t="s">
        <v>4706</v>
      </c>
      <c r="F151" s="239" t="s">
        <v>4707</v>
      </c>
      <c r="G151" s="214" t="s">
        <v>4707</v>
      </c>
      <c r="H151" s="223" t="str">
        <f t="shared" si="7"/>
        <v>已对应</v>
      </c>
      <c r="I151" s="231">
        <v>3321</v>
      </c>
      <c r="J151" s="232">
        <f>SUMIFS(FP!$E$2:$E$1954,FP!$G$2:$G$1954,L151)</f>
        <v>0</v>
      </c>
      <c r="K151" s="233">
        <f t="shared" si="8"/>
        <v>0</v>
      </c>
      <c r="L151" s="173">
        <v>150</v>
      </c>
      <c r="M151" s="180"/>
      <c r="N151" s="180" t="s">
        <v>1269</v>
      </c>
      <c r="O151" s="187" t="s">
        <v>4711</v>
      </c>
      <c r="P151" s="187" t="str">
        <f t="shared" si="6"/>
        <v>维修项目/零件-原厂保养套餐销售状况查询</v>
      </c>
    </row>
    <row r="152" spans="1:16">
      <c r="A152" s="8">
        <v>151</v>
      </c>
      <c r="B152" s="213" t="s">
        <v>994</v>
      </c>
      <c r="C152" s="180" t="s">
        <v>1280</v>
      </c>
      <c r="D152" s="214" t="s">
        <v>34</v>
      </c>
      <c r="E152" s="173" t="s">
        <v>4706</v>
      </c>
      <c r="F152" s="239" t="s">
        <v>4707</v>
      </c>
      <c r="G152" s="214" t="s">
        <v>4707</v>
      </c>
      <c r="H152" s="223" t="str">
        <f t="shared" si="7"/>
        <v>已对应</v>
      </c>
      <c r="I152" s="231">
        <v>3321</v>
      </c>
      <c r="J152" s="232">
        <f>SUMIFS(FP!$E$2:$E$1954,FP!$G$2:$G$1954,L152)</f>
        <v>0</v>
      </c>
      <c r="K152" s="233">
        <f t="shared" si="8"/>
        <v>0</v>
      </c>
      <c r="L152" s="173">
        <v>151</v>
      </c>
      <c r="M152" s="180"/>
      <c r="N152" s="180"/>
      <c r="O152" s="187"/>
      <c r="P152" s="187" t="str">
        <f t="shared" si="6"/>
        <v>维修项目/零件-原厂保养套餐销售发票查询</v>
      </c>
    </row>
    <row r="153" spans="1:16">
      <c r="A153" s="8">
        <v>152</v>
      </c>
      <c r="B153" s="213" t="s">
        <v>994</v>
      </c>
      <c r="C153" s="180" t="s">
        <v>1282</v>
      </c>
      <c r="D153" s="214" t="s">
        <v>34</v>
      </c>
      <c r="E153" s="173" t="s">
        <v>4706</v>
      </c>
      <c r="F153" s="239" t="s">
        <v>4707</v>
      </c>
      <c r="G153" s="214" t="s">
        <v>4707</v>
      </c>
      <c r="H153" s="223" t="str">
        <f t="shared" si="7"/>
        <v>已对应</v>
      </c>
      <c r="I153" s="231">
        <v>3321</v>
      </c>
      <c r="J153" s="232">
        <f>SUMIFS(FP!$E$2:$E$1954,FP!$G$2:$G$1954,L153)</f>
        <v>0</v>
      </c>
      <c r="K153" s="233">
        <f t="shared" si="8"/>
        <v>0</v>
      </c>
      <c r="L153" s="173">
        <v>152</v>
      </c>
      <c r="M153" s="180"/>
      <c r="N153" s="180"/>
      <c r="O153" s="187"/>
      <c r="P153" s="187" t="str">
        <f t="shared" si="6"/>
        <v>维修项目/零件-原厂保养套餐财务结算</v>
      </c>
    </row>
    <row r="154" spans="1:16">
      <c r="A154" s="8">
        <v>153</v>
      </c>
      <c r="B154" s="213" t="s">
        <v>1338</v>
      </c>
      <c r="C154" s="180" t="s">
        <v>1344</v>
      </c>
      <c r="D154" s="214" t="s">
        <v>81</v>
      </c>
      <c r="E154" s="173" t="s">
        <v>4702</v>
      </c>
      <c r="F154" s="222"/>
      <c r="G154" s="187"/>
      <c r="H154" s="223" t="str">
        <f t="shared" si="7"/>
        <v>已对应</v>
      </c>
      <c r="I154" s="231">
        <v>6642</v>
      </c>
      <c r="J154" s="232">
        <f>SUMIFS(FP!$E$2:$E$1954,FP!$G$2:$G$1954,L154)</f>
        <v>6277.90655172412</v>
      </c>
      <c r="K154" s="233">
        <f t="shared" si="8"/>
        <v>0.945183160452291</v>
      </c>
      <c r="L154" s="173">
        <v>153</v>
      </c>
      <c r="M154" s="180"/>
      <c r="N154" s="180"/>
      <c r="O154" s="187"/>
      <c r="P154" s="187" t="str">
        <f t="shared" si="6"/>
        <v>估算结算-编辑预计交车时间</v>
      </c>
    </row>
    <row r="155" spans="1:16">
      <c r="A155" s="8">
        <v>154</v>
      </c>
      <c r="B155" s="213" t="s">
        <v>1338</v>
      </c>
      <c r="C155" s="180" t="s">
        <v>1414</v>
      </c>
      <c r="D155" s="214" t="s">
        <v>33</v>
      </c>
      <c r="E155" s="173" t="s">
        <v>4702</v>
      </c>
      <c r="F155" s="222"/>
      <c r="G155" s="187"/>
      <c r="H155" s="223" t="str">
        <f t="shared" si="7"/>
        <v>已对应</v>
      </c>
      <c r="I155" s="231">
        <v>16605</v>
      </c>
      <c r="J155" s="232">
        <f>SUMIFS(FP!$E$2:$E$1954,FP!$G$2:$G$1954,L155)</f>
        <v>0</v>
      </c>
      <c r="K155" s="233">
        <f t="shared" si="8"/>
        <v>0</v>
      </c>
      <c r="L155" s="173">
        <v>154</v>
      </c>
      <c r="M155" s="180"/>
      <c r="N155" s="180"/>
      <c r="O155" s="187"/>
      <c r="P155" s="187" t="str">
        <f t="shared" si="6"/>
        <v>估算结算-技术总监支援</v>
      </c>
    </row>
    <row r="156" spans="1:16">
      <c r="A156" s="8">
        <v>155</v>
      </c>
      <c r="B156" s="213" t="s">
        <v>1338</v>
      </c>
      <c r="C156" s="180" t="s">
        <v>1397</v>
      </c>
      <c r="D156" s="214" t="s">
        <v>33</v>
      </c>
      <c r="E156" s="173" t="s">
        <v>4702</v>
      </c>
      <c r="F156" s="222"/>
      <c r="G156" s="187"/>
      <c r="H156" s="223" t="str">
        <f t="shared" si="7"/>
        <v>已对应</v>
      </c>
      <c r="I156" s="231">
        <v>16605</v>
      </c>
      <c r="J156" s="232">
        <f>SUMIFS(FP!$E$2:$E$1954,FP!$G$2:$G$1954,L156)</f>
        <v>0</v>
      </c>
      <c r="K156" s="233">
        <f t="shared" si="8"/>
        <v>0</v>
      </c>
      <c r="L156" s="173">
        <v>155</v>
      </c>
      <c r="M156" s="180"/>
      <c r="N156" s="180"/>
      <c r="O156" s="187"/>
      <c r="P156" s="187" t="str">
        <f t="shared" si="6"/>
        <v>估算结算-月结客户标识</v>
      </c>
    </row>
    <row r="157" spans="1:16">
      <c r="A157" s="8">
        <v>156</v>
      </c>
      <c r="B157" s="213" t="s">
        <v>1338</v>
      </c>
      <c r="C157" s="180" t="s">
        <v>1376</v>
      </c>
      <c r="D157" s="214" t="s">
        <v>33</v>
      </c>
      <c r="E157" s="173" t="s">
        <v>4702</v>
      </c>
      <c r="F157" s="222"/>
      <c r="G157" s="187"/>
      <c r="H157" s="223" t="str">
        <f t="shared" si="7"/>
        <v>已对应</v>
      </c>
      <c r="I157" s="231">
        <v>16605</v>
      </c>
      <c r="J157" s="232">
        <f>SUMIFS(FP!$E$2:$E$1954,FP!$G$2:$G$1954,L157)</f>
        <v>15694.7663793103</v>
      </c>
      <c r="K157" s="233">
        <f t="shared" si="8"/>
        <v>0.945183160452291</v>
      </c>
      <c r="L157" s="173">
        <v>156</v>
      </c>
      <c r="M157" s="180"/>
      <c r="N157" s="180"/>
      <c r="O157" s="187"/>
      <c r="P157" s="187" t="str">
        <f t="shared" si="6"/>
        <v>估算结算-商城订单核销</v>
      </c>
    </row>
    <row r="158" spans="1:16">
      <c r="A158" s="8">
        <v>157</v>
      </c>
      <c r="B158" s="213" t="s">
        <v>1338</v>
      </c>
      <c r="C158" s="180" t="s">
        <v>1386</v>
      </c>
      <c r="D158" s="214" t="s">
        <v>24</v>
      </c>
      <c r="E158" s="173" t="s">
        <v>4702</v>
      </c>
      <c r="F158" s="222"/>
      <c r="G158" s="187"/>
      <c r="H158" s="223" t="str">
        <f t="shared" si="7"/>
        <v>已对应</v>
      </c>
      <c r="I158" s="231">
        <v>33210</v>
      </c>
      <c r="J158" s="232">
        <f>SUMIFS(FP!$E$2:$E$1954,FP!$G$2:$G$1954,L158)</f>
        <v>0</v>
      </c>
      <c r="K158" s="233">
        <f t="shared" si="8"/>
        <v>0</v>
      </c>
      <c r="L158" s="173">
        <v>157</v>
      </c>
      <c r="M158" s="180"/>
      <c r="N158" s="180"/>
      <c r="O158" s="187"/>
      <c r="P158" s="187" t="str">
        <f t="shared" si="6"/>
        <v>估算结算-展示费用详情</v>
      </c>
    </row>
    <row r="159" spans="1:16">
      <c r="A159" s="8">
        <v>158</v>
      </c>
      <c r="B159" s="213" t="s">
        <v>1338</v>
      </c>
      <c r="C159" s="180" t="s">
        <v>1388</v>
      </c>
      <c r="D159" s="214" t="s">
        <v>24</v>
      </c>
      <c r="E159" s="173" t="s">
        <v>4702</v>
      </c>
      <c r="F159" s="222"/>
      <c r="G159" s="187"/>
      <c r="H159" s="223" t="str">
        <f t="shared" si="7"/>
        <v>已对应</v>
      </c>
      <c r="I159" s="231">
        <v>33210</v>
      </c>
      <c r="J159" s="232">
        <f>SUMIFS(FP!$E$2:$E$1954,FP!$G$2:$G$1954,L159)</f>
        <v>0</v>
      </c>
      <c r="K159" s="233">
        <f t="shared" si="8"/>
        <v>0</v>
      </c>
      <c r="L159" s="173">
        <v>158</v>
      </c>
      <c r="M159" s="180"/>
      <c r="N159" s="180"/>
      <c r="O159" s="187"/>
      <c r="P159" s="187" t="str">
        <f t="shared" si="6"/>
        <v>估算结算-展示支付方式</v>
      </c>
    </row>
    <row r="160" spans="1:16">
      <c r="A160" s="8">
        <v>159</v>
      </c>
      <c r="B160" s="213" t="s">
        <v>1338</v>
      </c>
      <c r="C160" s="180" t="s">
        <v>1391</v>
      </c>
      <c r="D160" s="214" t="s">
        <v>24</v>
      </c>
      <c r="E160" s="173" t="s">
        <v>4702</v>
      </c>
      <c r="F160" s="222"/>
      <c r="G160" s="187"/>
      <c r="H160" s="223" t="str">
        <f t="shared" si="7"/>
        <v>已对应</v>
      </c>
      <c r="I160" s="231">
        <v>33210</v>
      </c>
      <c r="J160" s="232">
        <f>SUMIFS(FP!$E$2:$E$1954,FP!$G$2:$G$1954,L160)</f>
        <v>0</v>
      </c>
      <c r="K160" s="233">
        <f t="shared" si="8"/>
        <v>0</v>
      </c>
      <c r="L160" s="173">
        <v>159</v>
      </c>
      <c r="M160" s="180"/>
      <c r="N160" s="180"/>
      <c r="O160" s="187"/>
      <c r="P160" s="187" t="str">
        <f t="shared" si="6"/>
        <v>估算结算-展示基本信息</v>
      </c>
    </row>
    <row r="161" spans="1:16">
      <c r="A161" s="8">
        <v>160</v>
      </c>
      <c r="B161" s="213" t="s">
        <v>1338</v>
      </c>
      <c r="C161" s="180" t="s">
        <v>1339</v>
      </c>
      <c r="D161" s="214" t="s">
        <v>24</v>
      </c>
      <c r="E161" s="173" t="s">
        <v>4702</v>
      </c>
      <c r="F161" s="222"/>
      <c r="G161" s="187"/>
      <c r="H161" s="223" t="str">
        <f t="shared" si="7"/>
        <v>已对应</v>
      </c>
      <c r="I161" s="231">
        <v>33210</v>
      </c>
      <c r="J161" s="232">
        <f>SUMIFS(FP!$E$2:$E$1954,FP!$G$2:$G$1954,L161)</f>
        <v>7847.38318965515</v>
      </c>
      <c r="K161" s="233">
        <f t="shared" si="8"/>
        <v>0.236295790113073</v>
      </c>
      <c r="L161" s="173">
        <v>160</v>
      </c>
      <c r="M161" s="180"/>
      <c r="N161" s="180"/>
      <c r="O161" s="187"/>
      <c r="P161" s="187" t="str">
        <f t="shared" si="6"/>
        <v>估算结算-展示优惠券信息</v>
      </c>
    </row>
    <row r="162" spans="1:16">
      <c r="A162" s="8">
        <v>161</v>
      </c>
      <c r="B162" s="213" t="s">
        <v>1338</v>
      </c>
      <c r="C162" s="180" t="s">
        <v>1395</v>
      </c>
      <c r="D162" s="214" t="s">
        <v>24</v>
      </c>
      <c r="E162" s="173" t="s">
        <v>4702</v>
      </c>
      <c r="F162" s="222"/>
      <c r="G162" s="187"/>
      <c r="H162" s="223" t="str">
        <f t="shared" si="7"/>
        <v>已对应</v>
      </c>
      <c r="I162" s="231">
        <v>33210</v>
      </c>
      <c r="J162" s="232">
        <f>SUMIFS(FP!$E$2:$E$1954,FP!$G$2:$G$1954,L162)</f>
        <v>0</v>
      </c>
      <c r="K162" s="233">
        <f t="shared" si="8"/>
        <v>0</v>
      </c>
      <c r="L162" s="173">
        <v>161</v>
      </c>
      <c r="M162" s="180"/>
      <c r="N162" s="180"/>
      <c r="O162" s="187"/>
      <c r="P162" s="187" t="str">
        <f t="shared" si="6"/>
        <v>估算结算-展示套餐</v>
      </c>
    </row>
    <row r="163" spans="1:16">
      <c r="A163" s="8">
        <v>162</v>
      </c>
      <c r="B163" s="213" t="s">
        <v>1338</v>
      </c>
      <c r="C163" s="180" t="s">
        <v>1341</v>
      </c>
      <c r="D163" s="214" t="s">
        <v>24</v>
      </c>
      <c r="E163" s="173" t="s">
        <v>4702</v>
      </c>
      <c r="F163" s="222"/>
      <c r="G163" s="187"/>
      <c r="H163" s="223" t="str">
        <f t="shared" si="7"/>
        <v>已对应</v>
      </c>
      <c r="I163" s="231">
        <v>33210</v>
      </c>
      <c r="J163" s="232">
        <f>SUMIFS(FP!$E$2:$E$1954,FP!$G$2:$G$1954,L163)</f>
        <v>0</v>
      </c>
      <c r="K163" s="233">
        <f t="shared" si="8"/>
        <v>0</v>
      </c>
      <c r="L163" s="173">
        <v>162</v>
      </c>
      <c r="M163" s="180"/>
      <c r="N163" s="180"/>
      <c r="O163" s="187"/>
      <c r="P163" s="187" t="str">
        <f t="shared" si="6"/>
        <v>估算结算-展示维修项目与零件</v>
      </c>
    </row>
    <row r="164" spans="1:16">
      <c r="A164" s="8">
        <v>163</v>
      </c>
      <c r="B164" s="213" t="s">
        <v>1338</v>
      </c>
      <c r="C164" s="180" t="s">
        <v>1393</v>
      </c>
      <c r="D164" s="214" t="s">
        <v>24</v>
      </c>
      <c r="E164" s="173" t="s">
        <v>4702</v>
      </c>
      <c r="F164" s="222"/>
      <c r="G164" s="187"/>
      <c r="H164" s="223" t="str">
        <f t="shared" si="7"/>
        <v>已对应</v>
      </c>
      <c r="I164" s="231">
        <v>33210</v>
      </c>
      <c r="J164" s="232">
        <f>SUMIFS(FP!$E$2:$E$1954,FP!$G$2:$G$1954,L164)</f>
        <v>0</v>
      </c>
      <c r="K164" s="233">
        <f t="shared" si="8"/>
        <v>0</v>
      </c>
      <c r="L164" s="173">
        <v>163</v>
      </c>
      <c r="M164" s="180"/>
      <c r="N164" s="180"/>
      <c r="O164" s="187"/>
      <c r="P164" s="187" t="str">
        <f t="shared" si="6"/>
        <v>估算结算-估算单预览</v>
      </c>
    </row>
    <row r="165" spans="1:16">
      <c r="A165" s="8">
        <v>164</v>
      </c>
      <c r="B165" s="213" t="s">
        <v>1338</v>
      </c>
      <c r="C165" s="180" t="s">
        <v>1399</v>
      </c>
      <c r="D165" s="214" t="s">
        <v>24</v>
      </c>
      <c r="E165" s="173" t="s">
        <v>4702</v>
      </c>
      <c r="F165" s="222"/>
      <c r="G165" s="187"/>
      <c r="H165" s="223" t="str">
        <f t="shared" si="7"/>
        <v>已对应</v>
      </c>
      <c r="I165" s="231">
        <v>33210</v>
      </c>
      <c r="J165" s="232">
        <f>SUMIFS(FP!$E$2:$E$1954,FP!$G$2:$G$1954,L165)</f>
        <v>0</v>
      </c>
      <c r="K165" s="233">
        <f t="shared" si="8"/>
        <v>0</v>
      </c>
      <c r="L165" s="173">
        <v>164</v>
      </c>
      <c r="M165" s="180"/>
      <c r="N165" s="180"/>
      <c r="O165" s="187"/>
      <c r="P165" s="187" t="str">
        <f t="shared" si="6"/>
        <v>估算结算-施工单预览</v>
      </c>
    </row>
    <row r="166" spans="1:16">
      <c r="A166" s="8">
        <v>165</v>
      </c>
      <c r="B166" s="213" t="s">
        <v>1338</v>
      </c>
      <c r="C166" s="180" t="s">
        <v>1401</v>
      </c>
      <c r="D166" s="214" t="s">
        <v>33</v>
      </c>
      <c r="E166" s="173" t="s">
        <v>4702</v>
      </c>
      <c r="F166" s="222"/>
      <c r="G166" s="187"/>
      <c r="H166" s="223" t="str">
        <f t="shared" si="7"/>
        <v>已对应</v>
      </c>
      <c r="I166" s="231">
        <v>16605</v>
      </c>
      <c r="J166" s="232">
        <f>SUMIFS(FP!$E$2:$E$1954,FP!$G$2:$G$1954,L166)</f>
        <v>0</v>
      </c>
      <c r="K166" s="233">
        <f t="shared" si="8"/>
        <v>0</v>
      </c>
      <c r="L166" s="173">
        <v>165</v>
      </c>
      <c r="M166" s="180"/>
      <c r="N166" s="180"/>
      <c r="O166" s="187"/>
      <c r="P166" s="187" t="str">
        <f t="shared" si="6"/>
        <v>估算结算-问诊表查看</v>
      </c>
    </row>
    <row r="167" spans="1:16">
      <c r="A167" s="8">
        <v>166</v>
      </c>
      <c r="B167" s="213" t="s">
        <v>1338</v>
      </c>
      <c r="C167" s="180" t="s">
        <v>1403</v>
      </c>
      <c r="D167" s="214" t="s">
        <v>24</v>
      </c>
      <c r="E167" s="173" t="s">
        <v>4702</v>
      </c>
      <c r="F167" s="222"/>
      <c r="G167" s="187"/>
      <c r="H167" s="223" t="str">
        <f t="shared" si="7"/>
        <v>已对应</v>
      </c>
      <c r="I167" s="231">
        <v>33210</v>
      </c>
      <c r="J167" s="232">
        <f>SUMIFS(FP!$E$2:$E$1954,FP!$G$2:$G$1954,L167)</f>
        <v>0</v>
      </c>
      <c r="K167" s="233">
        <f t="shared" si="8"/>
        <v>0</v>
      </c>
      <c r="L167" s="173">
        <v>166</v>
      </c>
      <c r="M167" s="180"/>
      <c r="N167" s="180"/>
      <c r="O167" s="187"/>
      <c r="P167" s="187" t="str">
        <f t="shared" si="6"/>
        <v>估算结算-打印估算单</v>
      </c>
    </row>
    <row r="168" spans="1:16">
      <c r="A168" s="8">
        <v>167</v>
      </c>
      <c r="B168" s="213" t="s">
        <v>1338</v>
      </c>
      <c r="C168" s="180" t="s">
        <v>1405</v>
      </c>
      <c r="D168" s="214" t="s">
        <v>24</v>
      </c>
      <c r="E168" s="173" t="s">
        <v>4702</v>
      </c>
      <c r="F168" s="222"/>
      <c r="G168" s="187"/>
      <c r="H168" s="223" t="str">
        <f t="shared" si="7"/>
        <v>已对应</v>
      </c>
      <c r="I168" s="231">
        <v>33210</v>
      </c>
      <c r="J168" s="232">
        <f>SUMIFS(FP!$E$2:$E$1954,FP!$G$2:$G$1954,L168)</f>
        <v>0</v>
      </c>
      <c r="K168" s="233">
        <f t="shared" si="8"/>
        <v>0</v>
      </c>
      <c r="L168" s="173">
        <v>167</v>
      </c>
      <c r="M168" s="180"/>
      <c r="N168" s="180"/>
      <c r="O168" s="187"/>
      <c r="P168" s="187" t="str">
        <f t="shared" si="6"/>
        <v>估算结算-打印施工单</v>
      </c>
    </row>
    <row r="169" spans="1:16">
      <c r="A169" s="8">
        <v>168</v>
      </c>
      <c r="B169" s="213" t="s">
        <v>1338</v>
      </c>
      <c r="C169" s="180" t="s">
        <v>1407</v>
      </c>
      <c r="D169" s="214" t="s">
        <v>33</v>
      </c>
      <c r="E169" s="173" t="s">
        <v>4702</v>
      </c>
      <c r="F169" s="222"/>
      <c r="G169" s="187"/>
      <c r="H169" s="223" t="str">
        <f t="shared" si="7"/>
        <v>已对应</v>
      </c>
      <c r="I169" s="231">
        <v>16605</v>
      </c>
      <c r="J169" s="232">
        <f>SUMIFS(FP!$E$2:$E$1954,FP!$G$2:$G$1954,L169)</f>
        <v>0</v>
      </c>
      <c r="K169" s="233">
        <f t="shared" si="8"/>
        <v>0</v>
      </c>
      <c r="L169" s="173">
        <v>168</v>
      </c>
      <c r="M169" s="180"/>
      <c r="N169" s="180"/>
      <c r="O169" s="187"/>
      <c r="P169" s="187" t="str">
        <f t="shared" si="6"/>
        <v>估算结算-客户批准确认</v>
      </c>
    </row>
    <row r="170" spans="1:16">
      <c r="A170" s="8">
        <v>169</v>
      </c>
      <c r="B170" s="213" t="s">
        <v>1338</v>
      </c>
      <c r="C170" s="180" t="s">
        <v>1410</v>
      </c>
      <c r="D170" s="214" t="s">
        <v>33</v>
      </c>
      <c r="E170" s="173" t="s">
        <v>4702</v>
      </c>
      <c r="F170" s="222"/>
      <c r="G170" s="187"/>
      <c r="H170" s="223" t="str">
        <f t="shared" si="7"/>
        <v>已对应</v>
      </c>
      <c r="I170" s="231">
        <v>16605</v>
      </c>
      <c r="J170" s="232">
        <f>SUMIFS(FP!$E$2:$E$1954,FP!$G$2:$G$1954,L170)</f>
        <v>0</v>
      </c>
      <c r="K170" s="233">
        <f t="shared" si="8"/>
        <v>0</v>
      </c>
      <c r="L170" s="173">
        <v>169</v>
      </c>
      <c r="M170" s="180"/>
      <c r="N170" s="180"/>
      <c r="O170" s="187"/>
      <c r="P170" s="187" t="str">
        <f t="shared" si="6"/>
        <v>估算结算-线上支付确认</v>
      </c>
    </row>
    <row r="171" spans="1:16">
      <c r="A171" s="8">
        <v>170</v>
      </c>
      <c r="B171" s="213" t="s">
        <v>1338</v>
      </c>
      <c r="C171" s="180" t="s">
        <v>1412</v>
      </c>
      <c r="D171" s="214" t="s">
        <v>33</v>
      </c>
      <c r="E171" s="173" t="s">
        <v>4702</v>
      </c>
      <c r="F171" s="222"/>
      <c r="G171" s="187"/>
      <c r="H171" s="223" t="str">
        <f t="shared" si="7"/>
        <v>已对应</v>
      </c>
      <c r="I171" s="231">
        <v>16605</v>
      </c>
      <c r="J171" s="232">
        <f>SUMIFS(FP!$E$2:$E$1954,FP!$G$2:$G$1954,L171)</f>
        <v>0</v>
      </c>
      <c r="K171" s="233">
        <f t="shared" si="8"/>
        <v>0</v>
      </c>
      <c r="L171" s="173">
        <v>170</v>
      </c>
      <c r="M171" s="180"/>
      <c r="N171" s="180"/>
      <c r="O171" s="187"/>
      <c r="P171" s="187" t="str">
        <f t="shared" si="6"/>
        <v>估算结算-检验报告录入</v>
      </c>
    </row>
    <row r="172" spans="1:16">
      <c r="A172" s="14">
        <v>171</v>
      </c>
      <c r="B172" s="213" t="s">
        <v>1416</v>
      </c>
      <c r="C172" s="180" t="s">
        <v>1417</v>
      </c>
      <c r="D172" s="215" t="s">
        <v>24</v>
      </c>
      <c r="E172" s="173" t="s">
        <v>4702</v>
      </c>
      <c r="F172" s="224"/>
      <c r="G172" s="187"/>
      <c r="H172" s="223" t="str">
        <f t="shared" si="7"/>
        <v>已对应</v>
      </c>
      <c r="I172" s="231">
        <v>33210</v>
      </c>
      <c r="J172" s="232">
        <f>SUMIFS(FP!$E$2:$E$1954,FP!$G$2:$G$1954,L172)</f>
        <v>0</v>
      </c>
      <c r="K172" s="233">
        <f t="shared" si="8"/>
        <v>0</v>
      </c>
      <c r="L172" s="173">
        <v>171</v>
      </c>
      <c r="M172" s="180"/>
      <c r="N172" s="180"/>
      <c r="O172" s="187"/>
      <c r="P172" s="187" t="str">
        <f t="shared" si="6"/>
        <v>作业结果-完工工单详情</v>
      </c>
    </row>
    <row r="173" spans="1:16">
      <c r="A173" s="8">
        <v>172</v>
      </c>
      <c r="B173" s="213" t="s">
        <v>1416</v>
      </c>
      <c r="C173" s="237" t="s">
        <v>1426</v>
      </c>
      <c r="D173" s="214" t="s">
        <v>24</v>
      </c>
      <c r="E173" s="173" t="s">
        <v>4702</v>
      </c>
      <c r="F173" s="240"/>
      <c r="G173" s="187"/>
      <c r="H173" s="223" t="str">
        <f t="shared" si="7"/>
        <v>已对应</v>
      </c>
      <c r="I173" s="231">
        <v>33210</v>
      </c>
      <c r="J173" s="232">
        <f>SUMIFS(FP!$E$2:$E$1954,FP!$G$2:$G$1954,L173)</f>
        <v>6277.90655172412</v>
      </c>
      <c r="K173" s="233">
        <f t="shared" si="8"/>
        <v>0.189036632090458</v>
      </c>
      <c r="L173" s="173">
        <v>172</v>
      </c>
      <c r="M173" s="180"/>
      <c r="N173" s="180"/>
      <c r="O173" s="187"/>
      <c r="P173" s="187" t="str">
        <f t="shared" si="6"/>
        <v>作业结果-完成检查查询</v>
      </c>
    </row>
    <row r="174" spans="1:16">
      <c r="A174" s="14">
        <v>173</v>
      </c>
      <c r="B174" s="213" t="s">
        <v>1416</v>
      </c>
      <c r="C174" s="180" t="s">
        <v>1416</v>
      </c>
      <c r="D174" s="215" t="s">
        <v>24</v>
      </c>
      <c r="E174" s="173" t="s">
        <v>4702</v>
      </c>
      <c r="F174" s="224"/>
      <c r="G174" s="187"/>
      <c r="H174" s="223" t="str">
        <f t="shared" si="7"/>
        <v>已对应</v>
      </c>
      <c r="I174" s="231">
        <v>33210</v>
      </c>
      <c r="J174" s="232">
        <f>SUMIFS(FP!$E$2:$E$1954,FP!$G$2:$G$1954,L174)</f>
        <v>10986.3364655172</v>
      </c>
      <c r="K174" s="233">
        <f t="shared" si="8"/>
        <v>0.330814106158302</v>
      </c>
      <c r="L174" s="173">
        <v>173</v>
      </c>
      <c r="M174" s="180"/>
      <c r="N174" s="180"/>
      <c r="O174" s="187"/>
      <c r="P174" s="187" t="str">
        <f t="shared" si="6"/>
        <v>作业结果-作业结果</v>
      </c>
    </row>
    <row r="175" spans="1:16">
      <c r="A175" s="8">
        <v>174</v>
      </c>
      <c r="B175" s="213" t="s">
        <v>1594</v>
      </c>
      <c r="C175" s="180" t="s">
        <v>1592</v>
      </c>
      <c r="D175" s="214" t="s">
        <v>24</v>
      </c>
      <c r="E175" s="173" t="s">
        <v>4702</v>
      </c>
      <c r="F175" s="224"/>
      <c r="G175" s="187"/>
      <c r="H175" s="223" t="str">
        <f t="shared" si="7"/>
        <v>已对应</v>
      </c>
      <c r="I175" s="231">
        <v>33210</v>
      </c>
      <c r="J175" s="232">
        <f>SUMIFS(FP!$E$2:$E$1954,FP!$G$2:$G$1954,L175)</f>
        <v>0</v>
      </c>
      <c r="K175" s="233">
        <f t="shared" si="8"/>
        <v>0</v>
      </c>
      <c r="L175" s="8">
        <v>174</v>
      </c>
      <c r="M175" s="247"/>
      <c r="N175" s="180"/>
      <c r="O175" s="187"/>
      <c r="P175" s="187" t="str">
        <f t="shared" si="6"/>
        <v>结算-会计服务结算</v>
      </c>
    </row>
    <row r="176" spans="1:16">
      <c r="A176" s="8">
        <v>175</v>
      </c>
      <c r="B176" s="213" t="s">
        <v>1594</v>
      </c>
      <c r="C176" s="180" t="s">
        <v>1722</v>
      </c>
      <c r="D176" s="214" t="s">
        <v>24</v>
      </c>
      <c r="E176" s="173" t="s">
        <v>4702</v>
      </c>
      <c r="F176" s="222"/>
      <c r="G176" s="187"/>
      <c r="H176" s="223" t="str">
        <f t="shared" si="7"/>
        <v>已对应</v>
      </c>
      <c r="I176" s="231">
        <v>33210</v>
      </c>
      <c r="J176" s="232">
        <f>SUMIFS(FP!$E$2:$E$1954,FP!$G$2:$G$1954,L176)</f>
        <v>10986.3364655172</v>
      </c>
      <c r="K176" s="233">
        <f t="shared" si="8"/>
        <v>0.330814106158302</v>
      </c>
      <c r="L176" s="8">
        <v>175</v>
      </c>
      <c r="M176" s="247"/>
      <c r="N176" s="180"/>
      <c r="O176" s="187"/>
      <c r="P176" s="187" t="str">
        <f t="shared" si="6"/>
        <v>结算-服务会计日报</v>
      </c>
    </row>
    <row r="177" spans="1:16">
      <c r="A177" s="8">
        <v>176</v>
      </c>
      <c r="B177" s="213" t="s">
        <v>1594</v>
      </c>
      <c r="C177" s="180" t="s">
        <v>1730</v>
      </c>
      <c r="D177" s="214" t="s">
        <v>33</v>
      </c>
      <c r="E177" s="173" t="s">
        <v>4702</v>
      </c>
      <c r="F177" s="222"/>
      <c r="G177" s="187"/>
      <c r="H177" s="223" t="str">
        <f t="shared" si="7"/>
        <v>已对应</v>
      </c>
      <c r="I177" s="231">
        <v>16605</v>
      </c>
      <c r="J177" s="232">
        <f>SUMIFS(FP!$E$2:$E$1954,FP!$G$2:$G$1954,L177)</f>
        <v>10986.3364655172</v>
      </c>
      <c r="K177" s="233">
        <f t="shared" si="8"/>
        <v>0.661628212316604</v>
      </c>
      <c r="L177" s="173">
        <v>176</v>
      </c>
      <c r="M177" s="180"/>
      <c r="N177" s="180"/>
      <c r="O177" s="187"/>
      <c r="P177" s="187" t="str">
        <f t="shared" si="6"/>
        <v>结算-应收帐查询</v>
      </c>
    </row>
    <row r="178" spans="1:16">
      <c r="A178" s="8">
        <v>177</v>
      </c>
      <c r="B178" s="213" t="s">
        <v>1594</v>
      </c>
      <c r="C178" s="180" t="s">
        <v>1732</v>
      </c>
      <c r="D178" s="214" t="s">
        <v>24</v>
      </c>
      <c r="E178" s="173" t="s">
        <v>4702</v>
      </c>
      <c r="F178" s="222"/>
      <c r="G178" s="187"/>
      <c r="H178" s="223" t="str">
        <f t="shared" si="7"/>
        <v>已对应</v>
      </c>
      <c r="I178" s="231">
        <v>33210</v>
      </c>
      <c r="J178" s="232">
        <f>SUMIFS(FP!$E$2:$E$1954,FP!$G$2:$G$1954,L178)</f>
        <v>0</v>
      </c>
      <c r="K178" s="233">
        <f t="shared" si="8"/>
        <v>0</v>
      </c>
      <c r="L178" s="173">
        <v>177</v>
      </c>
      <c r="M178" s="180"/>
      <c r="N178" s="180"/>
      <c r="O178" s="187"/>
      <c r="P178" s="187" t="str">
        <f t="shared" si="6"/>
        <v>结算-服务销售日报</v>
      </c>
    </row>
    <row r="179" spans="1:16">
      <c r="A179" s="8">
        <v>178</v>
      </c>
      <c r="B179" s="245" t="s">
        <v>1735</v>
      </c>
      <c r="C179" s="180" t="s">
        <v>1734</v>
      </c>
      <c r="D179" s="214" t="s">
        <v>24</v>
      </c>
      <c r="E179" s="173" t="s">
        <v>4702</v>
      </c>
      <c r="F179" s="222"/>
      <c r="G179" s="187"/>
      <c r="H179" s="223" t="str">
        <f t="shared" si="7"/>
        <v>已对应</v>
      </c>
      <c r="I179" s="231">
        <v>33210</v>
      </c>
      <c r="J179" s="232">
        <f>SUMIFS(FP!$E$2:$E$1954,FP!$G$2:$G$1954,L179)</f>
        <v>0</v>
      </c>
      <c r="K179" s="233">
        <f t="shared" si="8"/>
        <v>0</v>
      </c>
      <c r="L179" s="173">
        <v>178</v>
      </c>
      <c r="M179" s="180"/>
      <c r="N179" s="180"/>
      <c r="O179" s="187"/>
      <c r="P179" s="187" t="str">
        <f t="shared" si="6"/>
        <v>新能源车电池管理-新能源电池管理</v>
      </c>
    </row>
    <row r="180" spans="1:16">
      <c r="A180" s="8">
        <v>179</v>
      </c>
      <c r="B180" s="237" t="s">
        <v>1806</v>
      </c>
      <c r="C180" s="180" t="s">
        <v>2828</v>
      </c>
      <c r="D180" s="214" t="s">
        <v>24</v>
      </c>
      <c r="E180" s="173" t="s">
        <v>4702</v>
      </c>
      <c r="F180" s="222"/>
      <c r="G180" s="187"/>
      <c r="H180" s="223" t="str">
        <f t="shared" si="7"/>
        <v>已对应</v>
      </c>
      <c r="I180" s="231">
        <v>33210</v>
      </c>
      <c r="J180" s="232">
        <f>SUMIFS(FP!$E$2:$E$1954,FP!$G$2:$G$1954,L180)</f>
        <v>10986.3364655172</v>
      </c>
      <c r="K180" s="233">
        <f t="shared" si="8"/>
        <v>0.330814106158302</v>
      </c>
      <c r="L180" s="173">
        <v>179</v>
      </c>
      <c r="M180" s="180"/>
      <c r="N180" s="180"/>
      <c r="O180" s="187"/>
      <c r="P180" s="187" t="str">
        <f t="shared" si="6"/>
        <v>SA常用维修项目设置-查询项目</v>
      </c>
    </row>
    <row r="181" spans="1:16">
      <c r="A181" s="8">
        <v>180</v>
      </c>
      <c r="B181" s="237" t="s">
        <v>1806</v>
      </c>
      <c r="C181" s="180" t="s">
        <v>2847</v>
      </c>
      <c r="D181" s="214" t="s">
        <v>24</v>
      </c>
      <c r="E181" s="173" t="s">
        <v>4702</v>
      </c>
      <c r="F181" s="222"/>
      <c r="G181" s="187"/>
      <c r="H181" s="223" t="str">
        <f t="shared" si="7"/>
        <v>已对应</v>
      </c>
      <c r="I181" s="231">
        <v>33210</v>
      </c>
      <c r="J181" s="232">
        <f>SUMIFS(FP!$E$2:$E$1954,FP!$G$2:$G$1954,L181)</f>
        <v>0</v>
      </c>
      <c r="K181" s="233">
        <f t="shared" si="8"/>
        <v>0</v>
      </c>
      <c r="L181" s="173">
        <v>180</v>
      </c>
      <c r="M181" s="180"/>
      <c r="N181" s="180"/>
      <c r="O181" s="187"/>
      <c r="P181" s="187" t="str">
        <f t="shared" si="6"/>
        <v>SA常用维修项目设置-导入项目列表</v>
      </c>
    </row>
    <row r="182" spans="1:16">
      <c r="A182" s="8">
        <v>181</v>
      </c>
      <c r="B182" s="237" t="s">
        <v>1806</v>
      </c>
      <c r="C182" s="180" t="s">
        <v>2864</v>
      </c>
      <c r="D182" s="214" t="s">
        <v>24</v>
      </c>
      <c r="E182" s="173" t="s">
        <v>4702</v>
      </c>
      <c r="F182" s="222"/>
      <c r="G182" s="187"/>
      <c r="H182" s="223" t="str">
        <f t="shared" si="7"/>
        <v>已对应</v>
      </c>
      <c r="I182" s="231">
        <v>33210</v>
      </c>
      <c r="J182" s="232">
        <f>SUMIFS(FP!$E$2:$E$1954,FP!$G$2:$G$1954,L182)</f>
        <v>7847.38318965515</v>
      </c>
      <c r="K182" s="233">
        <f t="shared" si="8"/>
        <v>0.236295790113073</v>
      </c>
      <c r="L182" s="173">
        <v>181</v>
      </c>
      <c r="M182" s="180"/>
      <c r="N182" s="180"/>
      <c r="O182" s="187"/>
      <c r="P182" s="187" t="str">
        <f t="shared" si="6"/>
        <v>SA常用维修项目设置-导出项目列表</v>
      </c>
    </row>
    <row r="183" spans="1:16">
      <c r="A183" s="8">
        <v>182</v>
      </c>
      <c r="B183" s="237" t="s">
        <v>1806</v>
      </c>
      <c r="C183" s="180" t="s">
        <v>2831</v>
      </c>
      <c r="D183" s="214" t="s">
        <v>24</v>
      </c>
      <c r="E183" s="173" t="s">
        <v>4702</v>
      </c>
      <c r="F183" s="222"/>
      <c r="G183" s="187"/>
      <c r="H183" s="223" t="str">
        <f t="shared" si="7"/>
        <v>已对应</v>
      </c>
      <c r="I183" s="231">
        <v>33210</v>
      </c>
      <c r="J183" s="232">
        <f>SUMIFS(FP!$E$2:$E$1954,FP!$G$2:$G$1954,L183)</f>
        <v>0</v>
      </c>
      <c r="K183" s="233">
        <f t="shared" si="8"/>
        <v>0</v>
      </c>
      <c r="L183" s="173">
        <v>182</v>
      </c>
      <c r="M183" s="180"/>
      <c r="N183" s="180"/>
      <c r="O183" s="187"/>
      <c r="P183" s="187" t="str">
        <f t="shared" si="6"/>
        <v>SA常用维修项目设置-列表修改</v>
      </c>
    </row>
    <row r="184" spans="1:16">
      <c r="A184" s="8">
        <v>183</v>
      </c>
      <c r="B184" s="237" t="s">
        <v>1806</v>
      </c>
      <c r="C184" s="180" t="s">
        <v>2839</v>
      </c>
      <c r="D184" s="214" t="s">
        <v>24</v>
      </c>
      <c r="E184" s="173" t="s">
        <v>4702</v>
      </c>
      <c r="F184" s="222"/>
      <c r="G184" s="187"/>
      <c r="H184" s="223" t="str">
        <f t="shared" si="7"/>
        <v>已对应</v>
      </c>
      <c r="I184" s="231">
        <v>33210</v>
      </c>
      <c r="J184" s="232">
        <f>SUMIFS(FP!$E$2:$E$1954,FP!$G$2:$G$1954,L184)</f>
        <v>6277.90655172412</v>
      </c>
      <c r="K184" s="233">
        <f t="shared" si="8"/>
        <v>0.189036632090458</v>
      </c>
      <c r="L184" s="173">
        <v>183</v>
      </c>
      <c r="M184" s="180"/>
      <c r="N184" s="180"/>
      <c r="O184" s="187"/>
      <c r="P184" s="187" t="str">
        <f t="shared" si="6"/>
        <v>SA常用维修项目设置-新建项目信息</v>
      </c>
    </row>
    <row r="185" spans="1:16">
      <c r="A185" s="8">
        <v>184</v>
      </c>
      <c r="B185" s="237" t="s">
        <v>1809</v>
      </c>
      <c r="C185" s="180" t="s">
        <v>2871</v>
      </c>
      <c r="D185" s="214" t="s">
        <v>24</v>
      </c>
      <c r="E185" s="173" t="s">
        <v>4702</v>
      </c>
      <c r="F185" s="222"/>
      <c r="G185" s="187"/>
      <c r="H185" s="223" t="str">
        <f t="shared" si="7"/>
        <v>已对应</v>
      </c>
      <c r="I185" s="231">
        <v>33210</v>
      </c>
      <c r="J185" s="232">
        <f>SUMIFS(FP!$E$2:$E$1954,FP!$G$2:$G$1954,L185)</f>
        <v>10986.3364655172</v>
      </c>
      <c r="K185" s="233">
        <f t="shared" si="8"/>
        <v>0.330814106158302</v>
      </c>
      <c r="L185" s="173">
        <v>184</v>
      </c>
      <c r="M185" s="180"/>
      <c r="N185" s="180"/>
      <c r="O185" s="187"/>
      <c r="P185" s="187" t="str">
        <f t="shared" si="6"/>
        <v>SA常用维修零件管理-查询零件</v>
      </c>
    </row>
    <row r="186" spans="1:16">
      <c r="A186" s="8">
        <v>185</v>
      </c>
      <c r="B186" s="237" t="s">
        <v>1809</v>
      </c>
      <c r="C186" s="180" t="s">
        <v>2891</v>
      </c>
      <c r="D186" s="214" t="s">
        <v>24</v>
      </c>
      <c r="E186" s="173" t="s">
        <v>4702</v>
      </c>
      <c r="F186" s="222"/>
      <c r="G186" s="187"/>
      <c r="H186" s="223" t="str">
        <f t="shared" si="7"/>
        <v>已对应</v>
      </c>
      <c r="I186" s="231">
        <v>16605</v>
      </c>
      <c r="J186" s="232">
        <f>SUMIFS(FP!$E$2:$E$1954,FP!$G$2:$G$1954,L186)</f>
        <v>0</v>
      </c>
      <c r="K186" s="233">
        <f t="shared" si="8"/>
        <v>0</v>
      </c>
      <c r="L186" s="173">
        <v>185</v>
      </c>
      <c r="M186" s="180"/>
      <c r="N186" s="180"/>
      <c r="O186" s="187"/>
      <c r="P186" s="187" t="str">
        <f t="shared" si="6"/>
        <v>SA常用维修零件管理-导入零件列表</v>
      </c>
    </row>
    <row r="187" spans="1:16">
      <c r="A187" s="8">
        <v>186</v>
      </c>
      <c r="B187" s="237" t="s">
        <v>1809</v>
      </c>
      <c r="C187" s="180" t="s">
        <v>2908</v>
      </c>
      <c r="D187" s="214" t="s">
        <v>24</v>
      </c>
      <c r="E187" s="173" t="s">
        <v>4702</v>
      </c>
      <c r="F187" s="222"/>
      <c r="G187" s="187"/>
      <c r="H187" s="223" t="str">
        <f t="shared" si="7"/>
        <v>已对应</v>
      </c>
      <c r="I187" s="231">
        <v>16605</v>
      </c>
      <c r="J187" s="232">
        <f>SUMIFS(FP!$E$2:$E$1954,FP!$G$2:$G$1954,L187)</f>
        <v>7847.38318965515</v>
      </c>
      <c r="K187" s="233">
        <f t="shared" si="8"/>
        <v>0.472591580226146</v>
      </c>
      <c r="L187" s="173">
        <v>186</v>
      </c>
      <c r="M187" s="180"/>
      <c r="N187" s="180"/>
      <c r="O187" s="187"/>
      <c r="P187" s="187" t="str">
        <f t="shared" si="6"/>
        <v>SA常用维修零件管理-导出零件列表</v>
      </c>
    </row>
    <row r="188" spans="1:16">
      <c r="A188" s="8">
        <v>187</v>
      </c>
      <c r="B188" s="237" t="s">
        <v>1809</v>
      </c>
      <c r="C188" s="180" t="s">
        <v>2874</v>
      </c>
      <c r="D188" s="214" t="s">
        <v>24</v>
      </c>
      <c r="E188" s="173" t="s">
        <v>4702</v>
      </c>
      <c r="F188" s="222"/>
      <c r="G188" s="187"/>
      <c r="H188" s="223" t="str">
        <f t="shared" si="7"/>
        <v>已对应</v>
      </c>
      <c r="I188" s="231">
        <v>16605</v>
      </c>
      <c r="J188" s="232">
        <f>SUMIFS(FP!$E$2:$E$1954,FP!$G$2:$G$1954,L188)</f>
        <v>0</v>
      </c>
      <c r="K188" s="233">
        <f t="shared" si="8"/>
        <v>0</v>
      </c>
      <c r="L188" s="173">
        <v>187</v>
      </c>
      <c r="M188" s="180"/>
      <c r="N188" s="180"/>
      <c r="O188" s="187"/>
      <c r="P188" s="187" t="str">
        <f t="shared" si="6"/>
        <v>SA常用维修零件管理-零件列表修改</v>
      </c>
    </row>
    <row r="189" spans="1:16">
      <c r="A189" s="8">
        <v>188</v>
      </c>
      <c r="B189" s="237" t="s">
        <v>1809</v>
      </c>
      <c r="C189" s="180" t="s">
        <v>2882</v>
      </c>
      <c r="D189" s="214" t="s">
        <v>24</v>
      </c>
      <c r="E189" s="173" t="s">
        <v>4702</v>
      </c>
      <c r="F189" s="222"/>
      <c r="G189" s="187"/>
      <c r="H189" s="223" t="str">
        <f t="shared" si="7"/>
        <v>已对应</v>
      </c>
      <c r="I189" s="231">
        <v>16605</v>
      </c>
      <c r="J189" s="232">
        <f>SUMIFS(FP!$E$2:$E$1954,FP!$G$2:$G$1954,L189)</f>
        <v>6277.90655172412</v>
      </c>
      <c r="K189" s="233">
        <f t="shared" si="8"/>
        <v>0.378073264180917</v>
      </c>
      <c r="L189" s="173">
        <v>188</v>
      </c>
      <c r="M189" s="180"/>
      <c r="N189" s="180"/>
      <c r="O189" s="187"/>
      <c r="P189" s="187" t="str">
        <f t="shared" si="6"/>
        <v>SA常用维修零件管理-新建零件信息</v>
      </c>
    </row>
    <row r="190" spans="1:16">
      <c r="A190" s="8">
        <v>189</v>
      </c>
      <c r="B190" s="237" t="s">
        <v>1809</v>
      </c>
      <c r="C190" s="237" t="s">
        <v>1984</v>
      </c>
      <c r="D190" s="241" t="s">
        <v>4712</v>
      </c>
      <c r="E190" s="173" t="s">
        <v>4702</v>
      </c>
      <c r="F190" s="242"/>
      <c r="G190" s="187"/>
      <c r="H190" s="223" t="str">
        <f t="shared" si="7"/>
        <v>已对应</v>
      </c>
      <c r="I190" s="231">
        <v>6642</v>
      </c>
      <c r="J190" s="232">
        <f>SUMIFS(FP!$E$2:$E$1954,FP!$G$2:$G$1954,L190)</f>
        <v>0</v>
      </c>
      <c r="K190" s="233">
        <f t="shared" si="8"/>
        <v>0</v>
      </c>
      <c r="L190" s="173">
        <v>189</v>
      </c>
      <c r="M190" s="180"/>
      <c r="N190" s="180"/>
      <c r="O190" s="187"/>
      <c r="P190" s="187" t="str">
        <f t="shared" si="6"/>
        <v>SA常用维修零件管理-维修零件对照表</v>
      </c>
    </row>
    <row r="191" spans="1:16">
      <c r="A191" s="8">
        <v>190</v>
      </c>
      <c r="B191" s="237" t="s">
        <v>1914</v>
      </c>
      <c r="C191" s="180" t="s">
        <v>1915</v>
      </c>
      <c r="D191" s="214" t="s">
        <v>24</v>
      </c>
      <c r="E191" s="173" t="s">
        <v>4702</v>
      </c>
      <c r="F191" s="222"/>
      <c r="G191" s="187"/>
      <c r="H191" s="223" t="str">
        <f t="shared" si="7"/>
        <v>已对应</v>
      </c>
      <c r="I191" s="231">
        <v>16605</v>
      </c>
      <c r="J191" s="232">
        <f>SUMIFS(FP!$E$2:$E$1954,FP!$G$2:$G$1954,L191)</f>
        <v>10986.3364655172</v>
      </c>
      <c r="K191" s="233">
        <f t="shared" si="8"/>
        <v>0.661628212316604</v>
      </c>
      <c r="L191" s="173">
        <v>190</v>
      </c>
      <c r="M191" s="180"/>
      <c r="N191" s="180"/>
      <c r="O191" s="187"/>
      <c r="P191" s="187" t="str">
        <f t="shared" si="6"/>
        <v>维修代码对照表-查询维修代码对照表</v>
      </c>
    </row>
    <row r="192" spans="1:16">
      <c r="A192" s="8">
        <v>191</v>
      </c>
      <c r="B192" s="237" t="s">
        <v>1914</v>
      </c>
      <c r="C192" s="180" t="s">
        <v>1924</v>
      </c>
      <c r="D192" s="214" t="s">
        <v>24</v>
      </c>
      <c r="E192" s="173" t="s">
        <v>4702</v>
      </c>
      <c r="F192" s="222"/>
      <c r="G192" s="187"/>
      <c r="H192" s="223" t="str">
        <f t="shared" si="7"/>
        <v>已对应</v>
      </c>
      <c r="I192" s="231">
        <v>16605</v>
      </c>
      <c r="J192" s="232">
        <f>SUMIFS(FP!$E$2:$E$1954,FP!$G$2:$G$1954,L192)</f>
        <v>18833.7196551724</v>
      </c>
      <c r="K192" s="233">
        <f t="shared" si="8"/>
        <v>1.13421979254275</v>
      </c>
      <c r="L192" s="173">
        <v>191</v>
      </c>
      <c r="M192" s="180"/>
      <c r="N192" s="180"/>
      <c r="O192" s="187"/>
      <c r="P192" s="187" t="str">
        <f t="shared" si="6"/>
        <v>维修代码对照表-新建维修代码</v>
      </c>
    </row>
    <row r="193" spans="1:16">
      <c r="A193" s="8">
        <v>192</v>
      </c>
      <c r="B193" s="237" t="s">
        <v>1914</v>
      </c>
      <c r="C193" s="180" t="s">
        <v>1928</v>
      </c>
      <c r="D193" s="214" t="s">
        <v>24</v>
      </c>
      <c r="E193" s="173" t="s">
        <v>4702</v>
      </c>
      <c r="F193" s="222"/>
      <c r="G193" s="187"/>
      <c r="H193" s="223" t="str">
        <f t="shared" si="7"/>
        <v>已对应</v>
      </c>
      <c r="I193" s="231">
        <v>16605</v>
      </c>
      <c r="J193" s="232">
        <f>SUMIFS(FP!$E$2:$E$1954,FP!$G$2:$G$1954,L193)</f>
        <v>6277.90655172412</v>
      </c>
      <c r="K193" s="233">
        <f t="shared" si="8"/>
        <v>0.378073264180917</v>
      </c>
      <c r="L193" s="173">
        <v>192</v>
      </c>
      <c r="M193" s="180"/>
      <c r="N193" s="180"/>
      <c r="O193" s="187"/>
      <c r="P193" s="187" t="str">
        <f t="shared" si="6"/>
        <v>维修代码对照表-变更维修代码</v>
      </c>
    </row>
    <row r="194" spans="1:16">
      <c r="A194" s="8">
        <v>193</v>
      </c>
      <c r="B194" s="237" t="s">
        <v>1914</v>
      </c>
      <c r="C194" s="180" t="s">
        <v>1954</v>
      </c>
      <c r="D194" s="214" t="s">
        <v>24</v>
      </c>
      <c r="E194" s="173" t="s">
        <v>4702</v>
      </c>
      <c r="F194" s="222"/>
      <c r="G194" s="187"/>
      <c r="H194" s="223" t="str">
        <f t="shared" si="7"/>
        <v>已对应</v>
      </c>
      <c r="I194" s="231">
        <v>16605</v>
      </c>
      <c r="J194" s="232">
        <f>SUMIFS(FP!$E$2:$E$1954,FP!$G$2:$G$1954,L194)</f>
        <v>21972.6729310344</v>
      </c>
      <c r="K194" s="233">
        <f t="shared" si="8"/>
        <v>1.32325642463321</v>
      </c>
      <c r="L194" s="173">
        <v>193</v>
      </c>
      <c r="M194" s="180"/>
      <c r="N194" s="180"/>
      <c r="O194" s="187"/>
      <c r="P194" s="187" t="str">
        <f t="shared" ref="P194:P257" si="9">B194&amp;"-"&amp;C194</f>
        <v>维修代码对照表-维修代码对照表批量修改</v>
      </c>
    </row>
    <row r="195" spans="1:16">
      <c r="A195" s="8">
        <v>194</v>
      </c>
      <c r="B195" s="237" t="s">
        <v>1914</v>
      </c>
      <c r="C195" s="180" t="s">
        <v>1981</v>
      </c>
      <c r="D195" s="214" t="s">
        <v>24</v>
      </c>
      <c r="E195" s="173" t="s">
        <v>4702</v>
      </c>
      <c r="F195" s="222"/>
      <c r="G195" s="187"/>
      <c r="H195" s="223" t="str">
        <f t="shared" ref="H195:H258" si="10">IF(ISBLANK(L195),"未对应","已对应")</f>
        <v>已对应</v>
      </c>
      <c r="I195" s="231">
        <v>16605</v>
      </c>
      <c r="J195" s="232">
        <f>SUMIFS(FP!$E$2:$E$1954,FP!$G$2:$G$1954,L195)</f>
        <v>0</v>
      </c>
      <c r="K195" s="233">
        <f t="shared" ref="K195:K258" si="11">J195/I195</f>
        <v>0</v>
      </c>
      <c r="L195" s="173">
        <v>194</v>
      </c>
      <c r="M195" s="180"/>
      <c r="N195" s="180"/>
      <c r="O195" s="187"/>
      <c r="P195" s="187" t="str">
        <f t="shared" si="9"/>
        <v>维修代码对照表-小时单价录入</v>
      </c>
    </row>
    <row r="196" spans="1:16">
      <c r="A196" s="8">
        <v>195</v>
      </c>
      <c r="B196" s="237" t="s">
        <v>2986</v>
      </c>
      <c r="C196" s="180" t="s">
        <v>2987</v>
      </c>
      <c r="D196" s="214" t="s">
        <v>33</v>
      </c>
      <c r="E196" s="173" t="s">
        <v>4702</v>
      </c>
      <c r="F196" s="222"/>
      <c r="G196" s="187"/>
      <c r="H196" s="223" t="str">
        <f t="shared" si="10"/>
        <v>已对应</v>
      </c>
      <c r="I196" s="231">
        <v>16605</v>
      </c>
      <c r="J196" s="232">
        <f>SUMIFS(FP!$E$2:$E$1954,FP!$G$2:$G$1954,L196)</f>
        <v>0</v>
      </c>
      <c r="K196" s="233">
        <f t="shared" si="11"/>
        <v>0</v>
      </c>
      <c r="L196" s="173">
        <v>195</v>
      </c>
      <c r="M196" s="180"/>
      <c r="N196" s="180"/>
      <c r="O196" s="187"/>
      <c r="P196" s="187" t="str">
        <f t="shared" si="9"/>
        <v>e客服分组维护-客户迁移</v>
      </c>
    </row>
    <row r="197" spans="1:16">
      <c r="A197" s="8">
        <v>196</v>
      </c>
      <c r="B197" s="237" t="s">
        <v>2986</v>
      </c>
      <c r="C197" s="180" t="s">
        <v>136</v>
      </c>
      <c r="D197" s="214" t="s">
        <v>33</v>
      </c>
      <c r="E197" s="173" t="s">
        <v>4702</v>
      </c>
      <c r="F197" s="222"/>
      <c r="G197" s="187"/>
      <c r="H197" s="223" t="str">
        <f t="shared" si="10"/>
        <v>已对应</v>
      </c>
      <c r="I197" s="231">
        <v>16605</v>
      </c>
      <c r="J197" s="232">
        <f>SUMIFS(FP!$E$2:$E$1954,FP!$G$2:$G$1954,L197)</f>
        <v>0</v>
      </c>
      <c r="K197" s="233">
        <f t="shared" si="11"/>
        <v>0</v>
      </c>
      <c r="L197" s="173">
        <v>196</v>
      </c>
      <c r="M197" s="180"/>
      <c r="N197" s="180" t="s">
        <v>136</v>
      </c>
      <c r="O197" s="187"/>
      <c r="P197" s="187" t="str">
        <f t="shared" si="9"/>
        <v>e客服分组维护-新建客户</v>
      </c>
    </row>
    <row r="198" spans="1:16">
      <c r="A198" s="8">
        <v>197</v>
      </c>
      <c r="B198" s="237" t="s">
        <v>2986</v>
      </c>
      <c r="C198" s="180" t="s">
        <v>2990</v>
      </c>
      <c r="D198" s="214" t="s">
        <v>33</v>
      </c>
      <c r="E198" s="173" t="s">
        <v>4702</v>
      </c>
      <c r="F198" s="222"/>
      <c r="G198" s="187"/>
      <c r="H198" s="223" t="str">
        <f t="shared" si="10"/>
        <v>已对应</v>
      </c>
      <c r="I198" s="231">
        <v>16605</v>
      </c>
      <c r="J198" s="232">
        <f>SUMIFS(FP!$E$2:$E$1954,FP!$G$2:$G$1954,L198)</f>
        <v>0</v>
      </c>
      <c r="K198" s="233">
        <f t="shared" si="11"/>
        <v>0</v>
      </c>
      <c r="L198" s="173">
        <v>197</v>
      </c>
      <c r="M198" s="180"/>
      <c r="N198" s="180"/>
      <c r="O198" s="187"/>
      <c r="P198" s="187" t="str">
        <f t="shared" si="9"/>
        <v>e客服分组维护-编辑&amp;删除客户组</v>
      </c>
    </row>
    <row r="199" spans="1:16">
      <c r="A199" s="8">
        <v>198</v>
      </c>
      <c r="B199" s="237" t="s">
        <v>2986</v>
      </c>
      <c r="C199" s="180" t="s">
        <v>2992</v>
      </c>
      <c r="D199" s="214" t="s">
        <v>33</v>
      </c>
      <c r="E199" s="173" t="s">
        <v>4702</v>
      </c>
      <c r="F199" s="222"/>
      <c r="G199" s="187"/>
      <c r="H199" s="223" t="str">
        <f t="shared" si="10"/>
        <v>已对应</v>
      </c>
      <c r="I199" s="231">
        <v>16605</v>
      </c>
      <c r="J199" s="232">
        <f>SUMIFS(FP!$E$2:$E$1954,FP!$G$2:$G$1954,L199)</f>
        <v>0</v>
      </c>
      <c r="K199" s="233">
        <f t="shared" si="11"/>
        <v>0</v>
      </c>
      <c r="L199" s="173">
        <v>198</v>
      </c>
      <c r="M199" s="180"/>
      <c r="N199" s="180"/>
      <c r="O199" s="187"/>
      <c r="P199" s="187" t="str">
        <f t="shared" si="9"/>
        <v>e客服分组维护-e客服分组调整</v>
      </c>
    </row>
    <row r="200" spans="1:16">
      <c r="A200" s="8">
        <v>199</v>
      </c>
      <c r="B200" s="237" t="s">
        <v>1813</v>
      </c>
      <c r="C200" s="180" t="s">
        <v>2915</v>
      </c>
      <c r="D200" s="214" t="s">
        <v>24</v>
      </c>
      <c r="E200" s="173" t="s">
        <v>4702</v>
      </c>
      <c r="F200" s="222"/>
      <c r="G200" s="187"/>
      <c r="H200" s="223" t="str">
        <f t="shared" si="10"/>
        <v>已对应</v>
      </c>
      <c r="I200" s="231">
        <v>16605</v>
      </c>
      <c r="J200" s="232">
        <f>SUMIFS(FP!$E$2:$E$1954,FP!$G$2:$G$1954,L200)</f>
        <v>10986.3364655172</v>
      </c>
      <c r="K200" s="233">
        <f t="shared" si="11"/>
        <v>0.661628212316604</v>
      </c>
      <c r="L200" s="173">
        <v>199</v>
      </c>
      <c r="M200" s="180"/>
      <c r="N200" s="180"/>
      <c r="O200" s="187"/>
      <c r="P200" s="187" t="str">
        <f t="shared" si="9"/>
        <v>维修套餐-查询维修套餐</v>
      </c>
    </row>
    <row r="201" spans="1:16">
      <c r="A201" s="8">
        <v>200</v>
      </c>
      <c r="B201" s="237" t="s">
        <v>1813</v>
      </c>
      <c r="C201" s="180" t="s">
        <v>2924</v>
      </c>
      <c r="D201" s="214" t="s">
        <v>24</v>
      </c>
      <c r="E201" s="173" t="s">
        <v>4702</v>
      </c>
      <c r="F201" s="222"/>
      <c r="G201" s="187"/>
      <c r="H201" s="223" t="str">
        <f t="shared" si="10"/>
        <v>已对应</v>
      </c>
      <c r="I201" s="231">
        <v>16605</v>
      </c>
      <c r="J201" s="232">
        <f>SUMIFS(FP!$E$2:$E$1954,FP!$G$2:$G$1954,L201)</f>
        <v>6277.90655172412</v>
      </c>
      <c r="K201" s="233">
        <f t="shared" si="11"/>
        <v>0.378073264180917</v>
      </c>
      <c r="L201" s="173">
        <v>200</v>
      </c>
      <c r="M201" s="180"/>
      <c r="N201" s="180"/>
      <c r="O201" s="187"/>
      <c r="P201" s="187" t="str">
        <f t="shared" si="9"/>
        <v>维修套餐-新增维修维修套餐</v>
      </c>
    </row>
    <row r="202" spans="1:16">
      <c r="A202" s="8">
        <v>201</v>
      </c>
      <c r="B202" s="237" t="s">
        <v>1813</v>
      </c>
      <c r="C202" s="180" t="s">
        <v>2927</v>
      </c>
      <c r="D202" s="214" t="s">
        <v>24</v>
      </c>
      <c r="E202" s="173" t="s">
        <v>4702</v>
      </c>
      <c r="F202" s="222"/>
      <c r="G202" s="187"/>
      <c r="H202" s="223" t="str">
        <f t="shared" si="10"/>
        <v>已对应</v>
      </c>
      <c r="I202" s="231">
        <v>16605</v>
      </c>
      <c r="J202" s="232">
        <f>SUMIFS(FP!$E$2:$E$1954,FP!$G$2:$G$1954,L202)</f>
        <v>6277.90655172412</v>
      </c>
      <c r="K202" s="233">
        <f t="shared" si="11"/>
        <v>0.378073264180917</v>
      </c>
      <c r="L202" s="173">
        <v>201</v>
      </c>
      <c r="M202" s="180"/>
      <c r="N202" s="180"/>
      <c r="O202" s="187"/>
      <c r="P202" s="187" t="str">
        <f t="shared" si="9"/>
        <v>维修套餐-修改维修维修套餐</v>
      </c>
    </row>
    <row r="203" spans="1:16">
      <c r="A203" s="8">
        <v>202</v>
      </c>
      <c r="B203" s="237" t="s">
        <v>1803</v>
      </c>
      <c r="C203" s="180" t="s">
        <v>2705</v>
      </c>
      <c r="D203" s="214" t="s">
        <v>33</v>
      </c>
      <c r="E203" s="173" t="s">
        <v>4702</v>
      </c>
      <c r="F203" s="222"/>
      <c r="G203" s="187"/>
      <c r="H203" s="223" t="str">
        <f t="shared" si="10"/>
        <v>已对应</v>
      </c>
      <c r="I203" s="231">
        <v>16605</v>
      </c>
      <c r="J203" s="232">
        <f>SUMIFS(FP!$E$2:$E$1954,FP!$G$2:$G$1954,L203)</f>
        <v>6277.90655172412</v>
      </c>
      <c r="K203" s="233">
        <f t="shared" si="11"/>
        <v>0.378073264180917</v>
      </c>
      <c r="L203" s="173">
        <v>202</v>
      </c>
      <c r="M203" s="180"/>
      <c r="N203" s="180"/>
      <c r="O203" s="187"/>
      <c r="P203" s="187" t="str">
        <f t="shared" si="9"/>
        <v>作业组维护-变更作业组表</v>
      </c>
    </row>
    <row r="204" spans="1:16">
      <c r="A204" s="8">
        <v>203</v>
      </c>
      <c r="B204" s="237" t="s">
        <v>1803</v>
      </c>
      <c r="C204" s="180" t="s">
        <v>2713</v>
      </c>
      <c r="D204" s="214" t="s">
        <v>33</v>
      </c>
      <c r="E204" s="173" t="s">
        <v>4702</v>
      </c>
      <c r="F204" s="222"/>
      <c r="G204" s="187"/>
      <c r="H204" s="223" t="str">
        <f t="shared" si="10"/>
        <v>已对应</v>
      </c>
      <c r="I204" s="231">
        <v>16605</v>
      </c>
      <c r="J204" s="232">
        <f>SUMIFS(FP!$E$2:$E$1954,FP!$G$2:$G$1954,L204)</f>
        <v>0</v>
      </c>
      <c r="K204" s="233">
        <f t="shared" si="11"/>
        <v>0</v>
      </c>
      <c r="L204" s="173">
        <v>203</v>
      </c>
      <c r="M204" s="180"/>
      <c r="N204" s="180"/>
      <c r="O204" s="187"/>
      <c r="P204" s="187" t="str">
        <f t="shared" si="9"/>
        <v>作业组维护-恢复作业组表</v>
      </c>
    </row>
    <row r="205" spans="1:16">
      <c r="A205" s="8">
        <v>204</v>
      </c>
      <c r="B205" s="237" t="s">
        <v>2715</v>
      </c>
      <c r="C205" s="180" t="s">
        <v>2717</v>
      </c>
      <c r="D205" s="214" t="s">
        <v>81</v>
      </c>
      <c r="E205" s="173" t="s">
        <v>4702</v>
      </c>
      <c r="F205" s="222"/>
      <c r="G205" s="187"/>
      <c r="H205" s="223" t="str">
        <f t="shared" si="10"/>
        <v>已对应</v>
      </c>
      <c r="I205" s="231">
        <v>6642</v>
      </c>
      <c r="J205" s="232">
        <f>SUMIFS(FP!$E$2:$E$1954,FP!$G$2:$G$1954,L205)</f>
        <v>10986.3364655172</v>
      </c>
      <c r="K205" s="233">
        <f t="shared" si="11"/>
        <v>1.65407053079151</v>
      </c>
      <c r="L205" s="173">
        <v>204</v>
      </c>
      <c r="M205" s="180"/>
      <c r="N205" s="180"/>
      <c r="O205" s="187"/>
      <c r="P205" s="187" t="str">
        <f t="shared" si="9"/>
        <v>转账部门维护-查询转账部门</v>
      </c>
    </row>
    <row r="206" spans="1:16">
      <c r="A206" s="8">
        <v>205</v>
      </c>
      <c r="B206" s="237" t="s">
        <v>2715</v>
      </c>
      <c r="C206" s="180" t="s">
        <v>2725</v>
      </c>
      <c r="D206" s="214" t="s">
        <v>81</v>
      </c>
      <c r="E206" s="173" t="s">
        <v>4702</v>
      </c>
      <c r="F206" s="222"/>
      <c r="G206" s="187"/>
      <c r="H206" s="223" t="str">
        <f t="shared" si="10"/>
        <v>已对应</v>
      </c>
      <c r="I206" s="231">
        <v>3321</v>
      </c>
      <c r="J206" s="232">
        <f>SUMIFS(FP!$E$2:$E$1954,FP!$G$2:$G$1954,L206)</f>
        <v>6277.90655172412</v>
      </c>
      <c r="K206" s="233">
        <f t="shared" si="11"/>
        <v>1.89036632090458</v>
      </c>
      <c r="L206" s="173">
        <v>205</v>
      </c>
      <c r="M206" s="180"/>
      <c r="N206" s="180"/>
      <c r="O206" s="187"/>
      <c r="P206" s="187" t="str">
        <f t="shared" si="9"/>
        <v>转账部门维护-新建转账部门</v>
      </c>
    </row>
    <row r="207" spans="1:16">
      <c r="A207" s="8">
        <v>206</v>
      </c>
      <c r="B207" s="237" t="s">
        <v>2715</v>
      </c>
      <c r="C207" s="180" t="s">
        <v>2730</v>
      </c>
      <c r="D207" s="214" t="s">
        <v>81</v>
      </c>
      <c r="E207" s="173" t="s">
        <v>4702</v>
      </c>
      <c r="F207" s="222"/>
      <c r="G207" s="187"/>
      <c r="H207" s="223" t="str">
        <f t="shared" si="10"/>
        <v>已对应</v>
      </c>
      <c r="I207" s="231">
        <v>6642</v>
      </c>
      <c r="J207" s="232">
        <f>SUMIFS(FP!$E$2:$E$1954,FP!$G$2:$G$1954,L207)</f>
        <v>6277.90655172412</v>
      </c>
      <c r="K207" s="233">
        <f t="shared" si="11"/>
        <v>0.945183160452291</v>
      </c>
      <c r="L207" s="173">
        <v>206</v>
      </c>
      <c r="M207" s="180"/>
      <c r="N207" s="180"/>
      <c r="O207" s="187"/>
      <c r="P207" s="187" t="str">
        <f t="shared" si="9"/>
        <v>转账部门维护-编辑转账部门</v>
      </c>
    </row>
    <row r="208" spans="1:16">
      <c r="A208" s="8">
        <v>207</v>
      </c>
      <c r="B208" s="237" t="s">
        <v>2995</v>
      </c>
      <c r="C208" s="180" t="s">
        <v>2996</v>
      </c>
      <c r="D208" s="214" t="s">
        <v>33</v>
      </c>
      <c r="E208" s="173" t="s">
        <v>4702</v>
      </c>
      <c r="F208" s="222"/>
      <c r="G208" s="187"/>
      <c r="H208" s="223" t="str">
        <f t="shared" si="10"/>
        <v>已对应</v>
      </c>
      <c r="I208" s="231">
        <v>16605</v>
      </c>
      <c r="J208" s="232">
        <f>SUMIFS(FP!$E$2:$E$1954,FP!$G$2:$G$1954,L208)</f>
        <v>7847.38318965515</v>
      </c>
      <c r="K208" s="233">
        <f t="shared" si="11"/>
        <v>0.472591580226146</v>
      </c>
      <c r="L208" s="173">
        <v>207</v>
      </c>
      <c r="M208" s="180"/>
      <c r="N208" s="180"/>
      <c r="O208" s="187"/>
      <c r="P208" s="187" t="str">
        <f t="shared" si="9"/>
        <v>系统内消息节点提醒模板-系统内消息节点提醒模板查询</v>
      </c>
    </row>
    <row r="209" spans="1:16">
      <c r="A209" s="8">
        <v>208</v>
      </c>
      <c r="B209" s="237" t="s">
        <v>2995</v>
      </c>
      <c r="C209" s="180" t="s">
        <v>3000</v>
      </c>
      <c r="D209" s="214" t="s">
        <v>33</v>
      </c>
      <c r="E209" s="173" t="s">
        <v>4702</v>
      </c>
      <c r="F209" s="222"/>
      <c r="G209" s="187"/>
      <c r="H209" s="223" t="str">
        <f t="shared" si="10"/>
        <v>已对应</v>
      </c>
      <c r="I209" s="231">
        <v>16605</v>
      </c>
      <c r="J209" s="232">
        <f>SUMIFS(FP!$E$2:$E$1954,FP!$G$2:$G$1954,L209)</f>
        <v>0</v>
      </c>
      <c r="K209" s="233">
        <f t="shared" si="11"/>
        <v>0</v>
      </c>
      <c r="L209" s="173">
        <v>208</v>
      </c>
      <c r="M209" s="180"/>
      <c r="N209" s="180"/>
      <c r="O209" s="187"/>
      <c r="P209" s="187" t="str">
        <f t="shared" si="9"/>
        <v>系统内消息节点提醒模板-系统内消息节点提醒模板一览</v>
      </c>
    </row>
    <row r="210" spans="1:16">
      <c r="A210" s="8">
        <v>209</v>
      </c>
      <c r="B210" s="237" t="s">
        <v>2995</v>
      </c>
      <c r="C210" s="180" t="s">
        <v>3003</v>
      </c>
      <c r="D210" s="214" t="s">
        <v>33</v>
      </c>
      <c r="E210" s="173" t="s">
        <v>4702</v>
      </c>
      <c r="F210" s="222"/>
      <c r="G210" s="187"/>
      <c r="H210" s="223" t="str">
        <f t="shared" si="10"/>
        <v>已对应</v>
      </c>
      <c r="I210" s="231">
        <v>16605</v>
      </c>
      <c r="J210" s="232">
        <f>SUMIFS(FP!$E$2:$E$1954,FP!$G$2:$G$1954,L210)</f>
        <v>0</v>
      </c>
      <c r="K210" s="233">
        <f t="shared" si="11"/>
        <v>0</v>
      </c>
      <c r="L210" s="173">
        <v>209</v>
      </c>
      <c r="M210" s="180"/>
      <c r="N210" s="180"/>
      <c r="O210" s="187"/>
      <c r="P210" s="187" t="str">
        <f t="shared" si="9"/>
        <v>系统内消息节点提醒模板-系统内消息节点提醒模板编辑</v>
      </c>
    </row>
    <row r="211" spans="1:16">
      <c r="A211" s="8">
        <v>210</v>
      </c>
      <c r="B211" s="237" t="s">
        <v>2995</v>
      </c>
      <c r="C211" s="180" t="s">
        <v>3006</v>
      </c>
      <c r="D211" s="214" t="s">
        <v>33</v>
      </c>
      <c r="E211" s="173" t="s">
        <v>4702</v>
      </c>
      <c r="F211" s="222"/>
      <c r="G211" s="187"/>
      <c r="H211" s="223" t="str">
        <f t="shared" si="10"/>
        <v>已对应</v>
      </c>
      <c r="I211" s="231">
        <v>16605</v>
      </c>
      <c r="J211" s="232">
        <f>SUMIFS(FP!$E$2:$E$1954,FP!$G$2:$G$1954,L211)</f>
        <v>0</v>
      </c>
      <c r="K211" s="233">
        <f t="shared" si="11"/>
        <v>0</v>
      </c>
      <c r="L211" s="173">
        <v>210</v>
      </c>
      <c r="M211" s="180"/>
      <c r="N211" s="180"/>
      <c r="O211" s="187"/>
      <c r="P211" s="187" t="str">
        <f t="shared" si="9"/>
        <v>系统内消息节点提醒模板-系统内消息节点提醒模板新建</v>
      </c>
    </row>
    <row r="212" spans="1:16">
      <c r="A212" s="8">
        <v>211</v>
      </c>
      <c r="B212" s="237" t="s">
        <v>2995</v>
      </c>
      <c r="C212" s="180" t="s">
        <v>3009</v>
      </c>
      <c r="D212" s="214" t="s">
        <v>33</v>
      </c>
      <c r="E212" s="173" t="s">
        <v>4702</v>
      </c>
      <c r="F212" s="222"/>
      <c r="G212" s="187"/>
      <c r="H212" s="223" t="str">
        <f t="shared" si="10"/>
        <v>已对应</v>
      </c>
      <c r="I212" s="231">
        <v>16605</v>
      </c>
      <c r="J212" s="232">
        <f>SUMIFS(FP!$E$2:$E$1954,FP!$G$2:$G$1954,L212)</f>
        <v>0</v>
      </c>
      <c r="K212" s="233">
        <f t="shared" si="11"/>
        <v>0</v>
      </c>
      <c r="L212" s="173">
        <v>211</v>
      </c>
      <c r="M212" s="180"/>
      <c r="N212" s="180"/>
      <c r="O212" s="187"/>
      <c r="P212" s="187" t="str">
        <f t="shared" si="9"/>
        <v>系统内消息节点提醒模板-系统内消息节点提醒模板弹窗</v>
      </c>
    </row>
    <row r="213" spans="1:16">
      <c r="A213" s="8">
        <v>212</v>
      </c>
      <c r="B213" s="237" t="s">
        <v>1800</v>
      </c>
      <c r="C213" s="180" t="s">
        <v>1800</v>
      </c>
      <c r="D213" s="214" t="s">
        <v>33</v>
      </c>
      <c r="E213" s="173" t="s">
        <v>4702</v>
      </c>
      <c r="F213" s="222"/>
      <c r="G213" s="187"/>
      <c r="H213" s="223" t="str">
        <f t="shared" si="10"/>
        <v>已对应</v>
      </c>
      <c r="I213" s="231">
        <v>16605</v>
      </c>
      <c r="J213" s="232">
        <f>SUMIFS(FP!$E$2:$E$1954,FP!$G$2:$G$1954,L213)</f>
        <v>6277.90655172412</v>
      </c>
      <c r="K213" s="233">
        <f t="shared" si="11"/>
        <v>0.378073264180917</v>
      </c>
      <c r="L213" s="173">
        <v>212</v>
      </c>
      <c r="M213" s="180"/>
      <c r="N213" s="180"/>
      <c r="O213" s="187"/>
      <c r="P213" s="187" t="str">
        <f t="shared" si="9"/>
        <v>消息提醒一览-消息提醒一览</v>
      </c>
    </row>
    <row r="214" spans="1:16">
      <c r="A214" s="8">
        <v>213</v>
      </c>
      <c r="B214" s="237" t="s">
        <v>1800</v>
      </c>
      <c r="C214" s="180" t="s">
        <v>3012</v>
      </c>
      <c r="D214" s="214" t="s">
        <v>33</v>
      </c>
      <c r="E214" s="173" t="s">
        <v>4702</v>
      </c>
      <c r="F214" s="222"/>
      <c r="G214" s="187"/>
      <c r="H214" s="223" t="str">
        <f t="shared" si="10"/>
        <v>已对应</v>
      </c>
      <c r="I214" s="231">
        <v>16605</v>
      </c>
      <c r="J214" s="232">
        <f>SUMIFS(FP!$E$2:$E$1954,FP!$G$2:$G$1954,L214)</f>
        <v>6277.90655172412</v>
      </c>
      <c r="K214" s="233">
        <f t="shared" si="11"/>
        <v>0.378073264180917</v>
      </c>
      <c r="L214" s="173">
        <v>213</v>
      </c>
      <c r="M214" s="180"/>
      <c r="N214" s="180"/>
      <c r="O214" s="187"/>
      <c r="P214" s="187" t="str">
        <f t="shared" si="9"/>
        <v>消息提醒一览-预约信息查看</v>
      </c>
    </row>
    <row r="215" spans="1:16">
      <c r="A215" s="8">
        <v>214</v>
      </c>
      <c r="B215" s="237" t="s">
        <v>1800</v>
      </c>
      <c r="C215" s="180" t="s">
        <v>3015</v>
      </c>
      <c r="D215" s="214" t="s">
        <v>33</v>
      </c>
      <c r="E215" s="173" t="s">
        <v>4702</v>
      </c>
      <c r="F215" s="222"/>
      <c r="G215" s="187"/>
      <c r="H215" s="223" t="str">
        <f t="shared" si="10"/>
        <v>已对应</v>
      </c>
      <c r="I215" s="231">
        <v>16605</v>
      </c>
      <c r="J215" s="232">
        <f>SUMIFS(FP!$E$2:$E$1954,FP!$G$2:$G$1954,L215)</f>
        <v>6277.90655172412</v>
      </c>
      <c r="K215" s="233">
        <f t="shared" si="11"/>
        <v>0.378073264180917</v>
      </c>
      <c r="L215" s="173">
        <v>214</v>
      </c>
      <c r="M215" s="180"/>
      <c r="N215" s="180"/>
      <c r="O215" s="187"/>
      <c r="P215" s="187" t="str">
        <f t="shared" si="9"/>
        <v>消息提醒一览-工单信息查看</v>
      </c>
    </row>
    <row r="216" spans="1:16">
      <c r="A216" s="8">
        <v>215</v>
      </c>
      <c r="B216" s="237" t="s">
        <v>2038</v>
      </c>
      <c r="C216" s="180" t="s">
        <v>2045</v>
      </c>
      <c r="D216" s="214" t="s">
        <v>33</v>
      </c>
      <c r="E216" s="173" t="s">
        <v>4702</v>
      </c>
      <c r="F216" s="222"/>
      <c r="G216" s="214"/>
      <c r="H216" s="223" t="str">
        <f t="shared" si="10"/>
        <v>已对应</v>
      </c>
      <c r="I216" s="231">
        <v>16605</v>
      </c>
      <c r="J216" s="232">
        <f>SUMIFS(FP!$E$2:$E$1954,FP!$G$2:$G$1954,L216)</f>
        <v>0</v>
      </c>
      <c r="K216" s="233">
        <f t="shared" si="11"/>
        <v>0</v>
      </c>
      <c r="L216" s="8">
        <v>215</v>
      </c>
      <c r="M216" s="247"/>
      <c r="N216" s="180"/>
      <c r="O216" s="187"/>
      <c r="P216" s="187" t="str">
        <f t="shared" si="9"/>
        <v>设置说明-文档目录搜索</v>
      </c>
    </row>
    <row r="217" spans="1:16">
      <c r="A217" s="8">
        <v>216</v>
      </c>
      <c r="B217" s="237" t="s">
        <v>2038</v>
      </c>
      <c r="C217" s="180" t="s">
        <v>2042</v>
      </c>
      <c r="D217" s="214" t="s">
        <v>33</v>
      </c>
      <c r="E217" s="173" t="s">
        <v>4702</v>
      </c>
      <c r="F217" s="222"/>
      <c r="G217" s="214"/>
      <c r="H217" s="223" t="str">
        <f t="shared" si="10"/>
        <v>已对应</v>
      </c>
      <c r="I217" s="231">
        <v>16605</v>
      </c>
      <c r="J217" s="232">
        <f>SUMIFS(FP!$E$2:$E$1954,FP!$G$2:$G$1954,L217)</f>
        <v>0</v>
      </c>
      <c r="K217" s="233">
        <f t="shared" si="11"/>
        <v>0</v>
      </c>
      <c r="L217" s="8">
        <v>216</v>
      </c>
      <c r="M217" s="247"/>
      <c r="N217" s="180"/>
      <c r="O217" s="187"/>
      <c r="P217" s="187" t="str">
        <f t="shared" si="9"/>
        <v>设置说明-文档目录切换</v>
      </c>
    </row>
    <row r="218" spans="1:16">
      <c r="A218" s="8">
        <v>217</v>
      </c>
      <c r="B218" s="237" t="s">
        <v>2038</v>
      </c>
      <c r="C218" s="180" t="s">
        <v>4713</v>
      </c>
      <c r="D218" s="214" t="s">
        <v>33</v>
      </c>
      <c r="E218" s="173" t="s">
        <v>4702</v>
      </c>
      <c r="F218" s="222"/>
      <c r="G218" s="214"/>
      <c r="H218" s="223" t="str">
        <f t="shared" si="10"/>
        <v>已对应</v>
      </c>
      <c r="I218" s="231">
        <v>16605</v>
      </c>
      <c r="J218" s="232">
        <f>SUMIFS(FP!$E$2:$E$1954,FP!$G$2:$G$1954,L218)</f>
        <v>0</v>
      </c>
      <c r="K218" s="233">
        <f t="shared" si="11"/>
        <v>0</v>
      </c>
      <c r="L218" s="8">
        <v>217</v>
      </c>
      <c r="M218" s="247"/>
      <c r="N218" s="180"/>
      <c r="O218" s="187"/>
      <c r="P218" s="187" t="str">
        <f t="shared" si="9"/>
        <v>设置说明-文档详情查看</v>
      </c>
    </row>
    <row r="219" spans="1:16">
      <c r="A219" s="8">
        <v>218</v>
      </c>
      <c r="B219" s="237" t="s">
        <v>2038</v>
      </c>
      <c r="C219" s="180" t="s">
        <v>2049</v>
      </c>
      <c r="D219" s="214" t="s">
        <v>33</v>
      </c>
      <c r="E219" s="173" t="s">
        <v>4702</v>
      </c>
      <c r="F219" s="222"/>
      <c r="G219" s="214"/>
      <c r="H219" s="223" t="str">
        <f t="shared" si="10"/>
        <v>已对应</v>
      </c>
      <c r="I219" s="231">
        <v>16605</v>
      </c>
      <c r="J219" s="232">
        <f>SUMIFS(FP!$E$2:$E$1954,FP!$G$2:$G$1954,L219)</f>
        <v>0</v>
      </c>
      <c r="K219" s="233">
        <f t="shared" si="11"/>
        <v>0</v>
      </c>
      <c r="L219" s="8">
        <v>218</v>
      </c>
      <c r="M219" s="247"/>
      <c r="N219" s="180"/>
      <c r="O219" s="187"/>
      <c r="P219" s="187" t="str">
        <f t="shared" si="9"/>
        <v>设置说明-点此去设置</v>
      </c>
    </row>
    <row r="220" spans="1:16">
      <c r="A220" s="8">
        <v>219</v>
      </c>
      <c r="B220" s="237" t="s">
        <v>1133</v>
      </c>
      <c r="C220" s="180" t="s">
        <v>32</v>
      </c>
      <c r="D220" s="214" t="s">
        <v>33</v>
      </c>
      <c r="E220" s="173" t="s">
        <v>4702</v>
      </c>
      <c r="F220" s="222"/>
      <c r="G220" s="214"/>
      <c r="H220" s="223" t="str">
        <f t="shared" si="10"/>
        <v>已对应</v>
      </c>
      <c r="I220" s="231">
        <v>16605</v>
      </c>
      <c r="J220" s="232">
        <f>SUMIFS(FP!$E$2:$E$1954,FP!$G$2:$G$1954,L220)</f>
        <v>7847.38318965515</v>
      </c>
      <c r="K220" s="233">
        <f t="shared" si="11"/>
        <v>0.472591580226146</v>
      </c>
      <c r="L220" s="8">
        <v>219</v>
      </c>
      <c r="M220" s="247"/>
      <c r="N220" s="180"/>
      <c r="O220" s="187"/>
      <c r="P220" s="187" t="str">
        <f t="shared" si="9"/>
        <v>项目速查/零件速查-搜索文档</v>
      </c>
    </row>
    <row r="221" spans="1:16">
      <c r="A221" s="8">
        <v>220</v>
      </c>
      <c r="B221" s="237" t="s">
        <v>1133</v>
      </c>
      <c r="C221" s="180" t="s">
        <v>37</v>
      </c>
      <c r="D221" s="214" t="s">
        <v>33</v>
      </c>
      <c r="E221" s="173" t="s">
        <v>4702</v>
      </c>
      <c r="F221" s="222"/>
      <c r="G221" s="214"/>
      <c r="H221" s="223" t="str">
        <f t="shared" si="10"/>
        <v>已对应</v>
      </c>
      <c r="I221" s="231">
        <v>16605</v>
      </c>
      <c r="J221" s="232">
        <f>SUMIFS(FP!$E$2:$E$1954,FP!$G$2:$G$1954,L221)</f>
        <v>0</v>
      </c>
      <c r="K221" s="233">
        <f t="shared" si="11"/>
        <v>0</v>
      </c>
      <c r="L221" s="8">
        <v>220</v>
      </c>
      <c r="M221" s="247"/>
      <c r="N221" s="180"/>
      <c r="O221" s="187"/>
      <c r="P221" s="187" t="str">
        <f t="shared" si="9"/>
        <v>项目速查/零件速查-目录快速跳转</v>
      </c>
    </row>
    <row r="222" spans="1:16">
      <c r="A222" s="8">
        <v>221</v>
      </c>
      <c r="B222" s="237" t="s">
        <v>1133</v>
      </c>
      <c r="C222" s="180" t="s">
        <v>40</v>
      </c>
      <c r="D222" s="214" t="s">
        <v>33</v>
      </c>
      <c r="E222" s="173" t="s">
        <v>4702</v>
      </c>
      <c r="F222" s="222"/>
      <c r="G222" s="214"/>
      <c r="H222" s="223" t="str">
        <f t="shared" si="10"/>
        <v>已对应</v>
      </c>
      <c r="I222" s="231">
        <v>16605</v>
      </c>
      <c r="J222" s="232">
        <f>SUMIFS(FP!$E$2:$E$1954,FP!$G$2:$G$1954,L222)</f>
        <v>7847.38318965515</v>
      </c>
      <c r="K222" s="233">
        <f t="shared" si="11"/>
        <v>0.472591580226146</v>
      </c>
      <c r="L222" s="8">
        <v>221</v>
      </c>
      <c r="M222" s="247"/>
      <c r="N222" s="180"/>
      <c r="O222" s="187"/>
      <c r="P222" s="187" t="str">
        <f t="shared" si="9"/>
        <v>项目速查/零件速查-操作步骤展示</v>
      </c>
    </row>
    <row r="223" spans="1:16">
      <c r="A223" s="8">
        <v>222</v>
      </c>
      <c r="B223" s="237" t="s">
        <v>1133</v>
      </c>
      <c r="C223" s="180" t="s">
        <v>3022</v>
      </c>
      <c r="D223" s="214" t="s">
        <v>33</v>
      </c>
      <c r="E223" s="173" t="s">
        <v>4702</v>
      </c>
      <c r="F223" s="222"/>
      <c r="G223" s="187"/>
      <c r="H223" s="223" t="str">
        <f t="shared" si="10"/>
        <v>已对应</v>
      </c>
      <c r="I223" s="231">
        <v>16605</v>
      </c>
      <c r="J223" s="232">
        <f>SUMIFS(FP!$E$2:$E$1954,FP!$G$2:$G$1954,L223)</f>
        <v>0</v>
      </c>
      <c r="K223" s="233">
        <f t="shared" si="11"/>
        <v>0</v>
      </c>
      <c r="L223" s="173">
        <v>222</v>
      </c>
      <c r="M223" s="180"/>
      <c r="N223" s="180"/>
      <c r="O223" s="187"/>
      <c r="P223" s="187" t="str">
        <f t="shared" si="9"/>
        <v>项目速查/零件速查-设置常用维修项目</v>
      </c>
    </row>
    <row r="224" spans="1:16">
      <c r="A224" s="8">
        <v>223</v>
      </c>
      <c r="B224" s="237" t="s">
        <v>1163</v>
      </c>
      <c r="C224" s="180" t="s">
        <v>32</v>
      </c>
      <c r="D224" s="214" t="s">
        <v>24</v>
      </c>
      <c r="E224" s="173" t="s">
        <v>4702</v>
      </c>
      <c r="F224" s="222"/>
      <c r="G224" s="187"/>
      <c r="H224" s="223" t="str">
        <f t="shared" si="10"/>
        <v>已对应</v>
      </c>
      <c r="I224" s="231">
        <v>16605</v>
      </c>
      <c r="J224" s="232">
        <f>SUMIFS(FP!$E$2:$E$1954,FP!$G$2:$G$1954,L224)</f>
        <v>10986.3364655172</v>
      </c>
      <c r="K224" s="233">
        <f t="shared" si="11"/>
        <v>0.661628212316604</v>
      </c>
      <c r="L224" s="173">
        <v>223</v>
      </c>
      <c r="M224" s="180"/>
      <c r="N224" s="180" t="s">
        <v>32</v>
      </c>
      <c r="O224" s="187"/>
      <c r="P224" s="187" t="str">
        <f t="shared" si="9"/>
        <v>本次必选-搜索文档</v>
      </c>
    </row>
    <row r="225" spans="1:16">
      <c r="A225" s="243">
        <v>224</v>
      </c>
      <c r="B225" s="248" t="s">
        <v>1163</v>
      </c>
      <c r="C225" s="235" t="s">
        <v>37</v>
      </c>
      <c r="D225" s="228" t="s">
        <v>24</v>
      </c>
      <c r="E225" s="246" t="s">
        <v>4702</v>
      </c>
      <c r="F225" s="222"/>
      <c r="G225" s="228" t="s">
        <v>519</v>
      </c>
      <c r="H225" s="223" t="str">
        <f t="shared" si="10"/>
        <v>未对应</v>
      </c>
      <c r="I225" s="231">
        <v>16605</v>
      </c>
      <c r="J225" s="232">
        <f>SUMIFS(FP!$E$2:$E$1954,FP!$G$2:$G$1954,L225)</f>
        <v>0</v>
      </c>
      <c r="K225" s="233">
        <f t="shared" si="11"/>
        <v>0</v>
      </c>
      <c r="L225" s="246"/>
      <c r="M225" s="235"/>
      <c r="N225" s="235" t="s">
        <v>37</v>
      </c>
      <c r="O225" s="236"/>
      <c r="P225" s="236" t="str">
        <f t="shared" si="9"/>
        <v>本次必选-目录快速跳转</v>
      </c>
    </row>
    <row r="226" spans="1:16">
      <c r="A226" s="243">
        <v>225</v>
      </c>
      <c r="B226" s="248" t="s">
        <v>1163</v>
      </c>
      <c r="C226" s="235" t="s">
        <v>40</v>
      </c>
      <c r="D226" s="228" t="s">
        <v>24</v>
      </c>
      <c r="E226" s="246" t="s">
        <v>4702</v>
      </c>
      <c r="F226" s="222"/>
      <c r="G226" s="228" t="s">
        <v>519</v>
      </c>
      <c r="H226" s="223" t="str">
        <f t="shared" si="10"/>
        <v>未对应</v>
      </c>
      <c r="I226" s="231">
        <v>16605</v>
      </c>
      <c r="J226" s="232">
        <f>SUMIFS(FP!$E$2:$E$1954,FP!$G$2:$G$1954,L226)</f>
        <v>0</v>
      </c>
      <c r="K226" s="233">
        <f t="shared" si="11"/>
        <v>0</v>
      </c>
      <c r="L226" s="246"/>
      <c r="M226" s="235"/>
      <c r="N226" s="235" t="s">
        <v>40</v>
      </c>
      <c r="O226" s="236"/>
      <c r="P226" s="236" t="str">
        <f t="shared" si="9"/>
        <v>本次必选-操作步骤展示</v>
      </c>
    </row>
    <row r="227" spans="1:16">
      <c r="A227" s="8">
        <v>226</v>
      </c>
      <c r="B227" s="237" t="s">
        <v>1163</v>
      </c>
      <c r="C227" s="180" t="s">
        <v>3030</v>
      </c>
      <c r="D227" s="214" t="s">
        <v>24</v>
      </c>
      <c r="E227" s="173" t="s">
        <v>4702</v>
      </c>
      <c r="F227" s="222"/>
      <c r="G227" s="187"/>
      <c r="H227" s="223" t="str">
        <f t="shared" si="10"/>
        <v>已对应</v>
      </c>
      <c r="I227" s="231">
        <v>16605</v>
      </c>
      <c r="J227" s="232">
        <f>SUMIFS(FP!$E$2:$E$1954,FP!$G$2:$G$1954,L227)</f>
        <v>0</v>
      </c>
      <c r="K227" s="233">
        <f t="shared" si="11"/>
        <v>0</v>
      </c>
      <c r="L227" s="173">
        <v>226</v>
      </c>
      <c r="M227" s="180"/>
      <c r="N227" s="180"/>
      <c r="O227" s="187"/>
      <c r="P227" s="187" t="str">
        <f t="shared" si="9"/>
        <v>本次必选-设置维修代码对照</v>
      </c>
    </row>
    <row r="228" spans="1:16">
      <c r="A228" s="8">
        <v>227</v>
      </c>
      <c r="B228" s="237" t="s">
        <v>2721</v>
      </c>
      <c r="C228" s="180" t="s">
        <v>32</v>
      </c>
      <c r="D228" s="214" t="s">
        <v>33</v>
      </c>
      <c r="E228" s="173" t="s">
        <v>4702</v>
      </c>
      <c r="F228" s="222"/>
      <c r="G228" s="214"/>
      <c r="H228" s="223" t="str">
        <f t="shared" si="10"/>
        <v>已对应</v>
      </c>
      <c r="I228" s="231">
        <v>16605</v>
      </c>
      <c r="J228" s="232">
        <f>SUMIFS(FP!$E$2:$E$1954,FP!$G$2:$G$1954,L228)</f>
        <v>6277.90655172412</v>
      </c>
      <c r="K228" s="233">
        <f t="shared" si="11"/>
        <v>0.378073264180917</v>
      </c>
      <c r="L228" s="8">
        <v>227</v>
      </c>
      <c r="M228" s="247"/>
      <c r="N228" s="180" t="s">
        <v>32</v>
      </c>
      <c r="O228" s="187"/>
      <c r="P228" s="187" t="str">
        <f t="shared" si="9"/>
        <v>业时间/作业班组/转账部-搜索文档</v>
      </c>
    </row>
    <row r="229" spans="1:16">
      <c r="A229" s="8">
        <v>228</v>
      </c>
      <c r="B229" s="237" t="s">
        <v>2721</v>
      </c>
      <c r="C229" s="180" t="s">
        <v>37</v>
      </c>
      <c r="D229" s="214" t="s">
        <v>33</v>
      </c>
      <c r="E229" s="173" t="s">
        <v>4702</v>
      </c>
      <c r="F229" s="222"/>
      <c r="G229" s="214"/>
      <c r="H229" s="223" t="str">
        <f t="shared" si="10"/>
        <v>已对应</v>
      </c>
      <c r="I229" s="231">
        <v>16605</v>
      </c>
      <c r="J229" s="232">
        <f>SUMIFS(FP!$E$2:$E$1954,FP!$G$2:$G$1954,L229)</f>
        <v>7847.38318965515</v>
      </c>
      <c r="K229" s="233">
        <f t="shared" si="11"/>
        <v>0.472591580226146</v>
      </c>
      <c r="L229" s="8">
        <v>228</v>
      </c>
      <c r="M229" s="247"/>
      <c r="N229" s="180" t="s">
        <v>37</v>
      </c>
      <c r="O229" s="187"/>
      <c r="P229" s="187" t="str">
        <f t="shared" si="9"/>
        <v>业时间/作业班组/转账部-目录快速跳转</v>
      </c>
    </row>
    <row r="230" spans="1:16">
      <c r="A230" s="8">
        <v>229</v>
      </c>
      <c r="B230" s="237" t="s">
        <v>2721</v>
      </c>
      <c r="C230" s="180" t="s">
        <v>40</v>
      </c>
      <c r="D230" s="214" t="s">
        <v>33</v>
      </c>
      <c r="E230" s="173" t="s">
        <v>4702</v>
      </c>
      <c r="F230" s="222"/>
      <c r="G230" s="214"/>
      <c r="H230" s="223" t="str">
        <f t="shared" si="10"/>
        <v>已对应</v>
      </c>
      <c r="I230" s="231">
        <v>16605</v>
      </c>
      <c r="J230" s="232">
        <f>SUMIFS(FP!$E$2:$E$1954,FP!$G$2:$G$1954,L230)</f>
        <v>0</v>
      </c>
      <c r="K230" s="233">
        <f t="shared" si="11"/>
        <v>0</v>
      </c>
      <c r="L230" s="8">
        <v>229</v>
      </c>
      <c r="M230" s="247"/>
      <c r="N230" s="180" t="s">
        <v>40</v>
      </c>
      <c r="O230" s="187"/>
      <c r="P230" s="187" t="str">
        <f t="shared" si="9"/>
        <v>业时间/作业班组/转账部-操作步骤展示</v>
      </c>
    </row>
    <row r="231" spans="1:16">
      <c r="A231" s="8">
        <v>230</v>
      </c>
      <c r="B231" s="237" t="s">
        <v>31</v>
      </c>
      <c r="C231" s="180" t="s">
        <v>32</v>
      </c>
      <c r="D231" s="214" t="s">
        <v>33</v>
      </c>
      <c r="E231" s="173" t="s">
        <v>4702</v>
      </c>
      <c r="F231" s="222"/>
      <c r="G231" s="214"/>
      <c r="H231" s="223" t="str">
        <f t="shared" si="10"/>
        <v>已对应</v>
      </c>
      <c r="I231" s="231">
        <v>16605</v>
      </c>
      <c r="J231" s="232">
        <f>SUMIFS(FP!$E$2:$E$1954,FP!$G$2:$G$1954,L231)</f>
        <v>0</v>
      </c>
      <c r="K231" s="233">
        <f t="shared" si="11"/>
        <v>0</v>
      </c>
      <c r="L231" s="8">
        <v>230</v>
      </c>
      <c r="M231" s="247"/>
      <c r="N231" s="180" t="s">
        <v>32</v>
      </c>
      <c r="O231" s="187"/>
      <c r="P231" s="187" t="str">
        <f t="shared" si="9"/>
        <v>所属分组维护-搜索文档</v>
      </c>
    </row>
    <row r="232" spans="1:16">
      <c r="A232" s="8">
        <v>231</v>
      </c>
      <c r="B232" s="237" t="s">
        <v>31</v>
      </c>
      <c r="C232" s="180" t="s">
        <v>37</v>
      </c>
      <c r="D232" s="214" t="s">
        <v>33</v>
      </c>
      <c r="E232" s="173" t="s">
        <v>4702</v>
      </c>
      <c r="F232" s="222"/>
      <c r="G232" s="214"/>
      <c r="H232" s="223" t="str">
        <f t="shared" si="10"/>
        <v>已对应</v>
      </c>
      <c r="I232" s="231">
        <v>16605</v>
      </c>
      <c r="J232" s="232">
        <f>SUMIFS(FP!$E$2:$E$1954,FP!$G$2:$G$1954,L232)</f>
        <v>0</v>
      </c>
      <c r="K232" s="233">
        <f t="shared" si="11"/>
        <v>0</v>
      </c>
      <c r="L232" s="8">
        <v>231</v>
      </c>
      <c r="M232" s="247"/>
      <c r="N232" s="180" t="s">
        <v>37</v>
      </c>
      <c r="O232" s="187"/>
      <c r="P232" s="187" t="str">
        <f t="shared" si="9"/>
        <v>所属分组维护-目录快速跳转</v>
      </c>
    </row>
    <row r="233" spans="1:16">
      <c r="A233" s="8">
        <v>232</v>
      </c>
      <c r="B233" s="237" t="s">
        <v>31</v>
      </c>
      <c r="C233" s="180" t="s">
        <v>40</v>
      </c>
      <c r="D233" s="214" t="s">
        <v>33</v>
      </c>
      <c r="E233" s="173" t="s">
        <v>4702</v>
      </c>
      <c r="F233" s="222"/>
      <c r="G233" s="214"/>
      <c r="H233" s="223" t="str">
        <f t="shared" si="10"/>
        <v>已对应</v>
      </c>
      <c r="I233" s="231">
        <v>16605</v>
      </c>
      <c r="J233" s="232">
        <f>SUMIFS(FP!$E$2:$E$1954,FP!$G$2:$G$1954,L233)</f>
        <v>0</v>
      </c>
      <c r="K233" s="233">
        <f t="shared" si="11"/>
        <v>0</v>
      </c>
      <c r="L233" s="8">
        <v>232</v>
      </c>
      <c r="M233" s="247"/>
      <c r="N233" s="180" t="s">
        <v>40</v>
      </c>
      <c r="O233" s="187"/>
      <c r="P233" s="187" t="str">
        <f t="shared" si="9"/>
        <v>所属分组维护-操作步骤展示</v>
      </c>
    </row>
    <row r="234" spans="1:16">
      <c r="A234" s="8">
        <v>233</v>
      </c>
      <c r="B234" s="237" t="s">
        <v>31</v>
      </c>
      <c r="C234" s="180" t="s">
        <v>402</v>
      </c>
      <c r="D234" s="214" t="s">
        <v>33</v>
      </c>
      <c r="E234" s="173" t="s">
        <v>4702</v>
      </c>
      <c r="F234" s="222"/>
      <c r="G234" s="214"/>
      <c r="H234" s="223" t="str">
        <f t="shared" si="10"/>
        <v>已对应</v>
      </c>
      <c r="I234" s="231">
        <v>16605</v>
      </c>
      <c r="J234" s="232">
        <f>SUMIFS(FP!$E$2:$E$1954,FP!$G$2:$G$1954,L234)</f>
        <v>0</v>
      </c>
      <c r="K234" s="233">
        <f t="shared" si="11"/>
        <v>0</v>
      </c>
      <c r="L234" s="8">
        <v>233</v>
      </c>
      <c r="M234" s="247"/>
      <c r="N234" s="180"/>
      <c r="O234" s="187"/>
      <c r="P234" s="187" t="str">
        <f t="shared" si="9"/>
        <v>所属分组维护-设置e客服所属分组</v>
      </c>
    </row>
    <row r="235" spans="1:16">
      <c r="A235" s="8">
        <v>234</v>
      </c>
      <c r="B235" s="213" t="s">
        <v>3442</v>
      </c>
      <c r="C235" s="180" t="s">
        <v>3441</v>
      </c>
      <c r="D235" s="214" t="s">
        <v>33</v>
      </c>
      <c r="E235" s="173" t="s">
        <v>4702</v>
      </c>
      <c r="F235" s="240"/>
      <c r="G235" s="187"/>
      <c r="H235" s="223" t="str">
        <f t="shared" si="10"/>
        <v>已对应</v>
      </c>
      <c r="I235" s="231">
        <v>16605</v>
      </c>
      <c r="J235" s="232">
        <f>SUMIFS(FP!$E$2:$E$1954,FP!$G$2:$G$1954,L235)</f>
        <v>0</v>
      </c>
      <c r="K235" s="233">
        <f t="shared" si="11"/>
        <v>0</v>
      </c>
      <c r="L235" s="173">
        <v>234</v>
      </c>
      <c r="M235" s="180"/>
      <c r="N235" s="180"/>
      <c r="O235" s="187"/>
      <c r="P235" s="187" t="str">
        <f t="shared" si="9"/>
        <v>引用方案配置-引用方案查询</v>
      </c>
    </row>
    <row r="236" spans="1:16">
      <c r="A236" s="8">
        <v>235</v>
      </c>
      <c r="B236" s="213" t="s">
        <v>3442</v>
      </c>
      <c r="C236" s="180" t="s">
        <v>3444</v>
      </c>
      <c r="D236" s="214" t="s">
        <v>33</v>
      </c>
      <c r="E236" s="173" t="s">
        <v>4702</v>
      </c>
      <c r="F236" s="240"/>
      <c r="G236" s="187"/>
      <c r="H236" s="223" t="str">
        <f t="shared" si="10"/>
        <v>已对应</v>
      </c>
      <c r="I236" s="231">
        <v>16605</v>
      </c>
      <c r="J236" s="232">
        <f>SUMIFS(FP!$E$2:$E$1954,FP!$G$2:$G$1954,L236)</f>
        <v>0</v>
      </c>
      <c r="K236" s="233">
        <f t="shared" si="11"/>
        <v>0</v>
      </c>
      <c r="L236" s="173">
        <v>235</v>
      </c>
      <c r="M236" s="180"/>
      <c r="N236" s="180"/>
      <c r="O236" s="187"/>
      <c r="P236" s="187" t="str">
        <f t="shared" si="9"/>
        <v>引用方案配置-引用方案编辑</v>
      </c>
    </row>
    <row r="237" spans="1:16">
      <c r="A237" s="8">
        <v>236</v>
      </c>
      <c r="B237" s="213" t="s">
        <v>3442</v>
      </c>
      <c r="C237" s="180" t="s">
        <v>3446</v>
      </c>
      <c r="D237" s="214" t="s">
        <v>33</v>
      </c>
      <c r="E237" s="173" t="s">
        <v>4702</v>
      </c>
      <c r="F237" s="240"/>
      <c r="G237" s="187"/>
      <c r="H237" s="223" t="str">
        <f t="shared" si="10"/>
        <v>已对应</v>
      </c>
      <c r="I237" s="231">
        <v>16605</v>
      </c>
      <c r="J237" s="232">
        <f>SUMIFS(FP!$E$2:$E$1954,FP!$G$2:$G$1954,L237)</f>
        <v>0</v>
      </c>
      <c r="K237" s="233">
        <f t="shared" si="11"/>
        <v>0</v>
      </c>
      <c r="L237" s="173">
        <v>236</v>
      </c>
      <c r="M237" s="180"/>
      <c r="N237" s="180"/>
      <c r="O237" s="187"/>
      <c r="P237" s="187" t="str">
        <f t="shared" si="9"/>
        <v>引用方案配置-引用方案批量上传</v>
      </c>
    </row>
    <row r="238" spans="1:16">
      <c r="A238" s="8">
        <v>237</v>
      </c>
      <c r="B238" s="213" t="s">
        <v>3442</v>
      </c>
      <c r="C238" s="180" t="s">
        <v>3448</v>
      </c>
      <c r="D238" s="214" t="s">
        <v>33</v>
      </c>
      <c r="E238" s="173" t="s">
        <v>4702</v>
      </c>
      <c r="F238" s="240"/>
      <c r="G238" s="187"/>
      <c r="H238" s="223" t="str">
        <f t="shared" si="10"/>
        <v>已对应</v>
      </c>
      <c r="I238" s="231">
        <v>16605</v>
      </c>
      <c r="J238" s="232">
        <f>SUMIFS(FP!$E$2:$E$1954,FP!$G$2:$G$1954,L238)</f>
        <v>0</v>
      </c>
      <c r="K238" s="233">
        <f t="shared" si="11"/>
        <v>0</v>
      </c>
      <c r="L238" s="173">
        <v>237</v>
      </c>
      <c r="M238" s="180"/>
      <c r="N238" s="180"/>
      <c r="O238" s="187"/>
      <c r="P238" s="187" t="str">
        <f t="shared" si="9"/>
        <v>引用方案配置-引用方案审批流</v>
      </c>
    </row>
    <row r="239" spans="1:16">
      <c r="A239" s="8">
        <v>238</v>
      </c>
      <c r="B239" s="213" t="s">
        <v>3451</v>
      </c>
      <c r="C239" s="180" t="s">
        <v>3450</v>
      </c>
      <c r="D239" s="214" t="s">
        <v>33</v>
      </c>
      <c r="E239" s="173" t="s">
        <v>4702</v>
      </c>
      <c r="F239" s="240"/>
      <c r="G239" s="187"/>
      <c r="H239" s="223" t="str">
        <f t="shared" si="10"/>
        <v>已对应</v>
      </c>
      <c r="I239" s="231">
        <v>16605</v>
      </c>
      <c r="J239" s="232">
        <f>SUMIFS(FP!$E$2:$E$1954,FP!$G$2:$G$1954,L239)</f>
        <v>0</v>
      </c>
      <c r="K239" s="233">
        <f t="shared" si="11"/>
        <v>0</v>
      </c>
      <c r="L239" s="173">
        <v>238</v>
      </c>
      <c r="M239" s="180"/>
      <c r="N239" s="180"/>
      <c r="O239" s="187"/>
      <c r="P239" s="187" t="str">
        <f t="shared" si="9"/>
        <v>本次必选方案配-本次必选查询</v>
      </c>
    </row>
    <row r="240" spans="1:16">
      <c r="A240" s="8">
        <v>239</v>
      </c>
      <c r="B240" s="213" t="s">
        <v>3451</v>
      </c>
      <c r="C240" s="180" t="s">
        <v>3453</v>
      </c>
      <c r="D240" s="214" t="s">
        <v>33</v>
      </c>
      <c r="E240" s="173" t="s">
        <v>4702</v>
      </c>
      <c r="F240" s="240"/>
      <c r="G240" s="187"/>
      <c r="H240" s="223" t="str">
        <f t="shared" si="10"/>
        <v>已对应</v>
      </c>
      <c r="I240" s="231">
        <v>16605</v>
      </c>
      <c r="J240" s="232">
        <f>SUMIFS(FP!$E$2:$E$1954,FP!$G$2:$G$1954,L240)</f>
        <v>0</v>
      </c>
      <c r="K240" s="233">
        <f t="shared" si="11"/>
        <v>0</v>
      </c>
      <c r="L240" s="173">
        <v>239</v>
      </c>
      <c r="M240" s="180"/>
      <c r="N240" s="180"/>
      <c r="O240" s="187"/>
      <c r="P240" s="187" t="str">
        <f t="shared" si="9"/>
        <v>本次必选方案配-本次必选编辑</v>
      </c>
    </row>
    <row r="241" spans="1:16">
      <c r="A241" s="8">
        <v>240</v>
      </c>
      <c r="B241" s="213" t="s">
        <v>3451</v>
      </c>
      <c r="C241" s="180" t="s">
        <v>3455</v>
      </c>
      <c r="D241" s="214" t="s">
        <v>33</v>
      </c>
      <c r="E241" s="173" t="s">
        <v>4702</v>
      </c>
      <c r="F241" s="240"/>
      <c r="G241" s="187"/>
      <c r="H241" s="223" t="str">
        <f t="shared" si="10"/>
        <v>已对应</v>
      </c>
      <c r="I241" s="231">
        <v>16605</v>
      </c>
      <c r="J241" s="232">
        <f>SUMIFS(FP!$E$2:$E$1954,FP!$G$2:$G$1954,L241)</f>
        <v>0</v>
      </c>
      <c r="K241" s="233">
        <f t="shared" si="11"/>
        <v>0</v>
      </c>
      <c r="L241" s="173">
        <v>240</v>
      </c>
      <c r="M241" s="180"/>
      <c r="N241" s="180"/>
      <c r="O241" s="187"/>
      <c r="P241" s="187" t="str">
        <f t="shared" si="9"/>
        <v>本次必选方案配-本次必选新增</v>
      </c>
    </row>
    <row r="242" spans="1:16">
      <c r="A242" s="8">
        <v>241</v>
      </c>
      <c r="B242" s="213" t="s">
        <v>3451</v>
      </c>
      <c r="C242" s="180" t="s">
        <v>3457</v>
      </c>
      <c r="D242" s="214" t="s">
        <v>33</v>
      </c>
      <c r="E242" s="173" t="s">
        <v>4702</v>
      </c>
      <c r="F242" s="240"/>
      <c r="G242" s="187"/>
      <c r="H242" s="223" t="str">
        <f t="shared" si="10"/>
        <v>已对应</v>
      </c>
      <c r="I242" s="231">
        <v>16605</v>
      </c>
      <c r="J242" s="232">
        <f>SUMIFS(FP!$E$2:$E$1954,FP!$G$2:$G$1954,L242)</f>
        <v>0</v>
      </c>
      <c r="K242" s="233">
        <f t="shared" si="11"/>
        <v>0</v>
      </c>
      <c r="L242" s="173">
        <v>241</v>
      </c>
      <c r="M242" s="180"/>
      <c r="N242" s="180"/>
      <c r="O242" s="187"/>
      <c r="P242" s="187" t="str">
        <f t="shared" si="9"/>
        <v>本次必选方案配-本次必选详情</v>
      </c>
    </row>
    <row r="243" spans="1:16">
      <c r="A243" s="8">
        <v>242</v>
      </c>
      <c r="B243" s="213" t="s">
        <v>3451</v>
      </c>
      <c r="C243" s="180" t="s">
        <v>3459</v>
      </c>
      <c r="D243" s="214" t="s">
        <v>33</v>
      </c>
      <c r="E243" s="173" t="s">
        <v>4702</v>
      </c>
      <c r="F243" s="240"/>
      <c r="G243" s="187"/>
      <c r="H243" s="223" t="str">
        <f t="shared" si="10"/>
        <v>已对应</v>
      </c>
      <c r="I243" s="231">
        <v>16605</v>
      </c>
      <c r="J243" s="232">
        <f>SUMIFS(FP!$E$2:$E$1954,FP!$G$2:$G$1954,L243)</f>
        <v>0</v>
      </c>
      <c r="K243" s="233">
        <f t="shared" si="11"/>
        <v>0</v>
      </c>
      <c r="L243" s="173">
        <v>242</v>
      </c>
      <c r="M243" s="180"/>
      <c r="N243" s="180"/>
      <c r="O243" s="187"/>
      <c r="P243" s="187" t="str">
        <f t="shared" si="9"/>
        <v>本次必选方案配-本次必选零件数据</v>
      </c>
    </row>
    <row r="244" spans="1:16">
      <c r="A244" s="8">
        <v>243</v>
      </c>
      <c r="B244" s="237" t="s">
        <v>3462</v>
      </c>
      <c r="C244" s="180" t="s">
        <v>3461</v>
      </c>
      <c r="D244" s="214" t="s">
        <v>33</v>
      </c>
      <c r="E244" s="173" t="s">
        <v>4702</v>
      </c>
      <c r="F244" s="240"/>
      <c r="G244" s="187"/>
      <c r="H244" s="223" t="str">
        <f t="shared" si="10"/>
        <v>已对应</v>
      </c>
      <c r="I244" s="231">
        <v>16605</v>
      </c>
      <c r="J244" s="232">
        <f>SUMIFS(FP!$E$2:$E$1954,FP!$G$2:$G$1954,L244)</f>
        <v>0</v>
      </c>
      <c r="K244" s="233">
        <f t="shared" si="11"/>
        <v>0</v>
      </c>
      <c r="L244" s="173">
        <v>243</v>
      </c>
      <c r="M244" s="180"/>
      <c r="N244" s="180"/>
      <c r="O244" s="187"/>
      <c r="P244" s="187" t="str">
        <f t="shared" si="9"/>
        <v>质检环节配置-质检环节范围查询</v>
      </c>
    </row>
    <row r="245" spans="1:16">
      <c r="A245" s="8">
        <v>244</v>
      </c>
      <c r="B245" s="237" t="s">
        <v>3462</v>
      </c>
      <c r="C245" s="180" t="s">
        <v>3464</v>
      </c>
      <c r="D245" s="214" t="s">
        <v>33</v>
      </c>
      <c r="E245" s="173" t="s">
        <v>4702</v>
      </c>
      <c r="F245" s="240"/>
      <c r="G245" s="187"/>
      <c r="H245" s="223" t="str">
        <f t="shared" si="10"/>
        <v>已对应</v>
      </c>
      <c r="I245" s="231">
        <v>16605</v>
      </c>
      <c r="J245" s="232">
        <f>SUMIFS(FP!$E$2:$E$1954,FP!$G$2:$G$1954,L245)</f>
        <v>0</v>
      </c>
      <c r="K245" s="233">
        <f t="shared" si="11"/>
        <v>0</v>
      </c>
      <c r="L245" s="173">
        <v>244</v>
      </c>
      <c r="M245" s="180"/>
      <c r="N245" s="180"/>
      <c r="O245" s="187"/>
      <c r="P245" s="187" t="str">
        <f t="shared" si="9"/>
        <v>质检环节配置-质检环节范围配置</v>
      </c>
    </row>
    <row r="246" spans="1:16">
      <c r="A246" s="8">
        <v>245</v>
      </c>
      <c r="B246" s="237" t="s">
        <v>3467</v>
      </c>
      <c r="C246" s="180" t="s">
        <v>3466</v>
      </c>
      <c r="D246" s="214" t="s">
        <v>33</v>
      </c>
      <c r="E246" s="173" t="s">
        <v>4702</v>
      </c>
      <c r="F246" s="240"/>
      <c r="G246" s="187"/>
      <c r="H246" s="223" t="str">
        <f t="shared" si="10"/>
        <v>已对应</v>
      </c>
      <c r="I246" s="231">
        <v>16605</v>
      </c>
      <c r="J246" s="232">
        <f>SUMIFS(FP!$E$2:$E$1954,FP!$G$2:$G$1954,L246)</f>
        <v>0</v>
      </c>
      <c r="K246" s="233">
        <f t="shared" si="11"/>
        <v>0</v>
      </c>
      <c r="L246" s="173">
        <v>245</v>
      </c>
      <c r="M246" s="180"/>
      <c r="N246" s="180"/>
      <c r="O246" s="187"/>
      <c r="P246" s="187" t="str">
        <f t="shared" si="9"/>
        <v>机油油种配置-新增油种对应关系</v>
      </c>
    </row>
    <row r="247" spans="1:16">
      <c r="A247" s="8">
        <v>246</v>
      </c>
      <c r="B247" s="237" t="s">
        <v>3467</v>
      </c>
      <c r="C247" s="180" t="s">
        <v>3469</v>
      </c>
      <c r="D247" s="214" t="s">
        <v>33</v>
      </c>
      <c r="E247" s="173" t="s">
        <v>4702</v>
      </c>
      <c r="F247" s="240"/>
      <c r="G247" s="187"/>
      <c r="H247" s="223" t="str">
        <f t="shared" si="10"/>
        <v>已对应</v>
      </c>
      <c r="I247" s="231">
        <v>16605</v>
      </c>
      <c r="J247" s="232">
        <f>SUMIFS(FP!$E$2:$E$1954,FP!$G$2:$G$1954,L247)</f>
        <v>0</v>
      </c>
      <c r="K247" s="233">
        <f t="shared" si="11"/>
        <v>0</v>
      </c>
      <c r="L247" s="173">
        <v>246</v>
      </c>
      <c r="M247" s="180"/>
      <c r="N247" s="180"/>
      <c r="O247" s="187"/>
      <c r="P247" s="187" t="str">
        <f t="shared" si="9"/>
        <v>机油油种配置-编辑油种对应关系</v>
      </c>
    </row>
    <row r="248" spans="1:16">
      <c r="A248" s="8">
        <v>247</v>
      </c>
      <c r="B248" s="213" t="s">
        <v>3472</v>
      </c>
      <c r="C248" s="180" t="s">
        <v>3471</v>
      </c>
      <c r="D248" s="214" t="s">
        <v>33</v>
      </c>
      <c r="E248" s="173" t="s">
        <v>4702</v>
      </c>
      <c r="F248" s="240"/>
      <c r="G248" s="187"/>
      <c r="H248" s="223" t="str">
        <f t="shared" si="10"/>
        <v>已对应</v>
      </c>
      <c r="I248" s="231">
        <v>16605</v>
      </c>
      <c r="J248" s="232">
        <f>SUMIFS(FP!$E$2:$E$1954,FP!$G$2:$G$1954,L248)</f>
        <v>0</v>
      </c>
      <c r="K248" s="233">
        <f t="shared" si="11"/>
        <v>0</v>
      </c>
      <c r="L248" s="173">
        <v>247</v>
      </c>
      <c r="M248" s="180"/>
      <c r="N248" s="180"/>
      <c r="O248" s="187"/>
      <c r="P248" s="187" t="str">
        <f t="shared" si="9"/>
        <v>项目点检项配置-批量导入/导出</v>
      </c>
    </row>
    <row r="249" spans="1:16">
      <c r="A249" s="8">
        <v>248</v>
      </c>
      <c r="B249" s="213" t="s">
        <v>3472</v>
      </c>
      <c r="C249" s="180" t="s">
        <v>3474</v>
      </c>
      <c r="D249" s="214" t="s">
        <v>33</v>
      </c>
      <c r="E249" s="173" t="s">
        <v>4702</v>
      </c>
      <c r="F249" s="240"/>
      <c r="G249" s="187"/>
      <c r="H249" s="223" t="str">
        <f t="shared" si="10"/>
        <v>已对应</v>
      </c>
      <c r="I249" s="231">
        <v>16605</v>
      </c>
      <c r="J249" s="232">
        <f>SUMIFS(FP!$E$2:$E$1954,FP!$G$2:$G$1954,L249)</f>
        <v>0</v>
      </c>
      <c r="K249" s="233">
        <f t="shared" si="11"/>
        <v>0</v>
      </c>
      <c r="L249" s="173">
        <v>248</v>
      </c>
      <c r="M249" s="180"/>
      <c r="N249" s="180"/>
      <c r="O249" s="187"/>
      <c r="P249" s="187" t="str">
        <f t="shared" si="9"/>
        <v>项目点检项配置-查询作业点检项数据</v>
      </c>
    </row>
    <row r="250" spans="1:16">
      <c r="A250" s="8">
        <v>249</v>
      </c>
      <c r="B250" s="213" t="s">
        <v>3472</v>
      </c>
      <c r="C250" s="180" t="s">
        <v>3476</v>
      </c>
      <c r="D250" s="214" t="s">
        <v>33</v>
      </c>
      <c r="E250" s="173" t="s">
        <v>4702</v>
      </c>
      <c r="F250" s="240"/>
      <c r="G250" s="187"/>
      <c r="H250" s="223" t="str">
        <f t="shared" si="10"/>
        <v>已对应</v>
      </c>
      <c r="I250" s="231">
        <v>16605</v>
      </c>
      <c r="J250" s="232">
        <f>SUMIFS(FP!$E$2:$E$1954,FP!$G$2:$G$1954,L250)</f>
        <v>0</v>
      </c>
      <c r="K250" s="233">
        <f t="shared" si="11"/>
        <v>0</v>
      </c>
      <c r="L250" s="173">
        <v>249</v>
      </c>
      <c r="M250" s="180"/>
      <c r="N250" s="180"/>
      <c r="O250" s="187"/>
      <c r="P250" s="187" t="str">
        <f t="shared" si="9"/>
        <v>项目点检项配置-新增作业点检项对应关系</v>
      </c>
    </row>
    <row r="251" spans="1:16">
      <c r="A251" s="8">
        <v>250</v>
      </c>
      <c r="B251" s="213" t="s">
        <v>3472</v>
      </c>
      <c r="C251" s="180" t="s">
        <v>3471</v>
      </c>
      <c r="D251" s="214" t="s">
        <v>33</v>
      </c>
      <c r="E251" s="173" t="s">
        <v>4702</v>
      </c>
      <c r="F251" s="240"/>
      <c r="G251" s="187"/>
      <c r="H251" s="223" t="str">
        <f t="shared" si="10"/>
        <v>已对应</v>
      </c>
      <c r="I251" s="231">
        <v>16605</v>
      </c>
      <c r="J251" s="232">
        <f>SUMIFS(FP!$E$2:$E$1954,FP!$G$2:$G$1954,L251)</f>
        <v>0</v>
      </c>
      <c r="K251" s="233">
        <f t="shared" si="11"/>
        <v>0</v>
      </c>
      <c r="L251" s="173">
        <v>250</v>
      </c>
      <c r="M251" s="180"/>
      <c r="N251" s="180" t="s">
        <v>3471</v>
      </c>
      <c r="O251" s="187" t="s">
        <v>4714</v>
      </c>
      <c r="P251" s="187" t="str">
        <f t="shared" si="9"/>
        <v>项目点检项配置-批量导入/导出</v>
      </c>
    </row>
    <row r="252" spans="1:16">
      <c r="A252" s="8">
        <v>251</v>
      </c>
      <c r="B252" s="213" t="s">
        <v>695</v>
      </c>
      <c r="C252" s="180" t="s">
        <v>3479</v>
      </c>
      <c r="D252" s="214" t="s">
        <v>33</v>
      </c>
      <c r="E252" s="173" t="s">
        <v>4702</v>
      </c>
      <c r="F252" s="240"/>
      <c r="G252" s="187"/>
      <c r="H252" s="223" t="str">
        <f t="shared" si="10"/>
        <v>已对应</v>
      </c>
      <c r="I252" s="231">
        <v>16605</v>
      </c>
      <c r="J252" s="232">
        <f>SUMIFS(FP!$E$2:$E$1954,FP!$G$2:$G$1954,L252)</f>
        <v>0</v>
      </c>
      <c r="K252" s="233">
        <f t="shared" si="11"/>
        <v>0</v>
      </c>
      <c r="L252" s="173">
        <v>251</v>
      </c>
      <c r="M252" s="180"/>
      <c r="N252" s="180"/>
      <c r="O252" s="187"/>
      <c r="P252" s="187" t="str">
        <f t="shared" si="9"/>
        <v>车型动力类型区-查询车型对应动力类型</v>
      </c>
    </row>
    <row r="253" spans="1:16">
      <c r="A253" s="8">
        <v>252</v>
      </c>
      <c r="B253" s="213" t="s">
        <v>695</v>
      </c>
      <c r="C253" s="180" t="s">
        <v>3481</v>
      </c>
      <c r="D253" s="214" t="s">
        <v>33</v>
      </c>
      <c r="E253" s="173" t="s">
        <v>4702</v>
      </c>
      <c r="F253" s="240"/>
      <c r="G253" s="187"/>
      <c r="H253" s="223" t="str">
        <f t="shared" si="10"/>
        <v>已对应</v>
      </c>
      <c r="I253" s="231">
        <v>16605</v>
      </c>
      <c r="J253" s="232">
        <f>SUMIFS(FP!$E$2:$E$1954,FP!$G$2:$G$1954,L253)</f>
        <v>0</v>
      </c>
      <c r="K253" s="233">
        <f t="shared" si="11"/>
        <v>0</v>
      </c>
      <c r="L253" s="173">
        <v>252</v>
      </c>
      <c r="M253" s="180"/>
      <c r="N253" s="180"/>
      <c r="O253" s="187"/>
      <c r="P253" s="187" t="str">
        <f t="shared" si="9"/>
        <v>车型动力类型区-新增车型对应动力类型</v>
      </c>
    </row>
    <row r="254" spans="1:16">
      <c r="A254" s="8">
        <v>253</v>
      </c>
      <c r="B254" s="213" t="s">
        <v>695</v>
      </c>
      <c r="C254" s="180" t="s">
        <v>3483</v>
      </c>
      <c r="D254" s="214" t="s">
        <v>33</v>
      </c>
      <c r="E254" s="173" t="s">
        <v>4702</v>
      </c>
      <c r="F254" s="240"/>
      <c r="G254" s="187"/>
      <c r="H254" s="223" t="str">
        <f t="shared" si="10"/>
        <v>已对应</v>
      </c>
      <c r="I254" s="231">
        <v>16605</v>
      </c>
      <c r="J254" s="232">
        <f>SUMIFS(FP!$E$2:$E$1954,FP!$G$2:$G$1954,L254)</f>
        <v>0</v>
      </c>
      <c r="K254" s="233">
        <f t="shared" si="11"/>
        <v>0</v>
      </c>
      <c r="L254" s="173">
        <v>253</v>
      </c>
      <c r="M254" s="180"/>
      <c r="N254" s="180"/>
      <c r="O254" s="187"/>
      <c r="P254" s="187" t="str">
        <f t="shared" si="9"/>
        <v>车型动力类型区-编辑车型的动力类型</v>
      </c>
    </row>
    <row r="255" spans="1:16">
      <c r="A255" s="8">
        <v>254</v>
      </c>
      <c r="B255" s="213" t="s">
        <v>695</v>
      </c>
      <c r="C255" s="180" t="s">
        <v>3471</v>
      </c>
      <c r="D255" s="214" t="s">
        <v>33</v>
      </c>
      <c r="E255" s="173" t="s">
        <v>4702</v>
      </c>
      <c r="F255" s="240"/>
      <c r="G255" s="187"/>
      <c r="H255" s="223" t="str">
        <f t="shared" si="10"/>
        <v>已对应</v>
      </c>
      <c r="I255" s="231">
        <v>16605</v>
      </c>
      <c r="J255" s="232">
        <f>SUMIFS(FP!$E$2:$E$1954,FP!$G$2:$G$1954,L255)</f>
        <v>0</v>
      </c>
      <c r="K255" s="233">
        <f t="shared" si="11"/>
        <v>0</v>
      </c>
      <c r="L255" s="173">
        <v>254</v>
      </c>
      <c r="M255" s="180"/>
      <c r="N255" s="180" t="s">
        <v>3471</v>
      </c>
      <c r="O255" s="187"/>
      <c r="P255" s="187" t="str">
        <f t="shared" si="9"/>
        <v>车型动力类型区-批量导入/导出</v>
      </c>
    </row>
    <row r="256" spans="1:16">
      <c r="A256" s="8">
        <v>255</v>
      </c>
      <c r="B256" s="213" t="s">
        <v>695</v>
      </c>
      <c r="C256" s="180" t="s">
        <v>3486</v>
      </c>
      <c r="D256" s="214" t="s">
        <v>33</v>
      </c>
      <c r="E256" s="173" t="s">
        <v>4702</v>
      </c>
      <c r="F256" s="240"/>
      <c r="G256" s="187"/>
      <c r="H256" s="223" t="str">
        <f t="shared" si="10"/>
        <v>已对应</v>
      </c>
      <c r="I256" s="231">
        <v>16605</v>
      </c>
      <c r="J256" s="232">
        <f>SUMIFS(FP!$E$2:$E$1954,FP!$G$2:$G$1954,L256)</f>
        <v>0</v>
      </c>
      <c r="K256" s="233">
        <f t="shared" si="11"/>
        <v>0</v>
      </c>
      <c r="L256" s="173">
        <v>255</v>
      </c>
      <c r="M256" s="180"/>
      <c r="N256" s="180"/>
      <c r="O256" s="187"/>
      <c r="P256" s="187" t="str">
        <f t="shared" si="9"/>
        <v>车型动力类型区-导出条件筛选</v>
      </c>
    </row>
    <row r="257" spans="1:16">
      <c r="A257" s="8">
        <v>256</v>
      </c>
      <c r="B257" s="213" t="s">
        <v>695</v>
      </c>
      <c r="C257" s="180" t="s">
        <v>696</v>
      </c>
      <c r="D257" s="214" t="s">
        <v>33</v>
      </c>
      <c r="E257" s="173" t="s">
        <v>4702</v>
      </c>
      <c r="F257" s="240"/>
      <c r="G257" s="214"/>
      <c r="H257" s="223" t="str">
        <f t="shared" si="10"/>
        <v>已对应</v>
      </c>
      <c r="I257" s="231">
        <v>16605</v>
      </c>
      <c r="J257" s="232">
        <f>SUMIFS(FP!$E$2:$E$1954,FP!$G$2:$G$1954,L257)</f>
        <v>0</v>
      </c>
      <c r="K257" s="233">
        <f t="shared" si="11"/>
        <v>0</v>
      </c>
      <c r="L257" s="173">
        <v>256</v>
      </c>
      <c r="M257" s="180"/>
      <c r="N257" s="180"/>
      <c r="O257" s="187"/>
      <c r="P257" s="187" t="str">
        <f t="shared" si="9"/>
        <v>车型动力类型区-客户基础属性筛选</v>
      </c>
    </row>
    <row r="258" spans="1:16">
      <c r="A258" s="8">
        <v>257</v>
      </c>
      <c r="B258" s="237" t="s">
        <v>89</v>
      </c>
      <c r="C258" s="180" t="s">
        <v>3489</v>
      </c>
      <c r="D258" s="214" t="s">
        <v>33</v>
      </c>
      <c r="E258" s="173" t="s">
        <v>4702</v>
      </c>
      <c r="F258" s="240"/>
      <c r="G258" s="187"/>
      <c r="H258" s="223" t="str">
        <f t="shared" si="10"/>
        <v>已对应</v>
      </c>
      <c r="I258" s="231">
        <v>16605</v>
      </c>
      <c r="J258" s="232">
        <f>SUMIFS(FP!$E$2:$E$1954,FP!$G$2:$G$1954,L258)</f>
        <v>0</v>
      </c>
      <c r="K258" s="233">
        <f t="shared" si="11"/>
        <v>0</v>
      </c>
      <c r="L258" s="173">
        <v>257</v>
      </c>
      <c r="M258" s="180"/>
      <c r="N258" s="180"/>
      <c r="O258" s="187"/>
      <c r="P258" s="187" t="str">
        <f t="shared" ref="P258:P321" si="12">B258&amp;"-"&amp;C258</f>
        <v>客户数据提取-导出范围筛选</v>
      </c>
    </row>
    <row r="259" spans="1:16">
      <c r="A259" s="8">
        <v>258</v>
      </c>
      <c r="B259" s="237" t="s">
        <v>89</v>
      </c>
      <c r="C259" s="180" t="s">
        <v>90</v>
      </c>
      <c r="D259" s="214" t="s">
        <v>33</v>
      </c>
      <c r="E259" s="173" t="s">
        <v>4702</v>
      </c>
      <c r="F259" s="240"/>
      <c r="G259" s="214"/>
      <c r="H259" s="223" t="str">
        <f t="shared" ref="H259:H322" si="13">IF(ISBLANK(L259),"未对应","已对应")</f>
        <v>已对应</v>
      </c>
      <c r="I259" s="231">
        <v>16605</v>
      </c>
      <c r="J259" s="232">
        <f>SUMIFS(FP!$E$2:$E$1954,FP!$G$2:$G$1954,L259)</f>
        <v>7847.38318965515</v>
      </c>
      <c r="K259" s="233">
        <f t="shared" ref="K259:K322" si="14">J259/I259</f>
        <v>0.472591580226146</v>
      </c>
      <c r="L259" s="173">
        <v>258</v>
      </c>
      <c r="M259" s="180"/>
      <c r="N259" s="180"/>
      <c r="O259" s="187"/>
      <c r="P259" s="187" t="str">
        <f t="shared" si="12"/>
        <v>客户数据提取-设置提取条件范围区间</v>
      </c>
    </row>
    <row r="260" spans="1:16">
      <c r="A260" s="8">
        <v>259</v>
      </c>
      <c r="B260" s="237" t="s">
        <v>89</v>
      </c>
      <c r="C260" s="180" t="s">
        <v>3492</v>
      </c>
      <c r="D260" s="214" t="s">
        <v>33</v>
      </c>
      <c r="E260" s="173" t="s">
        <v>4702</v>
      </c>
      <c r="F260" s="240"/>
      <c r="G260" s="187"/>
      <c r="H260" s="223" t="str">
        <f t="shared" si="13"/>
        <v>已对应</v>
      </c>
      <c r="I260" s="231">
        <v>16605</v>
      </c>
      <c r="J260" s="232">
        <f>SUMIFS(FP!$E$2:$E$1954,FP!$G$2:$G$1954,L260)</f>
        <v>0</v>
      </c>
      <c r="K260" s="233">
        <f t="shared" si="14"/>
        <v>0</v>
      </c>
      <c r="L260" s="173">
        <v>259</v>
      </c>
      <c r="M260" s="180"/>
      <c r="N260" s="180"/>
      <c r="O260" s="187"/>
      <c r="P260" s="187" t="str">
        <f t="shared" si="12"/>
        <v>客户数据提取-添加导出条件</v>
      </c>
    </row>
    <row r="261" spans="1:16">
      <c r="A261" s="8">
        <v>260</v>
      </c>
      <c r="B261" s="237" t="s">
        <v>89</v>
      </c>
      <c r="C261" s="180" t="s">
        <v>3494</v>
      </c>
      <c r="D261" s="214" t="s">
        <v>33</v>
      </c>
      <c r="E261" s="173" t="s">
        <v>4702</v>
      </c>
      <c r="F261" s="240"/>
      <c r="G261" s="187"/>
      <c r="H261" s="223" t="str">
        <f t="shared" si="13"/>
        <v>已对应</v>
      </c>
      <c r="I261" s="231">
        <v>16605</v>
      </c>
      <c r="J261" s="232">
        <f>SUMIFS(FP!$E$2:$E$1954,FP!$G$2:$G$1954,L261)</f>
        <v>0</v>
      </c>
      <c r="K261" s="233">
        <f t="shared" si="14"/>
        <v>0</v>
      </c>
      <c r="L261" s="173">
        <v>260</v>
      </c>
      <c r="M261" s="180"/>
      <c r="N261" s="180"/>
      <c r="O261" s="187"/>
      <c r="P261" s="187" t="str">
        <f t="shared" si="12"/>
        <v>客户数据提取-开始导出</v>
      </c>
    </row>
    <row r="262" spans="1:16">
      <c r="A262" s="8">
        <v>261</v>
      </c>
      <c r="B262" s="237" t="s">
        <v>89</v>
      </c>
      <c r="C262" s="180" t="s">
        <v>3496</v>
      </c>
      <c r="D262" s="214" t="s">
        <v>33</v>
      </c>
      <c r="E262" s="173" t="s">
        <v>4702</v>
      </c>
      <c r="F262" s="240"/>
      <c r="G262" s="187"/>
      <c r="H262" s="223" t="str">
        <f t="shared" si="13"/>
        <v>已对应</v>
      </c>
      <c r="I262" s="231">
        <v>16605</v>
      </c>
      <c r="J262" s="232">
        <f>SUMIFS(FP!$E$2:$E$1954,FP!$G$2:$G$1954,L262)</f>
        <v>0</v>
      </c>
      <c r="K262" s="233">
        <f t="shared" si="14"/>
        <v>0</v>
      </c>
      <c r="L262" s="173">
        <v>261</v>
      </c>
      <c r="M262" s="180"/>
      <c r="N262" s="180"/>
      <c r="O262" s="187"/>
      <c r="P262" s="187" t="str">
        <f t="shared" si="12"/>
        <v>客户数据提取-文件导出确认弹窗</v>
      </c>
    </row>
    <row r="263" spans="1:16">
      <c r="A263" s="8">
        <v>262</v>
      </c>
      <c r="B263" s="237" t="s">
        <v>89</v>
      </c>
      <c r="C263" s="180" t="s">
        <v>3498</v>
      </c>
      <c r="D263" s="214" t="s">
        <v>33</v>
      </c>
      <c r="E263" s="173" t="s">
        <v>4702</v>
      </c>
      <c r="F263" s="240"/>
      <c r="G263" s="187"/>
      <c r="H263" s="223" t="str">
        <f t="shared" si="13"/>
        <v>已对应</v>
      </c>
      <c r="I263" s="231">
        <v>16605</v>
      </c>
      <c r="J263" s="232">
        <f>SUMIFS(FP!$E$2:$E$1954,FP!$G$2:$G$1954,L263)</f>
        <v>0</v>
      </c>
      <c r="K263" s="233">
        <f t="shared" si="14"/>
        <v>0</v>
      </c>
      <c r="L263" s="173">
        <v>262</v>
      </c>
      <c r="M263" s="180"/>
      <c r="N263" s="180"/>
      <c r="O263" s="187"/>
      <c r="P263" s="187" t="str">
        <f t="shared" si="12"/>
        <v>客户数据提取-文件登记成功</v>
      </c>
    </row>
    <row r="264" spans="1:16">
      <c r="A264" s="8">
        <v>263</v>
      </c>
      <c r="B264" s="237" t="s">
        <v>89</v>
      </c>
      <c r="C264" s="180" t="s">
        <v>3500</v>
      </c>
      <c r="D264" s="214" t="s">
        <v>33</v>
      </c>
      <c r="E264" s="173" t="s">
        <v>4702</v>
      </c>
      <c r="F264" s="240"/>
      <c r="G264" s="187"/>
      <c r="H264" s="223" t="str">
        <f t="shared" si="13"/>
        <v>已对应</v>
      </c>
      <c r="I264" s="231">
        <v>16605</v>
      </c>
      <c r="J264" s="232">
        <f>SUMIFS(FP!$E$2:$E$1954,FP!$G$2:$G$1954,L264)</f>
        <v>0</v>
      </c>
      <c r="K264" s="233">
        <f t="shared" si="14"/>
        <v>0</v>
      </c>
      <c r="L264" s="173">
        <v>263</v>
      </c>
      <c r="M264" s="180"/>
      <c r="N264" s="180"/>
      <c r="O264" s="187"/>
      <c r="P264" s="187" t="str">
        <f t="shared" si="12"/>
        <v>客户数据提取-文件下载成功</v>
      </c>
    </row>
    <row r="265" spans="1:16">
      <c r="A265" s="8">
        <v>264</v>
      </c>
      <c r="B265" s="213" t="s">
        <v>3503</v>
      </c>
      <c r="C265" s="180" t="s">
        <v>3502</v>
      </c>
      <c r="D265" s="214" t="s">
        <v>33</v>
      </c>
      <c r="E265" s="173" t="s">
        <v>4702</v>
      </c>
      <c r="F265" s="240"/>
      <c r="G265" s="187"/>
      <c r="H265" s="223" t="str">
        <f t="shared" si="13"/>
        <v>已对应</v>
      </c>
      <c r="I265" s="231">
        <v>16605</v>
      </c>
      <c r="J265" s="232">
        <f>SUMIFS(FP!$E$2:$E$1954,FP!$G$2:$G$1954,L265)</f>
        <v>0</v>
      </c>
      <c r="K265" s="233">
        <f t="shared" si="14"/>
        <v>0</v>
      </c>
      <c r="L265" s="173">
        <v>264</v>
      </c>
      <c r="M265" s="180"/>
      <c r="N265" s="180"/>
      <c r="O265" s="187"/>
      <c r="P265" s="187" t="str">
        <f t="shared" si="12"/>
        <v>导出记录-查看生成记录</v>
      </c>
    </row>
    <row r="266" spans="1:16">
      <c r="A266" s="8">
        <v>265</v>
      </c>
      <c r="B266" s="213" t="s">
        <v>3503</v>
      </c>
      <c r="C266" s="180" t="s">
        <v>3505</v>
      </c>
      <c r="D266" s="214" t="s">
        <v>33</v>
      </c>
      <c r="E266" s="173" t="s">
        <v>4702</v>
      </c>
      <c r="F266" s="240"/>
      <c r="G266" s="187"/>
      <c r="H266" s="223" t="str">
        <f t="shared" si="13"/>
        <v>已对应</v>
      </c>
      <c r="I266" s="231">
        <v>16605</v>
      </c>
      <c r="J266" s="232">
        <f>SUMIFS(FP!$E$2:$E$1954,FP!$G$2:$G$1954,L266)</f>
        <v>0</v>
      </c>
      <c r="K266" s="233">
        <f t="shared" si="14"/>
        <v>0</v>
      </c>
      <c r="L266" s="173">
        <v>265</v>
      </c>
      <c r="M266" s="180"/>
      <c r="N266" s="180"/>
      <c r="O266" s="187"/>
      <c r="P266" s="187" t="str">
        <f t="shared" si="12"/>
        <v>导出记录-下载生成文件</v>
      </c>
    </row>
    <row r="267" spans="1:16">
      <c r="A267" s="8">
        <v>266</v>
      </c>
      <c r="B267" s="213" t="s">
        <v>3503</v>
      </c>
      <c r="C267" s="180" t="s">
        <v>3507</v>
      </c>
      <c r="D267" s="214" t="s">
        <v>33</v>
      </c>
      <c r="E267" s="173" t="s">
        <v>4702</v>
      </c>
      <c r="F267" s="240"/>
      <c r="G267" s="187"/>
      <c r="H267" s="223" t="str">
        <f t="shared" si="13"/>
        <v>已对应</v>
      </c>
      <c r="I267" s="231">
        <v>16605</v>
      </c>
      <c r="J267" s="232">
        <f>SUMIFS(FP!$E$2:$E$1954,FP!$G$2:$G$1954,L267)</f>
        <v>0</v>
      </c>
      <c r="K267" s="233">
        <f t="shared" si="14"/>
        <v>0</v>
      </c>
      <c r="L267" s="173">
        <v>266</v>
      </c>
      <c r="M267" s="180"/>
      <c r="N267" s="180"/>
      <c r="O267" s="187"/>
      <c r="P267" s="187" t="str">
        <f t="shared" si="12"/>
        <v>导出记录-批量下载</v>
      </c>
    </row>
    <row r="268" spans="1:16">
      <c r="A268" s="8">
        <v>267</v>
      </c>
      <c r="B268" s="237" t="s">
        <v>4369</v>
      </c>
      <c r="C268" s="180" t="s">
        <v>4368</v>
      </c>
      <c r="D268" s="214" t="s">
        <v>24</v>
      </c>
      <c r="E268" s="173" t="s">
        <v>4702</v>
      </c>
      <c r="F268" s="222"/>
      <c r="G268" s="187"/>
      <c r="H268" s="223" t="str">
        <f t="shared" si="13"/>
        <v>已对应</v>
      </c>
      <c r="I268" s="231">
        <v>16605</v>
      </c>
      <c r="J268" s="232">
        <f>SUMIFS(FP!$E$2:$E$1954,FP!$G$2:$G$1954,L268)</f>
        <v>0</v>
      </c>
      <c r="K268" s="233">
        <f t="shared" si="14"/>
        <v>0</v>
      </c>
      <c r="L268" s="173">
        <v>267</v>
      </c>
      <c r="M268" s="180"/>
      <c r="N268" s="180"/>
      <c r="O268" s="187"/>
      <c r="P268" s="187" t="str">
        <f t="shared" si="12"/>
        <v>服务部门上传-上传文件信息</v>
      </c>
    </row>
    <row r="269" spans="1:16">
      <c r="A269" s="8">
        <v>268</v>
      </c>
      <c r="B269" s="237" t="s">
        <v>4369</v>
      </c>
      <c r="C269" s="180" t="s">
        <v>4371</v>
      </c>
      <c r="D269" s="214" t="s">
        <v>24</v>
      </c>
      <c r="E269" s="173" t="s">
        <v>4702</v>
      </c>
      <c r="F269" s="222"/>
      <c r="G269" s="187"/>
      <c r="H269" s="223" t="str">
        <f t="shared" si="13"/>
        <v>已对应</v>
      </c>
      <c r="I269" s="231">
        <v>16605</v>
      </c>
      <c r="J269" s="232">
        <f>SUMIFS(FP!$E$2:$E$1954,FP!$G$2:$G$1954,L269)</f>
        <v>0</v>
      </c>
      <c r="K269" s="233">
        <f t="shared" si="14"/>
        <v>0</v>
      </c>
      <c r="L269" s="173">
        <v>268</v>
      </c>
      <c r="M269" s="180"/>
      <c r="N269" s="180"/>
      <c r="O269" s="187"/>
      <c r="P269" s="187" t="str">
        <f t="shared" si="12"/>
        <v>服务部门上传-检索页面</v>
      </c>
    </row>
    <row r="270" spans="1:16">
      <c r="A270" s="8">
        <v>269</v>
      </c>
      <c r="B270" s="237" t="s">
        <v>2067</v>
      </c>
      <c r="C270" s="180" t="s">
        <v>2068</v>
      </c>
      <c r="D270" s="214" t="s">
        <v>24</v>
      </c>
      <c r="E270" s="173" t="s">
        <v>4702</v>
      </c>
      <c r="F270" s="222"/>
      <c r="G270" s="187"/>
      <c r="H270" s="223" t="str">
        <f t="shared" si="13"/>
        <v>已对应</v>
      </c>
      <c r="I270" s="231">
        <v>16605</v>
      </c>
      <c r="J270" s="232">
        <f>SUMIFS(FP!$E$2:$E$1954,FP!$G$2:$G$1954,L270)</f>
        <v>10986.3364655172</v>
      </c>
      <c r="K270" s="233">
        <f t="shared" si="14"/>
        <v>0.661628212316604</v>
      </c>
      <c r="L270" s="173">
        <v>269</v>
      </c>
      <c r="M270" s="180"/>
      <c r="N270" s="180"/>
      <c r="O270" s="187"/>
      <c r="P270" s="187" t="str">
        <f t="shared" si="12"/>
        <v>服务部门下载-上传结果下载</v>
      </c>
    </row>
    <row r="271" spans="1:16">
      <c r="A271" s="8">
        <v>270</v>
      </c>
      <c r="B271" s="237" t="s">
        <v>2067</v>
      </c>
      <c r="C271" s="180" t="s">
        <v>2067</v>
      </c>
      <c r="D271" s="214" t="s">
        <v>24</v>
      </c>
      <c r="E271" s="173" t="s">
        <v>4702</v>
      </c>
      <c r="F271" s="222"/>
      <c r="G271" s="187"/>
      <c r="H271" s="223" t="str">
        <f t="shared" si="13"/>
        <v>已对应</v>
      </c>
      <c r="I271" s="231">
        <v>16605</v>
      </c>
      <c r="J271" s="232">
        <f>SUMIFS(FP!$E$2:$E$1954,FP!$G$2:$G$1954,L271)</f>
        <v>0</v>
      </c>
      <c r="K271" s="233">
        <f t="shared" si="14"/>
        <v>0</v>
      </c>
      <c r="L271" s="173">
        <v>270</v>
      </c>
      <c r="M271" s="180"/>
      <c r="N271" s="180"/>
      <c r="O271" s="187"/>
      <c r="P271" s="187" t="str">
        <f t="shared" si="12"/>
        <v>服务部门下载-服务部门下载</v>
      </c>
    </row>
    <row r="272" spans="1:16">
      <c r="A272" s="243">
        <v>271</v>
      </c>
      <c r="B272" s="248" t="s">
        <v>4715</v>
      </c>
      <c r="C272" s="235" t="s">
        <v>4716</v>
      </c>
      <c r="D272" s="228" t="s">
        <v>33</v>
      </c>
      <c r="E272" s="246" t="s">
        <v>4702</v>
      </c>
      <c r="F272" s="222"/>
      <c r="G272" s="228" t="s">
        <v>519</v>
      </c>
      <c r="H272" s="223" t="str">
        <f t="shared" si="13"/>
        <v>未对应</v>
      </c>
      <c r="I272" s="231">
        <v>16605</v>
      </c>
      <c r="J272" s="232">
        <f>SUMIFS(FP!$E$2:$E$1954,FP!$G$2:$G$1954,L272)</f>
        <v>0</v>
      </c>
      <c r="K272" s="233">
        <f t="shared" si="14"/>
        <v>0</v>
      </c>
      <c r="L272" s="246"/>
      <c r="M272" s="235"/>
      <c r="N272" s="235"/>
      <c r="O272" s="236"/>
      <c r="P272" s="236" t="str">
        <f t="shared" si="12"/>
        <v>业务相关维护-关键词搜索</v>
      </c>
    </row>
    <row r="273" spans="1:16">
      <c r="A273" s="243">
        <v>272</v>
      </c>
      <c r="B273" s="248" t="s">
        <v>4715</v>
      </c>
      <c r="C273" s="235" t="s">
        <v>4716</v>
      </c>
      <c r="D273" s="228" t="s">
        <v>33</v>
      </c>
      <c r="E273" s="246" t="s">
        <v>4702</v>
      </c>
      <c r="F273" s="222"/>
      <c r="G273" s="228" t="s">
        <v>519</v>
      </c>
      <c r="H273" s="223" t="str">
        <f t="shared" si="13"/>
        <v>未对应</v>
      </c>
      <c r="I273" s="231">
        <v>16605</v>
      </c>
      <c r="J273" s="232">
        <f>SUMIFS(FP!$E$2:$E$1954,FP!$G$2:$G$1954,L273)</f>
        <v>0</v>
      </c>
      <c r="K273" s="233">
        <f t="shared" si="14"/>
        <v>0</v>
      </c>
      <c r="L273" s="246"/>
      <c r="M273" s="235"/>
      <c r="N273" s="235" t="s">
        <v>4716</v>
      </c>
      <c r="O273" s="236" t="s">
        <v>4717</v>
      </c>
      <c r="P273" s="236" t="str">
        <f t="shared" si="12"/>
        <v>业务相关维护-关键词搜索</v>
      </c>
    </row>
    <row r="274" spans="1:16">
      <c r="A274" s="243">
        <v>273</v>
      </c>
      <c r="B274" s="248" t="s">
        <v>4715</v>
      </c>
      <c r="C274" s="235" t="s">
        <v>4718</v>
      </c>
      <c r="D274" s="228" t="s">
        <v>33</v>
      </c>
      <c r="E274" s="246" t="s">
        <v>4702</v>
      </c>
      <c r="F274" s="222"/>
      <c r="G274" s="228" t="s">
        <v>519</v>
      </c>
      <c r="H274" s="223" t="str">
        <f t="shared" si="13"/>
        <v>未对应</v>
      </c>
      <c r="I274" s="231">
        <v>16605</v>
      </c>
      <c r="J274" s="232">
        <f>SUMIFS(FP!$E$2:$E$1954,FP!$G$2:$G$1954,L274)</f>
        <v>0</v>
      </c>
      <c r="K274" s="233">
        <f t="shared" si="14"/>
        <v>0</v>
      </c>
      <c r="L274" s="246"/>
      <c r="M274" s="235"/>
      <c r="N274" s="235"/>
      <c r="O274" s="236"/>
      <c r="P274" s="236" t="str">
        <f t="shared" si="12"/>
        <v>业务相关维护-目录快捷跳转</v>
      </c>
    </row>
    <row r="275" spans="1:16">
      <c r="A275" s="243">
        <v>274</v>
      </c>
      <c r="B275" s="248" t="s">
        <v>4715</v>
      </c>
      <c r="C275" s="235" t="s">
        <v>4719</v>
      </c>
      <c r="D275" s="228" t="s">
        <v>33</v>
      </c>
      <c r="E275" s="246" t="s">
        <v>4702</v>
      </c>
      <c r="F275" s="222"/>
      <c r="G275" s="228" t="s">
        <v>519</v>
      </c>
      <c r="H275" s="223" t="str">
        <f t="shared" si="13"/>
        <v>未对应</v>
      </c>
      <c r="I275" s="231">
        <v>16605</v>
      </c>
      <c r="J275" s="232">
        <f>SUMIFS(FP!$E$2:$E$1954,FP!$G$2:$G$1954,L275)</f>
        <v>0</v>
      </c>
      <c r="K275" s="233">
        <f t="shared" si="14"/>
        <v>0</v>
      </c>
      <c r="L275" s="246"/>
      <c r="M275" s="235"/>
      <c r="N275" s="235"/>
      <c r="O275" s="236"/>
      <c r="P275" s="236" t="str">
        <f t="shared" si="12"/>
        <v>业务相关维护-设置快捷跳转</v>
      </c>
    </row>
    <row r="276" spans="1:16">
      <c r="A276" s="243">
        <v>275</v>
      </c>
      <c r="B276" s="248" t="s">
        <v>4720</v>
      </c>
      <c r="C276" s="235" t="s">
        <v>4716</v>
      </c>
      <c r="D276" s="228" t="s">
        <v>33</v>
      </c>
      <c r="E276" s="246" t="s">
        <v>4702</v>
      </c>
      <c r="F276" s="222"/>
      <c r="G276" s="228" t="s">
        <v>519</v>
      </c>
      <c r="H276" s="223" t="str">
        <f t="shared" si="13"/>
        <v>未对应</v>
      </c>
      <c r="I276" s="231">
        <v>16605</v>
      </c>
      <c r="J276" s="232">
        <f>SUMIFS(FP!$E$2:$E$1954,FP!$G$2:$G$1954,L276)</f>
        <v>0</v>
      </c>
      <c r="K276" s="233">
        <f t="shared" si="14"/>
        <v>0</v>
      </c>
      <c r="L276" s="246"/>
      <c r="M276" s="235"/>
      <c r="N276" s="235" t="s">
        <v>4716</v>
      </c>
      <c r="O276" s="236"/>
      <c r="P276" s="236" t="str">
        <f t="shared" si="12"/>
        <v>财务相关维护-关键词搜索</v>
      </c>
    </row>
    <row r="277" spans="1:16">
      <c r="A277" s="243">
        <v>276</v>
      </c>
      <c r="B277" s="248" t="s">
        <v>4720</v>
      </c>
      <c r="C277" s="235" t="s">
        <v>4716</v>
      </c>
      <c r="D277" s="228" t="s">
        <v>33</v>
      </c>
      <c r="E277" s="246" t="s">
        <v>4702</v>
      </c>
      <c r="F277" s="222"/>
      <c r="G277" s="228" t="s">
        <v>519</v>
      </c>
      <c r="H277" s="223" t="str">
        <f t="shared" si="13"/>
        <v>未对应</v>
      </c>
      <c r="I277" s="231">
        <v>16605</v>
      </c>
      <c r="J277" s="232">
        <f>SUMIFS(FP!$E$2:$E$1954,FP!$G$2:$G$1954,L277)</f>
        <v>0</v>
      </c>
      <c r="K277" s="233">
        <f t="shared" si="14"/>
        <v>0</v>
      </c>
      <c r="L277" s="246"/>
      <c r="M277" s="235"/>
      <c r="N277" s="235" t="s">
        <v>4716</v>
      </c>
      <c r="O277" s="236" t="s">
        <v>4721</v>
      </c>
      <c r="P277" s="236" t="str">
        <f t="shared" si="12"/>
        <v>财务相关维护-关键词搜索</v>
      </c>
    </row>
    <row r="278" spans="1:16">
      <c r="A278" s="243">
        <v>277</v>
      </c>
      <c r="B278" s="248" t="s">
        <v>4720</v>
      </c>
      <c r="C278" s="235" t="s">
        <v>4718</v>
      </c>
      <c r="D278" s="228" t="s">
        <v>33</v>
      </c>
      <c r="E278" s="246" t="s">
        <v>4702</v>
      </c>
      <c r="F278" s="222"/>
      <c r="G278" s="228" t="s">
        <v>519</v>
      </c>
      <c r="H278" s="223" t="str">
        <f t="shared" si="13"/>
        <v>未对应</v>
      </c>
      <c r="I278" s="231">
        <v>16605</v>
      </c>
      <c r="J278" s="232">
        <f>SUMIFS(FP!$E$2:$E$1954,FP!$G$2:$G$1954,L278)</f>
        <v>0</v>
      </c>
      <c r="K278" s="233">
        <f t="shared" si="14"/>
        <v>0</v>
      </c>
      <c r="L278" s="246"/>
      <c r="M278" s="235"/>
      <c r="N278" s="235" t="s">
        <v>4718</v>
      </c>
      <c r="O278" s="236"/>
      <c r="P278" s="236" t="str">
        <f t="shared" si="12"/>
        <v>财务相关维护-目录快捷跳转</v>
      </c>
    </row>
    <row r="279" spans="1:16">
      <c r="A279" s="243">
        <v>278</v>
      </c>
      <c r="B279" s="248" t="s">
        <v>4720</v>
      </c>
      <c r="C279" s="235" t="s">
        <v>4719</v>
      </c>
      <c r="D279" s="228" t="s">
        <v>33</v>
      </c>
      <c r="E279" s="246" t="s">
        <v>4702</v>
      </c>
      <c r="F279" s="222"/>
      <c r="G279" s="228" t="s">
        <v>519</v>
      </c>
      <c r="H279" s="223" t="str">
        <f t="shared" si="13"/>
        <v>未对应</v>
      </c>
      <c r="I279" s="231">
        <v>16605</v>
      </c>
      <c r="J279" s="232">
        <f>SUMIFS(FP!$E$2:$E$1954,FP!$G$2:$G$1954,L279)</f>
        <v>0</v>
      </c>
      <c r="K279" s="233">
        <f t="shared" si="14"/>
        <v>0</v>
      </c>
      <c r="L279" s="246"/>
      <c r="M279" s="235"/>
      <c r="N279" s="235" t="s">
        <v>4719</v>
      </c>
      <c r="O279" s="236"/>
      <c r="P279" s="236" t="str">
        <f t="shared" si="12"/>
        <v>财务相关维护-设置快捷跳转</v>
      </c>
    </row>
    <row r="280" spans="1:16">
      <c r="A280" s="8">
        <v>279</v>
      </c>
      <c r="B280" s="237" t="s">
        <v>1854</v>
      </c>
      <c r="C280" s="180" t="s">
        <v>1855</v>
      </c>
      <c r="D280" s="214" t="s">
        <v>24</v>
      </c>
      <c r="E280" s="173" t="s">
        <v>4702</v>
      </c>
      <c r="F280" s="222"/>
      <c r="G280" s="187"/>
      <c r="H280" s="223" t="str">
        <f t="shared" si="13"/>
        <v>已对应</v>
      </c>
      <c r="I280" s="231">
        <v>16605</v>
      </c>
      <c r="J280" s="232">
        <f>SUMIFS(FP!$E$2:$E$1954,FP!$G$2:$G$1954,L280)</f>
        <v>7847.38318965515</v>
      </c>
      <c r="K280" s="233">
        <f t="shared" si="14"/>
        <v>0.472591580226146</v>
      </c>
      <c r="L280" s="173">
        <v>279</v>
      </c>
      <c r="M280" s="180"/>
      <c r="N280" s="180"/>
      <c r="O280" s="187"/>
      <c r="P280" s="187" t="str">
        <f t="shared" si="12"/>
        <v>维修类型-查询维修类型</v>
      </c>
    </row>
    <row r="281" spans="1:16">
      <c r="A281" s="8">
        <v>280</v>
      </c>
      <c r="B281" s="237" t="s">
        <v>1854</v>
      </c>
      <c r="C281" s="180" t="s">
        <v>1861</v>
      </c>
      <c r="D281" s="214" t="s">
        <v>24</v>
      </c>
      <c r="E281" s="173" t="s">
        <v>4702</v>
      </c>
      <c r="F281" s="222"/>
      <c r="G281" s="187"/>
      <c r="H281" s="223" t="str">
        <f t="shared" si="13"/>
        <v>已对应</v>
      </c>
      <c r="I281" s="231">
        <v>16605</v>
      </c>
      <c r="J281" s="232">
        <f>SUMIFS(FP!$E$2:$E$1954,FP!$G$2:$G$1954,L281)</f>
        <v>6277.90655172412</v>
      </c>
      <c r="K281" s="233">
        <f t="shared" si="14"/>
        <v>0.378073264180917</v>
      </c>
      <c r="L281" s="173">
        <v>280</v>
      </c>
      <c r="M281" s="180"/>
      <c r="N281" s="180"/>
      <c r="O281" s="187"/>
      <c r="P281" s="187" t="str">
        <f t="shared" si="12"/>
        <v>维修类型-新建维修类型</v>
      </c>
    </row>
    <row r="282" spans="1:16">
      <c r="A282" s="8">
        <v>281</v>
      </c>
      <c r="B282" s="237" t="s">
        <v>1854</v>
      </c>
      <c r="C282" s="180" t="s">
        <v>1867</v>
      </c>
      <c r="D282" s="214" t="s">
        <v>24</v>
      </c>
      <c r="E282" s="173" t="s">
        <v>4702</v>
      </c>
      <c r="F282" s="222"/>
      <c r="G282" s="187"/>
      <c r="H282" s="223" t="str">
        <f t="shared" si="13"/>
        <v>已对应</v>
      </c>
      <c r="I282" s="231">
        <v>16605</v>
      </c>
      <c r="J282" s="232">
        <f>SUMIFS(FP!$E$2:$E$1954,FP!$G$2:$G$1954,L282)</f>
        <v>6277.90655172412</v>
      </c>
      <c r="K282" s="233">
        <f t="shared" si="14"/>
        <v>0.378073264180917</v>
      </c>
      <c r="L282" s="173">
        <v>281</v>
      </c>
      <c r="M282" s="180"/>
      <c r="N282" s="180"/>
      <c r="O282" s="187"/>
      <c r="P282" s="187" t="str">
        <f t="shared" si="12"/>
        <v>维修类型-更新维修类型</v>
      </c>
    </row>
    <row r="283" spans="1:16">
      <c r="A283" s="8">
        <v>282</v>
      </c>
      <c r="B283" s="237" t="s">
        <v>1914</v>
      </c>
      <c r="C283" s="180" t="s">
        <v>1919</v>
      </c>
      <c r="D283" s="214" t="s">
        <v>24</v>
      </c>
      <c r="E283" s="173" t="s">
        <v>4702</v>
      </c>
      <c r="F283" s="222"/>
      <c r="G283" s="214"/>
      <c r="H283" s="223" t="str">
        <f t="shared" si="13"/>
        <v>已对应</v>
      </c>
      <c r="I283" s="231">
        <v>16605</v>
      </c>
      <c r="J283" s="232">
        <f>SUMIFS(FP!$E$2:$E$1954,FP!$G$2:$G$1954,L283)</f>
        <v>7847.38318965515</v>
      </c>
      <c r="K283" s="233">
        <f t="shared" si="14"/>
        <v>0.472591580226146</v>
      </c>
      <c r="L283" s="8">
        <v>282</v>
      </c>
      <c r="M283" s="247"/>
      <c r="N283" s="180"/>
      <c r="O283" s="187"/>
      <c r="P283" s="187" t="str">
        <f t="shared" si="12"/>
        <v>维修代码对照表-查询维修代码</v>
      </c>
    </row>
    <row r="284" spans="1:16">
      <c r="A284" s="8">
        <v>283</v>
      </c>
      <c r="B284" s="237" t="s">
        <v>1914</v>
      </c>
      <c r="C284" s="180" t="s">
        <v>1924</v>
      </c>
      <c r="D284" s="214" t="s">
        <v>24</v>
      </c>
      <c r="E284" s="173" t="s">
        <v>4702</v>
      </c>
      <c r="F284" s="222"/>
      <c r="G284" s="214"/>
      <c r="H284" s="223" t="str">
        <f t="shared" si="13"/>
        <v>已对应</v>
      </c>
      <c r="I284" s="231">
        <v>16605</v>
      </c>
      <c r="J284" s="232">
        <f>SUMIFS(FP!$E$2:$E$1954,FP!$G$2:$G$1954,L284)</f>
        <v>6277.90655172412</v>
      </c>
      <c r="K284" s="233">
        <f t="shared" si="14"/>
        <v>0.378073264180917</v>
      </c>
      <c r="L284" s="8">
        <v>283</v>
      </c>
      <c r="M284" s="247"/>
      <c r="N284" s="180" t="s">
        <v>1924</v>
      </c>
      <c r="O284" s="187" t="s">
        <v>4722</v>
      </c>
      <c r="P284" s="187" t="str">
        <f t="shared" si="12"/>
        <v>维修代码对照表-新建维修代码</v>
      </c>
    </row>
    <row r="285" spans="1:16">
      <c r="A285" s="8">
        <v>284</v>
      </c>
      <c r="B285" s="237" t="s">
        <v>1914</v>
      </c>
      <c r="C285" s="180" t="s">
        <v>1928</v>
      </c>
      <c r="D285" s="214" t="s">
        <v>24</v>
      </c>
      <c r="E285" s="173" t="s">
        <v>4702</v>
      </c>
      <c r="F285" s="222"/>
      <c r="G285" s="214"/>
      <c r="H285" s="223" t="str">
        <f t="shared" si="13"/>
        <v>已对应</v>
      </c>
      <c r="I285" s="231">
        <v>16605</v>
      </c>
      <c r="J285" s="232">
        <f>SUMIFS(FP!$E$2:$E$1954,FP!$G$2:$G$1954,L285)</f>
        <v>6277.90655172412</v>
      </c>
      <c r="K285" s="233">
        <f t="shared" si="14"/>
        <v>0.378073264180917</v>
      </c>
      <c r="L285" s="8">
        <v>284</v>
      </c>
      <c r="M285" s="247"/>
      <c r="N285" s="180" t="s">
        <v>1928</v>
      </c>
      <c r="O285" s="187" t="s">
        <v>4723</v>
      </c>
      <c r="P285" s="187" t="str">
        <f t="shared" si="12"/>
        <v>维修代码对照表-变更维修代码</v>
      </c>
    </row>
    <row r="286" spans="1:16">
      <c r="A286" s="8">
        <v>285</v>
      </c>
      <c r="B286" s="237" t="s">
        <v>1874</v>
      </c>
      <c r="C286" s="180" t="s">
        <v>1875</v>
      </c>
      <c r="D286" s="214" t="s">
        <v>33</v>
      </c>
      <c r="E286" s="173" t="s">
        <v>4702</v>
      </c>
      <c r="F286" s="222"/>
      <c r="G286" s="214"/>
      <c r="H286" s="223" t="str">
        <f t="shared" si="13"/>
        <v>已对应</v>
      </c>
      <c r="I286" s="231">
        <v>16605</v>
      </c>
      <c r="J286" s="232">
        <f>SUMIFS(FP!$E$2:$E$1954,FP!$G$2:$G$1954,L286)</f>
        <v>25111.6262068965</v>
      </c>
      <c r="K286" s="233">
        <f t="shared" si="14"/>
        <v>1.51229305672367</v>
      </c>
      <c r="L286" s="8">
        <v>285</v>
      </c>
      <c r="M286" s="247"/>
      <c r="N286" s="180"/>
      <c r="O286" s="187"/>
      <c r="P286" s="187" t="str">
        <f t="shared" si="12"/>
        <v>经销店车辆用途区分-追加用途区分</v>
      </c>
    </row>
    <row r="287" spans="1:16">
      <c r="A287" s="8">
        <v>286</v>
      </c>
      <c r="B287" s="237" t="s">
        <v>1874</v>
      </c>
      <c r="C287" s="180" t="s">
        <v>1879</v>
      </c>
      <c r="D287" s="214" t="s">
        <v>33</v>
      </c>
      <c r="E287" s="173" t="s">
        <v>4702</v>
      </c>
      <c r="F287" s="222"/>
      <c r="G287" s="214"/>
      <c r="H287" s="223" t="str">
        <f t="shared" si="13"/>
        <v>已对应</v>
      </c>
      <c r="I287" s="231">
        <v>16605</v>
      </c>
      <c r="J287" s="232">
        <f>SUMIFS(FP!$E$2:$E$1954,FP!$G$2:$G$1954,L287)</f>
        <v>20403.1962931034</v>
      </c>
      <c r="K287" s="233">
        <f t="shared" si="14"/>
        <v>1.22873810858798</v>
      </c>
      <c r="L287" s="8">
        <v>286</v>
      </c>
      <c r="M287" s="247"/>
      <c r="N287" s="180"/>
      <c r="O287" s="187"/>
      <c r="P287" s="187" t="str">
        <f t="shared" si="12"/>
        <v>经销店车辆用途区分-修改用途区分</v>
      </c>
    </row>
    <row r="288" spans="1:16">
      <c r="A288" s="243">
        <v>287</v>
      </c>
      <c r="B288" s="244" t="s">
        <v>865</v>
      </c>
      <c r="C288" s="235" t="s">
        <v>4724</v>
      </c>
      <c r="D288" s="228" t="s">
        <v>33</v>
      </c>
      <c r="E288" s="246" t="s">
        <v>4702</v>
      </c>
      <c r="F288" s="222"/>
      <c r="G288" s="228" t="s">
        <v>519</v>
      </c>
      <c r="H288" s="223" t="str">
        <f t="shared" si="13"/>
        <v>未对应</v>
      </c>
      <c r="I288" s="231">
        <v>16605</v>
      </c>
      <c r="J288" s="232">
        <f>SUMIFS(FP!$E$2:$E$1954,FP!$G$2:$G$1954,L288)</f>
        <v>0</v>
      </c>
      <c r="K288" s="233">
        <f t="shared" si="14"/>
        <v>0</v>
      </c>
      <c r="L288" s="246"/>
      <c r="M288" s="235"/>
      <c r="N288" s="235"/>
      <c r="O288" s="236"/>
      <c r="P288" s="236" t="str">
        <f t="shared" si="12"/>
        <v>主动点检提醒维护-查询主动点检提醒</v>
      </c>
    </row>
    <row r="289" spans="1:16">
      <c r="A289" s="243">
        <v>288</v>
      </c>
      <c r="B289" s="244" t="s">
        <v>865</v>
      </c>
      <c r="C289" s="235" t="s">
        <v>4725</v>
      </c>
      <c r="D289" s="228" t="s">
        <v>33</v>
      </c>
      <c r="E289" s="246" t="s">
        <v>4702</v>
      </c>
      <c r="F289" s="222"/>
      <c r="G289" s="228" t="s">
        <v>519</v>
      </c>
      <c r="H289" s="223" t="str">
        <f t="shared" si="13"/>
        <v>未对应</v>
      </c>
      <c r="I289" s="231">
        <v>16605</v>
      </c>
      <c r="J289" s="232">
        <f>SUMIFS(FP!$E$2:$E$1954,FP!$G$2:$G$1954,L289)</f>
        <v>0</v>
      </c>
      <c r="K289" s="233">
        <f t="shared" si="14"/>
        <v>0</v>
      </c>
      <c r="L289" s="246"/>
      <c r="M289" s="235"/>
      <c r="N289" s="235"/>
      <c r="O289" s="236"/>
      <c r="P289" s="236" t="str">
        <f t="shared" si="12"/>
        <v>主动点检提醒维护-启用/停用主动点检提醒启用/停用主动点检</v>
      </c>
    </row>
    <row r="290" spans="1:16">
      <c r="A290" s="8">
        <v>289</v>
      </c>
      <c r="B290" s="213" t="s">
        <v>865</v>
      </c>
      <c r="C290" s="180" t="s">
        <v>866</v>
      </c>
      <c r="D290" s="214" t="s">
        <v>33</v>
      </c>
      <c r="E290" s="173" t="s">
        <v>4702</v>
      </c>
      <c r="F290" s="222"/>
      <c r="G290" s="214"/>
      <c r="H290" s="223" t="str">
        <f t="shared" si="13"/>
        <v>已对应</v>
      </c>
      <c r="I290" s="231">
        <v>16605</v>
      </c>
      <c r="J290" s="232">
        <f>SUMIFS(FP!$E$2:$E$1954,FP!$G$2:$G$1954,L290)</f>
        <v>10986.3364655172</v>
      </c>
      <c r="K290" s="233">
        <f t="shared" si="14"/>
        <v>0.661628212316604</v>
      </c>
      <c r="L290" s="8">
        <v>289</v>
      </c>
      <c r="M290" s="247"/>
      <c r="N290" s="180"/>
      <c r="O290" s="187"/>
      <c r="P290" s="187" t="str">
        <f t="shared" si="12"/>
        <v>主动点检提醒维护-追加主动点检提醒</v>
      </c>
    </row>
    <row r="291" spans="1:16">
      <c r="A291" s="8">
        <v>290</v>
      </c>
      <c r="B291" s="213" t="s">
        <v>865</v>
      </c>
      <c r="C291" s="180" t="s">
        <v>869</v>
      </c>
      <c r="D291" s="214" t="s">
        <v>33</v>
      </c>
      <c r="E291" s="173" t="s">
        <v>4702</v>
      </c>
      <c r="F291" s="222"/>
      <c r="G291" s="214"/>
      <c r="H291" s="223" t="str">
        <f t="shared" si="13"/>
        <v>已对应</v>
      </c>
      <c r="I291" s="231">
        <v>16605</v>
      </c>
      <c r="J291" s="232">
        <f>SUMIFS(FP!$E$2:$E$1954,FP!$G$2:$G$1954,L291)</f>
        <v>0</v>
      </c>
      <c r="K291" s="233">
        <f t="shared" si="14"/>
        <v>0</v>
      </c>
      <c r="L291" s="8">
        <v>290</v>
      </c>
      <c r="M291" s="247"/>
      <c r="N291" s="180"/>
      <c r="O291" s="187"/>
      <c r="P291" s="187" t="str">
        <f t="shared" si="12"/>
        <v>主动点检提醒维护-编辑主动点检提醒</v>
      </c>
    </row>
    <row r="292" spans="1:16">
      <c r="A292" s="8">
        <v>291</v>
      </c>
      <c r="B292" s="237" t="s">
        <v>2482</v>
      </c>
      <c r="C292" s="180" t="s">
        <v>1919</v>
      </c>
      <c r="D292" s="214" t="s">
        <v>33</v>
      </c>
      <c r="E292" s="173" t="s">
        <v>4702</v>
      </c>
      <c r="F292" s="222"/>
      <c r="G292" s="214"/>
      <c r="H292" s="223" t="str">
        <f t="shared" si="13"/>
        <v>已对应</v>
      </c>
      <c r="I292" s="231">
        <v>16605</v>
      </c>
      <c r="J292" s="232">
        <f>SUMIFS(FP!$E$2:$E$1954,FP!$G$2:$G$1954,L292)</f>
        <v>7847.38318965515</v>
      </c>
      <c r="K292" s="233">
        <f t="shared" si="14"/>
        <v>0.472591580226146</v>
      </c>
      <c r="L292" s="8">
        <v>291</v>
      </c>
      <c r="M292" s="247"/>
      <c r="N292" s="180" t="s">
        <v>1919</v>
      </c>
      <c r="O292" s="187"/>
      <c r="P292" s="187" t="str">
        <f t="shared" si="12"/>
        <v>免保维修代码-查询维修代码</v>
      </c>
    </row>
    <row r="293" spans="1:16">
      <c r="A293" s="8">
        <v>292</v>
      </c>
      <c r="B293" s="237" t="s">
        <v>2482</v>
      </c>
      <c r="C293" s="180" t="s">
        <v>2485</v>
      </c>
      <c r="D293" s="214" t="s">
        <v>33</v>
      </c>
      <c r="E293" s="173" t="s">
        <v>4702</v>
      </c>
      <c r="F293" s="222"/>
      <c r="G293" s="214"/>
      <c r="H293" s="223" t="str">
        <f t="shared" si="13"/>
        <v>已对应</v>
      </c>
      <c r="I293" s="231">
        <v>16605</v>
      </c>
      <c r="J293" s="232">
        <f>SUMIFS(FP!$E$2:$E$1954,FP!$G$2:$G$1954,L293)</f>
        <v>6277.90655172412</v>
      </c>
      <c r="K293" s="233">
        <f t="shared" si="14"/>
        <v>0.378073264180917</v>
      </c>
      <c r="L293" s="8">
        <v>292</v>
      </c>
      <c r="M293" s="247"/>
      <c r="N293" s="180"/>
      <c r="O293" s="187"/>
      <c r="P293" s="187" t="str">
        <f t="shared" si="12"/>
        <v>免保维修代码-追加维修代码</v>
      </c>
    </row>
    <row r="294" spans="1:16">
      <c r="A294" s="8">
        <v>293</v>
      </c>
      <c r="B294" s="237" t="s">
        <v>2482</v>
      </c>
      <c r="C294" s="180" t="s">
        <v>2489</v>
      </c>
      <c r="D294" s="214" t="s">
        <v>33</v>
      </c>
      <c r="E294" s="173" t="s">
        <v>4702</v>
      </c>
      <c r="F294" s="222"/>
      <c r="G294" s="214"/>
      <c r="H294" s="223" t="str">
        <f t="shared" si="13"/>
        <v>已对应</v>
      </c>
      <c r="I294" s="231">
        <v>16605</v>
      </c>
      <c r="J294" s="232">
        <f>SUMIFS(FP!$E$2:$E$1954,FP!$G$2:$G$1954,L294)</f>
        <v>6277.90655172412</v>
      </c>
      <c r="K294" s="233">
        <f t="shared" si="14"/>
        <v>0.378073264180917</v>
      </c>
      <c r="L294" s="8">
        <v>293</v>
      </c>
      <c r="M294" s="247"/>
      <c r="N294" s="180"/>
      <c r="O294" s="187"/>
      <c r="P294" s="187" t="str">
        <f t="shared" si="12"/>
        <v>免保维修代码-修改维修代码</v>
      </c>
    </row>
    <row r="295" spans="1:16">
      <c r="A295" s="8">
        <v>294</v>
      </c>
      <c r="B295" s="237" t="s">
        <v>2482</v>
      </c>
      <c r="C295" s="180" t="s">
        <v>2677</v>
      </c>
      <c r="D295" s="214" t="s">
        <v>34</v>
      </c>
      <c r="E295" s="173" t="s">
        <v>4706</v>
      </c>
      <c r="F295" s="239" t="s">
        <v>4707</v>
      </c>
      <c r="G295" s="214" t="s">
        <v>4707</v>
      </c>
      <c r="H295" s="223" t="str">
        <f t="shared" si="13"/>
        <v>已对应</v>
      </c>
      <c r="I295" s="231">
        <v>3321</v>
      </c>
      <c r="J295" s="232">
        <f>SUMIFS(FP!$E$2:$E$1954,FP!$G$2:$G$1954,L295)</f>
        <v>0</v>
      </c>
      <c r="K295" s="233">
        <f t="shared" si="14"/>
        <v>0</v>
      </c>
      <c r="L295" s="173">
        <v>294</v>
      </c>
      <c r="M295" s="180"/>
      <c r="N295" s="180"/>
      <c r="O295" s="187"/>
      <c r="P295" s="187" t="str">
        <f t="shared" si="12"/>
        <v>免保维修代码-原厂保养套餐里程产品维护</v>
      </c>
    </row>
    <row r="296" spans="1:16">
      <c r="A296" s="8">
        <v>295</v>
      </c>
      <c r="B296" s="237" t="s">
        <v>2482</v>
      </c>
      <c r="C296" s="180" t="s">
        <v>2679</v>
      </c>
      <c r="D296" s="214" t="s">
        <v>34</v>
      </c>
      <c r="E296" s="173" t="s">
        <v>4706</v>
      </c>
      <c r="F296" s="239" t="s">
        <v>4707</v>
      </c>
      <c r="G296" s="214" t="s">
        <v>4707</v>
      </c>
      <c r="H296" s="223" t="str">
        <f t="shared" si="13"/>
        <v>已对应</v>
      </c>
      <c r="I296" s="231">
        <v>3321</v>
      </c>
      <c r="J296" s="232">
        <f>SUMIFS(FP!$E$2:$E$1954,FP!$G$2:$G$1954,L296)</f>
        <v>0</v>
      </c>
      <c r="K296" s="233">
        <f t="shared" si="14"/>
        <v>0</v>
      </c>
      <c r="L296" s="173">
        <v>295</v>
      </c>
      <c r="M296" s="180"/>
      <c r="N296" s="180"/>
      <c r="O296" s="187"/>
      <c r="P296" s="187" t="str">
        <f t="shared" si="12"/>
        <v>免保维修代码-原厂保养套餐产品维护</v>
      </c>
    </row>
    <row r="297" spans="1:16">
      <c r="A297" s="8">
        <v>296</v>
      </c>
      <c r="B297" s="237" t="s">
        <v>2482</v>
      </c>
      <c r="C297" s="180" t="s">
        <v>1269</v>
      </c>
      <c r="D297" s="214" t="s">
        <v>34</v>
      </c>
      <c r="E297" s="173" t="s">
        <v>4706</v>
      </c>
      <c r="F297" s="239" t="s">
        <v>4707</v>
      </c>
      <c r="G297" s="214" t="s">
        <v>4707</v>
      </c>
      <c r="H297" s="223" t="str">
        <f t="shared" si="13"/>
        <v>已对应</v>
      </c>
      <c r="I297" s="231">
        <v>3321</v>
      </c>
      <c r="J297" s="232">
        <f>SUMIFS(FP!$E$2:$E$1954,FP!$G$2:$G$1954,L297)</f>
        <v>0</v>
      </c>
      <c r="K297" s="233">
        <f t="shared" si="14"/>
        <v>0</v>
      </c>
      <c r="L297" s="173">
        <v>296</v>
      </c>
      <c r="M297" s="180"/>
      <c r="N297" s="180" t="s">
        <v>1269</v>
      </c>
      <c r="O297" s="187"/>
      <c r="P297" s="187" t="str">
        <f t="shared" si="12"/>
        <v>免保维修代码-原厂保养套餐销售状况查询</v>
      </c>
    </row>
    <row r="298" spans="1:16">
      <c r="A298" s="8">
        <v>297</v>
      </c>
      <c r="B298" s="237" t="s">
        <v>2482</v>
      </c>
      <c r="C298" s="180" t="s">
        <v>2682</v>
      </c>
      <c r="D298" s="214" t="s">
        <v>34</v>
      </c>
      <c r="E298" s="173" t="s">
        <v>4706</v>
      </c>
      <c r="F298" s="239" t="s">
        <v>4707</v>
      </c>
      <c r="G298" s="214" t="s">
        <v>4707</v>
      </c>
      <c r="H298" s="223" t="str">
        <f t="shared" si="13"/>
        <v>已对应</v>
      </c>
      <c r="I298" s="231">
        <v>3321</v>
      </c>
      <c r="J298" s="232">
        <f>SUMIFS(FP!$E$2:$E$1954,FP!$G$2:$G$1954,L298)</f>
        <v>0</v>
      </c>
      <c r="K298" s="233">
        <f t="shared" si="14"/>
        <v>0</v>
      </c>
      <c r="L298" s="173">
        <v>297</v>
      </c>
      <c r="M298" s="180"/>
      <c r="N298" s="180"/>
      <c r="O298" s="187"/>
      <c r="P298" s="187" t="str">
        <f t="shared" si="12"/>
        <v>免保维修代码-原厂保养套餐销售应明细查询</v>
      </c>
    </row>
    <row r="299" spans="1:16">
      <c r="A299" s="8">
        <v>298</v>
      </c>
      <c r="B299" s="237" t="s">
        <v>2482</v>
      </c>
      <c r="C299" s="180" t="s">
        <v>2531</v>
      </c>
      <c r="D299" s="214" t="s">
        <v>34</v>
      </c>
      <c r="E299" s="173" t="s">
        <v>4706</v>
      </c>
      <c r="F299" s="240"/>
      <c r="G299" s="187"/>
      <c r="H299" s="223" t="str">
        <f t="shared" si="13"/>
        <v>已对应</v>
      </c>
      <c r="I299" s="231">
        <v>33210</v>
      </c>
      <c r="J299" s="232">
        <f>SUMIFS(FP!$E$2:$E$1954,FP!$G$2:$G$1954,L299)</f>
        <v>10986.3364655172</v>
      </c>
      <c r="K299" s="233">
        <f t="shared" si="14"/>
        <v>0.330814106158302</v>
      </c>
      <c r="L299" s="173">
        <v>298</v>
      </c>
      <c r="M299" s="180"/>
      <c r="N299" s="180"/>
      <c r="O299" s="187"/>
      <c r="P299" s="187" t="str">
        <f t="shared" si="12"/>
        <v>免保维修代码-定保通替代零件维护</v>
      </c>
    </row>
    <row r="300" spans="1:16">
      <c r="A300" s="8">
        <v>299</v>
      </c>
      <c r="B300" s="237" t="s">
        <v>2482</v>
      </c>
      <c r="C300" s="180" t="s">
        <v>1273</v>
      </c>
      <c r="D300" s="214" t="s">
        <v>34</v>
      </c>
      <c r="E300" s="173" t="s">
        <v>4706</v>
      </c>
      <c r="F300" s="239" t="s">
        <v>4707</v>
      </c>
      <c r="G300" s="214" t="s">
        <v>4707</v>
      </c>
      <c r="H300" s="223" t="str">
        <f t="shared" si="13"/>
        <v>已对应</v>
      </c>
      <c r="I300" s="231">
        <v>3321</v>
      </c>
      <c r="J300" s="232">
        <f>SUMIFS(FP!$E$2:$E$1954,FP!$G$2:$G$1954,L300)</f>
        <v>0</v>
      </c>
      <c r="K300" s="233">
        <f t="shared" si="14"/>
        <v>0</v>
      </c>
      <c r="L300" s="173">
        <v>299</v>
      </c>
      <c r="M300" s="180"/>
      <c r="N300" s="180" t="s">
        <v>1273</v>
      </c>
      <c r="O300" s="187"/>
      <c r="P300" s="187" t="str">
        <f t="shared" si="12"/>
        <v>免保维修代码-原厂保养套餐实施状况查询</v>
      </c>
    </row>
    <row r="301" spans="1:16">
      <c r="A301" s="8">
        <v>300</v>
      </c>
      <c r="B301" s="237" t="s">
        <v>2482</v>
      </c>
      <c r="C301" s="180" t="s">
        <v>1277</v>
      </c>
      <c r="D301" s="214" t="s">
        <v>34</v>
      </c>
      <c r="E301" s="173" t="s">
        <v>4706</v>
      </c>
      <c r="F301" s="239" t="s">
        <v>4707</v>
      </c>
      <c r="G301" s="214" t="s">
        <v>4707</v>
      </c>
      <c r="H301" s="223" t="str">
        <f t="shared" si="13"/>
        <v>已对应</v>
      </c>
      <c r="I301" s="231">
        <v>3321</v>
      </c>
      <c r="J301" s="232">
        <f>SUMIFS(FP!$E$2:$E$1954,FP!$G$2:$G$1954,L301)</f>
        <v>0</v>
      </c>
      <c r="K301" s="233">
        <f t="shared" si="14"/>
        <v>0</v>
      </c>
      <c r="L301" s="173">
        <v>300</v>
      </c>
      <c r="M301" s="180"/>
      <c r="N301" s="180" t="s">
        <v>1277</v>
      </c>
      <c r="O301" s="187"/>
      <c r="P301" s="187" t="str">
        <f t="shared" si="12"/>
        <v>免保维修代码-原厂保养套餐维修发票确认</v>
      </c>
    </row>
    <row r="302" spans="1:16">
      <c r="A302" s="8">
        <v>301</v>
      </c>
      <c r="B302" s="237" t="s">
        <v>2482</v>
      </c>
      <c r="C302" s="180" t="s">
        <v>2687</v>
      </c>
      <c r="D302" s="214" t="s">
        <v>34</v>
      </c>
      <c r="E302" s="173" t="s">
        <v>4706</v>
      </c>
      <c r="F302" s="239" t="s">
        <v>4707</v>
      </c>
      <c r="G302" s="214" t="s">
        <v>519</v>
      </c>
      <c r="H302" s="223" t="str">
        <f t="shared" si="13"/>
        <v>已对应</v>
      </c>
      <c r="I302" s="231">
        <v>3321</v>
      </c>
      <c r="J302" s="232">
        <f>SUMIFS(FP!$E$2:$E$1954,FP!$G$2:$G$1954,L302)</f>
        <v>0</v>
      </c>
      <c r="K302" s="233">
        <f t="shared" si="14"/>
        <v>0</v>
      </c>
      <c r="L302" s="8">
        <v>301</v>
      </c>
      <c r="M302" s="247"/>
      <c r="N302" s="180"/>
      <c r="O302" s="187"/>
      <c r="P302" s="187" t="str">
        <f t="shared" si="12"/>
        <v>免保维修代码-原厂保养套餐维修费用支付依赖查询</v>
      </c>
    </row>
    <row r="303" spans="1:16">
      <c r="A303" s="8">
        <v>302</v>
      </c>
      <c r="B303" s="237" t="s">
        <v>2482</v>
      </c>
      <c r="C303" s="180" t="s">
        <v>2689</v>
      </c>
      <c r="D303" s="214" t="s">
        <v>34</v>
      </c>
      <c r="E303" s="173" t="s">
        <v>4706</v>
      </c>
      <c r="F303" s="239" t="s">
        <v>4707</v>
      </c>
      <c r="G303" s="214" t="s">
        <v>4707</v>
      </c>
      <c r="H303" s="223" t="str">
        <f t="shared" si="13"/>
        <v>已对应</v>
      </c>
      <c r="I303" s="231">
        <v>3321</v>
      </c>
      <c r="J303" s="232">
        <f>SUMIFS(FP!$E$2:$E$1954,FP!$G$2:$G$1954,L303)</f>
        <v>0</v>
      </c>
      <c r="K303" s="233">
        <f t="shared" si="14"/>
        <v>0</v>
      </c>
      <c r="L303" s="173">
        <v>302</v>
      </c>
      <c r="M303" s="180"/>
      <c r="N303" s="180"/>
      <c r="O303" s="187"/>
      <c r="P303" s="187" t="str">
        <f t="shared" si="12"/>
        <v>免保维修代码-保养套餐产品项目明细维护</v>
      </c>
    </row>
    <row r="304" spans="1:16">
      <c r="A304" s="8">
        <v>303</v>
      </c>
      <c r="B304" s="237" t="s">
        <v>2482</v>
      </c>
      <c r="C304" s="180" t="s">
        <v>2691</v>
      </c>
      <c r="D304" s="214" t="s">
        <v>34</v>
      </c>
      <c r="E304" s="173" t="s">
        <v>4706</v>
      </c>
      <c r="F304" s="239" t="s">
        <v>4707</v>
      </c>
      <c r="G304" s="214" t="s">
        <v>4707</v>
      </c>
      <c r="H304" s="223" t="str">
        <f t="shared" si="13"/>
        <v>已对应</v>
      </c>
      <c r="I304" s="231">
        <v>3321</v>
      </c>
      <c r="J304" s="232">
        <f>SUMIFS(FP!$E$2:$E$1954,FP!$G$2:$G$1954,L304)</f>
        <v>0</v>
      </c>
      <c r="K304" s="233">
        <f t="shared" si="14"/>
        <v>0</v>
      </c>
      <c r="L304" s="173">
        <v>303</v>
      </c>
      <c r="M304" s="180"/>
      <c r="N304" s="180"/>
      <c r="O304" s="187"/>
      <c r="P304" s="187" t="str">
        <f t="shared" si="12"/>
        <v>免保维修代码-原厂保养套餐销售发票上载</v>
      </c>
    </row>
    <row r="305" spans="1:16">
      <c r="A305" s="243">
        <v>304</v>
      </c>
      <c r="B305" s="248" t="s">
        <v>1735</v>
      </c>
      <c r="C305" s="235" t="s">
        <v>4726</v>
      </c>
      <c r="D305" s="228" t="s">
        <v>24</v>
      </c>
      <c r="E305" s="246" t="s">
        <v>4702</v>
      </c>
      <c r="F305" s="222"/>
      <c r="G305" s="228" t="s">
        <v>519</v>
      </c>
      <c r="H305" s="223" t="str">
        <f t="shared" si="13"/>
        <v>未对应</v>
      </c>
      <c r="I305" s="231">
        <v>16605</v>
      </c>
      <c r="J305" s="232">
        <f>SUMIFS(FP!$E$2:$E$1954,FP!$G$2:$G$1954,L305)</f>
        <v>0</v>
      </c>
      <c r="K305" s="233">
        <f t="shared" si="14"/>
        <v>0</v>
      </c>
      <c r="L305" s="246"/>
      <c r="M305" s="235"/>
      <c r="N305" s="235"/>
      <c r="O305" s="236"/>
      <c r="P305" s="236" t="str">
        <f t="shared" si="12"/>
        <v>新能源车电池管理-查询新能源电池更换/维修信息</v>
      </c>
    </row>
    <row r="306" spans="1:16">
      <c r="A306" s="243">
        <v>305</v>
      </c>
      <c r="B306" s="248" t="s">
        <v>1735</v>
      </c>
      <c r="C306" s="235" t="s">
        <v>4727</v>
      </c>
      <c r="D306" s="228" t="s">
        <v>24</v>
      </c>
      <c r="E306" s="246" t="s">
        <v>4702</v>
      </c>
      <c r="F306" s="222"/>
      <c r="G306" s="228" t="s">
        <v>519</v>
      </c>
      <c r="H306" s="223" t="str">
        <f t="shared" si="13"/>
        <v>未对应</v>
      </c>
      <c r="I306" s="231">
        <v>16605</v>
      </c>
      <c r="J306" s="232">
        <f>SUMIFS(FP!$E$2:$E$1954,FP!$G$2:$G$1954,L306)</f>
        <v>0</v>
      </c>
      <c r="K306" s="233">
        <f t="shared" si="14"/>
        <v>0</v>
      </c>
      <c r="L306" s="246"/>
      <c r="M306" s="235"/>
      <c r="N306" s="235"/>
      <c r="O306" s="236"/>
      <c r="P306" s="236" t="str">
        <f t="shared" si="12"/>
        <v>新能源车电池管理-录入新能源电池更换/维修信息</v>
      </c>
    </row>
    <row r="307" spans="1:16">
      <c r="A307" s="8">
        <v>306</v>
      </c>
      <c r="B307" s="237" t="s">
        <v>1814</v>
      </c>
      <c r="C307" s="180" t="s">
        <v>1835</v>
      </c>
      <c r="D307" s="214" t="s">
        <v>81</v>
      </c>
      <c r="E307" s="173" t="s">
        <v>4702</v>
      </c>
      <c r="F307" s="222"/>
      <c r="G307" s="187"/>
      <c r="H307" s="223" t="str">
        <f t="shared" si="13"/>
        <v>已对应</v>
      </c>
      <c r="I307" s="231">
        <v>6642</v>
      </c>
      <c r="J307" s="232">
        <f>SUMIFS(FP!$E$2:$E$1954,FP!$G$2:$G$1954,L307)</f>
        <v>7847.38318965515</v>
      </c>
      <c r="K307" s="233">
        <f t="shared" si="14"/>
        <v>1.18147895056536</v>
      </c>
      <c r="L307" s="173">
        <v>306</v>
      </c>
      <c r="M307" s="180"/>
      <c r="N307" s="180"/>
      <c r="O307" s="187"/>
      <c r="P307" s="187" t="str">
        <f t="shared" si="12"/>
        <v>付款种类-查询付款种类</v>
      </c>
    </row>
    <row r="308" spans="1:16">
      <c r="A308" s="8">
        <v>307</v>
      </c>
      <c r="B308" s="237" t="s">
        <v>1814</v>
      </c>
      <c r="C308" s="180" t="s">
        <v>1838</v>
      </c>
      <c r="D308" s="214" t="s">
        <v>81</v>
      </c>
      <c r="E308" s="173" t="s">
        <v>4702</v>
      </c>
      <c r="F308" s="222"/>
      <c r="G308" s="187"/>
      <c r="H308" s="223" t="str">
        <f t="shared" si="13"/>
        <v>已对应</v>
      </c>
      <c r="I308" s="231">
        <v>6642</v>
      </c>
      <c r="J308" s="232">
        <f>SUMIFS(FP!$E$2:$E$1954,FP!$G$2:$G$1954,L308)</f>
        <v>6277.90655172412</v>
      </c>
      <c r="K308" s="233">
        <f t="shared" si="14"/>
        <v>0.945183160452291</v>
      </c>
      <c r="L308" s="173">
        <v>307</v>
      </c>
      <c r="M308" s="180"/>
      <c r="N308" s="180"/>
      <c r="O308" s="187"/>
      <c r="P308" s="187" t="str">
        <f t="shared" si="12"/>
        <v>付款种类-新建付款种类</v>
      </c>
    </row>
    <row r="309" spans="1:16">
      <c r="A309" s="8">
        <v>308</v>
      </c>
      <c r="B309" s="237" t="s">
        <v>1814</v>
      </c>
      <c r="C309" s="180" t="s">
        <v>1845</v>
      </c>
      <c r="D309" s="214" t="s">
        <v>81</v>
      </c>
      <c r="E309" s="173" t="s">
        <v>4702</v>
      </c>
      <c r="F309" s="222"/>
      <c r="G309" s="187"/>
      <c r="H309" s="223" t="str">
        <f t="shared" si="13"/>
        <v>已对应</v>
      </c>
      <c r="I309" s="231">
        <v>6642</v>
      </c>
      <c r="J309" s="232">
        <f>SUMIFS(FP!$E$2:$E$1954,FP!$G$2:$G$1954,L309)</f>
        <v>6277.90655172412</v>
      </c>
      <c r="K309" s="233">
        <f t="shared" si="14"/>
        <v>0.945183160452291</v>
      </c>
      <c r="L309" s="173">
        <v>308</v>
      </c>
      <c r="M309" s="180"/>
      <c r="N309" s="180"/>
      <c r="O309" s="187"/>
      <c r="P309" s="187" t="str">
        <f t="shared" si="12"/>
        <v>付款种类-更新付款种类</v>
      </c>
    </row>
    <row r="310" spans="1:16">
      <c r="A310" s="8">
        <v>309</v>
      </c>
      <c r="B310" s="237" t="s">
        <v>1814</v>
      </c>
      <c r="C310" s="180" t="s">
        <v>1815</v>
      </c>
      <c r="D310" s="214" t="s">
        <v>81</v>
      </c>
      <c r="E310" s="173" t="s">
        <v>4702</v>
      </c>
      <c r="F310" s="222"/>
      <c r="G310" s="187"/>
      <c r="H310" s="223" t="str">
        <f t="shared" si="13"/>
        <v>已对应</v>
      </c>
      <c r="I310" s="231">
        <v>3321</v>
      </c>
      <c r="J310" s="232">
        <f>SUMIFS(FP!$E$2:$E$1954,FP!$G$2:$G$1954,L310)</f>
        <v>7847.38318965515</v>
      </c>
      <c r="K310" s="233">
        <f t="shared" si="14"/>
        <v>2.36295790113073</v>
      </c>
      <c r="L310" s="173">
        <v>309</v>
      </c>
      <c r="M310" s="180"/>
      <c r="N310" s="180"/>
      <c r="O310" s="187"/>
      <c r="P310" s="187" t="str">
        <f t="shared" si="12"/>
        <v>付款种类-查询丰田付款方</v>
      </c>
    </row>
    <row r="311" spans="1:16">
      <c r="A311" s="8">
        <v>310</v>
      </c>
      <c r="B311" s="237" t="s">
        <v>1818</v>
      </c>
      <c r="C311" s="180" t="s">
        <v>1819</v>
      </c>
      <c r="D311" s="214" t="s">
        <v>81</v>
      </c>
      <c r="E311" s="173" t="s">
        <v>4702</v>
      </c>
      <c r="F311" s="222"/>
      <c r="G311" s="187"/>
      <c r="H311" s="223" t="str">
        <f t="shared" si="13"/>
        <v>已对应</v>
      </c>
      <c r="I311" s="231">
        <v>3321</v>
      </c>
      <c r="J311" s="232">
        <f>SUMIFS(FP!$E$2:$E$1954,FP!$G$2:$G$1954,L311)</f>
        <v>6277.90655172412</v>
      </c>
      <c r="K311" s="233">
        <f t="shared" si="14"/>
        <v>1.89036632090458</v>
      </c>
      <c r="L311" s="173">
        <v>310</v>
      </c>
      <c r="M311" s="180"/>
      <c r="N311" s="180"/>
      <c r="O311" s="187"/>
      <c r="P311" s="187" t="str">
        <f t="shared" si="12"/>
        <v>丰田付款方-新建丰田付款方</v>
      </c>
    </row>
    <row r="312" spans="1:16">
      <c r="A312" s="8">
        <v>311</v>
      </c>
      <c r="B312" s="237" t="s">
        <v>1818</v>
      </c>
      <c r="C312" s="180" t="s">
        <v>1826</v>
      </c>
      <c r="D312" s="214" t="s">
        <v>81</v>
      </c>
      <c r="E312" s="173" t="s">
        <v>4702</v>
      </c>
      <c r="F312" s="222"/>
      <c r="G312" s="187"/>
      <c r="H312" s="223" t="str">
        <f t="shared" si="13"/>
        <v>已对应</v>
      </c>
      <c r="I312" s="231">
        <v>3321</v>
      </c>
      <c r="J312" s="232">
        <f>SUMIFS(FP!$E$2:$E$1954,FP!$G$2:$G$1954,L312)</f>
        <v>6277.90655172412</v>
      </c>
      <c r="K312" s="233">
        <f t="shared" si="14"/>
        <v>1.89036632090458</v>
      </c>
      <c r="L312" s="173">
        <v>311</v>
      </c>
      <c r="M312" s="180"/>
      <c r="N312" s="180"/>
      <c r="O312" s="187"/>
      <c r="P312" s="187" t="str">
        <f t="shared" si="12"/>
        <v>丰田付款方-更新丰田付款方</v>
      </c>
    </row>
    <row r="313" spans="1:16">
      <c r="A313" s="243">
        <v>312</v>
      </c>
      <c r="B313" s="248" t="s">
        <v>4369</v>
      </c>
      <c r="C313" s="235" t="s">
        <v>4368</v>
      </c>
      <c r="D313" s="228" t="s">
        <v>24</v>
      </c>
      <c r="E313" s="246" t="s">
        <v>4702</v>
      </c>
      <c r="F313" s="222"/>
      <c r="G313" s="228" t="s">
        <v>519</v>
      </c>
      <c r="H313" s="223" t="str">
        <f t="shared" si="13"/>
        <v>未对应</v>
      </c>
      <c r="I313" s="231">
        <v>16605</v>
      </c>
      <c r="J313" s="232">
        <f>SUMIFS(FP!$E$2:$E$1954,FP!$G$2:$G$1954,L313)</f>
        <v>0</v>
      </c>
      <c r="K313" s="233">
        <f t="shared" si="14"/>
        <v>0</v>
      </c>
      <c r="L313" s="246"/>
      <c r="M313" s="235"/>
      <c r="N313" s="235" t="s">
        <v>4368</v>
      </c>
      <c r="O313" s="236" t="s">
        <v>4728</v>
      </c>
      <c r="P313" s="236" t="str">
        <f t="shared" si="12"/>
        <v>服务部门上传-上传文件信息</v>
      </c>
    </row>
    <row r="314" spans="1:16">
      <c r="A314" s="243">
        <v>313</v>
      </c>
      <c r="B314" s="248" t="s">
        <v>4369</v>
      </c>
      <c r="C314" s="235" t="s">
        <v>4371</v>
      </c>
      <c r="D314" s="228" t="s">
        <v>24</v>
      </c>
      <c r="E314" s="246" t="s">
        <v>4702</v>
      </c>
      <c r="F314" s="222"/>
      <c r="G314" s="228" t="s">
        <v>519</v>
      </c>
      <c r="H314" s="223" t="str">
        <f t="shared" si="13"/>
        <v>未对应</v>
      </c>
      <c r="I314" s="231">
        <v>16605</v>
      </c>
      <c r="J314" s="232">
        <f>SUMIFS(FP!$E$2:$E$1954,FP!$G$2:$G$1954,L314)</f>
        <v>0</v>
      </c>
      <c r="K314" s="233">
        <f t="shared" si="14"/>
        <v>0</v>
      </c>
      <c r="L314" s="246"/>
      <c r="M314" s="235"/>
      <c r="N314" s="235" t="s">
        <v>4371</v>
      </c>
      <c r="O314" s="236" t="s">
        <v>4729</v>
      </c>
      <c r="P314" s="236" t="str">
        <f t="shared" si="12"/>
        <v>服务部门上传-检索页面</v>
      </c>
    </row>
    <row r="315" spans="1:16">
      <c r="A315" s="243">
        <v>314</v>
      </c>
      <c r="B315" s="248" t="s">
        <v>2067</v>
      </c>
      <c r="C315" s="235" t="s">
        <v>2068</v>
      </c>
      <c r="D315" s="228" t="s">
        <v>24</v>
      </c>
      <c r="E315" s="246" t="s">
        <v>4702</v>
      </c>
      <c r="F315" s="222"/>
      <c r="G315" s="228" t="s">
        <v>519</v>
      </c>
      <c r="H315" s="223" t="str">
        <f t="shared" si="13"/>
        <v>未对应</v>
      </c>
      <c r="I315" s="231">
        <v>16605</v>
      </c>
      <c r="J315" s="232">
        <f>SUMIFS(FP!$E$2:$E$1954,FP!$G$2:$G$1954,L315)</f>
        <v>0</v>
      </c>
      <c r="K315" s="233">
        <f t="shared" si="14"/>
        <v>0</v>
      </c>
      <c r="L315" s="246"/>
      <c r="M315" s="235"/>
      <c r="N315" s="235" t="s">
        <v>2068</v>
      </c>
      <c r="O315" s="236" t="s">
        <v>4730</v>
      </c>
      <c r="P315" s="236" t="str">
        <f t="shared" si="12"/>
        <v>服务部门下载-上传结果下载</v>
      </c>
    </row>
    <row r="316" spans="1:16">
      <c r="A316" s="243">
        <v>315</v>
      </c>
      <c r="B316" s="248" t="s">
        <v>2067</v>
      </c>
      <c r="C316" s="235" t="s">
        <v>2067</v>
      </c>
      <c r="D316" s="228" t="s">
        <v>24</v>
      </c>
      <c r="E316" s="246" t="s">
        <v>4702</v>
      </c>
      <c r="F316" s="222"/>
      <c r="G316" s="228" t="s">
        <v>519</v>
      </c>
      <c r="H316" s="223" t="str">
        <f t="shared" si="13"/>
        <v>未对应</v>
      </c>
      <c r="I316" s="231">
        <v>16605</v>
      </c>
      <c r="J316" s="232">
        <f>SUMIFS(FP!$E$2:$E$1954,FP!$G$2:$G$1954,L316)</f>
        <v>0</v>
      </c>
      <c r="K316" s="233">
        <f t="shared" si="14"/>
        <v>0</v>
      </c>
      <c r="L316" s="246"/>
      <c r="M316" s="235"/>
      <c r="N316" s="235" t="s">
        <v>2067</v>
      </c>
      <c r="O316" s="236" t="s">
        <v>4731</v>
      </c>
      <c r="P316" s="236" t="str">
        <f t="shared" si="12"/>
        <v>服务部门下载-服务部门下载</v>
      </c>
    </row>
    <row r="317" spans="1:16">
      <c r="A317" s="14">
        <v>316</v>
      </c>
      <c r="B317" s="213" t="s">
        <v>3944</v>
      </c>
      <c r="C317" s="180" t="s">
        <v>3945</v>
      </c>
      <c r="D317" s="215" t="s">
        <v>33</v>
      </c>
      <c r="E317" s="173" t="s">
        <v>4702</v>
      </c>
      <c r="F317" s="224"/>
      <c r="G317" s="221"/>
      <c r="H317" s="223" t="str">
        <f t="shared" si="13"/>
        <v>已对应</v>
      </c>
      <c r="I317" s="231">
        <v>16605</v>
      </c>
      <c r="J317" s="232">
        <f>SUMIFS(FP!$E$2:$E$1954,FP!$G$2:$G$1954,L317)</f>
        <v>7847.38318965515</v>
      </c>
      <c r="K317" s="233">
        <f t="shared" si="14"/>
        <v>0.472591580226146</v>
      </c>
      <c r="L317" s="14">
        <v>316</v>
      </c>
      <c r="M317" s="250"/>
      <c r="N317" s="180"/>
      <c r="O317" s="187"/>
      <c r="P317" s="187" t="str">
        <f t="shared" si="12"/>
        <v>车间管理-车间当天作业计划一览</v>
      </c>
    </row>
    <row r="318" spans="1:16">
      <c r="A318" s="14">
        <v>317</v>
      </c>
      <c r="B318" s="213" t="s">
        <v>3944</v>
      </c>
      <c r="C318" s="180" t="s">
        <v>3949</v>
      </c>
      <c r="D318" s="215" t="s">
        <v>33</v>
      </c>
      <c r="E318" s="173" t="s">
        <v>4702</v>
      </c>
      <c r="F318" s="224"/>
      <c r="G318" s="214"/>
      <c r="H318" s="223" t="str">
        <f t="shared" si="13"/>
        <v>已对应</v>
      </c>
      <c r="I318" s="231">
        <v>16605</v>
      </c>
      <c r="J318" s="232">
        <f>SUMIFS(FP!$E$2:$E$1954,FP!$G$2:$G$1954,L318)</f>
        <v>6277.90655172412</v>
      </c>
      <c r="K318" s="233">
        <f t="shared" si="14"/>
        <v>0.378073264180917</v>
      </c>
      <c r="L318" s="14">
        <v>317</v>
      </c>
      <c r="M318" s="250"/>
      <c r="N318" s="180"/>
      <c r="O318" s="187"/>
      <c r="P318" s="187" t="str">
        <f t="shared" si="12"/>
        <v>车间管理-车间当天作业工单详情</v>
      </c>
    </row>
    <row r="319" spans="1:16">
      <c r="A319" s="8">
        <v>318</v>
      </c>
      <c r="B319" s="213" t="s">
        <v>4214</v>
      </c>
      <c r="C319" s="180" t="s">
        <v>4213</v>
      </c>
      <c r="D319" s="214" t="s">
        <v>33</v>
      </c>
      <c r="E319" s="173" t="s">
        <v>4702</v>
      </c>
      <c r="F319" s="240"/>
      <c r="G319" s="187"/>
      <c r="H319" s="223" t="str">
        <f t="shared" si="13"/>
        <v>已对应</v>
      </c>
      <c r="I319" s="231">
        <v>16605</v>
      </c>
      <c r="J319" s="232">
        <f>SUMIFS(FP!$E$2:$E$1954,FP!$G$2:$G$1954,L319)</f>
        <v>12555.8131034482</v>
      </c>
      <c r="K319" s="233">
        <f t="shared" si="14"/>
        <v>0.756146528361833</v>
      </c>
      <c r="L319" s="173">
        <v>318</v>
      </c>
      <c r="M319" s="180"/>
      <c r="N319" s="180"/>
      <c r="O319" s="187"/>
      <c r="P319" s="187" t="str">
        <f t="shared" si="12"/>
        <v>手机端技师-登录</v>
      </c>
    </row>
    <row r="320" spans="1:16">
      <c r="A320" s="249">
        <v>319</v>
      </c>
      <c r="B320" s="217" t="s">
        <v>4214</v>
      </c>
      <c r="C320" s="218" t="s">
        <v>4732</v>
      </c>
      <c r="D320" s="219" t="s">
        <v>33</v>
      </c>
      <c r="E320" s="225" t="s">
        <v>4702</v>
      </c>
      <c r="F320" s="222"/>
      <c r="G320" s="219" t="s">
        <v>519</v>
      </c>
      <c r="H320" s="223" t="str">
        <f t="shared" si="13"/>
        <v>未对应</v>
      </c>
      <c r="I320" s="231">
        <v>16605</v>
      </c>
      <c r="J320" s="232">
        <f>SUMIFS(FP!$E$2:$E$1954,FP!$G$2:$G$1954,L320)</f>
        <v>0</v>
      </c>
      <c r="K320" s="233">
        <f t="shared" si="14"/>
        <v>0</v>
      </c>
      <c r="L320" s="225"/>
      <c r="M320" s="218"/>
      <c r="N320" s="180"/>
      <c r="O320" s="187"/>
      <c r="P320" s="187" t="str">
        <f t="shared" si="12"/>
        <v>手机端技师-主页面</v>
      </c>
    </row>
    <row r="321" spans="1:16">
      <c r="A321" s="249">
        <v>320</v>
      </c>
      <c r="B321" s="217" t="s">
        <v>4214</v>
      </c>
      <c r="C321" s="218" t="s">
        <v>4733</v>
      </c>
      <c r="D321" s="219" t="s">
        <v>33</v>
      </c>
      <c r="E321" s="225" t="s">
        <v>4702</v>
      </c>
      <c r="F321" s="240"/>
      <c r="G321" s="219" t="s">
        <v>519</v>
      </c>
      <c r="H321" s="223" t="str">
        <f t="shared" si="13"/>
        <v>未对应</v>
      </c>
      <c r="I321" s="231">
        <v>16605</v>
      </c>
      <c r="J321" s="232">
        <f>SUMIFS(FP!$E$2:$E$1954,FP!$G$2:$G$1954,L321)</f>
        <v>0</v>
      </c>
      <c r="K321" s="233">
        <f t="shared" si="14"/>
        <v>0</v>
      </c>
      <c r="L321" s="225"/>
      <c r="M321" s="218"/>
      <c r="N321" s="180"/>
      <c r="O321" s="187"/>
      <c r="P321" s="187" t="str">
        <f t="shared" si="12"/>
        <v>手机端技师-相册照片选择页面</v>
      </c>
    </row>
    <row r="322" spans="1:16">
      <c r="A322" s="249">
        <v>321</v>
      </c>
      <c r="B322" s="217" t="s">
        <v>4214</v>
      </c>
      <c r="C322" s="218" t="s">
        <v>4734</v>
      </c>
      <c r="D322" s="219" t="s">
        <v>33</v>
      </c>
      <c r="E322" s="225" t="s">
        <v>4702</v>
      </c>
      <c r="F322" s="240"/>
      <c r="G322" s="219" t="s">
        <v>519</v>
      </c>
      <c r="H322" s="223" t="str">
        <f t="shared" si="13"/>
        <v>未对应</v>
      </c>
      <c r="I322" s="231">
        <v>16605</v>
      </c>
      <c r="J322" s="232">
        <f>SUMIFS(FP!$E$2:$E$1954,FP!$G$2:$G$1954,L322)</f>
        <v>0</v>
      </c>
      <c r="K322" s="233">
        <f t="shared" si="14"/>
        <v>0</v>
      </c>
      <c r="L322" s="225"/>
      <c r="M322" s="218"/>
      <c r="N322" s="180"/>
      <c r="O322" s="187"/>
      <c r="P322" s="187" t="str">
        <f t="shared" ref="P322:P385" si="15">B322&amp;"-"&amp;C322</f>
        <v>手机端技师-手机拍照页面</v>
      </c>
    </row>
    <row r="323" spans="1:16">
      <c r="A323" s="249">
        <v>322</v>
      </c>
      <c r="B323" s="217" t="s">
        <v>4214</v>
      </c>
      <c r="C323" s="218" t="s">
        <v>4732</v>
      </c>
      <c r="D323" s="219" t="s">
        <v>33</v>
      </c>
      <c r="E323" s="225" t="s">
        <v>4702</v>
      </c>
      <c r="F323" s="240"/>
      <c r="G323" s="219" t="s">
        <v>519</v>
      </c>
      <c r="H323" s="223" t="str">
        <f t="shared" ref="H323:H386" si="16">IF(ISBLANK(L323),"未对应","已对应")</f>
        <v>未对应</v>
      </c>
      <c r="I323" s="231">
        <v>16605</v>
      </c>
      <c r="J323" s="232">
        <f>SUMIFS(FP!$E$2:$E$1954,FP!$G$2:$G$1954,L323)</f>
        <v>0</v>
      </c>
      <c r="K323" s="233">
        <f t="shared" ref="K323:K386" si="17">J323/I323</f>
        <v>0</v>
      </c>
      <c r="L323" s="225"/>
      <c r="M323" s="218"/>
      <c r="N323" s="180" t="s">
        <v>4732</v>
      </c>
      <c r="O323" s="187" t="s">
        <v>4735</v>
      </c>
      <c r="P323" s="187" t="str">
        <f t="shared" si="15"/>
        <v>手机端技师-主页面</v>
      </c>
    </row>
    <row r="324" spans="1:16">
      <c r="A324" s="249">
        <v>323</v>
      </c>
      <c r="B324" s="217" t="s">
        <v>4214</v>
      </c>
      <c r="C324" s="218" t="s">
        <v>4736</v>
      </c>
      <c r="D324" s="219" t="s">
        <v>33</v>
      </c>
      <c r="E324" s="225" t="s">
        <v>4702</v>
      </c>
      <c r="F324" s="240"/>
      <c r="G324" s="219" t="s">
        <v>519</v>
      </c>
      <c r="H324" s="223" t="str">
        <f t="shared" si="16"/>
        <v>未对应</v>
      </c>
      <c r="I324" s="231">
        <v>16605</v>
      </c>
      <c r="J324" s="232">
        <f>SUMIFS(FP!$E$2:$E$1954,FP!$G$2:$G$1954,L324)</f>
        <v>0</v>
      </c>
      <c r="K324" s="233">
        <f t="shared" si="17"/>
        <v>0</v>
      </c>
      <c r="L324" s="225"/>
      <c r="M324" s="218"/>
      <c r="N324" s="180"/>
      <c r="O324" s="187"/>
      <c r="P324" s="187" t="str">
        <f t="shared" si="15"/>
        <v>手机端技师-查看已添加照片</v>
      </c>
    </row>
    <row r="325" spans="1:16">
      <c r="A325" s="249">
        <v>324</v>
      </c>
      <c r="B325" s="217" t="s">
        <v>3869</v>
      </c>
      <c r="C325" s="218" t="s">
        <v>4046</v>
      </c>
      <c r="D325" s="219" t="s">
        <v>33</v>
      </c>
      <c r="E325" s="225" t="s">
        <v>4702</v>
      </c>
      <c r="F325" s="224"/>
      <c r="G325" s="219" t="s">
        <v>519</v>
      </c>
      <c r="H325" s="223" t="str">
        <f t="shared" si="16"/>
        <v>未对应</v>
      </c>
      <c r="I325" s="231">
        <v>16605</v>
      </c>
      <c r="J325" s="232">
        <f>SUMIFS(FP!$E$2:$E$1954,FP!$G$2:$G$1954,L325)</f>
        <v>0</v>
      </c>
      <c r="K325" s="233">
        <f t="shared" si="17"/>
        <v>0</v>
      </c>
      <c r="L325" s="225"/>
      <c r="M325" s="218"/>
      <c r="N325" s="180"/>
      <c r="O325" s="187"/>
      <c r="P325" s="187" t="str">
        <f t="shared" si="15"/>
        <v>技师首页-工位信息</v>
      </c>
    </row>
    <row r="326" spans="1:16">
      <c r="A326" s="249">
        <v>325</v>
      </c>
      <c r="B326" s="217" t="s">
        <v>3869</v>
      </c>
      <c r="C326" s="218" t="s">
        <v>4737</v>
      </c>
      <c r="D326" s="219" t="s">
        <v>33</v>
      </c>
      <c r="E326" s="225" t="s">
        <v>4702</v>
      </c>
      <c r="F326" s="224"/>
      <c r="G326" s="219" t="s">
        <v>519</v>
      </c>
      <c r="H326" s="223" t="str">
        <f t="shared" si="16"/>
        <v>未对应</v>
      </c>
      <c r="I326" s="231">
        <v>16605</v>
      </c>
      <c r="J326" s="232">
        <f>SUMIFS(FP!$E$2:$E$1954,FP!$G$2:$G$1954,L326)</f>
        <v>0</v>
      </c>
      <c r="K326" s="233">
        <f t="shared" si="17"/>
        <v>0</v>
      </c>
      <c r="L326" s="225"/>
      <c r="M326" s="218"/>
      <c r="N326" s="180"/>
      <c r="O326" s="187"/>
      <c r="P326" s="187" t="str">
        <f t="shared" si="15"/>
        <v>技师首页-维修项目</v>
      </c>
    </row>
    <row r="327" spans="1:16">
      <c r="A327" s="8">
        <v>326</v>
      </c>
      <c r="B327" s="213" t="s">
        <v>3869</v>
      </c>
      <c r="C327" s="180" t="s">
        <v>910</v>
      </c>
      <c r="D327" s="214" t="s">
        <v>33</v>
      </c>
      <c r="E327" s="173" t="s">
        <v>4702</v>
      </c>
      <c r="F327" s="224"/>
      <c r="G327" s="187"/>
      <c r="H327" s="223" t="str">
        <f t="shared" si="16"/>
        <v>已对应</v>
      </c>
      <c r="I327" s="231">
        <v>16605</v>
      </c>
      <c r="J327" s="232">
        <f>SUMIFS(FP!$E$2:$E$1954,FP!$G$2:$G$1954,L327)</f>
        <v>15694.7663793103</v>
      </c>
      <c r="K327" s="233">
        <f t="shared" si="17"/>
        <v>0.945183160452291</v>
      </c>
      <c r="L327" s="173">
        <v>326</v>
      </c>
      <c r="M327" s="180"/>
      <c r="N327" s="180"/>
      <c r="O327" s="187"/>
      <c r="P327" s="187" t="str">
        <f t="shared" si="15"/>
        <v>技师首页-车辆状况</v>
      </c>
    </row>
    <row r="328" spans="1:16">
      <c r="A328" s="249">
        <v>327</v>
      </c>
      <c r="B328" s="217" t="s">
        <v>3869</v>
      </c>
      <c r="C328" s="218" t="s">
        <v>906</v>
      </c>
      <c r="D328" s="219" t="s">
        <v>33</v>
      </c>
      <c r="E328" s="225" t="s">
        <v>4702</v>
      </c>
      <c r="F328" s="224"/>
      <c r="G328" s="219" t="s">
        <v>519</v>
      </c>
      <c r="H328" s="223" t="str">
        <f t="shared" si="16"/>
        <v>未对应</v>
      </c>
      <c r="I328" s="231">
        <v>16605</v>
      </c>
      <c r="J328" s="232">
        <f>SUMIFS(FP!$E$2:$E$1954,FP!$G$2:$G$1954,L328)</f>
        <v>0</v>
      </c>
      <c r="K328" s="233">
        <f t="shared" si="17"/>
        <v>0</v>
      </c>
      <c r="L328" s="225"/>
      <c r="M328" s="218"/>
      <c r="N328" s="180" t="s">
        <v>906</v>
      </c>
      <c r="O328" s="187"/>
      <c r="P328" s="187" t="str">
        <f t="shared" si="15"/>
        <v>技师首页-客户要求</v>
      </c>
    </row>
    <row r="329" spans="1:16">
      <c r="A329" s="8">
        <v>328</v>
      </c>
      <c r="B329" s="213" t="s">
        <v>3869</v>
      </c>
      <c r="C329" s="180" t="s">
        <v>4157</v>
      </c>
      <c r="D329" s="214" t="s">
        <v>33</v>
      </c>
      <c r="E329" s="173" t="s">
        <v>4702</v>
      </c>
      <c r="F329" s="240"/>
      <c r="G329" s="187"/>
      <c r="H329" s="223" t="str">
        <f t="shared" si="16"/>
        <v>已对应</v>
      </c>
      <c r="I329" s="231">
        <v>16605</v>
      </c>
      <c r="J329" s="232">
        <f>SUMIFS(FP!$E$2:$E$1954,FP!$G$2:$G$1954,L329)</f>
        <v>12555.8131034482</v>
      </c>
      <c r="K329" s="233">
        <f t="shared" si="17"/>
        <v>0.756146528361833</v>
      </c>
      <c r="L329" s="173">
        <v>328</v>
      </c>
      <c r="M329" s="180"/>
      <c r="N329" s="180"/>
      <c r="O329" s="187"/>
      <c r="P329" s="187" t="str">
        <f t="shared" si="15"/>
        <v>技师首页-维修履历</v>
      </c>
    </row>
    <row r="330" spans="1:16">
      <c r="A330" s="249">
        <v>329</v>
      </c>
      <c r="B330" s="217" t="s">
        <v>3869</v>
      </c>
      <c r="C330" s="218" t="s">
        <v>4738</v>
      </c>
      <c r="D330" s="219" t="s">
        <v>33</v>
      </c>
      <c r="E330" s="225" t="s">
        <v>4702</v>
      </c>
      <c r="F330" s="240"/>
      <c r="G330" s="219" t="s">
        <v>519</v>
      </c>
      <c r="H330" s="223" t="str">
        <f t="shared" si="16"/>
        <v>未对应</v>
      </c>
      <c r="I330" s="231">
        <v>16605</v>
      </c>
      <c r="J330" s="232">
        <f>SUMIFS(FP!$E$2:$E$1954,FP!$G$2:$G$1954,L330)</f>
        <v>0</v>
      </c>
      <c r="K330" s="233">
        <f t="shared" si="17"/>
        <v>0</v>
      </c>
      <c r="L330" s="225"/>
      <c r="M330" s="218"/>
      <c r="N330" s="180"/>
      <c r="O330" s="187"/>
      <c r="P330" s="187" t="str">
        <f t="shared" si="15"/>
        <v>技师首页-维修履历-用车旅途详情</v>
      </c>
    </row>
    <row r="331" spans="1:16">
      <c r="A331" s="8">
        <v>330</v>
      </c>
      <c r="B331" s="213" t="s">
        <v>3869</v>
      </c>
      <c r="C331" s="180" t="s">
        <v>3844</v>
      </c>
      <c r="D331" s="214" t="s">
        <v>33</v>
      </c>
      <c r="E331" s="173" t="s">
        <v>4702</v>
      </c>
      <c r="F331" s="240"/>
      <c r="G331" s="187"/>
      <c r="H331" s="223" t="str">
        <f t="shared" si="16"/>
        <v>已对应</v>
      </c>
      <c r="I331" s="231">
        <v>16605</v>
      </c>
      <c r="J331" s="232">
        <f>SUMIFS(FP!$E$2:$E$1954,FP!$G$2:$G$1954,L331)</f>
        <v>26681.1028448275</v>
      </c>
      <c r="K331" s="233">
        <f t="shared" si="17"/>
        <v>1.6068113727689</v>
      </c>
      <c r="L331" s="173">
        <v>330</v>
      </c>
      <c r="M331" s="180"/>
      <c r="N331" s="180"/>
      <c r="O331" s="187"/>
      <c r="P331" s="187" t="str">
        <f t="shared" si="15"/>
        <v>技师首页-开始作业</v>
      </c>
    </row>
    <row r="332" spans="1:16">
      <c r="A332" s="249">
        <v>331</v>
      </c>
      <c r="B332" s="217" t="s">
        <v>3869</v>
      </c>
      <c r="C332" s="218" t="s">
        <v>4739</v>
      </c>
      <c r="D332" s="219" t="s">
        <v>33</v>
      </c>
      <c r="E332" s="225" t="s">
        <v>4702</v>
      </c>
      <c r="F332" s="240"/>
      <c r="G332" s="219" t="s">
        <v>519</v>
      </c>
      <c r="H332" s="223" t="str">
        <f t="shared" si="16"/>
        <v>未对应</v>
      </c>
      <c r="I332" s="231">
        <v>16605</v>
      </c>
      <c r="J332" s="232">
        <f>SUMIFS(FP!$E$2:$E$1954,FP!$G$2:$G$1954,L332)</f>
        <v>0</v>
      </c>
      <c r="K332" s="233">
        <f t="shared" si="17"/>
        <v>0</v>
      </c>
      <c r="L332" s="225"/>
      <c r="M332" s="218"/>
      <c r="N332" s="180"/>
      <c r="O332" s="187"/>
      <c r="P332" s="187" t="str">
        <f t="shared" si="15"/>
        <v>技师首页-追加作业</v>
      </c>
    </row>
    <row r="333" spans="1:16">
      <c r="A333" s="249">
        <v>332</v>
      </c>
      <c r="B333" s="217" t="s">
        <v>3869</v>
      </c>
      <c r="C333" s="218" t="s">
        <v>3894</v>
      </c>
      <c r="D333" s="219" t="s">
        <v>33</v>
      </c>
      <c r="E333" s="225" t="s">
        <v>4702</v>
      </c>
      <c r="F333" s="240"/>
      <c r="G333" s="219" t="s">
        <v>519</v>
      </c>
      <c r="H333" s="223" t="str">
        <f t="shared" si="16"/>
        <v>未对应</v>
      </c>
      <c r="I333" s="231">
        <v>16605</v>
      </c>
      <c r="J333" s="232">
        <f>SUMIFS(FP!$E$2:$E$1954,FP!$G$2:$G$1954,L333)</f>
        <v>0</v>
      </c>
      <c r="K333" s="233">
        <f t="shared" si="17"/>
        <v>0</v>
      </c>
      <c r="L333" s="225"/>
      <c r="M333" s="218"/>
      <c r="N333" s="180"/>
      <c r="O333" s="187"/>
      <c r="P333" s="187" t="str">
        <f t="shared" si="15"/>
        <v>技师首页-作业信息输入</v>
      </c>
    </row>
    <row r="334" spans="1:16">
      <c r="A334" s="249">
        <v>333</v>
      </c>
      <c r="B334" s="217" t="s">
        <v>3894</v>
      </c>
      <c r="C334" s="218" t="s">
        <v>3015</v>
      </c>
      <c r="D334" s="219" t="s">
        <v>33</v>
      </c>
      <c r="E334" s="225" t="s">
        <v>4702</v>
      </c>
      <c r="F334" s="240"/>
      <c r="G334" s="219" t="s">
        <v>519</v>
      </c>
      <c r="H334" s="223" t="str">
        <f t="shared" si="16"/>
        <v>未对应</v>
      </c>
      <c r="I334" s="231">
        <v>16605</v>
      </c>
      <c r="J334" s="232">
        <f>SUMIFS(FP!$E$2:$E$1954,FP!$G$2:$G$1954,L334)</f>
        <v>0</v>
      </c>
      <c r="K334" s="233">
        <f t="shared" si="17"/>
        <v>0</v>
      </c>
      <c r="L334" s="225"/>
      <c r="M334" s="218"/>
      <c r="N334" s="180" t="s">
        <v>3015</v>
      </c>
      <c r="O334" s="187"/>
      <c r="P334" s="187" t="str">
        <f t="shared" si="15"/>
        <v>作业信息输入-工单信息查看</v>
      </c>
    </row>
    <row r="335" spans="1:16">
      <c r="A335" s="249">
        <v>334</v>
      </c>
      <c r="B335" s="217" t="s">
        <v>3894</v>
      </c>
      <c r="C335" s="218" t="s">
        <v>4740</v>
      </c>
      <c r="D335" s="219" t="s">
        <v>33</v>
      </c>
      <c r="E335" s="225" t="s">
        <v>4702</v>
      </c>
      <c r="F335" s="240"/>
      <c r="G335" s="219" t="s">
        <v>519</v>
      </c>
      <c r="H335" s="223" t="str">
        <f t="shared" si="16"/>
        <v>未对应</v>
      </c>
      <c r="I335" s="231">
        <v>16605</v>
      </c>
      <c r="J335" s="232">
        <f>SUMIFS(FP!$E$2:$E$1954,FP!$G$2:$G$1954,L335)</f>
        <v>0</v>
      </c>
      <c r="K335" s="233">
        <f t="shared" si="17"/>
        <v>0</v>
      </c>
      <c r="L335" s="225"/>
      <c r="M335" s="218"/>
      <c r="N335" s="180"/>
      <c r="O335" s="187"/>
      <c r="P335" s="187" t="str">
        <f t="shared" si="15"/>
        <v>作业信息输入-作业项目录入</v>
      </c>
    </row>
    <row r="336" spans="1:16">
      <c r="A336" s="8">
        <v>335</v>
      </c>
      <c r="B336" s="213" t="s">
        <v>3894</v>
      </c>
      <c r="C336" s="180" t="s">
        <v>4117</v>
      </c>
      <c r="D336" s="214" t="s">
        <v>33</v>
      </c>
      <c r="E336" s="173" t="s">
        <v>4702</v>
      </c>
      <c r="F336" s="240"/>
      <c r="G336" s="187"/>
      <c r="H336" s="223" t="str">
        <f t="shared" si="16"/>
        <v>已对应</v>
      </c>
      <c r="I336" s="231">
        <v>16605</v>
      </c>
      <c r="J336" s="232">
        <f>SUMIFS(FP!$E$2:$E$1954,FP!$G$2:$G$1954,L336)</f>
        <v>0</v>
      </c>
      <c r="K336" s="233">
        <f t="shared" si="17"/>
        <v>0</v>
      </c>
      <c r="L336" s="173">
        <v>335</v>
      </c>
      <c r="M336" s="180"/>
      <c r="N336" s="180"/>
      <c r="O336" s="187"/>
      <c r="P336" s="187" t="str">
        <f t="shared" si="15"/>
        <v>作业信息输入-用车建议填写</v>
      </c>
    </row>
    <row r="337" spans="1:16">
      <c r="A337" s="249">
        <v>336</v>
      </c>
      <c r="B337" s="217" t="s">
        <v>3894</v>
      </c>
      <c r="C337" s="218" t="s">
        <v>4741</v>
      </c>
      <c r="D337" s="219" t="s">
        <v>33</v>
      </c>
      <c r="E337" s="225" t="s">
        <v>4702</v>
      </c>
      <c r="F337" s="240"/>
      <c r="G337" s="219" t="s">
        <v>519</v>
      </c>
      <c r="H337" s="223" t="str">
        <f t="shared" si="16"/>
        <v>未对应</v>
      </c>
      <c r="I337" s="231">
        <v>16605</v>
      </c>
      <c r="J337" s="232">
        <f>SUMIFS(FP!$E$2:$E$1954,FP!$G$2:$G$1954,L337)</f>
        <v>0</v>
      </c>
      <c r="K337" s="233">
        <f t="shared" si="17"/>
        <v>0</v>
      </c>
      <c r="L337" s="225"/>
      <c r="M337" s="218"/>
      <c r="N337" s="180"/>
      <c r="O337" s="187"/>
      <c r="P337" s="187" t="str">
        <f t="shared" si="15"/>
        <v>作业信息输入-车辆张开图查看</v>
      </c>
    </row>
    <row r="338" spans="1:16">
      <c r="A338" s="249">
        <v>337</v>
      </c>
      <c r="B338" s="217" t="s">
        <v>3894</v>
      </c>
      <c r="C338" s="218" t="s">
        <v>4742</v>
      </c>
      <c r="D338" s="219" t="s">
        <v>33</v>
      </c>
      <c r="E338" s="225" t="s">
        <v>4702</v>
      </c>
      <c r="F338" s="240"/>
      <c r="G338" s="219" t="s">
        <v>519</v>
      </c>
      <c r="H338" s="223" t="str">
        <f t="shared" si="16"/>
        <v>未对应</v>
      </c>
      <c r="I338" s="231">
        <v>16605</v>
      </c>
      <c r="J338" s="232">
        <f>SUMIFS(FP!$E$2:$E$1954,FP!$G$2:$G$1954,L338)</f>
        <v>0</v>
      </c>
      <c r="K338" s="233">
        <f t="shared" si="17"/>
        <v>0</v>
      </c>
      <c r="L338" s="225"/>
      <c r="M338" s="218"/>
      <c r="N338" s="180"/>
      <c r="O338" s="187"/>
      <c r="P338" s="187" t="str">
        <f t="shared" si="15"/>
        <v>作业信息输入-一键良好快速选择功能</v>
      </c>
    </row>
    <row r="339" spans="1:16">
      <c r="A339" s="8">
        <v>338</v>
      </c>
      <c r="B339" s="213" t="s">
        <v>3894</v>
      </c>
      <c r="C339" s="180" t="s">
        <v>4147</v>
      </c>
      <c r="D339" s="214" t="s">
        <v>33</v>
      </c>
      <c r="E339" s="173" t="s">
        <v>4702</v>
      </c>
      <c r="F339" s="240"/>
      <c r="G339" s="187"/>
      <c r="H339" s="223" t="str">
        <f t="shared" si="16"/>
        <v>已对应</v>
      </c>
      <c r="I339" s="231">
        <v>16605</v>
      </c>
      <c r="J339" s="232">
        <f>SUMIFS(FP!$E$2:$E$1954,FP!$G$2:$G$1954,L339)</f>
        <v>12555.8131034482</v>
      </c>
      <c r="K339" s="233">
        <f t="shared" si="17"/>
        <v>0.756146528361833</v>
      </c>
      <c r="L339" s="173">
        <v>338</v>
      </c>
      <c r="M339" s="180"/>
      <c r="N339" s="180"/>
      <c r="O339" s="187"/>
      <c r="P339" s="187" t="str">
        <f t="shared" si="15"/>
        <v>作业信息输入-维修前后图片上传</v>
      </c>
    </row>
    <row r="340" spans="1:16">
      <c r="A340" s="249">
        <v>339</v>
      </c>
      <c r="B340" s="217" t="s">
        <v>3894</v>
      </c>
      <c r="C340" s="218" t="s">
        <v>4743</v>
      </c>
      <c r="D340" s="219" t="s">
        <v>33</v>
      </c>
      <c r="E340" s="225" t="s">
        <v>4702</v>
      </c>
      <c r="F340" s="240"/>
      <c r="G340" s="219" t="s">
        <v>519</v>
      </c>
      <c r="H340" s="223" t="str">
        <f t="shared" si="16"/>
        <v>未对应</v>
      </c>
      <c r="I340" s="231">
        <v>16605</v>
      </c>
      <c r="J340" s="232">
        <f>SUMIFS(FP!$E$2:$E$1954,FP!$G$2:$G$1954,L340)</f>
        <v>0</v>
      </c>
      <c r="K340" s="233">
        <f t="shared" si="17"/>
        <v>0</v>
      </c>
      <c r="L340" s="225"/>
      <c r="M340" s="218"/>
      <c r="N340" s="180"/>
      <c r="O340" s="187"/>
      <c r="P340" s="187" t="str">
        <f t="shared" si="15"/>
        <v>作业信息输入-作业信息输入临时保存</v>
      </c>
    </row>
    <row r="341" spans="1:16">
      <c r="A341" s="8">
        <v>340</v>
      </c>
      <c r="B341" s="213" t="s">
        <v>3894</v>
      </c>
      <c r="C341" s="180" t="s">
        <v>4250</v>
      </c>
      <c r="D341" s="214" t="s">
        <v>33</v>
      </c>
      <c r="E341" s="173" t="s">
        <v>4702</v>
      </c>
      <c r="F341" s="240"/>
      <c r="G341" s="187"/>
      <c r="H341" s="223" t="str">
        <f t="shared" si="16"/>
        <v>已对应</v>
      </c>
      <c r="I341" s="231">
        <v>16605</v>
      </c>
      <c r="J341" s="232">
        <f>SUMIFS(FP!$E$2:$E$1954,FP!$G$2:$G$1954,L341)</f>
        <v>12555.8131034482</v>
      </c>
      <c r="K341" s="233">
        <f t="shared" si="17"/>
        <v>0.756146528361833</v>
      </c>
      <c r="L341" s="173">
        <v>340</v>
      </c>
      <c r="M341" s="180"/>
      <c r="N341" s="180"/>
      <c r="O341" s="187"/>
      <c r="P341" s="187" t="str">
        <f t="shared" si="15"/>
        <v>作业信息输入-申请审批</v>
      </c>
    </row>
    <row r="342" spans="1:16">
      <c r="A342" s="8">
        <v>341</v>
      </c>
      <c r="B342" s="213" t="s">
        <v>3894</v>
      </c>
      <c r="C342" s="180" t="s">
        <v>3865</v>
      </c>
      <c r="D342" s="214" t="s">
        <v>33</v>
      </c>
      <c r="E342" s="173" t="s">
        <v>4702</v>
      </c>
      <c r="F342" s="240"/>
      <c r="G342" s="187"/>
      <c r="H342" s="223" t="str">
        <f t="shared" si="16"/>
        <v>已对应</v>
      </c>
      <c r="I342" s="231">
        <v>16605</v>
      </c>
      <c r="J342" s="232">
        <f>SUMIFS(FP!$E$2:$E$1954,FP!$G$2:$G$1954,L342)</f>
        <v>6277.90655172412</v>
      </c>
      <c r="K342" s="233">
        <f t="shared" si="17"/>
        <v>0.378073264180917</v>
      </c>
      <c r="L342" s="173">
        <v>341</v>
      </c>
      <c r="M342" s="180"/>
      <c r="N342" s="180"/>
      <c r="O342" s="187"/>
      <c r="P342" s="187" t="str">
        <f t="shared" si="15"/>
        <v>作业信息输入-中断作业</v>
      </c>
    </row>
    <row r="343" spans="1:16">
      <c r="A343" s="249">
        <v>342</v>
      </c>
      <c r="B343" s="217" t="s">
        <v>3894</v>
      </c>
      <c r="C343" s="218" t="s">
        <v>4739</v>
      </c>
      <c r="D343" s="219" t="s">
        <v>33</v>
      </c>
      <c r="E343" s="225" t="s">
        <v>4702</v>
      </c>
      <c r="F343" s="240"/>
      <c r="G343" s="219" t="s">
        <v>519</v>
      </c>
      <c r="H343" s="223" t="str">
        <f t="shared" si="16"/>
        <v>未对应</v>
      </c>
      <c r="I343" s="231">
        <v>16605</v>
      </c>
      <c r="J343" s="232">
        <f>SUMIFS(FP!$E$2:$E$1954,FP!$G$2:$G$1954,L343)</f>
        <v>0</v>
      </c>
      <c r="K343" s="233">
        <f t="shared" si="17"/>
        <v>0</v>
      </c>
      <c r="L343" s="225"/>
      <c r="M343" s="218"/>
      <c r="N343" s="180" t="s">
        <v>4739</v>
      </c>
      <c r="O343" s="187"/>
      <c r="P343" s="187" t="str">
        <f t="shared" si="15"/>
        <v>作业信息输入-追加作业</v>
      </c>
    </row>
    <row r="344" spans="1:16">
      <c r="A344" s="216">
        <v>343</v>
      </c>
      <c r="B344" s="217" t="s">
        <v>4744</v>
      </c>
      <c r="C344" s="218" t="s">
        <v>4745</v>
      </c>
      <c r="D344" s="251" t="s">
        <v>33</v>
      </c>
      <c r="E344" s="225" t="s">
        <v>4702</v>
      </c>
      <c r="F344" s="224"/>
      <c r="G344" s="219" t="s">
        <v>519</v>
      </c>
      <c r="H344" s="223" t="str">
        <f t="shared" si="16"/>
        <v>未对应</v>
      </c>
      <c r="I344" s="231">
        <v>16605</v>
      </c>
      <c r="J344" s="232">
        <f>SUMIFS(FP!$E$2:$E$1954,FP!$G$2:$G$1954,L344)</f>
        <v>0</v>
      </c>
      <c r="K344" s="233">
        <f t="shared" si="17"/>
        <v>0</v>
      </c>
      <c r="L344" s="225"/>
      <c r="M344" s="218"/>
      <c r="N344" s="180"/>
      <c r="O344" s="187"/>
      <c r="P344" s="187" t="str">
        <f t="shared" si="15"/>
        <v>技师追加作业管-追加作业一览</v>
      </c>
    </row>
    <row r="345" spans="1:16">
      <c r="A345" s="249">
        <v>344</v>
      </c>
      <c r="B345" s="217" t="s">
        <v>4744</v>
      </c>
      <c r="C345" s="218" t="s">
        <v>4745</v>
      </c>
      <c r="D345" s="219" t="s">
        <v>33</v>
      </c>
      <c r="E345" s="225" t="s">
        <v>4702</v>
      </c>
      <c r="F345" s="222"/>
      <c r="G345" s="219" t="s">
        <v>519</v>
      </c>
      <c r="H345" s="223" t="str">
        <f t="shared" si="16"/>
        <v>未对应</v>
      </c>
      <c r="I345" s="231">
        <v>16605</v>
      </c>
      <c r="J345" s="232">
        <f>SUMIFS(FP!$E$2:$E$1954,FP!$G$2:$G$1954,L345)</f>
        <v>0</v>
      </c>
      <c r="K345" s="233">
        <f t="shared" si="17"/>
        <v>0</v>
      </c>
      <c r="L345" s="225"/>
      <c r="M345" s="218"/>
      <c r="N345" s="180" t="s">
        <v>4745</v>
      </c>
      <c r="O345" s="187" t="s">
        <v>4746</v>
      </c>
      <c r="P345" s="187" t="str">
        <f t="shared" si="15"/>
        <v>技师追加作业管-追加作业一览</v>
      </c>
    </row>
    <row r="346" spans="1:16">
      <c r="A346" s="216">
        <v>345</v>
      </c>
      <c r="B346" s="217" t="s">
        <v>4744</v>
      </c>
      <c r="C346" s="218" t="s">
        <v>4747</v>
      </c>
      <c r="D346" s="251" t="s">
        <v>33</v>
      </c>
      <c r="E346" s="225" t="s">
        <v>4702</v>
      </c>
      <c r="F346" s="224"/>
      <c r="G346" s="219" t="s">
        <v>519</v>
      </c>
      <c r="H346" s="223" t="str">
        <f t="shared" si="16"/>
        <v>未对应</v>
      </c>
      <c r="I346" s="231">
        <v>16605</v>
      </c>
      <c r="J346" s="232">
        <f>SUMIFS(FP!$E$2:$E$1954,FP!$G$2:$G$1954,L346)</f>
        <v>0</v>
      </c>
      <c r="K346" s="233">
        <f t="shared" si="17"/>
        <v>0</v>
      </c>
      <c r="L346" s="225"/>
      <c r="M346" s="218"/>
      <c r="N346" s="180"/>
      <c r="O346" s="187"/>
      <c r="P346" s="187" t="str">
        <f t="shared" si="15"/>
        <v>技师追加作业管-追加作业详情</v>
      </c>
    </row>
    <row r="347" spans="1:16">
      <c r="A347" s="249">
        <v>346</v>
      </c>
      <c r="B347" s="217" t="s">
        <v>4744</v>
      </c>
      <c r="C347" s="218" t="s">
        <v>4748</v>
      </c>
      <c r="D347" s="219" t="s">
        <v>33</v>
      </c>
      <c r="E347" s="225" t="s">
        <v>4702</v>
      </c>
      <c r="F347" s="222"/>
      <c r="G347" s="219" t="s">
        <v>519</v>
      </c>
      <c r="H347" s="223" t="str">
        <f t="shared" si="16"/>
        <v>未对应</v>
      </c>
      <c r="I347" s="231">
        <v>16605</v>
      </c>
      <c r="J347" s="232">
        <f>SUMIFS(FP!$E$2:$E$1954,FP!$G$2:$G$1954,L347)</f>
        <v>0</v>
      </c>
      <c r="K347" s="233">
        <f t="shared" si="17"/>
        <v>0</v>
      </c>
      <c r="L347" s="225"/>
      <c r="M347" s="218"/>
      <c r="N347" s="180"/>
      <c r="O347" s="187"/>
      <c r="P347" s="187" t="str">
        <f t="shared" si="15"/>
        <v>技师追加作业管-引用方案</v>
      </c>
    </row>
    <row r="348" spans="1:16">
      <c r="A348" s="249">
        <v>347</v>
      </c>
      <c r="B348" s="226" t="s">
        <v>4749</v>
      </c>
      <c r="C348" s="218" t="s">
        <v>4750</v>
      </c>
      <c r="D348" s="219" t="s">
        <v>33</v>
      </c>
      <c r="E348" s="225" t="s">
        <v>4702</v>
      </c>
      <c r="F348" s="222"/>
      <c r="G348" s="219" t="s">
        <v>519</v>
      </c>
      <c r="H348" s="223" t="str">
        <f t="shared" si="16"/>
        <v>未对应</v>
      </c>
      <c r="I348" s="231">
        <v>16605</v>
      </c>
      <c r="J348" s="232">
        <f>SUMIFS(FP!$E$2:$E$1954,FP!$G$2:$G$1954,L348)</f>
        <v>0</v>
      </c>
      <c r="K348" s="233">
        <f t="shared" si="17"/>
        <v>0</v>
      </c>
      <c r="L348" s="225"/>
      <c r="M348" s="218"/>
      <c r="N348" s="180"/>
      <c r="O348" s="187"/>
      <c r="P348" s="187" t="str">
        <f t="shared" si="15"/>
        <v>SA追加作业管理-追加作业审批</v>
      </c>
    </row>
    <row r="349" spans="1:16">
      <c r="A349" s="249">
        <v>348</v>
      </c>
      <c r="B349" s="226" t="s">
        <v>4749</v>
      </c>
      <c r="C349" s="218" t="s">
        <v>4751</v>
      </c>
      <c r="D349" s="219" t="s">
        <v>33</v>
      </c>
      <c r="E349" s="225" t="s">
        <v>4702</v>
      </c>
      <c r="F349" s="222"/>
      <c r="G349" s="219" t="s">
        <v>519</v>
      </c>
      <c r="H349" s="223" t="str">
        <f t="shared" si="16"/>
        <v>未对应</v>
      </c>
      <c r="I349" s="231">
        <v>16605</v>
      </c>
      <c r="J349" s="232">
        <f>SUMIFS(FP!$E$2:$E$1954,FP!$G$2:$G$1954,L349)</f>
        <v>0</v>
      </c>
      <c r="K349" s="233">
        <f t="shared" si="17"/>
        <v>0</v>
      </c>
      <c r="L349" s="225"/>
      <c r="M349" s="218"/>
      <c r="N349" s="180"/>
      <c r="O349" s="187"/>
      <c r="P349" s="187" t="str">
        <f t="shared" si="15"/>
        <v>SA追加作业管理-过滤查询</v>
      </c>
    </row>
    <row r="350" spans="1:16">
      <c r="A350" s="249">
        <v>349</v>
      </c>
      <c r="B350" s="252" t="s">
        <v>4749</v>
      </c>
      <c r="C350" s="218" t="s">
        <v>4752</v>
      </c>
      <c r="D350" s="219" t="s">
        <v>33</v>
      </c>
      <c r="E350" s="225" t="s">
        <v>4702</v>
      </c>
      <c r="F350" s="222"/>
      <c r="G350" s="219" t="s">
        <v>519</v>
      </c>
      <c r="H350" s="223" t="str">
        <f t="shared" si="16"/>
        <v>未对应</v>
      </c>
      <c r="I350" s="231">
        <v>16605</v>
      </c>
      <c r="J350" s="232">
        <f>SUMIFS(FP!$E$2:$E$1954,FP!$G$2:$G$1954,L350)</f>
        <v>0</v>
      </c>
      <c r="K350" s="233">
        <f t="shared" si="17"/>
        <v>0</v>
      </c>
      <c r="L350" s="225"/>
      <c r="M350" s="218"/>
      <c r="N350" s="180"/>
      <c r="O350" s="187"/>
      <c r="P350" s="187" t="str">
        <f t="shared" si="15"/>
        <v>SA追加作业管理-SA追加作业审批详情</v>
      </c>
    </row>
    <row r="351" spans="1:16">
      <c r="A351" s="249">
        <v>350</v>
      </c>
      <c r="B351" s="226" t="s">
        <v>4753</v>
      </c>
      <c r="C351" s="218" t="s">
        <v>4754</v>
      </c>
      <c r="D351" s="219" t="s">
        <v>33</v>
      </c>
      <c r="E351" s="225" t="s">
        <v>4702</v>
      </c>
      <c r="F351" s="222"/>
      <c r="G351" s="219" t="s">
        <v>519</v>
      </c>
      <c r="H351" s="223" t="str">
        <f t="shared" si="16"/>
        <v>未对应</v>
      </c>
      <c r="I351" s="231">
        <v>16605</v>
      </c>
      <c r="J351" s="232">
        <f>SUMIFS(FP!$E$2:$E$1954,FP!$G$2:$G$1954,L351)</f>
        <v>0</v>
      </c>
      <c r="K351" s="233">
        <f t="shared" si="17"/>
        <v>0</v>
      </c>
      <c r="L351" s="225"/>
      <c r="M351" s="218"/>
      <c r="N351" s="180"/>
      <c r="O351" s="187"/>
      <c r="P351" s="187" t="str">
        <f t="shared" si="15"/>
        <v>手机端-质检员-质检员首页</v>
      </c>
    </row>
    <row r="352" spans="1:16">
      <c r="A352" s="249">
        <v>351</v>
      </c>
      <c r="B352" s="226" t="s">
        <v>4755</v>
      </c>
      <c r="C352" s="218" t="s">
        <v>4756</v>
      </c>
      <c r="D352" s="219" t="s">
        <v>33</v>
      </c>
      <c r="E352" s="225" t="s">
        <v>4702</v>
      </c>
      <c r="F352" s="222"/>
      <c r="G352" s="219" t="s">
        <v>519</v>
      </c>
      <c r="H352" s="223" t="str">
        <f t="shared" si="16"/>
        <v>未对应</v>
      </c>
      <c r="I352" s="231">
        <v>16605</v>
      </c>
      <c r="J352" s="232">
        <f>SUMIFS(FP!$E$2:$E$1954,FP!$G$2:$G$1954,L352)</f>
        <v>0</v>
      </c>
      <c r="K352" s="233">
        <f t="shared" si="17"/>
        <v>0</v>
      </c>
      <c r="L352" s="225"/>
      <c r="M352" s="218"/>
      <c r="N352" s="180"/>
      <c r="O352" s="187"/>
      <c r="P352" s="187" t="str">
        <f t="shared" si="15"/>
        <v>审批-质检员-质检员-追加作业审批</v>
      </c>
    </row>
    <row r="353" spans="1:16">
      <c r="A353" s="249">
        <v>352</v>
      </c>
      <c r="B353" s="226" t="s">
        <v>4755</v>
      </c>
      <c r="C353" s="218" t="s">
        <v>4757</v>
      </c>
      <c r="D353" s="219" t="s">
        <v>33</v>
      </c>
      <c r="E353" s="225" t="s">
        <v>4702</v>
      </c>
      <c r="F353" s="222"/>
      <c r="G353" s="219" t="s">
        <v>519</v>
      </c>
      <c r="H353" s="223" t="str">
        <f t="shared" si="16"/>
        <v>未对应</v>
      </c>
      <c r="I353" s="231">
        <v>16605</v>
      </c>
      <c r="J353" s="232">
        <f>SUMIFS(FP!$E$2:$E$1954,FP!$G$2:$G$1954,L353)</f>
        <v>0</v>
      </c>
      <c r="K353" s="233">
        <f t="shared" si="17"/>
        <v>0</v>
      </c>
      <c r="L353" s="225"/>
      <c r="M353" s="218"/>
      <c r="N353" s="180"/>
      <c r="O353" s="187"/>
      <c r="P353" s="187" t="str">
        <f t="shared" si="15"/>
        <v>审批-质检员-质检员-作业结果审批</v>
      </c>
    </row>
    <row r="354" spans="1:16">
      <c r="A354" s="249">
        <v>353</v>
      </c>
      <c r="B354" s="226" t="s">
        <v>4755</v>
      </c>
      <c r="C354" s="218" t="s">
        <v>4758</v>
      </c>
      <c r="D354" s="219" t="s">
        <v>33</v>
      </c>
      <c r="E354" s="225" t="s">
        <v>4702</v>
      </c>
      <c r="F354" s="222"/>
      <c r="G354" s="219" t="s">
        <v>519</v>
      </c>
      <c r="H354" s="223" t="str">
        <f t="shared" si="16"/>
        <v>未对应</v>
      </c>
      <c r="I354" s="231">
        <v>16605</v>
      </c>
      <c r="J354" s="232">
        <f>SUMIFS(FP!$E$2:$E$1954,FP!$G$2:$G$1954,L354)</f>
        <v>0</v>
      </c>
      <c r="K354" s="233">
        <f t="shared" si="17"/>
        <v>0</v>
      </c>
      <c r="L354" s="225"/>
      <c r="M354" s="218"/>
      <c r="N354" s="180"/>
      <c r="O354" s="187"/>
      <c r="P354" s="187" t="str">
        <f t="shared" si="15"/>
        <v>审批-质检员-审批结果</v>
      </c>
    </row>
    <row r="355" spans="1:16">
      <c r="A355" s="8">
        <v>354</v>
      </c>
      <c r="B355" s="237" t="s">
        <v>3426</v>
      </c>
      <c r="C355" s="180" t="s">
        <v>3427</v>
      </c>
      <c r="D355" s="214" t="s">
        <v>34</v>
      </c>
      <c r="E355" s="173" t="s">
        <v>4706</v>
      </c>
      <c r="F355" s="239" t="s">
        <v>4707</v>
      </c>
      <c r="G355" s="214" t="s">
        <v>4707</v>
      </c>
      <c r="H355" s="223" t="str">
        <f t="shared" si="16"/>
        <v>已对应</v>
      </c>
      <c r="I355" s="231">
        <v>3321</v>
      </c>
      <c r="J355" s="232">
        <f>SUMIFS(FP!$E$2:$E$1954,FP!$G$2:$G$1954,L355)</f>
        <v>0</v>
      </c>
      <c r="K355" s="233">
        <f t="shared" si="17"/>
        <v>0</v>
      </c>
      <c r="L355" s="173">
        <v>354</v>
      </c>
      <c r="M355" s="180"/>
      <c r="N355" s="180"/>
      <c r="O355" s="187"/>
      <c r="P355" s="187" t="str">
        <f t="shared" si="15"/>
        <v>MSI相关-MSI当月累计明细</v>
      </c>
    </row>
    <row r="356" spans="1:16">
      <c r="A356" s="8">
        <v>355</v>
      </c>
      <c r="B356" s="237" t="s">
        <v>3426</v>
      </c>
      <c r="C356" s="180" t="s">
        <v>3430</v>
      </c>
      <c r="D356" s="214" t="s">
        <v>34</v>
      </c>
      <c r="E356" s="173" t="s">
        <v>4706</v>
      </c>
      <c r="F356" s="239" t="s">
        <v>4707</v>
      </c>
      <c r="G356" s="214" t="s">
        <v>4707</v>
      </c>
      <c r="H356" s="223" t="str">
        <f t="shared" si="16"/>
        <v>已对应</v>
      </c>
      <c r="I356" s="231">
        <v>3321</v>
      </c>
      <c r="J356" s="232">
        <f>SUMIFS(FP!$E$2:$E$1954,FP!$G$2:$G$1954,L356)</f>
        <v>0</v>
      </c>
      <c r="K356" s="233">
        <f t="shared" si="17"/>
        <v>0</v>
      </c>
      <c r="L356" s="173">
        <v>355</v>
      </c>
      <c r="M356" s="180"/>
      <c r="N356" s="180"/>
      <c r="O356" s="187"/>
      <c r="P356" s="187" t="str">
        <f t="shared" si="15"/>
        <v>MSI相关-MSI基本情报输入</v>
      </c>
    </row>
    <row r="357" spans="1:16">
      <c r="A357" s="8">
        <v>356</v>
      </c>
      <c r="B357" s="237" t="s">
        <v>3426</v>
      </c>
      <c r="C357" s="180" t="s">
        <v>3433</v>
      </c>
      <c r="D357" s="214" t="s">
        <v>34</v>
      </c>
      <c r="E357" s="173" t="s">
        <v>4706</v>
      </c>
      <c r="F357" s="239" t="s">
        <v>4707</v>
      </c>
      <c r="G357" s="214" t="s">
        <v>4707</v>
      </c>
      <c r="H357" s="223" t="str">
        <f t="shared" si="16"/>
        <v>已对应</v>
      </c>
      <c r="I357" s="231">
        <v>3321</v>
      </c>
      <c r="J357" s="232">
        <f>SUMIFS(FP!$E$2:$E$1954,FP!$G$2:$G$1954,L357)</f>
        <v>0</v>
      </c>
      <c r="K357" s="233">
        <f t="shared" si="17"/>
        <v>0</v>
      </c>
      <c r="L357" s="173">
        <v>356</v>
      </c>
      <c r="M357" s="180"/>
      <c r="N357" s="180"/>
      <c r="O357" s="187"/>
      <c r="P357" s="187" t="str">
        <f t="shared" si="15"/>
        <v>MSI相关-MSI月别明细表下载</v>
      </c>
    </row>
    <row r="358" spans="1:16">
      <c r="A358" s="8">
        <v>357</v>
      </c>
      <c r="B358" s="237" t="s">
        <v>3426</v>
      </c>
      <c r="C358" s="180" t="s">
        <v>3436</v>
      </c>
      <c r="D358" s="214" t="s">
        <v>34</v>
      </c>
      <c r="E358" s="173" t="s">
        <v>4706</v>
      </c>
      <c r="F358" s="239" t="s">
        <v>4707</v>
      </c>
      <c r="G358" s="214" t="s">
        <v>4707</v>
      </c>
      <c r="H358" s="223" t="str">
        <f t="shared" si="16"/>
        <v>已对应</v>
      </c>
      <c r="I358" s="231">
        <v>3321</v>
      </c>
      <c r="J358" s="232">
        <f>SUMIFS(FP!$E$2:$E$1954,FP!$G$2:$G$1954,L358)</f>
        <v>0</v>
      </c>
      <c r="K358" s="233">
        <f t="shared" si="17"/>
        <v>0</v>
      </c>
      <c r="L358" s="173">
        <v>357</v>
      </c>
      <c r="M358" s="180"/>
      <c r="N358" s="180"/>
      <c r="O358" s="187"/>
      <c r="P358" s="187" t="str">
        <f t="shared" si="15"/>
        <v>MSI相关-MSI月次明细确认下载</v>
      </c>
    </row>
    <row r="359" spans="1:16">
      <c r="A359" s="8">
        <v>358</v>
      </c>
      <c r="B359" s="237" t="s">
        <v>3426</v>
      </c>
      <c r="C359" s="180" t="s">
        <v>3439</v>
      </c>
      <c r="D359" s="214" t="s">
        <v>34</v>
      </c>
      <c r="E359" s="173" t="s">
        <v>4706</v>
      </c>
      <c r="F359" s="245" t="s">
        <v>519</v>
      </c>
      <c r="G359" s="214" t="s">
        <v>519</v>
      </c>
      <c r="H359" s="223" t="str">
        <f t="shared" si="16"/>
        <v>已对应</v>
      </c>
      <c r="I359" s="231">
        <v>3321</v>
      </c>
      <c r="J359" s="232">
        <f>SUMIFS(FP!$E$2:$E$1954,FP!$G$2:$G$1954,L359)</f>
        <v>0</v>
      </c>
      <c r="K359" s="233">
        <f t="shared" si="17"/>
        <v>0</v>
      </c>
      <c r="L359" s="173">
        <v>358</v>
      </c>
      <c r="M359" s="180"/>
      <c r="N359" s="180"/>
      <c r="O359" s="187"/>
      <c r="P359" s="187" t="str">
        <f t="shared" si="15"/>
        <v>MSI相关-工作情况</v>
      </c>
    </row>
    <row r="360" spans="1:16">
      <c r="A360" s="8">
        <v>359</v>
      </c>
      <c r="B360" s="237" t="s">
        <v>4376</v>
      </c>
      <c r="C360" s="180" t="s">
        <v>4375</v>
      </c>
      <c r="D360" s="214" t="s">
        <v>34</v>
      </c>
      <c r="E360" s="173" t="s">
        <v>4706</v>
      </c>
      <c r="F360" s="240"/>
      <c r="G360" s="187"/>
      <c r="H360" s="223" t="str">
        <f t="shared" si="16"/>
        <v>已对应</v>
      </c>
      <c r="I360" s="231">
        <v>33210</v>
      </c>
      <c r="J360" s="232">
        <f>SUMIFS(FP!$E$2:$E$1954,FP!$G$2:$G$1954,L360)</f>
        <v>0</v>
      </c>
      <c r="K360" s="233">
        <f t="shared" si="17"/>
        <v>0</v>
      </c>
      <c r="L360" s="173">
        <v>359</v>
      </c>
      <c r="M360" s="180"/>
      <c r="N360" s="180"/>
      <c r="O360" s="187"/>
      <c r="P360" s="187" t="str">
        <f t="shared" si="15"/>
        <v>服务支援品-支援品发票查询</v>
      </c>
    </row>
    <row r="361" spans="1:16">
      <c r="A361" s="8">
        <v>360</v>
      </c>
      <c r="B361" s="237" t="s">
        <v>4376</v>
      </c>
      <c r="C361" s="180" t="s">
        <v>4378</v>
      </c>
      <c r="D361" s="214" t="s">
        <v>34</v>
      </c>
      <c r="E361" s="173" t="s">
        <v>4706</v>
      </c>
      <c r="F361" s="240"/>
      <c r="G361" s="187"/>
      <c r="H361" s="223" t="str">
        <f t="shared" si="16"/>
        <v>已对应</v>
      </c>
      <c r="I361" s="231">
        <v>33210</v>
      </c>
      <c r="J361" s="232">
        <f>SUMIFS(FP!$E$2:$E$1954,FP!$G$2:$G$1954,L361)</f>
        <v>0</v>
      </c>
      <c r="K361" s="233">
        <f t="shared" si="17"/>
        <v>0</v>
      </c>
      <c r="L361" s="173">
        <v>360</v>
      </c>
      <c r="M361" s="180"/>
      <c r="N361" s="180"/>
      <c r="O361" s="187"/>
      <c r="P361" s="187" t="str">
        <f t="shared" si="15"/>
        <v>服务支援品-支援品退货申请</v>
      </c>
    </row>
    <row r="362" spans="1:16">
      <c r="A362" s="8">
        <v>361</v>
      </c>
      <c r="B362" s="237" t="s">
        <v>4376</v>
      </c>
      <c r="C362" s="180" t="s">
        <v>4380</v>
      </c>
      <c r="D362" s="214" t="s">
        <v>34</v>
      </c>
      <c r="E362" s="173" t="s">
        <v>4706</v>
      </c>
      <c r="F362" s="240"/>
      <c r="G362" s="187"/>
      <c r="H362" s="223" t="str">
        <f t="shared" si="16"/>
        <v>已对应</v>
      </c>
      <c r="I362" s="231">
        <v>33210</v>
      </c>
      <c r="J362" s="232">
        <f>SUMIFS(FP!$E$2:$E$1954,FP!$G$2:$G$1954,L362)</f>
        <v>0</v>
      </c>
      <c r="K362" s="233">
        <f t="shared" si="17"/>
        <v>0</v>
      </c>
      <c r="L362" s="173">
        <v>361</v>
      </c>
      <c r="M362" s="180"/>
      <c r="N362" s="180"/>
      <c r="O362" s="187"/>
      <c r="P362" s="187" t="str">
        <f t="shared" si="15"/>
        <v>服务支援品-支援品退货审核</v>
      </c>
    </row>
    <row r="363" spans="1:16">
      <c r="A363" s="8">
        <v>362</v>
      </c>
      <c r="B363" s="237" t="s">
        <v>4376</v>
      </c>
      <c r="C363" s="180" t="s">
        <v>4382</v>
      </c>
      <c r="D363" s="214" t="s">
        <v>34</v>
      </c>
      <c r="E363" s="173" t="s">
        <v>4706</v>
      </c>
      <c r="F363" s="240"/>
      <c r="G363" s="187"/>
      <c r="H363" s="223" t="str">
        <f t="shared" si="16"/>
        <v>已对应</v>
      </c>
      <c r="I363" s="231">
        <v>33210</v>
      </c>
      <c r="J363" s="232">
        <f>SUMIFS(FP!$E$2:$E$1954,FP!$G$2:$G$1954,L363)</f>
        <v>0</v>
      </c>
      <c r="K363" s="233">
        <f t="shared" si="17"/>
        <v>0</v>
      </c>
      <c r="L363" s="173">
        <v>362</v>
      </c>
      <c r="M363" s="180"/>
      <c r="N363" s="180"/>
      <c r="O363" s="187"/>
      <c r="P363" s="187" t="str">
        <f t="shared" si="15"/>
        <v>服务支援品-商品订购</v>
      </c>
    </row>
    <row r="364" spans="1:16">
      <c r="A364" s="8">
        <v>363</v>
      </c>
      <c r="B364" s="237" t="s">
        <v>4376</v>
      </c>
      <c r="C364" s="180" t="s">
        <v>4384</v>
      </c>
      <c r="D364" s="214" t="s">
        <v>34</v>
      </c>
      <c r="E364" s="173" t="s">
        <v>4706</v>
      </c>
      <c r="F364" s="240"/>
      <c r="G364" s="187"/>
      <c r="H364" s="223" t="str">
        <f t="shared" si="16"/>
        <v>已对应</v>
      </c>
      <c r="I364" s="231">
        <v>33210</v>
      </c>
      <c r="J364" s="232">
        <f>SUMIFS(FP!$E$2:$E$1954,FP!$G$2:$G$1954,L364)</f>
        <v>0</v>
      </c>
      <c r="K364" s="233">
        <f t="shared" si="17"/>
        <v>0</v>
      </c>
      <c r="L364" s="173">
        <v>363</v>
      </c>
      <c r="M364" s="180"/>
      <c r="N364" s="180"/>
      <c r="O364" s="187"/>
      <c r="P364" s="187" t="str">
        <f t="shared" si="15"/>
        <v>服务支援品-订单审核</v>
      </c>
    </row>
    <row r="365" spans="1:16">
      <c r="A365" s="8">
        <v>364</v>
      </c>
      <c r="B365" s="237" t="s">
        <v>4376</v>
      </c>
      <c r="C365" s="180" t="s">
        <v>4386</v>
      </c>
      <c r="D365" s="214" t="s">
        <v>34</v>
      </c>
      <c r="E365" s="173" t="s">
        <v>4706</v>
      </c>
      <c r="F365" s="240"/>
      <c r="G365" s="187"/>
      <c r="H365" s="223" t="str">
        <f t="shared" si="16"/>
        <v>已对应</v>
      </c>
      <c r="I365" s="231">
        <v>33210</v>
      </c>
      <c r="J365" s="232">
        <f>SUMIFS(FP!$E$2:$E$1954,FP!$G$2:$G$1954,L365)</f>
        <v>0</v>
      </c>
      <c r="K365" s="233">
        <f t="shared" si="17"/>
        <v>0</v>
      </c>
      <c r="L365" s="173">
        <v>364</v>
      </c>
      <c r="M365" s="180"/>
      <c r="N365" s="180"/>
      <c r="O365" s="187"/>
      <c r="P365" s="187" t="str">
        <f t="shared" si="15"/>
        <v>服务支援品-订单查询修改</v>
      </c>
    </row>
    <row r="366" spans="1:16">
      <c r="A366" s="8">
        <v>365</v>
      </c>
      <c r="B366" s="237" t="s">
        <v>4376</v>
      </c>
      <c r="C366" s="180" t="s">
        <v>4388</v>
      </c>
      <c r="D366" s="214" t="s">
        <v>34</v>
      </c>
      <c r="E366" s="173" t="s">
        <v>4706</v>
      </c>
      <c r="F366" s="240"/>
      <c r="G366" s="187"/>
      <c r="H366" s="223" t="str">
        <f t="shared" si="16"/>
        <v>已对应</v>
      </c>
      <c r="I366" s="231">
        <v>33210</v>
      </c>
      <c r="J366" s="232">
        <f>SUMIFS(FP!$E$2:$E$1954,FP!$G$2:$G$1954,L366)</f>
        <v>0</v>
      </c>
      <c r="K366" s="233">
        <f t="shared" si="17"/>
        <v>0</v>
      </c>
      <c r="L366" s="173">
        <v>365</v>
      </c>
      <c r="M366" s="180"/>
      <c r="N366" s="180"/>
      <c r="O366" s="187"/>
      <c r="P366" s="187" t="str">
        <f t="shared" si="15"/>
        <v>服务支援品-支援品到货确认</v>
      </c>
    </row>
    <row r="367" spans="1:16">
      <c r="A367" s="8">
        <v>366</v>
      </c>
      <c r="B367" s="253" t="s">
        <v>3068</v>
      </c>
      <c r="C367" s="180" t="s">
        <v>3069</v>
      </c>
      <c r="D367" s="214" t="s">
        <v>34</v>
      </c>
      <c r="E367" s="173" t="s">
        <v>4706</v>
      </c>
      <c r="F367" s="239" t="s">
        <v>4707</v>
      </c>
      <c r="G367" s="214"/>
      <c r="H367" s="223" t="str">
        <f t="shared" si="16"/>
        <v>已对应</v>
      </c>
      <c r="I367" s="231">
        <v>3321</v>
      </c>
      <c r="J367" s="232">
        <f>SUMIFS(FP!$E$2:$E$1954,FP!$G$2:$G$1954,L367)</f>
        <v>6277.90655172412</v>
      </c>
      <c r="K367" s="233">
        <f t="shared" si="17"/>
        <v>1.89036632090458</v>
      </c>
      <c r="L367" s="8">
        <v>366</v>
      </c>
      <c r="M367" s="247"/>
      <c r="N367" s="180"/>
      <c r="O367" s="187"/>
      <c r="P367" s="187" t="str">
        <f t="shared" si="15"/>
        <v>报表及查询功能-电子健康档案系统工单数据上传</v>
      </c>
    </row>
    <row r="368" spans="1:16">
      <c r="A368" s="8">
        <v>367</v>
      </c>
      <c r="B368" s="253" t="s">
        <v>3068</v>
      </c>
      <c r="C368" s="180" t="s">
        <v>4390</v>
      </c>
      <c r="D368" s="214" t="s">
        <v>34</v>
      </c>
      <c r="E368" s="173" t="s">
        <v>4706</v>
      </c>
      <c r="F368" s="240"/>
      <c r="G368" s="187"/>
      <c r="H368" s="223" t="str">
        <f t="shared" si="16"/>
        <v>已对应</v>
      </c>
      <c r="I368" s="231">
        <v>33210</v>
      </c>
      <c r="J368" s="232">
        <f>SUMIFS(FP!$E$2:$E$1954,FP!$G$2:$G$1954,L368)</f>
        <v>0</v>
      </c>
      <c r="K368" s="233">
        <f t="shared" si="17"/>
        <v>0</v>
      </c>
      <c r="L368" s="173">
        <v>367</v>
      </c>
      <c r="M368" s="180"/>
      <c r="N368" s="180"/>
      <c r="O368" s="187"/>
      <c r="P368" s="187" t="str">
        <f t="shared" si="15"/>
        <v>报表及查询功能-20K促进明细查询</v>
      </c>
    </row>
    <row r="369" spans="1:16">
      <c r="A369" s="8">
        <v>368</v>
      </c>
      <c r="B369" s="253" t="s">
        <v>3068</v>
      </c>
      <c r="C369" s="180" t="s">
        <v>4392</v>
      </c>
      <c r="D369" s="214" t="s">
        <v>34</v>
      </c>
      <c r="E369" s="173" t="s">
        <v>4706</v>
      </c>
      <c r="F369" s="245" t="s">
        <v>519</v>
      </c>
      <c r="G369" s="214" t="s">
        <v>519</v>
      </c>
      <c r="H369" s="223" t="str">
        <f t="shared" si="16"/>
        <v>已对应</v>
      </c>
      <c r="I369" s="231">
        <v>3321</v>
      </c>
      <c r="J369" s="232">
        <f>SUMIFS(FP!$E$2:$E$1954,FP!$G$2:$G$1954,L369)</f>
        <v>0</v>
      </c>
      <c r="K369" s="233">
        <f t="shared" si="17"/>
        <v>0</v>
      </c>
      <c r="L369" s="173">
        <v>368</v>
      </c>
      <c r="M369" s="180"/>
      <c r="N369" s="180"/>
      <c r="O369" s="187"/>
      <c r="P369" s="187" t="str">
        <f t="shared" si="15"/>
        <v>报表及查询功能-工单详细信息月度下载</v>
      </c>
    </row>
    <row r="370" spans="1:16">
      <c r="A370" s="8">
        <v>369</v>
      </c>
      <c r="B370" s="253" t="s">
        <v>3068</v>
      </c>
      <c r="C370" s="180" t="s">
        <v>3271</v>
      </c>
      <c r="D370" s="214" t="s">
        <v>34</v>
      </c>
      <c r="E370" s="173" t="s">
        <v>4706</v>
      </c>
      <c r="F370" s="240"/>
      <c r="G370" s="187"/>
      <c r="H370" s="223" t="str">
        <f t="shared" si="16"/>
        <v>已对应</v>
      </c>
      <c r="I370" s="231">
        <v>33210</v>
      </c>
      <c r="J370" s="232">
        <f>SUMIFS(FP!$E$2:$E$1954,FP!$G$2:$G$1954,L370)</f>
        <v>10986.3364655172</v>
      </c>
      <c r="K370" s="233">
        <f t="shared" si="17"/>
        <v>0.330814106158302</v>
      </c>
      <c r="L370" s="173">
        <v>369</v>
      </c>
      <c r="M370" s="180"/>
      <c r="N370" s="180"/>
      <c r="O370" s="187"/>
      <c r="P370" s="187" t="str">
        <f t="shared" si="15"/>
        <v>报表及查询功能-厂家政策入厂车辆查询</v>
      </c>
    </row>
    <row r="371" spans="1:16">
      <c r="A371" s="8">
        <v>370</v>
      </c>
      <c r="B371" s="253" t="s">
        <v>3068</v>
      </c>
      <c r="C371" s="180" t="s">
        <v>4394</v>
      </c>
      <c r="D371" s="214" t="s">
        <v>34</v>
      </c>
      <c r="E371" s="173" t="s">
        <v>4706</v>
      </c>
      <c r="F371" s="240"/>
      <c r="G371" s="187"/>
      <c r="H371" s="223" t="str">
        <f t="shared" si="16"/>
        <v>已对应</v>
      </c>
      <c r="I371" s="231">
        <v>33210</v>
      </c>
      <c r="J371" s="232">
        <f>SUMIFS(FP!$E$2:$E$1954,FP!$G$2:$G$1954,L371)</f>
        <v>0</v>
      </c>
      <c r="K371" s="233">
        <f t="shared" si="17"/>
        <v>0</v>
      </c>
      <c r="L371" s="173">
        <v>370</v>
      </c>
      <c r="M371" s="180"/>
      <c r="N371" s="180"/>
      <c r="O371" s="187"/>
      <c r="P371" s="187" t="str">
        <f t="shared" si="15"/>
        <v>报表及查询功能-环检单批量下载</v>
      </c>
    </row>
    <row r="372" spans="1:16">
      <c r="A372" s="8">
        <v>371</v>
      </c>
      <c r="B372" s="253" t="s">
        <v>3068</v>
      </c>
      <c r="C372" s="180" t="s">
        <v>4396</v>
      </c>
      <c r="D372" s="214" t="s">
        <v>34</v>
      </c>
      <c r="E372" s="173" t="s">
        <v>4706</v>
      </c>
      <c r="F372" s="240"/>
      <c r="G372" s="187"/>
      <c r="H372" s="223" t="str">
        <f t="shared" si="16"/>
        <v>已对应</v>
      </c>
      <c r="I372" s="231">
        <v>33210</v>
      </c>
      <c r="J372" s="232">
        <f>SUMIFS(FP!$E$2:$E$1954,FP!$G$2:$G$1954,L372)</f>
        <v>0</v>
      </c>
      <c r="K372" s="233">
        <f t="shared" si="17"/>
        <v>0</v>
      </c>
      <c r="L372" s="173">
        <v>371</v>
      </c>
      <c r="M372" s="180"/>
      <c r="N372" s="180"/>
      <c r="O372" s="187"/>
      <c r="P372" s="187" t="str">
        <f t="shared" si="15"/>
        <v>报表及查询功能-工单检索</v>
      </c>
    </row>
    <row r="373" spans="1:16">
      <c r="A373" s="8">
        <v>372</v>
      </c>
      <c r="B373" s="253" t="s">
        <v>3068</v>
      </c>
      <c r="C373" s="180" t="s">
        <v>4398</v>
      </c>
      <c r="D373" s="214" t="s">
        <v>34</v>
      </c>
      <c r="E373" s="173" t="s">
        <v>4706</v>
      </c>
      <c r="F373" s="245" t="s">
        <v>519</v>
      </c>
      <c r="G373" s="214" t="s">
        <v>519</v>
      </c>
      <c r="H373" s="223" t="str">
        <f t="shared" si="16"/>
        <v>已对应</v>
      </c>
      <c r="I373" s="231">
        <v>3321</v>
      </c>
      <c r="J373" s="232">
        <f>SUMIFS(FP!$E$2:$E$1954,FP!$G$2:$G$1954,L373)</f>
        <v>0</v>
      </c>
      <c r="K373" s="233">
        <f t="shared" si="17"/>
        <v>0</v>
      </c>
      <c r="L373" s="173">
        <v>372</v>
      </c>
      <c r="M373" s="180"/>
      <c r="N373" s="180"/>
      <c r="O373" s="187"/>
      <c r="P373" s="187" t="str">
        <f t="shared" si="15"/>
        <v>报表及查询功能-定期提取</v>
      </c>
    </row>
    <row r="374" spans="1:16">
      <c r="A374" s="8">
        <v>373</v>
      </c>
      <c r="B374" s="253" t="s">
        <v>3068</v>
      </c>
      <c r="C374" s="180" t="s">
        <v>4400</v>
      </c>
      <c r="D374" s="214" t="s">
        <v>34</v>
      </c>
      <c r="E374" s="173" t="s">
        <v>4706</v>
      </c>
      <c r="F374" s="245" t="s">
        <v>519</v>
      </c>
      <c r="G374" s="214" t="s">
        <v>519</v>
      </c>
      <c r="H374" s="223" t="str">
        <f t="shared" si="16"/>
        <v>已对应</v>
      </c>
      <c r="I374" s="231">
        <v>3321</v>
      </c>
      <c r="J374" s="232">
        <f>SUMIFS(FP!$E$2:$E$1954,FP!$G$2:$G$1954,L374)</f>
        <v>0</v>
      </c>
      <c r="K374" s="233">
        <f t="shared" si="17"/>
        <v>0</v>
      </c>
      <c r="L374" s="173">
        <v>373</v>
      </c>
      <c r="M374" s="180"/>
      <c r="N374" s="180"/>
      <c r="O374" s="187"/>
      <c r="P374" s="187" t="str">
        <f t="shared" si="15"/>
        <v>报表及查询功能-广泛应用提取</v>
      </c>
    </row>
    <row r="375" spans="1:16">
      <c r="A375" s="8">
        <v>374</v>
      </c>
      <c r="B375" s="253" t="s">
        <v>3068</v>
      </c>
      <c r="C375" s="180" t="s">
        <v>3296</v>
      </c>
      <c r="D375" s="214" t="s">
        <v>34</v>
      </c>
      <c r="E375" s="173" t="s">
        <v>4706</v>
      </c>
      <c r="F375" s="240"/>
      <c r="G375" s="187"/>
      <c r="H375" s="223" t="str">
        <f t="shared" si="16"/>
        <v>已对应</v>
      </c>
      <c r="I375" s="231">
        <v>33210</v>
      </c>
      <c r="J375" s="232">
        <f>SUMIFS(FP!$E$2:$E$1954,FP!$G$2:$G$1954,L375)</f>
        <v>10986.3364655172</v>
      </c>
      <c r="K375" s="233">
        <f t="shared" si="17"/>
        <v>0.330814106158302</v>
      </c>
      <c r="L375" s="173">
        <v>374</v>
      </c>
      <c r="M375" s="180"/>
      <c r="N375" s="180"/>
      <c r="O375" s="187"/>
      <c r="P375" s="187" t="str">
        <f t="shared" si="15"/>
        <v>报表及查询功能-定保通销售履历下载</v>
      </c>
    </row>
    <row r="376" spans="1:16">
      <c r="A376" s="8">
        <v>375</v>
      </c>
      <c r="B376" s="254" t="s">
        <v>3426</v>
      </c>
      <c r="C376" s="176" t="s">
        <v>3427</v>
      </c>
      <c r="D376" s="221" t="s">
        <v>34</v>
      </c>
      <c r="E376" s="227" t="s">
        <v>4706</v>
      </c>
      <c r="F376" s="239" t="s">
        <v>4707</v>
      </c>
      <c r="G376" s="221" t="s">
        <v>519</v>
      </c>
      <c r="H376" s="223" t="str">
        <f t="shared" si="16"/>
        <v>已对应</v>
      </c>
      <c r="I376" s="231">
        <v>3321</v>
      </c>
      <c r="J376" s="232">
        <f>SUMIFS(FP!$E$2:$E$1954,FP!$G$2:$G$1954,L376)</f>
        <v>0</v>
      </c>
      <c r="K376" s="233">
        <f t="shared" si="17"/>
        <v>0</v>
      </c>
      <c r="L376" s="8">
        <v>375</v>
      </c>
      <c r="M376" s="247"/>
      <c r="N376" s="180" t="s">
        <v>3427</v>
      </c>
      <c r="O376" s="187" t="s">
        <v>4759</v>
      </c>
      <c r="P376" s="187" t="str">
        <f t="shared" si="15"/>
        <v>MSI相关-MSI当月累计明细</v>
      </c>
    </row>
    <row r="377" spans="1:16">
      <c r="A377" s="8">
        <v>376</v>
      </c>
      <c r="B377" s="253" t="s">
        <v>3426</v>
      </c>
      <c r="C377" s="180" t="s">
        <v>4403</v>
      </c>
      <c r="D377" s="214" t="s">
        <v>34</v>
      </c>
      <c r="E377" s="173" t="s">
        <v>4706</v>
      </c>
      <c r="F377" s="239" t="s">
        <v>4707</v>
      </c>
      <c r="G377" s="214" t="s">
        <v>4707</v>
      </c>
      <c r="H377" s="223" t="str">
        <f t="shared" si="16"/>
        <v>已对应</v>
      </c>
      <c r="I377" s="231">
        <v>3321</v>
      </c>
      <c r="J377" s="232">
        <f>SUMIFS(FP!$E$2:$E$1954,FP!$G$2:$G$1954,L377)</f>
        <v>0</v>
      </c>
      <c r="K377" s="233">
        <f t="shared" si="17"/>
        <v>0</v>
      </c>
      <c r="L377" s="173">
        <v>376</v>
      </c>
      <c r="M377" s="180"/>
      <c r="N377" s="180"/>
      <c r="O377" s="187"/>
      <c r="P377" s="187" t="str">
        <f t="shared" si="15"/>
        <v>MSI相关-MSI基本情报查询</v>
      </c>
    </row>
    <row r="378" spans="1:16">
      <c r="A378" s="8">
        <v>377</v>
      </c>
      <c r="B378" s="253" t="s">
        <v>3426</v>
      </c>
      <c r="C378" s="180" t="s">
        <v>4405</v>
      </c>
      <c r="D378" s="214" t="s">
        <v>34</v>
      </c>
      <c r="E378" s="173" t="s">
        <v>4706</v>
      </c>
      <c r="F378" s="239" t="s">
        <v>4707</v>
      </c>
      <c r="G378" s="214" t="s">
        <v>4707</v>
      </c>
      <c r="H378" s="223" t="str">
        <f t="shared" si="16"/>
        <v>已对应</v>
      </c>
      <c r="I378" s="231">
        <v>3321</v>
      </c>
      <c r="J378" s="232">
        <f>SUMIFS(FP!$E$2:$E$1954,FP!$G$2:$G$1954,L378)</f>
        <v>0</v>
      </c>
      <c r="K378" s="233">
        <f t="shared" si="17"/>
        <v>0</v>
      </c>
      <c r="L378" s="173">
        <v>377</v>
      </c>
      <c r="M378" s="180"/>
      <c r="N378" s="180"/>
      <c r="O378" s="187"/>
      <c r="P378" s="187" t="str">
        <f t="shared" si="15"/>
        <v>MSI相关-MSI情报集计</v>
      </c>
    </row>
    <row r="379" spans="1:16">
      <c r="A379" s="8">
        <v>378</v>
      </c>
      <c r="B379" s="253" t="s">
        <v>3426</v>
      </c>
      <c r="C379" s="180" t="s">
        <v>4407</v>
      </c>
      <c r="D379" s="214" t="s">
        <v>34</v>
      </c>
      <c r="E379" s="173" t="s">
        <v>4706</v>
      </c>
      <c r="F379" s="239" t="s">
        <v>4707</v>
      </c>
      <c r="G379" s="214" t="s">
        <v>4707</v>
      </c>
      <c r="H379" s="223" t="str">
        <f t="shared" si="16"/>
        <v>已对应</v>
      </c>
      <c r="I379" s="231">
        <v>3321</v>
      </c>
      <c r="J379" s="232">
        <f>SUMIFS(FP!$E$2:$E$1954,FP!$G$2:$G$1954,L379)</f>
        <v>0</v>
      </c>
      <c r="K379" s="233">
        <f t="shared" si="17"/>
        <v>0</v>
      </c>
      <c r="L379" s="173">
        <v>378</v>
      </c>
      <c r="M379" s="180"/>
      <c r="N379" s="180"/>
      <c r="O379" s="187"/>
      <c r="P379" s="187" t="str">
        <f t="shared" si="15"/>
        <v>MSI相关-MSI输入状况一览</v>
      </c>
    </row>
    <row r="380" spans="1:16">
      <c r="A380" s="8">
        <v>379</v>
      </c>
      <c r="B380" s="254" t="s">
        <v>3426</v>
      </c>
      <c r="C380" s="176" t="s">
        <v>3433</v>
      </c>
      <c r="D380" s="221" t="s">
        <v>34</v>
      </c>
      <c r="E380" s="227" t="s">
        <v>4706</v>
      </c>
      <c r="F380" s="239" t="s">
        <v>4707</v>
      </c>
      <c r="G380" s="221" t="s">
        <v>519</v>
      </c>
      <c r="H380" s="223" t="str">
        <f t="shared" si="16"/>
        <v>已对应</v>
      </c>
      <c r="I380" s="231">
        <v>3321</v>
      </c>
      <c r="J380" s="232">
        <f>SUMIFS(FP!$E$2:$E$1954,FP!$G$2:$G$1954,L380)</f>
        <v>0</v>
      </c>
      <c r="K380" s="233">
        <f t="shared" si="17"/>
        <v>0</v>
      </c>
      <c r="L380" s="8">
        <v>379</v>
      </c>
      <c r="M380" s="247"/>
      <c r="N380" s="180" t="s">
        <v>3433</v>
      </c>
      <c r="O380" s="187" t="s">
        <v>4760</v>
      </c>
      <c r="P380" s="187" t="str">
        <f t="shared" si="15"/>
        <v>MSI相关-MSI月别明细表下载</v>
      </c>
    </row>
    <row r="381" spans="1:16">
      <c r="A381" s="8">
        <v>380</v>
      </c>
      <c r="B381" s="253" t="s">
        <v>3426</v>
      </c>
      <c r="C381" s="180" t="s">
        <v>4410</v>
      </c>
      <c r="D381" s="214" t="s">
        <v>34</v>
      </c>
      <c r="E381" s="173" t="s">
        <v>4706</v>
      </c>
      <c r="F381" s="239" t="s">
        <v>4707</v>
      </c>
      <c r="G381" s="214" t="s">
        <v>4707</v>
      </c>
      <c r="H381" s="223" t="str">
        <f t="shared" si="16"/>
        <v>已对应</v>
      </c>
      <c r="I381" s="231">
        <v>3321</v>
      </c>
      <c r="J381" s="232">
        <f>SUMIFS(FP!$E$2:$E$1954,FP!$G$2:$G$1954,L381)</f>
        <v>0</v>
      </c>
      <c r="K381" s="233">
        <f t="shared" si="17"/>
        <v>0</v>
      </c>
      <c r="L381" s="173">
        <v>380</v>
      </c>
      <c r="M381" s="180"/>
      <c r="N381" s="180"/>
      <c r="O381" s="187"/>
      <c r="P381" s="187" t="str">
        <f t="shared" si="15"/>
        <v>MSI相关-MSI月次比较表下载</v>
      </c>
    </row>
    <row r="382" spans="1:16">
      <c r="A382" s="8">
        <v>381</v>
      </c>
      <c r="B382" s="253" t="s">
        <v>3426</v>
      </c>
      <c r="C382" s="180" t="s">
        <v>4412</v>
      </c>
      <c r="D382" s="214" t="s">
        <v>34</v>
      </c>
      <c r="E382" s="173" t="s">
        <v>4706</v>
      </c>
      <c r="F382" s="240"/>
      <c r="G382" s="187"/>
      <c r="H382" s="223" t="str">
        <f t="shared" si="16"/>
        <v>已对应</v>
      </c>
      <c r="I382" s="231">
        <v>33210</v>
      </c>
      <c r="J382" s="232">
        <f>SUMIFS(FP!$E$2:$E$1954,FP!$G$2:$G$1954,L382)</f>
        <v>0</v>
      </c>
      <c r="K382" s="233">
        <f t="shared" si="17"/>
        <v>0</v>
      </c>
      <c r="L382" s="173">
        <v>381</v>
      </c>
      <c r="M382" s="180"/>
      <c r="N382" s="180"/>
      <c r="O382" s="187"/>
      <c r="P382" s="187" t="str">
        <f t="shared" si="15"/>
        <v>MSI相关-目标主表数据导入与导出</v>
      </c>
    </row>
    <row r="383" spans="1:16">
      <c r="A383" s="8">
        <v>382</v>
      </c>
      <c r="B383" s="253" t="s">
        <v>3426</v>
      </c>
      <c r="C383" s="180" t="s">
        <v>4414</v>
      </c>
      <c r="D383" s="214" t="s">
        <v>34</v>
      </c>
      <c r="E383" s="173" t="s">
        <v>4706</v>
      </c>
      <c r="F383" s="239" t="s">
        <v>4707</v>
      </c>
      <c r="G383" s="214" t="s">
        <v>4707</v>
      </c>
      <c r="H383" s="223" t="str">
        <f t="shared" si="16"/>
        <v>已对应</v>
      </c>
      <c r="I383" s="231">
        <v>3321</v>
      </c>
      <c r="J383" s="232">
        <f>SUMIFS(FP!$E$2:$E$1954,FP!$G$2:$G$1954,L383)</f>
        <v>0</v>
      </c>
      <c r="K383" s="233">
        <f t="shared" si="17"/>
        <v>0</v>
      </c>
      <c r="L383" s="173">
        <v>382</v>
      </c>
      <c r="M383" s="180"/>
      <c r="N383" s="180"/>
      <c r="O383" s="187"/>
      <c r="P383" s="187" t="str">
        <f t="shared" si="15"/>
        <v>MSI相关-MSI车型统计归类指定</v>
      </c>
    </row>
    <row r="384" spans="1:16">
      <c r="A384" s="8">
        <v>383</v>
      </c>
      <c r="B384" s="254" t="s">
        <v>3426</v>
      </c>
      <c r="C384" s="176" t="s">
        <v>3436</v>
      </c>
      <c r="D384" s="221" t="s">
        <v>34</v>
      </c>
      <c r="E384" s="227" t="s">
        <v>4706</v>
      </c>
      <c r="F384" s="239" t="s">
        <v>4707</v>
      </c>
      <c r="G384" s="221" t="s">
        <v>519</v>
      </c>
      <c r="H384" s="223" t="str">
        <f t="shared" si="16"/>
        <v>已对应</v>
      </c>
      <c r="I384" s="231">
        <v>3321</v>
      </c>
      <c r="J384" s="232">
        <f>SUMIFS(FP!$E$2:$E$1954,FP!$G$2:$G$1954,L384)</f>
        <v>0</v>
      </c>
      <c r="K384" s="233">
        <f t="shared" si="17"/>
        <v>0</v>
      </c>
      <c r="L384" s="8">
        <v>383</v>
      </c>
      <c r="M384" s="247"/>
      <c r="N384" s="180" t="s">
        <v>3436</v>
      </c>
      <c r="O384" s="187" t="s">
        <v>4761</v>
      </c>
      <c r="P384" s="187" t="str">
        <f t="shared" si="15"/>
        <v>MSI相关-MSI月次明细确认下载</v>
      </c>
    </row>
    <row r="385" spans="1:16">
      <c r="A385" s="8">
        <v>384</v>
      </c>
      <c r="B385" s="253" t="s">
        <v>3426</v>
      </c>
      <c r="C385" s="180" t="s">
        <v>3439</v>
      </c>
      <c r="D385" s="214" t="s">
        <v>34</v>
      </c>
      <c r="E385" s="173" t="s">
        <v>4706</v>
      </c>
      <c r="F385" s="245" t="s">
        <v>519</v>
      </c>
      <c r="G385" s="214" t="s">
        <v>519</v>
      </c>
      <c r="H385" s="223" t="str">
        <f t="shared" si="16"/>
        <v>已对应</v>
      </c>
      <c r="I385" s="231">
        <v>3321</v>
      </c>
      <c r="J385" s="232">
        <f>SUMIFS(FP!$E$2:$E$1954,FP!$G$2:$G$1954,L385)</f>
        <v>0</v>
      </c>
      <c r="K385" s="233">
        <f t="shared" si="17"/>
        <v>0</v>
      </c>
      <c r="L385" s="8">
        <v>384</v>
      </c>
      <c r="M385" s="247"/>
      <c r="N385" s="180" t="s">
        <v>3439</v>
      </c>
      <c r="O385" s="187" t="s">
        <v>4762</v>
      </c>
      <c r="P385" s="187" t="str">
        <f t="shared" si="15"/>
        <v>MSI相关-工作情况</v>
      </c>
    </row>
    <row r="386" spans="1:16">
      <c r="A386" s="8">
        <v>385</v>
      </c>
      <c r="B386" s="254" t="s">
        <v>3426</v>
      </c>
      <c r="C386" s="176" t="s">
        <v>3430</v>
      </c>
      <c r="D386" s="221" t="s">
        <v>34</v>
      </c>
      <c r="E386" s="227" t="s">
        <v>4706</v>
      </c>
      <c r="F386" s="239" t="s">
        <v>4707</v>
      </c>
      <c r="G386" s="221" t="s">
        <v>519</v>
      </c>
      <c r="H386" s="223" t="str">
        <f t="shared" si="16"/>
        <v>已对应</v>
      </c>
      <c r="I386" s="231">
        <v>3321</v>
      </c>
      <c r="J386" s="232">
        <f>SUMIFS(FP!$E$2:$E$1954,FP!$G$2:$G$1954,L386)</f>
        <v>0</v>
      </c>
      <c r="K386" s="233">
        <f t="shared" si="17"/>
        <v>0</v>
      </c>
      <c r="L386" s="8">
        <v>385</v>
      </c>
      <c r="M386" s="247"/>
      <c r="N386" s="180" t="s">
        <v>3430</v>
      </c>
      <c r="O386" s="187" t="s">
        <v>4763</v>
      </c>
      <c r="P386" s="187" t="str">
        <f t="shared" ref="P386:P433" si="18">B386&amp;"-"&amp;C386</f>
        <v>MSI相关-MSI基本情报输入</v>
      </c>
    </row>
    <row r="387" spans="1:16">
      <c r="A387" s="8">
        <v>386</v>
      </c>
      <c r="B387" s="253" t="s">
        <v>3377</v>
      </c>
      <c r="C387" s="180" t="s">
        <v>2570</v>
      </c>
      <c r="D387" s="214" t="s">
        <v>34</v>
      </c>
      <c r="E387" s="173" t="s">
        <v>4706</v>
      </c>
      <c r="F387" s="240"/>
      <c r="G387" s="187"/>
      <c r="H387" s="223" t="str">
        <f t="shared" ref="H387:H433" si="19">IF(ISBLANK(L387),"未对应","已对应")</f>
        <v>已对应</v>
      </c>
      <c r="I387" s="231">
        <v>33210</v>
      </c>
      <c r="J387" s="232">
        <f>SUMIFS(FP!$E$2:$E$1954,FP!$G$2:$G$1954,L387)</f>
        <v>0</v>
      </c>
      <c r="K387" s="233">
        <f t="shared" ref="K387:K433" si="20">J387/I387</f>
        <v>0</v>
      </c>
      <c r="L387" s="173">
        <v>386</v>
      </c>
      <c r="M387" s="180"/>
      <c r="N387" s="180" t="s">
        <v>2570</v>
      </c>
      <c r="O387" s="187"/>
      <c r="P387" s="187" t="str">
        <f t="shared" si="18"/>
        <v>服务商品设定相关-商品设计</v>
      </c>
    </row>
    <row r="388" spans="1:16">
      <c r="A388" s="8">
        <v>387</v>
      </c>
      <c r="B388" s="253" t="s">
        <v>3377</v>
      </c>
      <c r="C388" s="180" t="s">
        <v>995</v>
      </c>
      <c r="D388" s="214" t="s">
        <v>34</v>
      </c>
      <c r="E388" s="173" t="s">
        <v>4706</v>
      </c>
      <c r="F388" s="240"/>
      <c r="G388" s="187"/>
      <c r="H388" s="223" t="str">
        <f t="shared" si="19"/>
        <v>已对应</v>
      </c>
      <c r="I388" s="231">
        <v>33210</v>
      </c>
      <c r="J388" s="232">
        <f>SUMIFS(FP!$E$2:$E$1954,FP!$G$2:$G$1954,L388)</f>
        <v>0</v>
      </c>
      <c r="K388" s="233">
        <f t="shared" si="20"/>
        <v>0</v>
      </c>
      <c r="L388" s="173">
        <v>387</v>
      </c>
      <c r="M388" s="180"/>
      <c r="N388" s="180" t="s">
        <v>995</v>
      </c>
      <c r="O388" s="187"/>
      <c r="P388" s="187" t="str">
        <f t="shared" si="18"/>
        <v>服务商品设定相关-商品销售履历查询</v>
      </c>
    </row>
    <row r="389" spans="1:16">
      <c r="A389" s="8">
        <v>388</v>
      </c>
      <c r="B389" s="253" t="s">
        <v>4376</v>
      </c>
      <c r="C389" s="180" t="s">
        <v>4388</v>
      </c>
      <c r="D389" s="214" t="s">
        <v>34</v>
      </c>
      <c r="E389" s="173" t="s">
        <v>4706</v>
      </c>
      <c r="F389" s="222"/>
      <c r="G389" s="214"/>
      <c r="H389" s="223" t="str">
        <f t="shared" si="19"/>
        <v>已对应</v>
      </c>
      <c r="I389" s="231">
        <v>33210</v>
      </c>
      <c r="J389" s="232">
        <f>SUMIFS(FP!$E$2:$E$1954,FP!$G$2:$G$1954,L389)</f>
        <v>0</v>
      </c>
      <c r="K389" s="233">
        <f t="shared" si="20"/>
        <v>0</v>
      </c>
      <c r="L389" s="8">
        <v>388</v>
      </c>
      <c r="M389" s="247"/>
      <c r="N389" s="180" t="s">
        <v>4388</v>
      </c>
      <c r="O389" s="187" t="s">
        <v>4764</v>
      </c>
      <c r="P389" s="187" t="str">
        <f t="shared" si="18"/>
        <v>服务支援品-支援品到货确认</v>
      </c>
    </row>
    <row r="390" spans="1:16">
      <c r="A390" s="8">
        <v>389</v>
      </c>
      <c r="B390" s="253" t="s">
        <v>4376</v>
      </c>
      <c r="C390" s="180" t="s">
        <v>4424</v>
      </c>
      <c r="D390" s="214" t="s">
        <v>34</v>
      </c>
      <c r="E390" s="173" t="s">
        <v>4706</v>
      </c>
      <c r="F390" s="240"/>
      <c r="G390" s="187"/>
      <c r="H390" s="223" t="str">
        <f t="shared" si="19"/>
        <v>已对应</v>
      </c>
      <c r="I390" s="231">
        <v>33210</v>
      </c>
      <c r="J390" s="232">
        <f>SUMIFS(FP!$E$2:$E$1954,FP!$G$2:$G$1954,L390)</f>
        <v>0</v>
      </c>
      <c r="K390" s="233">
        <f t="shared" si="20"/>
        <v>0</v>
      </c>
      <c r="L390" s="173">
        <v>389</v>
      </c>
      <c r="M390" s="180"/>
      <c r="N390" s="180"/>
      <c r="O390" s="187"/>
      <c r="P390" s="187" t="str">
        <f t="shared" si="18"/>
        <v>服务支援品-支援品开票前确认</v>
      </c>
    </row>
    <row r="391" spans="1:16">
      <c r="A391" s="8">
        <v>390</v>
      </c>
      <c r="B391" s="253" t="s">
        <v>4376</v>
      </c>
      <c r="C391" s="180" t="s">
        <v>4380</v>
      </c>
      <c r="D391" s="214" t="s">
        <v>34</v>
      </c>
      <c r="E391" s="173" t="s">
        <v>4706</v>
      </c>
      <c r="F391" s="222"/>
      <c r="G391" s="214"/>
      <c r="H391" s="223" t="str">
        <f t="shared" si="19"/>
        <v>已对应</v>
      </c>
      <c r="I391" s="231">
        <v>33210</v>
      </c>
      <c r="J391" s="232">
        <f>SUMIFS(FP!$E$2:$E$1954,FP!$G$2:$G$1954,L391)</f>
        <v>0</v>
      </c>
      <c r="K391" s="233">
        <f t="shared" si="20"/>
        <v>0</v>
      </c>
      <c r="L391" s="8">
        <v>390</v>
      </c>
      <c r="M391" s="247"/>
      <c r="N391" s="180" t="s">
        <v>4380</v>
      </c>
      <c r="O391" s="187" t="s">
        <v>4765</v>
      </c>
      <c r="P391" s="187" t="str">
        <f t="shared" si="18"/>
        <v>服务支援品-支援品退货审核</v>
      </c>
    </row>
    <row r="392" spans="1:16">
      <c r="A392" s="8">
        <v>391</v>
      </c>
      <c r="B392" s="253" t="s">
        <v>4376</v>
      </c>
      <c r="C392" s="180" t="s">
        <v>4427</v>
      </c>
      <c r="D392" s="214" t="s">
        <v>34</v>
      </c>
      <c r="E392" s="173" t="s">
        <v>4706</v>
      </c>
      <c r="F392" s="240"/>
      <c r="G392" s="187"/>
      <c r="H392" s="223" t="str">
        <f t="shared" si="19"/>
        <v>已对应</v>
      </c>
      <c r="I392" s="231">
        <v>33210</v>
      </c>
      <c r="J392" s="232">
        <f>SUMIFS(FP!$E$2:$E$1954,FP!$G$2:$G$1954,L392)</f>
        <v>0</v>
      </c>
      <c r="K392" s="233">
        <f t="shared" si="20"/>
        <v>0</v>
      </c>
      <c r="L392" s="173">
        <v>391</v>
      </c>
      <c r="M392" s="180"/>
      <c r="N392" s="180"/>
      <c r="O392" s="187"/>
      <c r="P392" s="187" t="str">
        <f t="shared" si="18"/>
        <v>服务支援品-产品订购组合维护</v>
      </c>
    </row>
    <row r="393" spans="1:16">
      <c r="A393" s="8">
        <v>392</v>
      </c>
      <c r="B393" s="253" t="s">
        <v>4376</v>
      </c>
      <c r="C393" s="180" t="s">
        <v>4429</v>
      </c>
      <c r="D393" s="214" t="s">
        <v>34</v>
      </c>
      <c r="E393" s="173" t="s">
        <v>4706</v>
      </c>
      <c r="F393" s="222"/>
      <c r="G393" s="187"/>
      <c r="H393" s="223" t="str">
        <f t="shared" si="19"/>
        <v>已对应</v>
      </c>
      <c r="I393" s="231">
        <v>33210</v>
      </c>
      <c r="J393" s="232">
        <f>SUMIFS(FP!$E$2:$E$1954,FP!$G$2:$G$1954,L393)</f>
        <v>0</v>
      </c>
      <c r="K393" s="233">
        <f t="shared" si="20"/>
        <v>0</v>
      </c>
      <c r="L393" s="173">
        <v>392</v>
      </c>
      <c r="M393" s="180"/>
      <c r="N393" s="180"/>
      <c r="O393" s="187"/>
      <c r="P393" s="187" t="str">
        <f t="shared" si="18"/>
        <v>服务支援品-经销店数据维护</v>
      </c>
    </row>
    <row r="394" spans="1:16">
      <c r="A394" s="8">
        <v>393</v>
      </c>
      <c r="B394" s="253" t="s">
        <v>4376</v>
      </c>
      <c r="C394" s="180" t="s">
        <v>4431</v>
      </c>
      <c r="D394" s="214" t="s">
        <v>34</v>
      </c>
      <c r="E394" s="173" t="s">
        <v>4706</v>
      </c>
      <c r="F394" s="240"/>
      <c r="G394" s="187"/>
      <c r="H394" s="223" t="str">
        <f t="shared" si="19"/>
        <v>已对应</v>
      </c>
      <c r="I394" s="231">
        <v>33210</v>
      </c>
      <c r="J394" s="232">
        <f>SUMIFS(FP!$E$2:$E$1954,FP!$G$2:$G$1954,L394)</f>
        <v>0</v>
      </c>
      <c r="K394" s="233">
        <f t="shared" si="20"/>
        <v>0</v>
      </c>
      <c r="L394" s="173">
        <v>393</v>
      </c>
      <c r="M394" s="180"/>
      <c r="N394" s="180"/>
      <c r="O394" s="187"/>
      <c r="P394" s="187" t="str">
        <f t="shared" si="18"/>
        <v>服务支援品-订购须知维护</v>
      </c>
    </row>
    <row r="395" spans="1:16">
      <c r="A395" s="8">
        <v>394</v>
      </c>
      <c r="B395" s="253" t="s">
        <v>4376</v>
      </c>
      <c r="C395" s="180" t="s">
        <v>4433</v>
      </c>
      <c r="D395" s="214" t="s">
        <v>34</v>
      </c>
      <c r="E395" s="173" t="s">
        <v>4706</v>
      </c>
      <c r="F395" s="240"/>
      <c r="G395" s="187"/>
      <c r="H395" s="223" t="str">
        <f t="shared" si="19"/>
        <v>已对应</v>
      </c>
      <c r="I395" s="231">
        <v>66420</v>
      </c>
      <c r="J395" s="232">
        <f>SUMIFS(FP!$E$2:$E$1954,FP!$G$2:$G$1954,L395)</f>
        <v>0</v>
      </c>
      <c r="K395" s="233">
        <f t="shared" si="20"/>
        <v>0</v>
      </c>
      <c r="L395" s="173">
        <v>394</v>
      </c>
      <c r="M395" s="180"/>
      <c r="N395" s="180"/>
      <c r="O395" s="187"/>
      <c r="P395" s="187" t="str">
        <f t="shared" si="18"/>
        <v>服务支援品-产品信息维护</v>
      </c>
    </row>
    <row r="396" spans="1:16">
      <c r="A396" s="243">
        <v>395</v>
      </c>
      <c r="B396" s="255" t="s">
        <v>4376</v>
      </c>
      <c r="C396" s="235" t="s">
        <v>4382</v>
      </c>
      <c r="D396" s="228" t="s">
        <v>34</v>
      </c>
      <c r="E396" s="246" t="s">
        <v>4706</v>
      </c>
      <c r="F396" s="240"/>
      <c r="G396" s="228"/>
      <c r="H396" s="223" t="str">
        <f t="shared" si="19"/>
        <v>已对应</v>
      </c>
      <c r="I396" s="231">
        <v>66420</v>
      </c>
      <c r="J396" s="232">
        <f>SUMIFS(FP!$E$2:$E$1954,FP!$G$2:$G$1954,L396)</f>
        <v>0</v>
      </c>
      <c r="K396" s="233">
        <f t="shared" si="20"/>
        <v>0</v>
      </c>
      <c r="L396" s="246">
        <v>395</v>
      </c>
      <c r="M396" s="235"/>
      <c r="N396" s="180" t="s">
        <v>4382</v>
      </c>
      <c r="O396" s="187" t="s">
        <v>4766</v>
      </c>
      <c r="P396" s="187" t="str">
        <f t="shared" si="18"/>
        <v>服务支援品-商品订购</v>
      </c>
    </row>
    <row r="397" spans="1:16">
      <c r="A397" s="8">
        <v>396</v>
      </c>
      <c r="B397" s="253" t="s">
        <v>4376</v>
      </c>
      <c r="C397" s="180" t="s">
        <v>4386</v>
      </c>
      <c r="D397" s="214" t="s">
        <v>34</v>
      </c>
      <c r="E397" s="173" t="s">
        <v>4706</v>
      </c>
      <c r="F397" s="240"/>
      <c r="G397" s="214"/>
      <c r="H397" s="223" t="str">
        <f t="shared" si="19"/>
        <v>已对应</v>
      </c>
      <c r="I397" s="231">
        <v>66420</v>
      </c>
      <c r="J397" s="232">
        <f>SUMIFS(FP!$E$2:$E$1954,FP!$G$2:$G$1954,L397)</f>
        <v>0</v>
      </c>
      <c r="K397" s="233">
        <f t="shared" si="20"/>
        <v>0</v>
      </c>
      <c r="L397" s="8">
        <v>396</v>
      </c>
      <c r="M397" s="247"/>
      <c r="N397" s="180" t="s">
        <v>4386</v>
      </c>
      <c r="O397" s="187" t="s">
        <v>4767</v>
      </c>
      <c r="P397" s="187" t="str">
        <f t="shared" si="18"/>
        <v>服务支援品-订单查询修改</v>
      </c>
    </row>
    <row r="398" spans="1:16">
      <c r="A398" s="8">
        <v>397</v>
      </c>
      <c r="B398" s="253" t="s">
        <v>4376</v>
      </c>
      <c r="C398" s="180" t="s">
        <v>4437</v>
      </c>
      <c r="D398" s="214" t="s">
        <v>34</v>
      </c>
      <c r="E398" s="173" t="s">
        <v>4706</v>
      </c>
      <c r="F398" s="240"/>
      <c r="G398" s="187"/>
      <c r="H398" s="223" t="str">
        <f t="shared" si="19"/>
        <v>已对应</v>
      </c>
      <c r="I398" s="231">
        <v>66420</v>
      </c>
      <c r="J398" s="232">
        <f>SUMIFS(FP!$E$2:$E$1954,FP!$G$2:$G$1954,L398)</f>
        <v>0</v>
      </c>
      <c r="K398" s="233">
        <f t="shared" si="20"/>
        <v>0</v>
      </c>
      <c r="L398" s="173">
        <v>397</v>
      </c>
      <c r="M398" s="180"/>
      <c r="N398" s="180"/>
      <c r="O398" s="187"/>
      <c r="P398" s="187" t="str">
        <f t="shared" si="18"/>
        <v>服务支援品-出库单下载</v>
      </c>
    </row>
    <row r="399" spans="1:16">
      <c r="A399" s="8">
        <v>398</v>
      </c>
      <c r="B399" s="253" t="s">
        <v>4376</v>
      </c>
      <c r="C399" s="180" t="s">
        <v>4439</v>
      </c>
      <c r="D399" s="214" t="s">
        <v>34</v>
      </c>
      <c r="E399" s="173" t="s">
        <v>4706</v>
      </c>
      <c r="F399" s="240"/>
      <c r="G399" s="187"/>
      <c r="H399" s="223" t="str">
        <f t="shared" si="19"/>
        <v>已对应</v>
      </c>
      <c r="I399" s="231">
        <v>33210</v>
      </c>
      <c r="J399" s="232">
        <f>SUMIFS(FP!$E$2:$E$1954,FP!$G$2:$G$1954,L399)</f>
        <v>0</v>
      </c>
      <c r="K399" s="233">
        <f t="shared" si="20"/>
        <v>0</v>
      </c>
      <c r="L399" s="173">
        <v>398</v>
      </c>
      <c r="M399" s="180"/>
      <c r="N399" s="180"/>
      <c r="O399" s="187"/>
      <c r="P399" s="187" t="str">
        <f t="shared" si="18"/>
        <v>服务支援品-库存管理</v>
      </c>
    </row>
    <row r="400" spans="1:16">
      <c r="A400" s="8">
        <v>399</v>
      </c>
      <c r="B400" s="253" t="s">
        <v>4376</v>
      </c>
      <c r="C400" s="180" t="s">
        <v>4442</v>
      </c>
      <c r="D400" s="214" t="s">
        <v>34</v>
      </c>
      <c r="E400" s="173" t="s">
        <v>4706</v>
      </c>
      <c r="F400" s="240"/>
      <c r="G400" s="187"/>
      <c r="H400" s="223" t="str">
        <f t="shared" si="19"/>
        <v>已对应</v>
      </c>
      <c r="I400" s="231">
        <v>33210</v>
      </c>
      <c r="J400" s="232">
        <f>SUMIFS(FP!$E$2:$E$1954,FP!$G$2:$G$1954,L400)</f>
        <v>0</v>
      </c>
      <c r="K400" s="233">
        <f t="shared" si="20"/>
        <v>0</v>
      </c>
      <c r="L400" s="173">
        <v>399</v>
      </c>
      <c r="M400" s="180"/>
      <c r="N400" s="180"/>
      <c r="O400" s="187"/>
      <c r="P400" s="187" t="str">
        <f t="shared" si="18"/>
        <v>服务支援品-入库单打印</v>
      </c>
    </row>
    <row r="401" spans="1:16">
      <c r="A401" s="8">
        <v>400</v>
      </c>
      <c r="B401" s="253" t="s">
        <v>4376</v>
      </c>
      <c r="C401" s="180" t="s">
        <v>4384</v>
      </c>
      <c r="D401" s="214" t="s">
        <v>34</v>
      </c>
      <c r="E401" s="173" t="s">
        <v>4706</v>
      </c>
      <c r="F401" s="240"/>
      <c r="G401" s="214"/>
      <c r="H401" s="223" t="str">
        <f t="shared" si="19"/>
        <v>已对应</v>
      </c>
      <c r="I401" s="231">
        <v>66420</v>
      </c>
      <c r="J401" s="232">
        <f>SUMIFS(FP!$E$2:$E$1954,FP!$G$2:$G$1954,L401)</f>
        <v>0</v>
      </c>
      <c r="K401" s="233">
        <f t="shared" si="20"/>
        <v>0</v>
      </c>
      <c r="L401" s="8">
        <v>400</v>
      </c>
      <c r="M401" s="247"/>
      <c r="N401" s="180" t="s">
        <v>4384</v>
      </c>
      <c r="O401" s="187" t="s">
        <v>4768</v>
      </c>
      <c r="P401" s="187" t="str">
        <f t="shared" si="18"/>
        <v>服务支援品-订单审核</v>
      </c>
    </row>
    <row r="402" spans="1:16">
      <c r="A402" s="8">
        <v>401</v>
      </c>
      <c r="B402" s="253" t="s">
        <v>4376</v>
      </c>
      <c r="C402" s="180" t="s">
        <v>4445</v>
      </c>
      <c r="D402" s="214" t="s">
        <v>34</v>
      </c>
      <c r="E402" s="173" t="s">
        <v>4706</v>
      </c>
      <c r="F402" s="240"/>
      <c r="G402" s="187"/>
      <c r="H402" s="223" t="str">
        <f t="shared" si="19"/>
        <v>已对应</v>
      </c>
      <c r="I402" s="231">
        <v>33210</v>
      </c>
      <c r="J402" s="232">
        <f>SUMIFS(FP!$E$2:$E$1954,FP!$G$2:$G$1954,L402)</f>
        <v>0</v>
      </c>
      <c r="K402" s="233">
        <f t="shared" si="20"/>
        <v>0</v>
      </c>
      <c r="L402" s="173">
        <v>401</v>
      </c>
      <c r="M402" s="180"/>
      <c r="N402" s="180"/>
      <c r="O402" s="187"/>
      <c r="P402" s="187" t="str">
        <f t="shared" si="18"/>
        <v>服务支援品-支援品发票上载</v>
      </c>
    </row>
    <row r="403" spans="1:16">
      <c r="A403" s="8">
        <v>402</v>
      </c>
      <c r="B403" s="253" t="s">
        <v>4376</v>
      </c>
      <c r="C403" s="180" t="s">
        <v>4447</v>
      </c>
      <c r="D403" s="214" t="s">
        <v>34</v>
      </c>
      <c r="E403" s="173" t="s">
        <v>4706</v>
      </c>
      <c r="F403" s="240"/>
      <c r="G403" s="187"/>
      <c r="H403" s="223" t="str">
        <f t="shared" si="19"/>
        <v>已对应</v>
      </c>
      <c r="I403" s="231">
        <v>33210</v>
      </c>
      <c r="J403" s="232">
        <f>SUMIFS(FP!$E$2:$E$1954,FP!$G$2:$G$1954,L403)</f>
        <v>0</v>
      </c>
      <c r="K403" s="233">
        <f t="shared" si="20"/>
        <v>0</v>
      </c>
      <c r="L403" s="173">
        <v>402</v>
      </c>
      <c r="M403" s="180"/>
      <c r="N403" s="180"/>
      <c r="O403" s="187"/>
      <c r="P403" s="187" t="str">
        <f t="shared" si="18"/>
        <v>服务支援品-支援品发票数据核对</v>
      </c>
    </row>
    <row r="404" spans="1:16">
      <c r="A404" s="8">
        <v>403</v>
      </c>
      <c r="B404" s="253" t="s">
        <v>4376</v>
      </c>
      <c r="C404" s="180" t="s">
        <v>4449</v>
      </c>
      <c r="D404" s="214" t="s">
        <v>34</v>
      </c>
      <c r="E404" s="173" t="s">
        <v>4706</v>
      </c>
      <c r="F404" s="240"/>
      <c r="G404" s="187"/>
      <c r="H404" s="223" t="str">
        <f t="shared" si="19"/>
        <v>已对应</v>
      </c>
      <c r="I404" s="231">
        <v>66420</v>
      </c>
      <c r="J404" s="232">
        <f>SUMIFS(FP!$E$2:$E$1954,FP!$G$2:$G$1954,L404)</f>
        <v>0</v>
      </c>
      <c r="K404" s="233">
        <f t="shared" si="20"/>
        <v>0</v>
      </c>
      <c r="L404" s="173">
        <v>403</v>
      </c>
      <c r="M404" s="180"/>
      <c r="N404" s="180"/>
      <c r="O404" s="187"/>
      <c r="P404" s="187" t="str">
        <f t="shared" si="18"/>
        <v>服务支援品-支援品销售一览</v>
      </c>
    </row>
    <row r="405" spans="1:16">
      <c r="A405" s="8">
        <v>404</v>
      </c>
      <c r="B405" s="253" t="s">
        <v>4376</v>
      </c>
      <c r="C405" s="180" t="s">
        <v>4451</v>
      </c>
      <c r="D405" s="214" t="s">
        <v>34</v>
      </c>
      <c r="E405" s="173" t="s">
        <v>4706</v>
      </c>
      <c r="F405" s="240"/>
      <c r="G405" s="187"/>
      <c r="H405" s="223" t="str">
        <f t="shared" si="19"/>
        <v>已对应</v>
      </c>
      <c r="I405" s="231">
        <v>66420</v>
      </c>
      <c r="J405" s="232">
        <f>SUMIFS(FP!$E$2:$E$1954,FP!$G$2:$G$1954,L405)</f>
        <v>0</v>
      </c>
      <c r="K405" s="233">
        <f t="shared" si="20"/>
        <v>0</v>
      </c>
      <c r="L405" s="173">
        <v>404</v>
      </c>
      <c r="M405" s="180"/>
      <c r="N405" s="180"/>
      <c r="O405" s="187"/>
      <c r="P405" s="187" t="str">
        <f t="shared" si="18"/>
        <v>服务支援品-红字发票上载</v>
      </c>
    </row>
    <row r="406" spans="1:16">
      <c r="A406" s="8">
        <v>405</v>
      </c>
      <c r="B406" s="253" t="s">
        <v>4376</v>
      </c>
      <c r="C406" s="180" t="s">
        <v>4453</v>
      </c>
      <c r="D406" s="214" t="s">
        <v>34</v>
      </c>
      <c r="E406" s="173" t="s">
        <v>4706</v>
      </c>
      <c r="F406" s="240"/>
      <c r="G406" s="187"/>
      <c r="H406" s="223" t="str">
        <f t="shared" si="19"/>
        <v>已对应</v>
      </c>
      <c r="I406" s="231">
        <v>66420</v>
      </c>
      <c r="J406" s="232">
        <f>SUMIFS(FP!$E$2:$E$1954,FP!$G$2:$G$1954,L406)</f>
        <v>0</v>
      </c>
      <c r="K406" s="233">
        <f t="shared" si="20"/>
        <v>0</v>
      </c>
      <c r="L406" s="173">
        <v>405</v>
      </c>
      <c r="M406" s="180"/>
      <c r="N406" s="180"/>
      <c r="O406" s="187"/>
      <c r="P406" s="187" t="str">
        <f t="shared" si="18"/>
        <v>服务支援品-经销店服务考核系数批量维护</v>
      </c>
    </row>
    <row r="407" spans="1:16">
      <c r="A407" s="8">
        <v>406</v>
      </c>
      <c r="B407" s="253" t="s">
        <v>4376</v>
      </c>
      <c r="C407" s="180" t="s">
        <v>4455</v>
      </c>
      <c r="D407" s="214" t="s">
        <v>34</v>
      </c>
      <c r="E407" s="173" t="s">
        <v>4706</v>
      </c>
      <c r="F407" s="240"/>
      <c r="G407" s="187"/>
      <c r="H407" s="223" t="str">
        <f t="shared" si="19"/>
        <v>已对应</v>
      </c>
      <c r="I407" s="231">
        <v>66420</v>
      </c>
      <c r="J407" s="232">
        <f>SUMIFS(FP!$E$2:$E$1954,FP!$G$2:$G$1954,L407)</f>
        <v>0</v>
      </c>
      <c r="K407" s="233">
        <f t="shared" si="20"/>
        <v>0</v>
      </c>
      <c r="L407" s="173">
        <v>406</v>
      </c>
      <c r="M407" s="180"/>
      <c r="N407" s="180"/>
      <c r="O407" s="187"/>
      <c r="P407" s="187" t="str">
        <f t="shared" si="18"/>
        <v>服务支援品-20K定期保养租金激励情况查询</v>
      </c>
    </row>
    <row r="408" spans="1:16">
      <c r="A408" s="8">
        <v>407</v>
      </c>
      <c r="B408" s="253" t="s">
        <v>4376</v>
      </c>
      <c r="C408" s="180" t="s">
        <v>4457</v>
      </c>
      <c r="D408" s="214" t="s">
        <v>34</v>
      </c>
      <c r="E408" s="173" t="s">
        <v>4706</v>
      </c>
      <c r="F408" s="240"/>
      <c r="G408" s="187"/>
      <c r="H408" s="223" t="str">
        <f t="shared" si="19"/>
        <v>已对应</v>
      </c>
      <c r="I408" s="231">
        <v>66420</v>
      </c>
      <c r="J408" s="232">
        <f>SUMIFS(FP!$E$2:$E$1954,FP!$G$2:$G$1954,L408)</f>
        <v>0</v>
      </c>
      <c r="K408" s="233">
        <f t="shared" si="20"/>
        <v>0</v>
      </c>
      <c r="L408" s="173">
        <v>407</v>
      </c>
      <c r="M408" s="180"/>
      <c r="N408" s="180"/>
      <c r="O408" s="187"/>
      <c r="P408" s="187" t="str">
        <f t="shared" si="18"/>
        <v>服务支援品-发送至OA</v>
      </c>
    </row>
    <row r="409" spans="1:16">
      <c r="A409" s="8">
        <v>408</v>
      </c>
      <c r="B409" s="253" t="s">
        <v>4420</v>
      </c>
      <c r="C409" s="180" t="s">
        <v>4459</v>
      </c>
      <c r="D409" s="214" t="s">
        <v>34</v>
      </c>
      <c r="E409" s="173" t="s">
        <v>4706</v>
      </c>
      <c r="F409" s="240"/>
      <c r="G409" s="187"/>
      <c r="H409" s="223" t="str">
        <f t="shared" si="19"/>
        <v>已对应</v>
      </c>
      <c r="I409" s="231">
        <v>33210</v>
      </c>
      <c r="J409" s="232">
        <f>SUMIFS(FP!$E$2:$E$1954,FP!$G$2:$G$1954,L409)</f>
        <v>0</v>
      </c>
      <c r="K409" s="233">
        <f t="shared" si="20"/>
        <v>0</v>
      </c>
      <c r="L409" s="173">
        <v>408</v>
      </c>
      <c r="M409" s="180"/>
      <c r="N409" s="180"/>
      <c r="O409" s="187"/>
      <c r="P409" s="187" t="str">
        <f t="shared" si="18"/>
        <v>零件回收-FTR回收查询</v>
      </c>
    </row>
    <row r="410" spans="1:16">
      <c r="A410" s="8">
        <v>409</v>
      </c>
      <c r="B410" s="253" t="s">
        <v>4420</v>
      </c>
      <c r="C410" s="180" t="s">
        <v>4419</v>
      </c>
      <c r="D410" s="214" t="s">
        <v>34</v>
      </c>
      <c r="E410" s="173" t="s">
        <v>4706</v>
      </c>
      <c r="F410" s="245" t="s">
        <v>519</v>
      </c>
      <c r="G410" s="214" t="s">
        <v>519</v>
      </c>
      <c r="H410" s="223" t="str">
        <f t="shared" si="19"/>
        <v>已对应</v>
      </c>
      <c r="I410" s="231">
        <v>3321</v>
      </c>
      <c r="J410" s="232">
        <f>SUMIFS(FP!$E$2:$E$1954,FP!$G$2:$G$1954,L410)</f>
        <v>0</v>
      </c>
      <c r="K410" s="233">
        <f t="shared" si="20"/>
        <v>0</v>
      </c>
      <c r="L410" s="173">
        <v>409</v>
      </c>
      <c r="M410" s="180"/>
      <c r="N410" s="180"/>
      <c r="O410" s="187"/>
      <c r="P410" s="187" t="str">
        <f t="shared" si="18"/>
        <v>零件回收-指定店主表维护</v>
      </c>
    </row>
    <row r="411" spans="1:16">
      <c r="A411" s="8">
        <v>410</v>
      </c>
      <c r="B411" s="253" t="s">
        <v>1253</v>
      </c>
      <c r="C411" s="180" t="s">
        <v>4462</v>
      </c>
      <c r="D411" s="214" t="s">
        <v>34</v>
      </c>
      <c r="E411" s="173" t="s">
        <v>4706</v>
      </c>
      <c r="F411" s="245" t="s">
        <v>519</v>
      </c>
      <c r="G411" s="214" t="s">
        <v>519</v>
      </c>
      <c r="H411" s="223" t="str">
        <f t="shared" si="19"/>
        <v>已对应</v>
      </c>
      <c r="I411" s="231">
        <v>3321</v>
      </c>
      <c r="J411" s="232">
        <f>SUMIFS(FP!$E$2:$E$1954,FP!$G$2:$G$1954,L411)</f>
        <v>0</v>
      </c>
      <c r="K411" s="233">
        <f t="shared" si="20"/>
        <v>0</v>
      </c>
      <c r="L411" s="173">
        <v>410</v>
      </c>
      <c r="M411" s="180"/>
      <c r="N411" s="180"/>
      <c r="O411" s="187"/>
      <c r="P411" s="187" t="str">
        <f t="shared" si="18"/>
        <v>其他业务功能-CS面访数据生成</v>
      </c>
    </row>
    <row r="412" spans="1:16">
      <c r="A412" s="8">
        <v>411</v>
      </c>
      <c r="B412" s="253" t="s">
        <v>1253</v>
      </c>
      <c r="C412" s="180" t="s">
        <v>1254</v>
      </c>
      <c r="D412" s="214" t="s">
        <v>34</v>
      </c>
      <c r="E412" s="173" t="s">
        <v>4706</v>
      </c>
      <c r="F412" s="240"/>
      <c r="G412" s="187"/>
      <c r="H412" s="223" t="str">
        <f t="shared" si="19"/>
        <v>已对应</v>
      </c>
      <c r="I412" s="231">
        <v>66420</v>
      </c>
      <c r="J412" s="232">
        <f>SUMIFS(FP!$E$2:$E$1954,FP!$G$2:$G$1954,L412)</f>
        <v>0</v>
      </c>
      <c r="K412" s="233">
        <f t="shared" si="20"/>
        <v>0</v>
      </c>
      <c r="L412" s="173">
        <v>411</v>
      </c>
      <c r="M412" s="180"/>
      <c r="N412" s="180"/>
      <c r="O412" s="187"/>
      <c r="P412" s="187" t="str">
        <f t="shared" si="18"/>
        <v>其他业务功能-保养唯一码</v>
      </c>
    </row>
    <row r="413" spans="1:16">
      <c r="A413" s="243">
        <v>412</v>
      </c>
      <c r="B413" s="255" t="s">
        <v>1253</v>
      </c>
      <c r="C413" s="235" t="s">
        <v>4396</v>
      </c>
      <c r="D413" s="228" t="s">
        <v>34</v>
      </c>
      <c r="E413" s="246" t="s">
        <v>4706</v>
      </c>
      <c r="F413" s="222"/>
      <c r="G413" s="228" t="s">
        <v>519</v>
      </c>
      <c r="H413" s="223" t="str">
        <f t="shared" si="19"/>
        <v>未对应</v>
      </c>
      <c r="I413" s="231">
        <v>33210</v>
      </c>
      <c r="J413" s="232">
        <f>SUMIFS(FP!$E$2:$E$1954,FP!$G$2:$G$1954,L413)</f>
        <v>0</v>
      </c>
      <c r="K413" s="233">
        <f t="shared" si="20"/>
        <v>0</v>
      </c>
      <c r="L413" s="246"/>
      <c r="M413" s="235"/>
      <c r="N413" s="180" t="s">
        <v>4396</v>
      </c>
      <c r="O413" s="187"/>
      <c r="P413" s="187" t="str">
        <f t="shared" si="18"/>
        <v>其他业务功能-工单检索</v>
      </c>
    </row>
    <row r="414" spans="1:16">
      <c r="A414" s="8">
        <v>413</v>
      </c>
      <c r="B414" s="253" t="s">
        <v>1253</v>
      </c>
      <c r="C414" s="180" t="s">
        <v>2132</v>
      </c>
      <c r="D414" s="214" t="s">
        <v>34</v>
      </c>
      <c r="E414" s="173" t="s">
        <v>4706</v>
      </c>
      <c r="F414" s="240"/>
      <c r="G414" s="187"/>
      <c r="H414" s="223" t="str">
        <f t="shared" si="19"/>
        <v>已对应</v>
      </c>
      <c r="I414" s="231">
        <v>66420</v>
      </c>
      <c r="J414" s="232">
        <f>SUMIFS(FP!$E$2:$E$1954,FP!$G$2:$G$1954,L414)</f>
        <v>10986.3364655172</v>
      </c>
      <c r="K414" s="233">
        <f t="shared" si="20"/>
        <v>0.165407053079151</v>
      </c>
      <c r="L414" s="173">
        <v>413</v>
      </c>
      <c r="M414" s="180"/>
      <c r="N414" s="180"/>
      <c r="O414" s="187"/>
      <c r="P414" s="187" t="str">
        <f t="shared" si="18"/>
        <v>其他业务功能-结算单模板主表</v>
      </c>
    </row>
    <row r="415" spans="1:16">
      <c r="A415" s="8">
        <v>414</v>
      </c>
      <c r="B415" s="253" t="s">
        <v>1253</v>
      </c>
      <c r="C415" s="180" t="s">
        <v>4464</v>
      </c>
      <c r="D415" s="214" t="s">
        <v>34</v>
      </c>
      <c r="E415" s="173" t="s">
        <v>4706</v>
      </c>
      <c r="F415" s="239" t="s">
        <v>4707</v>
      </c>
      <c r="G415" s="214" t="s">
        <v>4707</v>
      </c>
      <c r="H415" s="223" t="str">
        <f t="shared" si="19"/>
        <v>已对应</v>
      </c>
      <c r="I415" s="231">
        <v>3321</v>
      </c>
      <c r="J415" s="232">
        <f>SUMIFS(FP!$E$2:$E$1954,FP!$G$2:$G$1954,L415)</f>
        <v>0</v>
      </c>
      <c r="K415" s="233">
        <f t="shared" si="20"/>
        <v>0</v>
      </c>
      <c r="L415" s="173">
        <v>414</v>
      </c>
      <c r="M415" s="180"/>
      <c r="N415" s="180"/>
      <c r="O415" s="187"/>
      <c r="P415" s="187" t="str">
        <f t="shared" si="18"/>
        <v>其他业务功能-经销店服务业务分析表</v>
      </c>
    </row>
    <row r="416" spans="1:16">
      <c r="A416" s="8">
        <v>415</v>
      </c>
      <c r="B416" s="253" t="s">
        <v>1253</v>
      </c>
      <c r="C416" s="180" t="s">
        <v>2195</v>
      </c>
      <c r="D416" s="214" t="s">
        <v>34</v>
      </c>
      <c r="E416" s="173" t="s">
        <v>4706</v>
      </c>
      <c r="F416" s="222"/>
      <c r="G416" s="187"/>
      <c r="H416" s="223" t="str">
        <f t="shared" si="19"/>
        <v>已对应</v>
      </c>
      <c r="I416" s="231">
        <v>33210</v>
      </c>
      <c r="J416" s="232">
        <f>SUMIFS(FP!$E$2:$E$1954,FP!$G$2:$G$1954,L416)</f>
        <v>10986.3364655172</v>
      </c>
      <c r="K416" s="233">
        <f t="shared" si="20"/>
        <v>0.330814106158302</v>
      </c>
      <c r="L416" s="173">
        <v>415</v>
      </c>
      <c r="M416" s="180"/>
      <c r="N416" s="180"/>
      <c r="O416" s="187"/>
      <c r="P416" s="187" t="str">
        <f t="shared" si="18"/>
        <v>其他业务功能-零件更换优惠政策零件主表维护</v>
      </c>
    </row>
    <row r="417" spans="1:16">
      <c r="A417" s="243">
        <v>416</v>
      </c>
      <c r="B417" s="255" t="s">
        <v>1253</v>
      </c>
      <c r="C417" s="235" t="s">
        <v>4769</v>
      </c>
      <c r="D417" s="228" t="s">
        <v>34</v>
      </c>
      <c r="E417" s="246" t="s">
        <v>4706</v>
      </c>
      <c r="F417" s="239" t="s">
        <v>4707</v>
      </c>
      <c r="G417" s="228" t="s">
        <v>519</v>
      </c>
      <c r="H417" s="223" t="str">
        <f t="shared" si="19"/>
        <v>未对应</v>
      </c>
      <c r="I417" s="231">
        <v>3321</v>
      </c>
      <c r="J417" s="232">
        <f>SUMIFS(FP!$E$2:$E$1954,FP!$G$2:$G$1954,L417)</f>
        <v>0</v>
      </c>
      <c r="K417" s="233">
        <f t="shared" si="20"/>
        <v>0</v>
      </c>
      <c r="L417" s="246"/>
      <c r="M417" s="235"/>
      <c r="N417" s="180"/>
      <c r="O417" s="187"/>
      <c r="P417" s="187" t="str">
        <f t="shared" si="18"/>
        <v>其他业务功能-完成检查结果下载</v>
      </c>
    </row>
    <row r="418" spans="1:16">
      <c r="A418" s="8">
        <v>417</v>
      </c>
      <c r="B418" s="253" t="s">
        <v>1253</v>
      </c>
      <c r="C418" s="180" t="s">
        <v>2308</v>
      </c>
      <c r="D418" s="214" t="s">
        <v>34</v>
      </c>
      <c r="E418" s="173" t="s">
        <v>4706</v>
      </c>
      <c r="F418" s="240"/>
      <c r="G418" s="187"/>
      <c r="H418" s="223" t="str">
        <f t="shared" si="19"/>
        <v>已对应</v>
      </c>
      <c r="I418" s="231">
        <v>66420</v>
      </c>
      <c r="J418" s="232">
        <f>SUMIFS(FP!$E$2:$E$1954,FP!$G$2:$G$1954,L418)</f>
        <v>10986.3364655172</v>
      </c>
      <c r="K418" s="233">
        <f t="shared" si="20"/>
        <v>0.165407053079151</v>
      </c>
      <c r="L418" s="173">
        <v>417</v>
      </c>
      <c r="M418" s="180"/>
      <c r="N418" s="180"/>
      <c r="O418" s="187"/>
      <c r="P418" s="187" t="str">
        <f t="shared" si="18"/>
        <v>其他业务功能-厂家政策维护</v>
      </c>
    </row>
    <row r="419" spans="1:16">
      <c r="A419" s="8">
        <v>418</v>
      </c>
      <c r="B419" s="253" t="s">
        <v>1253</v>
      </c>
      <c r="C419" s="180" t="s">
        <v>3271</v>
      </c>
      <c r="D419" s="214" t="s">
        <v>34</v>
      </c>
      <c r="E419" s="173" t="s">
        <v>4706</v>
      </c>
      <c r="F419" s="240"/>
      <c r="G419" s="214"/>
      <c r="H419" s="223" t="str">
        <f t="shared" si="19"/>
        <v>已对应</v>
      </c>
      <c r="I419" s="231">
        <v>66420</v>
      </c>
      <c r="J419" s="232">
        <f>SUMIFS(FP!$E$2:$E$1954,FP!$G$2:$G$1954,L419)</f>
        <v>7847.38318965515</v>
      </c>
      <c r="K419" s="233">
        <f t="shared" si="20"/>
        <v>0.118147895056536</v>
      </c>
      <c r="L419" s="8">
        <v>418</v>
      </c>
      <c r="M419" s="247"/>
      <c r="N419" s="180" t="s">
        <v>3271</v>
      </c>
      <c r="O419" s="187"/>
      <c r="P419" s="187" t="str">
        <f t="shared" si="18"/>
        <v>其他业务功能-厂家政策入厂车辆查询</v>
      </c>
    </row>
    <row r="420" spans="1:16">
      <c r="A420" s="8">
        <v>419</v>
      </c>
      <c r="B420" s="253" t="s">
        <v>1253</v>
      </c>
      <c r="C420" s="180" t="s">
        <v>4466</v>
      </c>
      <c r="D420" s="214" t="s">
        <v>34</v>
      </c>
      <c r="E420" s="173" t="s">
        <v>4706</v>
      </c>
      <c r="F420" s="240"/>
      <c r="G420" s="187"/>
      <c r="H420" s="223" t="str">
        <f t="shared" si="19"/>
        <v>已对应</v>
      </c>
      <c r="I420" s="231">
        <v>66420</v>
      </c>
      <c r="J420" s="232">
        <f>SUMIFS(FP!$E$2:$E$1954,FP!$G$2:$G$1954,L420)</f>
        <v>0</v>
      </c>
      <c r="K420" s="233">
        <f t="shared" si="20"/>
        <v>0</v>
      </c>
      <c r="L420" s="173">
        <v>419</v>
      </c>
      <c r="M420" s="180"/>
      <c r="N420" s="180"/>
      <c r="O420" s="187"/>
      <c r="P420" s="187" t="str">
        <f t="shared" si="18"/>
        <v>其他业务功能-厂家政策实施数据查询</v>
      </c>
    </row>
    <row r="421" spans="1:16">
      <c r="A421" s="8">
        <v>420</v>
      </c>
      <c r="B421" s="253" t="s">
        <v>1253</v>
      </c>
      <c r="C421" s="180" t="s">
        <v>3318</v>
      </c>
      <c r="D421" s="214" t="s">
        <v>34</v>
      </c>
      <c r="E421" s="173" t="s">
        <v>4706</v>
      </c>
      <c r="F421" s="240"/>
      <c r="G421" s="187"/>
      <c r="H421" s="223" t="str">
        <f t="shared" si="19"/>
        <v>已对应</v>
      </c>
      <c r="I421" s="231">
        <v>66420</v>
      </c>
      <c r="J421" s="232">
        <f>SUMIFS(FP!$E$2:$E$1954,FP!$G$2:$G$1954,L421)</f>
        <v>10986.3364655172</v>
      </c>
      <c r="K421" s="233">
        <f t="shared" si="20"/>
        <v>0.165407053079151</v>
      </c>
      <c r="L421" s="173">
        <v>420</v>
      </c>
      <c r="M421" s="180"/>
      <c r="N421" s="180"/>
      <c r="O421" s="187"/>
      <c r="P421" s="187" t="str">
        <f t="shared" si="18"/>
        <v>其他业务功能-定保通固定数据提取</v>
      </c>
    </row>
    <row r="422" spans="1:16">
      <c r="A422" s="8">
        <v>421</v>
      </c>
      <c r="B422" s="253" t="s">
        <v>1253</v>
      </c>
      <c r="C422" s="180" t="s">
        <v>4468</v>
      </c>
      <c r="D422" s="214" t="s">
        <v>34</v>
      </c>
      <c r="E422" s="173" t="s">
        <v>4706</v>
      </c>
      <c r="F422" s="245" t="s">
        <v>519</v>
      </c>
      <c r="G422" s="214" t="s">
        <v>519</v>
      </c>
      <c r="H422" s="223" t="str">
        <f t="shared" si="19"/>
        <v>已对应</v>
      </c>
      <c r="I422" s="231">
        <v>3321</v>
      </c>
      <c r="J422" s="232">
        <f>SUMIFS(FP!$E$2:$E$1954,FP!$G$2:$G$1954,L422)</f>
        <v>0</v>
      </c>
      <c r="K422" s="233">
        <f t="shared" si="20"/>
        <v>0</v>
      </c>
      <c r="L422" s="173">
        <v>421</v>
      </c>
      <c r="M422" s="180"/>
      <c r="N422" s="180"/>
      <c r="O422" s="187"/>
      <c r="P422" s="187" t="str">
        <f t="shared" si="18"/>
        <v>其他业务功能-整备履历照会</v>
      </c>
    </row>
    <row r="423" spans="1:16">
      <c r="A423" s="8">
        <v>422</v>
      </c>
      <c r="B423" s="253" t="s">
        <v>1253</v>
      </c>
      <c r="C423" s="180" t="s">
        <v>3296</v>
      </c>
      <c r="D423" s="214" t="s">
        <v>34</v>
      </c>
      <c r="E423" s="173" t="s">
        <v>4706</v>
      </c>
      <c r="F423" s="240"/>
      <c r="G423" s="187"/>
      <c r="H423" s="223" t="str">
        <f t="shared" si="19"/>
        <v>已对应</v>
      </c>
      <c r="I423" s="231">
        <v>33210</v>
      </c>
      <c r="J423" s="232">
        <f>SUMIFS(FP!$E$2:$E$1954,FP!$G$2:$G$1954,L423)</f>
        <v>0</v>
      </c>
      <c r="K423" s="233">
        <f t="shared" si="20"/>
        <v>0</v>
      </c>
      <c r="L423" s="173">
        <v>422</v>
      </c>
      <c r="M423" s="180"/>
      <c r="N423" s="180" t="s">
        <v>3296</v>
      </c>
      <c r="O423" s="187"/>
      <c r="P423" s="187" t="str">
        <f t="shared" si="18"/>
        <v>其他业务功能-定保通销售履历下载</v>
      </c>
    </row>
    <row r="424" spans="1:16">
      <c r="A424" s="8">
        <v>423</v>
      </c>
      <c r="B424" s="253" t="s">
        <v>1253</v>
      </c>
      <c r="C424" s="180" t="s">
        <v>2097</v>
      </c>
      <c r="D424" s="214" t="s">
        <v>34</v>
      </c>
      <c r="E424" s="173" t="s">
        <v>4706</v>
      </c>
      <c r="F424" s="240"/>
      <c r="G424" s="187"/>
      <c r="H424" s="223" t="str">
        <f t="shared" si="19"/>
        <v>已对应</v>
      </c>
      <c r="I424" s="231">
        <v>66420</v>
      </c>
      <c r="J424" s="232">
        <f>SUMIFS(FP!$E$2:$E$1954,FP!$G$2:$G$1954,L424)</f>
        <v>10986.3364655172</v>
      </c>
      <c r="K424" s="233">
        <f t="shared" si="20"/>
        <v>0.165407053079151</v>
      </c>
      <c r="L424" s="173">
        <v>423</v>
      </c>
      <c r="M424" s="180"/>
      <c r="N424" s="180"/>
      <c r="O424" s="187"/>
      <c r="P424" s="187" t="str">
        <f t="shared" si="18"/>
        <v>其他业务功能-环车检查与维修代码对照关系维护</v>
      </c>
    </row>
    <row r="425" spans="1:16">
      <c r="A425" s="8">
        <v>424</v>
      </c>
      <c r="B425" s="253" t="s">
        <v>1253</v>
      </c>
      <c r="C425" s="180" t="s">
        <v>2155</v>
      </c>
      <c r="D425" s="214" t="s">
        <v>34</v>
      </c>
      <c r="E425" s="173" t="s">
        <v>4706</v>
      </c>
      <c r="F425" s="240"/>
      <c r="G425" s="187"/>
      <c r="H425" s="223" t="str">
        <f t="shared" si="19"/>
        <v>已对应</v>
      </c>
      <c r="I425" s="231">
        <v>66420</v>
      </c>
      <c r="J425" s="232">
        <f>SUMIFS(FP!$E$2:$E$1954,FP!$G$2:$G$1954,L425)</f>
        <v>10986.3364655172</v>
      </c>
      <c r="K425" s="233">
        <f t="shared" si="20"/>
        <v>0.165407053079151</v>
      </c>
      <c r="L425" s="173">
        <v>424</v>
      </c>
      <c r="M425" s="180"/>
      <c r="N425" s="180"/>
      <c r="O425" s="187"/>
      <c r="P425" s="187" t="str">
        <f t="shared" si="18"/>
        <v>其他业务功能-汽车维修电子健康档案信息维护</v>
      </c>
    </row>
    <row r="426" spans="1:16">
      <c r="A426" s="8">
        <v>425</v>
      </c>
      <c r="B426" s="253" t="s">
        <v>1253</v>
      </c>
      <c r="C426" s="180" t="s">
        <v>4470</v>
      </c>
      <c r="D426" s="214" t="s">
        <v>34</v>
      </c>
      <c r="E426" s="173" t="s">
        <v>4706</v>
      </c>
      <c r="F426" s="245" t="s">
        <v>519</v>
      </c>
      <c r="G426" s="214" t="s">
        <v>519</v>
      </c>
      <c r="H426" s="223" t="str">
        <f t="shared" si="19"/>
        <v>已对应</v>
      </c>
      <c r="I426" s="231">
        <v>6642</v>
      </c>
      <c r="J426" s="232">
        <f>SUMIFS(FP!$E$2:$E$1954,FP!$G$2:$G$1954,L426)</f>
        <v>0</v>
      </c>
      <c r="K426" s="233">
        <f t="shared" si="20"/>
        <v>0</v>
      </c>
      <c r="L426" s="173">
        <v>425</v>
      </c>
      <c r="M426" s="180"/>
      <c r="N426" s="180"/>
      <c r="O426" s="187"/>
      <c r="P426" s="187" t="str">
        <f t="shared" si="18"/>
        <v>其他业务功能-精品零件查询</v>
      </c>
    </row>
    <row r="427" spans="1:16">
      <c r="A427" s="8">
        <v>426</v>
      </c>
      <c r="B427" s="253" t="s">
        <v>1253</v>
      </c>
      <c r="C427" s="180" t="s">
        <v>4472</v>
      </c>
      <c r="D427" s="214" t="s">
        <v>34</v>
      </c>
      <c r="E427" s="173" t="s">
        <v>4706</v>
      </c>
      <c r="F427" s="239" t="s">
        <v>4707</v>
      </c>
      <c r="G427" s="214" t="s">
        <v>4707</v>
      </c>
      <c r="H427" s="223" t="str">
        <f t="shared" si="19"/>
        <v>已对应</v>
      </c>
      <c r="I427" s="231">
        <v>3321</v>
      </c>
      <c r="J427" s="232">
        <f>SUMIFS(FP!$E$2:$E$1954,FP!$G$2:$G$1954,L427)</f>
        <v>0</v>
      </c>
      <c r="K427" s="233">
        <f t="shared" si="20"/>
        <v>0</v>
      </c>
      <c r="L427" s="173">
        <v>426</v>
      </c>
      <c r="M427" s="180"/>
      <c r="N427" s="180"/>
      <c r="O427" s="187"/>
      <c r="P427" s="187" t="str">
        <f t="shared" si="18"/>
        <v>其他业务功能-管理资料提取（工单）</v>
      </c>
    </row>
    <row r="428" spans="1:16">
      <c r="A428" s="8">
        <v>427</v>
      </c>
      <c r="B428" s="253" t="s">
        <v>1253</v>
      </c>
      <c r="C428" s="180" t="s">
        <v>4474</v>
      </c>
      <c r="D428" s="214" t="s">
        <v>34</v>
      </c>
      <c r="E428" s="173" t="s">
        <v>4706</v>
      </c>
      <c r="F428" s="239" t="s">
        <v>4707</v>
      </c>
      <c r="G428" s="214" t="s">
        <v>4707</v>
      </c>
      <c r="H428" s="223" t="str">
        <f t="shared" si="19"/>
        <v>已对应</v>
      </c>
      <c r="I428" s="231">
        <v>3321</v>
      </c>
      <c r="J428" s="232">
        <f>SUMIFS(FP!$E$2:$E$1954,FP!$G$2:$G$1954,L428)</f>
        <v>0</v>
      </c>
      <c r="K428" s="233">
        <f t="shared" si="20"/>
        <v>0</v>
      </c>
      <c r="L428" s="173">
        <v>427</v>
      </c>
      <c r="M428" s="180"/>
      <c r="N428" s="180"/>
      <c r="O428" s="187"/>
      <c r="P428" s="187" t="str">
        <f t="shared" si="18"/>
        <v>其他业务功能-管理资料提取（维修）</v>
      </c>
    </row>
    <row r="429" spans="1:16">
      <c r="A429" s="8">
        <v>428</v>
      </c>
      <c r="B429" s="253" t="s">
        <v>1253</v>
      </c>
      <c r="C429" s="180" t="s">
        <v>4476</v>
      </c>
      <c r="D429" s="214" t="s">
        <v>34</v>
      </c>
      <c r="E429" s="173" t="s">
        <v>4706</v>
      </c>
      <c r="F429" s="239" t="s">
        <v>4707</v>
      </c>
      <c r="G429" s="214" t="s">
        <v>4707</v>
      </c>
      <c r="H429" s="223" t="str">
        <f t="shared" si="19"/>
        <v>已对应</v>
      </c>
      <c r="I429" s="231">
        <v>3321</v>
      </c>
      <c r="J429" s="232">
        <f>SUMIFS(FP!$E$2:$E$1954,FP!$G$2:$G$1954,L429)</f>
        <v>0</v>
      </c>
      <c r="K429" s="233">
        <f t="shared" si="20"/>
        <v>0</v>
      </c>
      <c r="L429" s="173">
        <v>428</v>
      </c>
      <c r="M429" s="180"/>
      <c r="N429" s="180"/>
      <c r="O429" s="187"/>
      <c r="P429" s="187" t="str">
        <f t="shared" si="18"/>
        <v>其他业务功能-管理资料提取（顾客）</v>
      </c>
    </row>
    <row r="430" spans="1:16">
      <c r="A430" s="8">
        <v>429</v>
      </c>
      <c r="B430" s="253" t="s">
        <v>1253</v>
      </c>
      <c r="C430" s="180" t="s">
        <v>4478</v>
      </c>
      <c r="D430" s="214" t="s">
        <v>34</v>
      </c>
      <c r="E430" s="173" t="s">
        <v>4706</v>
      </c>
      <c r="F430" s="239" t="s">
        <v>4707</v>
      </c>
      <c r="G430" s="214" t="s">
        <v>4707</v>
      </c>
      <c r="H430" s="223" t="str">
        <f t="shared" si="19"/>
        <v>已对应</v>
      </c>
      <c r="I430" s="231">
        <v>3321</v>
      </c>
      <c r="J430" s="232">
        <f>SUMIFS(FP!$E$2:$E$1954,FP!$G$2:$G$1954,L430)</f>
        <v>0</v>
      </c>
      <c r="K430" s="233">
        <f t="shared" si="20"/>
        <v>0</v>
      </c>
      <c r="L430" s="173">
        <v>429</v>
      </c>
      <c r="M430" s="180"/>
      <c r="N430" s="180"/>
      <c r="O430" s="187"/>
      <c r="P430" s="187" t="str">
        <f t="shared" si="18"/>
        <v>其他业务功能-税率</v>
      </c>
    </row>
    <row r="431" spans="1:16">
      <c r="A431" s="8">
        <v>430</v>
      </c>
      <c r="B431" s="253" t="s">
        <v>1253</v>
      </c>
      <c r="C431" s="180" t="s">
        <v>4480</v>
      </c>
      <c r="D431" s="214" t="s">
        <v>34</v>
      </c>
      <c r="E431" s="173" t="s">
        <v>4706</v>
      </c>
      <c r="F431" s="239" t="s">
        <v>4707</v>
      </c>
      <c r="G431" s="214" t="s">
        <v>4707</v>
      </c>
      <c r="H431" s="223" t="str">
        <f t="shared" si="19"/>
        <v>已对应</v>
      </c>
      <c r="I431" s="231">
        <v>3321</v>
      </c>
      <c r="J431" s="232">
        <f>SUMIFS(FP!$E$2:$E$1954,FP!$G$2:$G$1954,L431)</f>
        <v>0</v>
      </c>
      <c r="K431" s="233">
        <f t="shared" si="20"/>
        <v>0</v>
      </c>
      <c r="L431" s="173">
        <v>430</v>
      </c>
      <c r="M431" s="180"/>
      <c r="N431" s="180"/>
      <c r="O431" s="187"/>
      <c r="P431" s="187" t="str">
        <f t="shared" si="18"/>
        <v>其他业务功能-CR抽出</v>
      </c>
    </row>
    <row r="432" spans="1:16">
      <c r="A432" s="8">
        <v>431</v>
      </c>
      <c r="B432" s="253" t="s">
        <v>1253</v>
      </c>
      <c r="C432" s="180" t="s">
        <v>4482</v>
      </c>
      <c r="D432" s="214" t="s">
        <v>34</v>
      </c>
      <c r="E432" s="173" t="s">
        <v>4706</v>
      </c>
      <c r="F432" s="245" t="s">
        <v>519</v>
      </c>
      <c r="G432" s="214" t="s">
        <v>519</v>
      </c>
      <c r="H432" s="223" t="str">
        <f t="shared" si="19"/>
        <v>已对应</v>
      </c>
      <c r="I432" s="231">
        <v>3321</v>
      </c>
      <c r="J432" s="232">
        <f>SUMIFS(FP!$E$2:$E$1954,FP!$G$2:$G$1954,L432)</f>
        <v>0</v>
      </c>
      <c r="K432" s="233">
        <f t="shared" si="20"/>
        <v>0</v>
      </c>
      <c r="L432" s="173">
        <v>431</v>
      </c>
      <c r="M432" s="180"/>
      <c r="N432" s="180"/>
      <c r="O432" s="187"/>
      <c r="P432" s="187" t="str">
        <f t="shared" si="18"/>
        <v>其他业务功能-工作日历</v>
      </c>
    </row>
    <row r="433" spans="1:16">
      <c r="A433" s="8">
        <v>432</v>
      </c>
      <c r="B433" s="253" t="s">
        <v>1253</v>
      </c>
      <c r="C433" s="180" t="s">
        <v>4484</v>
      </c>
      <c r="D433" s="214" t="s">
        <v>34</v>
      </c>
      <c r="E433" s="173" t="s">
        <v>4706</v>
      </c>
      <c r="F433" s="245" t="s">
        <v>519</v>
      </c>
      <c r="G433" s="214" t="s">
        <v>519</v>
      </c>
      <c r="H433" s="223" t="str">
        <f t="shared" si="19"/>
        <v>已对应</v>
      </c>
      <c r="I433" s="231">
        <v>3321</v>
      </c>
      <c r="J433" s="232">
        <f>SUMIFS(FP!$E$2:$E$1954,FP!$G$2:$G$1954,L433)</f>
        <v>0</v>
      </c>
      <c r="K433" s="233">
        <f t="shared" si="20"/>
        <v>0</v>
      </c>
      <c r="L433" s="173">
        <v>432</v>
      </c>
      <c r="M433" s="180"/>
      <c r="N433" s="180"/>
      <c r="O433" s="187"/>
      <c r="P433" s="187" t="str">
        <f t="shared" si="18"/>
        <v>其他业务功能-工作情况照会</v>
      </c>
    </row>
  </sheetData>
  <sheetProtection formatCells="0" insertHyperlinks="0" autoFilter="0"/>
  <autoFilter xmlns:etc="http://www.wps.cn/officeDocument/2017/etCustomData" ref="A1:P433" etc:filterBottomFollowUsedRange="0">
    <extLst/>
  </autoFilter>
  <conditionalFormatting sqref="K19:K20">
    <cfRule type="cellIs" dxfId="0" priority="1" operator="equal">
      <formula>0</formula>
    </cfRule>
  </conditionalFormatting>
  <conditionalFormatting sqref="K1:K18 K21:K1048576">
    <cfRule type="cellIs" dxfId="1" priority="3" operator="greaterThan">
      <formula>1</formula>
    </cfRule>
    <cfRule type="cellIs" dxfId="0" priority="2" operator="equal">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6"/>
  <sheetViews>
    <sheetView tabSelected="1" topLeftCell="M98" workbookViewId="0">
      <selection activeCell="M98" sqref="M98"/>
    </sheetView>
  </sheetViews>
  <sheetFormatPr defaultColWidth="8.88888888888889" defaultRowHeight="16.5"/>
  <cols>
    <col min="1" max="2" width="4.55555555555556" customWidth="1"/>
    <col min="3" max="3" width="34.8888888888889" customWidth="1"/>
    <col min="4" max="4" width="7.88888888888889" customWidth="1"/>
    <col min="5" max="6" width="8.66666666666667" customWidth="1"/>
    <col min="7" max="7" width="4.55555555555556" customWidth="1"/>
    <col min="8" max="8" width="11.3333333333333" customWidth="1"/>
    <col min="9" max="9" width="9.11111111111111" style="198" customWidth="1"/>
    <col min="10" max="10" width="10.7777777777778" customWidth="1"/>
    <col min="11" max="11" width="29.6666666666667" customWidth="1"/>
    <col min="12" max="12" width="45.7777777777778" customWidth="1"/>
  </cols>
  <sheetData>
    <row r="1" ht="23.25" customHeight="1" spans="1:12">
      <c r="A1" s="140"/>
      <c r="B1" s="138"/>
      <c r="C1" s="140"/>
      <c r="D1" s="140"/>
      <c r="E1" s="140"/>
      <c r="F1" s="141" t="s">
        <v>4770</v>
      </c>
      <c r="G1" s="141"/>
      <c r="H1" s="144" t="s">
        <v>4771</v>
      </c>
      <c r="I1" s="199"/>
      <c r="J1" s="140"/>
      <c r="K1" s="140"/>
      <c r="L1" s="140"/>
    </row>
    <row r="2" ht="26.25" customHeight="1" spans="1:12">
      <c r="A2" s="141" t="s">
        <v>4687</v>
      </c>
      <c r="B2" s="141" t="s">
        <v>0</v>
      </c>
      <c r="C2" s="141" t="s">
        <v>4772</v>
      </c>
      <c r="D2" s="141" t="s">
        <v>4773</v>
      </c>
      <c r="E2" s="141" t="s">
        <v>4774</v>
      </c>
      <c r="F2" s="141" t="s">
        <v>4775</v>
      </c>
      <c r="G2" s="145" t="s">
        <v>4776</v>
      </c>
      <c r="H2" s="146" t="s">
        <v>4777</v>
      </c>
      <c r="I2" s="200" t="s">
        <v>4696</v>
      </c>
      <c r="J2" s="141" t="s">
        <v>4778</v>
      </c>
      <c r="K2" s="141" t="s">
        <v>4779</v>
      </c>
      <c r="L2" s="141" t="s">
        <v>4698</v>
      </c>
    </row>
    <row r="3" spans="1:12">
      <c r="A3" s="142" t="s">
        <v>4780</v>
      </c>
      <c r="B3" s="142">
        <v>1</v>
      </c>
      <c r="C3" s="142" t="s">
        <v>23</v>
      </c>
      <c r="D3" s="142" t="s">
        <v>4781</v>
      </c>
      <c r="E3" s="142" t="s">
        <v>4782</v>
      </c>
      <c r="F3" s="147">
        <v>33210</v>
      </c>
      <c r="G3" s="147"/>
      <c r="H3" s="147">
        <v>117710.726465517</v>
      </c>
      <c r="I3" s="151">
        <f>H3/F3</f>
        <v>3.54443620793487</v>
      </c>
      <c r="J3" s="147">
        <v>84500.7264655172</v>
      </c>
      <c r="K3" s="152" t="s">
        <v>4694</v>
      </c>
      <c r="L3" s="152"/>
    </row>
    <row r="4" spans="1:12">
      <c r="A4" s="142" t="s">
        <v>4780</v>
      </c>
      <c r="B4" s="142">
        <v>2</v>
      </c>
      <c r="C4" s="142" t="s">
        <v>28</v>
      </c>
      <c r="D4" s="142" t="s">
        <v>4781</v>
      </c>
      <c r="E4" s="142" t="s">
        <v>4782</v>
      </c>
      <c r="F4" s="147">
        <v>33210</v>
      </c>
      <c r="G4" s="147"/>
      <c r="H4" s="147">
        <v>15694.7663793103</v>
      </c>
      <c r="I4" s="151">
        <f t="shared" ref="I4:I67" si="0">H4/F4</f>
        <v>0.472591580226146</v>
      </c>
      <c r="J4" s="147">
        <v>-17515.2336206897</v>
      </c>
      <c r="K4" s="152" t="s">
        <v>4694</v>
      </c>
      <c r="L4" s="152"/>
    </row>
    <row r="5" spans="1:12">
      <c r="A5" s="142" t="s">
        <v>4780</v>
      </c>
      <c r="B5" s="142">
        <v>3</v>
      </c>
      <c r="C5" s="142" t="s">
        <v>185</v>
      </c>
      <c r="D5" s="142" t="s">
        <v>4781</v>
      </c>
      <c r="E5" s="142" t="s">
        <v>4782</v>
      </c>
      <c r="F5" s="147">
        <v>33210</v>
      </c>
      <c r="G5" s="147"/>
      <c r="H5" s="147">
        <v>0</v>
      </c>
      <c r="I5" s="151">
        <f t="shared" si="0"/>
        <v>0</v>
      </c>
      <c r="J5" s="147">
        <v>-33210</v>
      </c>
      <c r="K5" s="152" t="s">
        <v>4783</v>
      </c>
      <c r="L5" s="152"/>
    </row>
    <row r="6" spans="1:12">
      <c r="A6" s="142" t="s">
        <v>4780</v>
      </c>
      <c r="B6" s="142">
        <v>4</v>
      </c>
      <c r="C6" s="142" t="s">
        <v>136</v>
      </c>
      <c r="D6" s="142" t="s">
        <v>4781</v>
      </c>
      <c r="E6" s="142" t="s">
        <v>4782</v>
      </c>
      <c r="F6" s="147">
        <v>33210</v>
      </c>
      <c r="G6" s="147"/>
      <c r="H6" s="147">
        <v>73765.41</v>
      </c>
      <c r="I6" s="151">
        <f t="shared" si="0"/>
        <v>2.22118066847335</v>
      </c>
      <c r="J6" s="147">
        <v>40555.41</v>
      </c>
      <c r="K6" s="152" t="s">
        <v>4783</v>
      </c>
      <c r="L6" s="152"/>
    </row>
    <row r="7" spans="1:12">
      <c r="A7" s="142" t="s">
        <v>4780</v>
      </c>
      <c r="B7" s="142">
        <v>5</v>
      </c>
      <c r="C7" s="142" t="s">
        <v>181</v>
      </c>
      <c r="D7" s="142" t="s">
        <v>4781</v>
      </c>
      <c r="E7" s="142" t="s">
        <v>4782</v>
      </c>
      <c r="F7" s="147">
        <v>33210</v>
      </c>
      <c r="G7" s="147"/>
      <c r="H7" s="147">
        <v>10986.3364655172</v>
      </c>
      <c r="I7" s="151">
        <f t="shared" si="0"/>
        <v>0.330814106158302</v>
      </c>
      <c r="J7" s="147">
        <v>-22223.6635344828</v>
      </c>
      <c r="K7" s="152" t="s">
        <v>4783</v>
      </c>
      <c r="L7" s="152"/>
    </row>
    <row r="8" spans="1:12">
      <c r="A8" s="142" t="s">
        <v>4780</v>
      </c>
      <c r="B8" s="142">
        <v>6</v>
      </c>
      <c r="C8" s="142" t="s">
        <v>129</v>
      </c>
      <c r="D8" s="142" t="s">
        <v>4781</v>
      </c>
      <c r="E8" s="142" t="s">
        <v>4782</v>
      </c>
      <c r="F8" s="147">
        <v>16605</v>
      </c>
      <c r="G8" s="147"/>
      <c r="H8" s="147">
        <v>10986.3364655172</v>
      </c>
      <c r="I8" s="151">
        <f t="shared" si="0"/>
        <v>0.661628212316604</v>
      </c>
      <c r="J8" s="147">
        <v>-5618.6635344828</v>
      </c>
      <c r="K8" s="152"/>
      <c r="L8" s="152"/>
    </row>
    <row r="9" spans="1:12">
      <c r="A9" s="142" t="s">
        <v>4780</v>
      </c>
      <c r="B9" s="142">
        <v>7</v>
      </c>
      <c r="C9" s="142" t="s">
        <v>345</v>
      </c>
      <c r="D9" s="142" t="s">
        <v>4781</v>
      </c>
      <c r="E9" s="142" t="s">
        <v>4782</v>
      </c>
      <c r="F9" s="147">
        <v>3321</v>
      </c>
      <c r="G9" s="147"/>
      <c r="H9" s="147">
        <v>45514.82</v>
      </c>
      <c r="I9" s="151">
        <f t="shared" si="0"/>
        <v>13.705155073773</v>
      </c>
      <c r="J9" s="147">
        <v>42193.82</v>
      </c>
      <c r="K9" s="152"/>
      <c r="L9" s="152"/>
    </row>
    <row r="10" spans="1:12">
      <c r="A10" s="142" t="s">
        <v>4780</v>
      </c>
      <c r="B10" s="142">
        <v>8</v>
      </c>
      <c r="C10" s="142" t="s">
        <v>80</v>
      </c>
      <c r="D10" s="142" t="s">
        <v>4781</v>
      </c>
      <c r="E10" s="142" t="s">
        <v>4782</v>
      </c>
      <c r="F10" s="147">
        <v>3321</v>
      </c>
      <c r="G10" s="147"/>
      <c r="H10" s="147">
        <v>7847.3831896552</v>
      </c>
      <c r="I10" s="151">
        <f t="shared" si="0"/>
        <v>2.36295790113074</v>
      </c>
      <c r="J10" s="147">
        <v>4526.3831896552</v>
      </c>
      <c r="K10" s="152"/>
      <c r="L10" s="152"/>
    </row>
    <row r="11" spans="1:12">
      <c r="A11" s="142" t="s">
        <v>4780</v>
      </c>
      <c r="B11" s="142">
        <v>9</v>
      </c>
      <c r="C11" s="142" t="s">
        <v>73</v>
      </c>
      <c r="D11" s="142" t="s">
        <v>4781</v>
      </c>
      <c r="E11" s="142" t="s">
        <v>4782</v>
      </c>
      <c r="F11" s="147">
        <v>16605</v>
      </c>
      <c r="G11" s="147"/>
      <c r="H11" s="147">
        <v>6277.9065517241</v>
      </c>
      <c r="I11" s="151">
        <f t="shared" si="0"/>
        <v>0.378073264180915</v>
      </c>
      <c r="J11" s="147">
        <v>-10327.0934482759</v>
      </c>
      <c r="K11" s="152"/>
      <c r="L11" s="152"/>
    </row>
    <row r="12" spans="1:12">
      <c r="A12" s="142" t="s">
        <v>4780</v>
      </c>
      <c r="B12" s="142">
        <v>10</v>
      </c>
      <c r="C12" s="142" t="s">
        <v>149</v>
      </c>
      <c r="D12" s="142" t="s">
        <v>4781</v>
      </c>
      <c r="E12" s="142" t="s">
        <v>4782</v>
      </c>
      <c r="F12" s="147">
        <v>16605</v>
      </c>
      <c r="G12" s="147"/>
      <c r="H12" s="147">
        <v>0</v>
      </c>
      <c r="I12" s="151">
        <f t="shared" si="0"/>
        <v>0</v>
      </c>
      <c r="J12" s="147">
        <v>-16605</v>
      </c>
      <c r="K12" s="152"/>
      <c r="L12" s="152"/>
    </row>
    <row r="13" spans="1:12">
      <c r="A13" s="142" t="s">
        <v>4780</v>
      </c>
      <c r="B13" s="142">
        <v>11</v>
      </c>
      <c r="C13" s="142" t="s">
        <v>163</v>
      </c>
      <c r="D13" s="142" t="s">
        <v>4781</v>
      </c>
      <c r="E13" s="142" t="s">
        <v>4782</v>
      </c>
      <c r="F13" s="147">
        <v>16605</v>
      </c>
      <c r="G13" s="147"/>
      <c r="H13" s="147">
        <v>6277.9065517241</v>
      </c>
      <c r="I13" s="151">
        <f t="shared" si="0"/>
        <v>0.378073264180915</v>
      </c>
      <c r="J13" s="147">
        <v>-10327.0934482759</v>
      </c>
      <c r="K13" s="152"/>
      <c r="L13" s="152"/>
    </row>
    <row r="14" spans="1:12">
      <c r="A14" s="142" t="s">
        <v>4780</v>
      </c>
      <c r="B14" s="142">
        <v>12</v>
      </c>
      <c r="C14" s="142" t="s">
        <v>172</v>
      </c>
      <c r="D14" s="142" t="s">
        <v>4781</v>
      </c>
      <c r="E14" s="142" t="s">
        <v>4782</v>
      </c>
      <c r="F14" s="147">
        <v>33210</v>
      </c>
      <c r="G14" s="147"/>
      <c r="H14" s="147">
        <v>0</v>
      </c>
      <c r="I14" s="151">
        <f t="shared" si="0"/>
        <v>0</v>
      </c>
      <c r="J14" s="147">
        <v>-33210</v>
      </c>
      <c r="K14" s="152"/>
      <c r="L14" s="152"/>
    </row>
    <row r="15" spans="1:12">
      <c r="A15" s="142" t="s">
        <v>4780</v>
      </c>
      <c r="B15" s="142">
        <v>13</v>
      </c>
      <c r="C15" s="142" t="s">
        <v>190</v>
      </c>
      <c r="D15" s="142" t="s">
        <v>4781</v>
      </c>
      <c r="E15" s="142" t="s">
        <v>4782</v>
      </c>
      <c r="F15" s="147">
        <v>33210</v>
      </c>
      <c r="G15" s="147"/>
      <c r="H15" s="147">
        <v>6277.9065517241</v>
      </c>
      <c r="I15" s="151">
        <f t="shared" si="0"/>
        <v>0.189036632090458</v>
      </c>
      <c r="J15" s="147">
        <v>-26932.0934482759</v>
      </c>
      <c r="K15" s="152"/>
      <c r="L15" s="152"/>
    </row>
    <row r="16" spans="1:12">
      <c r="A16" s="142" t="s">
        <v>4780</v>
      </c>
      <c r="B16" s="142">
        <v>14</v>
      </c>
      <c r="C16" s="142" t="s">
        <v>197</v>
      </c>
      <c r="D16" s="142" t="s">
        <v>4781</v>
      </c>
      <c r="E16" s="142" t="s">
        <v>4782</v>
      </c>
      <c r="F16" s="147">
        <v>33210</v>
      </c>
      <c r="G16" s="147"/>
      <c r="H16" s="147">
        <v>6277.9065517241</v>
      </c>
      <c r="I16" s="151">
        <f t="shared" si="0"/>
        <v>0.189036632090458</v>
      </c>
      <c r="J16" s="147">
        <v>-26932.0934482759</v>
      </c>
      <c r="K16" s="152"/>
      <c r="L16" s="152"/>
    </row>
    <row r="17" spans="1:12">
      <c r="A17" s="142" t="s">
        <v>4780</v>
      </c>
      <c r="B17" s="142">
        <v>15</v>
      </c>
      <c r="C17" s="142" t="s">
        <v>188</v>
      </c>
      <c r="D17" s="142" t="s">
        <v>4781</v>
      </c>
      <c r="E17" s="142" t="s">
        <v>4782</v>
      </c>
      <c r="F17" s="147">
        <v>33210</v>
      </c>
      <c r="G17" s="147"/>
      <c r="H17" s="147">
        <v>10986.3364655172</v>
      </c>
      <c r="I17" s="151">
        <f t="shared" si="0"/>
        <v>0.330814106158302</v>
      </c>
      <c r="J17" s="147">
        <v>-22223.6635344828</v>
      </c>
      <c r="K17" s="152"/>
      <c r="L17" s="152"/>
    </row>
    <row r="18" spans="1:12">
      <c r="A18" s="142" t="s">
        <v>4780</v>
      </c>
      <c r="B18" s="142">
        <v>16</v>
      </c>
      <c r="C18" s="142" t="s">
        <v>77</v>
      </c>
      <c r="D18" s="142" t="s">
        <v>4781</v>
      </c>
      <c r="E18" s="142" t="s">
        <v>4782</v>
      </c>
      <c r="F18" s="147">
        <v>33210</v>
      </c>
      <c r="G18" s="147"/>
      <c r="H18" s="147">
        <v>7847.3831896552</v>
      </c>
      <c r="I18" s="151">
        <f t="shared" si="0"/>
        <v>0.236295790113074</v>
      </c>
      <c r="J18" s="147">
        <v>-25362.6168103448</v>
      </c>
      <c r="K18" s="152"/>
      <c r="L18" s="152"/>
    </row>
    <row r="19" spans="1:12">
      <c r="A19" s="142" t="s">
        <v>4780</v>
      </c>
      <c r="B19" s="142">
        <v>17</v>
      </c>
      <c r="C19" s="142" t="s">
        <v>254</v>
      </c>
      <c r="D19" s="142" t="s">
        <v>4781</v>
      </c>
      <c r="E19" s="142" t="s">
        <v>4782</v>
      </c>
      <c r="F19" s="147">
        <v>16605</v>
      </c>
      <c r="G19" s="147"/>
      <c r="H19" s="147">
        <v>0</v>
      </c>
      <c r="I19" s="151">
        <f t="shared" si="0"/>
        <v>0</v>
      </c>
      <c r="J19" s="147">
        <v>-16605</v>
      </c>
      <c r="K19" s="152"/>
      <c r="L19" s="152"/>
    </row>
    <row r="20" spans="1:12">
      <c r="A20" s="142" t="s">
        <v>4780</v>
      </c>
      <c r="B20" s="142">
        <v>18</v>
      </c>
      <c r="C20" s="142" t="s">
        <v>141</v>
      </c>
      <c r="D20" s="142" t="s">
        <v>4781</v>
      </c>
      <c r="E20" s="142" t="s">
        <v>4782</v>
      </c>
      <c r="F20" s="147">
        <v>16605</v>
      </c>
      <c r="G20" s="147"/>
      <c r="H20" s="147">
        <v>0</v>
      </c>
      <c r="I20" s="151">
        <f t="shared" si="0"/>
        <v>0</v>
      </c>
      <c r="J20" s="147">
        <v>-16605</v>
      </c>
      <c r="K20" s="152"/>
      <c r="L20" s="201" t="s">
        <v>4784</v>
      </c>
    </row>
    <row r="21" spans="1:12">
      <c r="A21" s="142" t="s">
        <v>4780</v>
      </c>
      <c r="B21" s="142">
        <v>19</v>
      </c>
      <c r="C21" s="142" t="s">
        <v>145</v>
      </c>
      <c r="D21" s="142" t="s">
        <v>4781</v>
      </c>
      <c r="E21" s="142" t="s">
        <v>4782</v>
      </c>
      <c r="F21" s="147">
        <v>16605</v>
      </c>
      <c r="G21" s="147"/>
      <c r="H21" s="147">
        <v>0</v>
      </c>
      <c r="I21" s="151">
        <f t="shared" si="0"/>
        <v>0</v>
      </c>
      <c r="J21" s="147">
        <v>-16605</v>
      </c>
      <c r="K21" s="152"/>
      <c r="L21" s="201" t="s">
        <v>4784</v>
      </c>
    </row>
    <row r="22" spans="1:12">
      <c r="A22" s="142" t="s">
        <v>4780</v>
      </c>
      <c r="B22" s="142">
        <v>20</v>
      </c>
      <c r="C22" s="142" t="s">
        <v>77</v>
      </c>
      <c r="D22" s="142" t="s">
        <v>4781</v>
      </c>
      <c r="E22" s="142" t="s">
        <v>4782</v>
      </c>
      <c r="F22" s="147">
        <v>33210</v>
      </c>
      <c r="G22" s="147"/>
      <c r="H22" s="147">
        <v>0</v>
      </c>
      <c r="I22" s="151">
        <f t="shared" si="0"/>
        <v>0</v>
      </c>
      <c r="J22" s="147">
        <v>-33210</v>
      </c>
      <c r="K22" s="152"/>
      <c r="L22" s="152"/>
    </row>
    <row r="23" spans="1:12">
      <c r="A23" s="142" t="s">
        <v>4780</v>
      </c>
      <c r="B23" s="142">
        <v>21</v>
      </c>
      <c r="C23" s="142" t="s">
        <v>275</v>
      </c>
      <c r="D23" s="142" t="s">
        <v>4781</v>
      </c>
      <c r="E23" s="142" t="s">
        <v>4782</v>
      </c>
      <c r="F23" s="147">
        <v>33210</v>
      </c>
      <c r="G23" s="147"/>
      <c r="H23" s="147">
        <v>0</v>
      </c>
      <c r="I23" s="151">
        <f t="shared" si="0"/>
        <v>0</v>
      </c>
      <c r="J23" s="147">
        <v>-33210</v>
      </c>
      <c r="K23" s="152"/>
      <c r="L23" s="152"/>
    </row>
    <row r="24" spans="1:12">
      <c r="A24" s="142" t="s">
        <v>4780</v>
      </c>
      <c r="B24" s="142">
        <v>22</v>
      </c>
      <c r="C24" s="142" t="s">
        <v>209</v>
      </c>
      <c r="D24" s="142" t="s">
        <v>4781</v>
      </c>
      <c r="E24" s="142" t="s">
        <v>4782</v>
      </c>
      <c r="F24" s="147">
        <v>33210</v>
      </c>
      <c r="G24" s="147"/>
      <c r="H24" s="147">
        <v>6277.9065517241</v>
      </c>
      <c r="I24" s="151">
        <f t="shared" si="0"/>
        <v>0.189036632090458</v>
      </c>
      <c r="J24" s="147">
        <v>-26932.0934482759</v>
      </c>
      <c r="K24" s="152"/>
      <c r="L24" s="152"/>
    </row>
    <row r="25" spans="1:12">
      <c r="A25" s="142" t="s">
        <v>4780</v>
      </c>
      <c r="B25" s="142">
        <v>23</v>
      </c>
      <c r="C25" s="142" t="s">
        <v>217</v>
      </c>
      <c r="D25" s="142" t="s">
        <v>4781</v>
      </c>
      <c r="E25" s="142" t="s">
        <v>4782</v>
      </c>
      <c r="F25" s="147">
        <v>33210</v>
      </c>
      <c r="G25" s="147"/>
      <c r="H25" s="147">
        <v>6277.9065517241</v>
      </c>
      <c r="I25" s="151">
        <f t="shared" si="0"/>
        <v>0.189036632090458</v>
      </c>
      <c r="J25" s="147">
        <v>-26932.0934482759</v>
      </c>
      <c r="K25" s="152"/>
      <c r="L25" s="152"/>
    </row>
    <row r="26" spans="1:12">
      <c r="A26" s="142" t="s">
        <v>4780</v>
      </c>
      <c r="B26" s="142">
        <v>24</v>
      </c>
      <c r="C26" s="142" t="s">
        <v>55</v>
      </c>
      <c r="D26" s="142" t="s">
        <v>4781</v>
      </c>
      <c r="E26" s="142" t="s">
        <v>4782</v>
      </c>
      <c r="F26" s="147">
        <v>33210</v>
      </c>
      <c r="G26" s="147"/>
      <c r="H26" s="147">
        <v>0</v>
      </c>
      <c r="I26" s="151">
        <f t="shared" si="0"/>
        <v>0</v>
      </c>
      <c r="J26" s="147">
        <v>-33210</v>
      </c>
      <c r="K26" s="152"/>
      <c r="L26" s="152"/>
    </row>
    <row r="27" spans="1:12">
      <c r="A27" s="142" t="s">
        <v>4780</v>
      </c>
      <c r="B27" s="142">
        <v>25</v>
      </c>
      <c r="C27" s="142" t="s">
        <v>229</v>
      </c>
      <c r="D27" s="142" t="s">
        <v>4781</v>
      </c>
      <c r="E27" s="142" t="s">
        <v>4782</v>
      </c>
      <c r="F27" s="147">
        <v>33210</v>
      </c>
      <c r="G27" s="147"/>
      <c r="H27" s="147">
        <v>0</v>
      </c>
      <c r="I27" s="151">
        <f t="shared" si="0"/>
        <v>0</v>
      </c>
      <c r="J27" s="147">
        <v>-33210</v>
      </c>
      <c r="K27" s="152"/>
      <c r="L27" s="152"/>
    </row>
    <row r="28" spans="1:12">
      <c r="A28" s="142" t="s">
        <v>4780</v>
      </c>
      <c r="B28" s="142">
        <v>26</v>
      </c>
      <c r="C28" s="142" t="s">
        <v>222</v>
      </c>
      <c r="D28" s="142" t="s">
        <v>4781</v>
      </c>
      <c r="E28" s="142" t="s">
        <v>4782</v>
      </c>
      <c r="F28" s="147">
        <v>33210</v>
      </c>
      <c r="G28" s="147"/>
      <c r="H28" s="147">
        <v>0</v>
      </c>
      <c r="I28" s="151">
        <f t="shared" si="0"/>
        <v>0</v>
      </c>
      <c r="J28" s="147">
        <v>-33210</v>
      </c>
      <c r="K28" s="152"/>
      <c r="L28" s="152"/>
    </row>
    <row r="29" spans="1:12">
      <c r="A29" s="142" t="s">
        <v>4780</v>
      </c>
      <c r="B29" s="142">
        <v>27</v>
      </c>
      <c r="C29" s="142" t="s">
        <v>239</v>
      </c>
      <c r="D29" s="142" t="s">
        <v>4781</v>
      </c>
      <c r="E29" s="142" t="s">
        <v>4782</v>
      </c>
      <c r="F29" s="147">
        <v>33210</v>
      </c>
      <c r="G29" s="147"/>
      <c r="H29" s="147">
        <v>0</v>
      </c>
      <c r="I29" s="151">
        <f t="shared" si="0"/>
        <v>0</v>
      </c>
      <c r="J29" s="147">
        <v>-33210</v>
      </c>
      <c r="K29" s="152"/>
      <c r="L29" s="152"/>
    </row>
    <row r="30" spans="1:12">
      <c r="A30" s="142" t="s">
        <v>4780</v>
      </c>
      <c r="B30" s="142">
        <v>28</v>
      </c>
      <c r="C30" s="142" t="s">
        <v>294</v>
      </c>
      <c r="D30" s="142" t="s">
        <v>4781</v>
      </c>
      <c r="E30" s="142" t="s">
        <v>4782</v>
      </c>
      <c r="F30" s="147">
        <v>33210</v>
      </c>
      <c r="G30" s="147"/>
      <c r="H30" s="147">
        <v>0</v>
      </c>
      <c r="I30" s="151">
        <f t="shared" si="0"/>
        <v>0</v>
      </c>
      <c r="J30" s="147">
        <v>-33210</v>
      </c>
      <c r="K30" s="152"/>
      <c r="L30" s="152"/>
    </row>
    <row r="31" spans="1:12">
      <c r="A31" s="142" t="s">
        <v>4780</v>
      </c>
      <c r="B31" s="142">
        <v>29</v>
      </c>
      <c r="C31" s="142" t="s">
        <v>801</v>
      </c>
      <c r="D31" s="142" t="s">
        <v>4781</v>
      </c>
      <c r="E31" s="142" t="s">
        <v>4782</v>
      </c>
      <c r="F31" s="147">
        <v>33210</v>
      </c>
      <c r="G31" s="147"/>
      <c r="H31" s="147">
        <v>0</v>
      </c>
      <c r="I31" s="151">
        <f t="shared" si="0"/>
        <v>0</v>
      </c>
      <c r="J31" s="147">
        <v>-33210</v>
      </c>
      <c r="K31" s="152"/>
      <c r="L31" s="152"/>
    </row>
    <row r="32" spans="1:12">
      <c r="A32" s="142" t="s">
        <v>4780</v>
      </c>
      <c r="B32" s="142">
        <v>30</v>
      </c>
      <c r="C32" s="142" t="s">
        <v>77</v>
      </c>
      <c r="D32" s="142" t="s">
        <v>4785</v>
      </c>
      <c r="E32" s="142" t="s">
        <v>4782</v>
      </c>
      <c r="F32" s="147">
        <v>33210</v>
      </c>
      <c r="G32" s="147"/>
      <c r="H32" s="147">
        <v>0</v>
      </c>
      <c r="I32" s="151">
        <f t="shared" si="0"/>
        <v>0</v>
      </c>
      <c r="J32" s="147">
        <v>-33210</v>
      </c>
      <c r="K32" s="152"/>
      <c r="L32" s="152"/>
    </row>
    <row r="33" spans="1:12">
      <c r="A33" s="142" t="s">
        <v>4780</v>
      </c>
      <c r="B33" s="142">
        <v>31</v>
      </c>
      <c r="C33" s="142" t="s">
        <v>283</v>
      </c>
      <c r="D33" s="142" t="s">
        <v>4785</v>
      </c>
      <c r="E33" s="142" t="s">
        <v>4782</v>
      </c>
      <c r="F33" s="147">
        <v>33210</v>
      </c>
      <c r="G33" s="147"/>
      <c r="H33" s="147">
        <v>0</v>
      </c>
      <c r="I33" s="151">
        <f t="shared" si="0"/>
        <v>0</v>
      </c>
      <c r="J33" s="147">
        <v>-33210</v>
      </c>
      <c r="K33" s="152"/>
      <c r="L33" s="152"/>
    </row>
    <row r="34" spans="1:12">
      <c r="A34" s="142" t="s">
        <v>4780</v>
      </c>
      <c r="B34" s="142">
        <v>32</v>
      </c>
      <c r="C34" s="142" t="s">
        <v>193</v>
      </c>
      <c r="D34" s="142" t="s">
        <v>4781</v>
      </c>
      <c r="E34" s="142" t="s">
        <v>4782</v>
      </c>
      <c r="F34" s="147">
        <v>33210</v>
      </c>
      <c r="G34" s="147"/>
      <c r="H34" s="147">
        <v>6277.9065517241</v>
      </c>
      <c r="I34" s="151">
        <f t="shared" si="0"/>
        <v>0.189036632090458</v>
      </c>
      <c r="J34" s="147">
        <v>-26932.0934482759</v>
      </c>
      <c r="K34" s="152"/>
      <c r="L34" s="152"/>
    </row>
    <row r="35" spans="1:12">
      <c r="A35" s="142" t="s">
        <v>4780</v>
      </c>
      <c r="B35" s="142">
        <v>33</v>
      </c>
      <c r="C35" s="142" t="s">
        <v>273</v>
      </c>
      <c r="D35" s="142" t="s">
        <v>4781</v>
      </c>
      <c r="E35" s="142" t="s">
        <v>4782</v>
      </c>
      <c r="F35" s="147">
        <v>33210</v>
      </c>
      <c r="G35" s="147"/>
      <c r="H35" s="147">
        <v>0</v>
      </c>
      <c r="I35" s="151">
        <f t="shared" si="0"/>
        <v>0</v>
      </c>
      <c r="J35" s="147">
        <v>-33210</v>
      </c>
      <c r="K35" s="152"/>
      <c r="L35" s="152"/>
    </row>
    <row r="36" spans="1:12">
      <c r="A36" s="142" t="s">
        <v>4780</v>
      </c>
      <c r="B36" s="142">
        <v>34</v>
      </c>
      <c r="C36" s="142" t="s">
        <v>214</v>
      </c>
      <c r="D36" s="142" t="s">
        <v>4781</v>
      </c>
      <c r="E36" s="142" t="s">
        <v>4782</v>
      </c>
      <c r="F36" s="147">
        <v>33210</v>
      </c>
      <c r="G36" s="147"/>
      <c r="H36" s="147">
        <v>0</v>
      </c>
      <c r="I36" s="151">
        <f t="shared" si="0"/>
        <v>0</v>
      </c>
      <c r="J36" s="147">
        <v>-33210</v>
      </c>
      <c r="K36" s="152"/>
      <c r="L36" s="152"/>
    </row>
    <row r="37" spans="1:12">
      <c r="A37" s="142" t="s">
        <v>4780</v>
      </c>
      <c r="B37" s="142">
        <v>35</v>
      </c>
      <c r="C37" s="142" t="s">
        <v>336</v>
      </c>
      <c r="D37" s="142" t="s">
        <v>4781</v>
      </c>
      <c r="E37" s="142" t="s">
        <v>4782</v>
      </c>
      <c r="F37" s="147">
        <v>33210</v>
      </c>
      <c r="G37" s="147"/>
      <c r="H37" s="147">
        <v>36097.9531896552</v>
      </c>
      <c r="I37" s="151">
        <f t="shared" si="0"/>
        <v>1.08696034898089</v>
      </c>
      <c r="J37" s="147">
        <v>2887.95318965521</v>
      </c>
      <c r="K37" s="152"/>
      <c r="L37" s="152"/>
    </row>
    <row r="38" spans="1:12">
      <c r="A38" s="142" t="s">
        <v>4780</v>
      </c>
      <c r="B38" s="142">
        <v>36</v>
      </c>
      <c r="C38" s="142" t="s">
        <v>341</v>
      </c>
      <c r="D38" s="142" t="s">
        <v>4781</v>
      </c>
      <c r="E38" s="142" t="s">
        <v>4782</v>
      </c>
      <c r="F38" s="147">
        <v>33210</v>
      </c>
      <c r="G38" s="147"/>
      <c r="H38" s="147">
        <v>0</v>
      </c>
      <c r="I38" s="151">
        <f t="shared" si="0"/>
        <v>0</v>
      </c>
      <c r="J38" s="147">
        <v>-33210</v>
      </c>
      <c r="K38" s="152"/>
      <c r="L38" s="152"/>
    </row>
    <row r="39" spans="1:12">
      <c r="A39" s="142" t="s">
        <v>4780</v>
      </c>
      <c r="B39" s="142">
        <v>37</v>
      </c>
      <c r="C39" s="142" t="s">
        <v>343</v>
      </c>
      <c r="D39" s="142" t="s">
        <v>4781</v>
      </c>
      <c r="E39" s="142" t="s">
        <v>4782</v>
      </c>
      <c r="F39" s="147">
        <v>33210</v>
      </c>
      <c r="G39" s="147"/>
      <c r="H39" s="147">
        <v>0</v>
      </c>
      <c r="I39" s="151">
        <f t="shared" si="0"/>
        <v>0</v>
      </c>
      <c r="J39" s="147">
        <v>-33210</v>
      </c>
      <c r="K39" s="152"/>
      <c r="L39" s="152"/>
    </row>
    <row r="40" spans="1:12">
      <c r="A40" s="142" t="s">
        <v>4780</v>
      </c>
      <c r="B40" s="142">
        <v>38</v>
      </c>
      <c r="C40" s="142" t="s">
        <v>345</v>
      </c>
      <c r="D40" s="142" t="s">
        <v>4781</v>
      </c>
      <c r="E40" s="142" t="s">
        <v>4782</v>
      </c>
      <c r="F40" s="147">
        <v>33210</v>
      </c>
      <c r="G40" s="147"/>
      <c r="H40" s="147">
        <v>0</v>
      </c>
      <c r="I40" s="151">
        <f t="shared" si="0"/>
        <v>0</v>
      </c>
      <c r="J40" s="147">
        <v>-33210</v>
      </c>
      <c r="K40" s="152"/>
      <c r="L40" s="152"/>
    </row>
    <row r="41" spans="1:12">
      <c r="A41" s="142" t="s">
        <v>4780</v>
      </c>
      <c r="B41" s="142">
        <v>39</v>
      </c>
      <c r="C41" s="142" t="s">
        <v>347</v>
      </c>
      <c r="D41" s="142" t="s">
        <v>4781</v>
      </c>
      <c r="E41" s="142" t="s">
        <v>4782</v>
      </c>
      <c r="F41" s="147">
        <v>33210</v>
      </c>
      <c r="G41" s="147"/>
      <c r="H41" s="147">
        <v>0</v>
      </c>
      <c r="I41" s="151">
        <f t="shared" si="0"/>
        <v>0</v>
      </c>
      <c r="J41" s="147">
        <v>-33210</v>
      </c>
      <c r="K41" s="152"/>
      <c r="L41" s="152"/>
    </row>
    <row r="42" spans="1:12">
      <c r="A42" s="142" t="s">
        <v>4780</v>
      </c>
      <c r="B42" s="142">
        <v>40</v>
      </c>
      <c r="C42" s="142" t="s">
        <v>298</v>
      </c>
      <c r="D42" s="142" t="s">
        <v>4781</v>
      </c>
      <c r="E42" s="142" t="s">
        <v>4782</v>
      </c>
      <c r="F42" s="147">
        <v>33210</v>
      </c>
      <c r="G42" s="147"/>
      <c r="H42" s="147">
        <v>51792.7164655172</v>
      </c>
      <c r="I42" s="151">
        <f t="shared" si="0"/>
        <v>1.55955183575782</v>
      </c>
      <c r="J42" s="147">
        <v>18582.7164655172</v>
      </c>
      <c r="K42" s="152"/>
      <c r="L42" s="152"/>
    </row>
    <row r="43" spans="1:12">
      <c r="A43" s="142" t="s">
        <v>4780</v>
      </c>
      <c r="B43" s="142">
        <v>41</v>
      </c>
      <c r="C43" s="142" t="s">
        <v>306</v>
      </c>
      <c r="D43" s="142" t="s">
        <v>4781</v>
      </c>
      <c r="E43" s="142" t="s">
        <v>4782</v>
      </c>
      <c r="F43" s="147">
        <v>33210</v>
      </c>
      <c r="G43" s="147"/>
      <c r="H43" s="147">
        <v>7847.3831896552</v>
      </c>
      <c r="I43" s="151">
        <f t="shared" si="0"/>
        <v>0.236295790113074</v>
      </c>
      <c r="J43" s="147">
        <v>-25362.6168103448</v>
      </c>
      <c r="K43" s="152"/>
      <c r="L43" s="152"/>
    </row>
    <row r="44" spans="1:12">
      <c r="A44" s="142" t="s">
        <v>4780</v>
      </c>
      <c r="B44" s="142">
        <v>42</v>
      </c>
      <c r="C44" s="142" t="s">
        <v>324</v>
      </c>
      <c r="D44" s="142" t="s">
        <v>4781</v>
      </c>
      <c r="E44" s="142" t="s">
        <v>4782</v>
      </c>
      <c r="F44" s="147">
        <v>33210</v>
      </c>
      <c r="G44" s="147"/>
      <c r="H44" s="147">
        <v>0</v>
      </c>
      <c r="I44" s="151">
        <f t="shared" si="0"/>
        <v>0</v>
      </c>
      <c r="J44" s="147">
        <v>-33210</v>
      </c>
      <c r="K44" s="152"/>
      <c r="L44" s="152"/>
    </row>
    <row r="45" spans="1:12">
      <c r="A45" s="142" t="s">
        <v>4780</v>
      </c>
      <c r="B45" s="142">
        <v>43</v>
      </c>
      <c r="C45" s="142" t="s">
        <v>329</v>
      </c>
      <c r="D45" s="142" t="s">
        <v>4781</v>
      </c>
      <c r="E45" s="142" t="s">
        <v>4782</v>
      </c>
      <c r="F45" s="147">
        <v>33210</v>
      </c>
      <c r="G45" s="147"/>
      <c r="H45" s="147">
        <v>7847.3831896552</v>
      </c>
      <c r="I45" s="151">
        <f t="shared" si="0"/>
        <v>0.236295790113074</v>
      </c>
      <c r="J45" s="147">
        <v>-25362.6168103448</v>
      </c>
      <c r="K45" s="152"/>
      <c r="L45" s="152"/>
    </row>
    <row r="46" spans="1:12">
      <c r="A46" s="142" t="s">
        <v>4780</v>
      </c>
      <c r="B46" s="142">
        <v>44</v>
      </c>
      <c r="C46" s="142" t="s">
        <v>382</v>
      </c>
      <c r="D46" s="142" t="s">
        <v>4781</v>
      </c>
      <c r="E46" s="142" t="s">
        <v>4782</v>
      </c>
      <c r="F46" s="147">
        <v>33210</v>
      </c>
      <c r="G46" s="147"/>
      <c r="H46" s="147">
        <v>39236.9096551724</v>
      </c>
      <c r="I46" s="151">
        <f t="shared" si="0"/>
        <v>1.18147876107114</v>
      </c>
      <c r="J46" s="147">
        <v>6026.90965517241</v>
      </c>
      <c r="K46" s="152"/>
      <c r="L46" s="152"/>
    </row>
    <row r="47" spans="1:12">
      <c r="A47" s="142" t="s">
        <v>4780</v>
      </c>
      <c r="B47" s="142">
        <v>45</v>
      </c>
      <c r="C47" s="142" t="s">
        <v>518</v>
      </c>
      <c r="D47" s="142" t="s">
        <v>4781</v>
      </c>
      <c r="E47" s="142" t="s">
        <v>4782</v>
      </c>
      <c r="F47" s="147">
        <v>3321</v>
      </c>
      <c r="G47" s="147"/>
      <c r="H47" s="147">
        <v>0</v>
      </c>
      <c r="I47" s="151">
        <f t="shared" si="0"/>
        <v>0</v>
      </c>
      <c r="J47" s="147">
        <v>-3321</v>
      </c>
      <c r="K47" s="152"/>
      <c r="L47" s="152"/>
    </row>
    <row r="48" spans="1:12">
      <c r="A48" s="142" t="s">
        <v>4780</v>
      </c>
      <c r="B48" s="142">
        <v>46</v>
      </c>
      <c r="C48" s="142" t="s">
        <v>522</v>
      </c>
      <c r="D48" s="142" t="s">
        <v>4781</v>
      </c>
      <c r="E48" s="142" t="s">
        <v>4782</v>
      </c>
      <c r="F48" s="147">
        <v>3321</v>
      </c>
      <c r="G48" s="147"/>
      <c r="H48" s="147">
        <v>0</v>
      </c>
      <c r="I48" s="151">
        <f t="shared" si="0"/>
        <v>0</v>
      </c>
      <c r="J48" s="147">
        <v>-3321</v>
      </c>
      <c r="K48" s="152"/>
      <c r="L48" s="152"/>
    </row>
    <row r="49" spans="1:12">
      <c r="A49" s="142" t="s">
        <v>4780</v>
      </c>
      <c r="B49" s="142">
        <v>47</v>
      </c>
      <c r="C49" s="142" t="s">
        <v>524</v>
      </c>
      <c r="D49" s="142" t="s">
        <v>4781</v>
      </c>
      <c r="E49" s="142" t="s">
        <v>4782</v>
      </c>
      <c r="F49" s="147">
        <v>3321</v>
      </c>
      <c r="G49" s="147"/>
      <c r="H49" s="147">
        <v>0</v>
      </c>
      <c r="I49" s="151">
        <f t="shared" si="0"/>
        <v>0</v>
      </c>
      <c r="J49" s="147">
        <v>-3321</v>
      </c>
      <c r="K49" s="152"/>
      <c r="L49" s="152"/>
    </row>
    <row r="50" spans="1:12">
      <c r="A50" s="142" t="s">
        <v>4780</v>
      </c>
      <c r="B50" s="142">
        <v>48</v>
      </c>
      <c r="C50" s="142" t="s">
        <v>388</v>
      </c>
      <c r="D50" s="142" t="s">
        <v>4781</v>
      </c>
      <c r="E50" s="142" t="s">
        <v>4782</v>
      </c>
      <c r="F50" s="147">
        <v>33210</v>
      </c>
      <c r="G50" s="147"/>
      <c r="H50" s="147">
        <v>0</v>
      </c>
      <c r="I50" s="151">
        <f t="shared" si="0"/>
        <v>0</v>
      </c>
      <c r="J50" s="147">
        <v>-33210</v>
      </c>
      <c r="K50" s="152"/>
      <c r="L50" s="152"/>
    </row>
    <row r="51" spans="1:12">
      <c r="A51" s="142" t="s">
        <v>4780</v>
      </c>
      <c r="B51" s="142">
        <v>49</v>
      </c>
      <c r="C51" s="142" t="s">
        <v>522</v>
      </c>
      <c r="D51" s="142" t="s">
        <v>4781</v>
      </c>
      <c r="E51" s="142" t="s">
        <v>4782</v>
      </c>
      <c r="F51" s="147">
        <v>3321</v>
      </c>
      <c r="G51" s="147"/>
      <c r="H51" s="147">
        <v>0</v>
      </c>
      <c r="I51" s="151">
        <f t="shared" si="0"/>
        <v>0</v>
      </c>
      <c r="J51" s="147">
        <v>-3321</v>
      </c>
      <c r="K51" s="152"/>
      <c r="L51" s="152"/>
    </row>
    <row r="52" spans="1:12">
      <c r="A52" s="142" t="s">
        <v>4780</v>
      </c>
      <c r="B52" s="142">
        <v>50</v>
      </c>
      <c r="C52" s="142" t="s">
        <v>412</v>
      </c>
      <c r="D52" s="142" t="s">
        <v>4781</v>
      </c>
      <c r="E52" s="142" t="s">
        <v>4782</v>
      </c>
      <c r="F52" s="147">
        <v>33210</v>
      </c>
      <c r="G52" s="147"/>
      <c r="H52" s="147">
        <v>6277.9065517241</v>
      </c>
      <c r="I52" s="151">
        <f t="shared" si="0"/>
        <v>0.189036632090458</v>
      </c>
      <c r="J52" s="147">
        <v>-26932.0934482759</v>
      </c>
      <c r="K52" s="152"/>
      <c r="L52" s="152"/>
    </row>
    <row r="53" spans="1:12">
      <c r="A53" s="142" t="s">
        <v>4780</v>
      </c>
      <c r="B53" s="142">
        <v>51</v>
      </c>
      <c r="C53" s="142" t="s">
        <v>392</v>
      </c>
      <c r="D53" s="142" t="s">
        <v>4781</v>
      </c>
      <c r="E53" s="142" t="s">
        <v>4782</v>
      </c>
      <c r="F53" s="147">
        <v>33210</v>
      </c>
      <c r="G53" s="147"/>
      <c r="H53" s="147">
        <v>28250.57</v>
      </c>
      <c r="I53" s="151">
        <f t="shared" si="0"/>
        <v>0.850664558867811</v>
      </c>
      <c r="J53" s="147">
        <v>-4959.43</v>
      </c>
      <c r="K53" s="152"/>
      <c r="L53" s="152"/>
    </row>
    <row r="54" spans="1:12">
      <c r="A54" s="142" t="s">
        <v>4780</v>
      </c>
      <c r="B54" s="142">
        <v>52</v>
      </c>
      <c r="C54" s="142" t="s">
        <v>395</v>
      </c>
      <c r="D54" s="142" t="s">
        <v>4781</v>
      </c>
      <c r="E54" s="142" t="s">
        <v>4782</v>
      </c>
      <c r="F54" s="147">
        <v>33210</v>
      </c>
      <c r="G54" s="147"/>
      <c r="H54" s="147">
        <v>0</v>
      </c>
      <c r="I54" s="151">
        <f t="shared" si="0"/>
        <v>0</v>
      </c>
      <c r="J54" s="147">
        <v>-33210</v>
      </c>
      <c r="K54" s="152"/>
      <c r="L54" s="152"/>
    </row>
    <row r="55" spans="1:12">
      <c r="A55" s="142" t="s">
        <v>4780</v>
      </c>
      <c r="B55" s="142">
        <v>53</v>
      </c>
      <c r="C55" s="142" t="s">
        <v>518</v>
      </c>
      <c r="D55" s="142" t="s">
        <v>4781</v>
      </c>
      <c r="E55" s="142" t="s">
        <v>4782</v>
      </c>
      <c r="F55" s="147">
        <v>3321</v>
      </c>
      <c r="G55" s="147"/>
      <c r="H55" s="147">
        <v>0</v>
      </c>
      <c r="I55" s="151">
        <f t="shared" si="0"/>
        <v>0</v>
      </c>
      <c r="J55" s="147">
        <v>-3321</v>
      </c>
      <c r="K55" s="152"/>
      <c r="L55" s="152"/>
    </row>
    <row r="56" spans="1:12">
      <c r="A56" s="142" t="s">
        <v>4780</v>
      </c>
      <c r="B56" s="142">
        <v>54</v>
      </c>
      <c r="C56" s="142" t="s">
        <v>522</v>
      </c>
      <c r="D56" s="142" t="s">
        <v>4781</v>
      </c>
      <c r="E56" s="142" t="s">
        <v>4782</v>
      </c>
      <c r="F56" s="147">
        <v>3321</v>
      </c>
      <c r="G56" s="147"/>
      <c r="H56" s="147">
        <v>0</v>
      </c>
      <c r="I56" s="151">
        <f t="shared" si="0"/>
        <v>0</v>
      </c>
      <c r="J56" s="147">
        <v>-3321</v>
      </c>
      <c r="K56" s="152"/>
      <c r="L56" s="152"/>
    </row>
    <row r="57" spans="1:12">
      <c r="A57" s="142" t="s">
        <v>4780</v>
      </c>
      <c r="B57" s="142">
        <v>55</v>
      </c>
      <c r="C57" s="142" t="s">
        <v>529</v>
      </c>
      <c r="D57" s="142" t="s">
        <v>4781</v>
      </c>
      <c r="E57" s="142" t="s">
        <v>4782</v>
      </c>
      <c r="F57" s="147">
        <v>3321</v>
      </c>
      <c r="G57" s="147"/>
      <c r="H57" s="147">
        <v>0</v>
      </c>
      <c r="I57" s="151">
        <f t="shared" si="0"/>
        <v>0</v>
      </c>
      <c r="J57" s="147">
        <v>-3321</v>
      </c>
      <c r="K57" s="152"/>
      <c r="L57" s="152"/>
    </row>
    <row r="58" spans="1:12">
      <c r="A58" s="142" t="s">
        <v>4780</v>
      </c>
      <c r="B58" s="142">
        <v>56</v>
      </c>
      <c r="C58" s="142" t="s">
        <v>531</v>
      </c>
      <c r="D58" s="142" t="s">
        <v>4781</v>
      </c>
      <c r="E58" s="142" t="s">
        <v>4782</v>
      </c>
      <c r="F58" s="147">
        <v>3321</v>
      </c>
      <c r="G58" s="147"/>
      <c r="H58" s="147">
        <v>0</v>
      </c>
      <c r="I58" s="151">
        <f t="shared" si="0"/>
        <v>0</v>
      </c>
      <c r="J58" s="147">
        <v>-3321</v>
      </c>
      <c r="K58" s="152"/>
      <c r="L58" s="152"/>
    </row>
    <row r="59" spans="1:12">
      <c r="A59" s="142" t="s">
        <v>4780</v>
      </c>
      <c r="B59" s="142">
        <v>57</v>
      </c>
      <c r="C59" s="142" t="s">
        <v>533</v>
      </c>
      <c r="D59" s="142" t="s">
        <v>4781</v>
      </c>
      <c r="E59" s="142" t="s">
        <v>4782</v>
      </c>
      <c r="F59" s="147">
        <v>3321</v>
      </c>
      <c r="G59" s="147"/>
      <c r="H59" s="147">
        <v>0</v>
      </c>
      <c r="I59" s="151">
        <f t="shared" si="0"/>
        <v>0</v>
      </c>
      <c r="J59" s="147">
        <v>-3321</v>
      </c>
      <c r="K59" s="152"/>
      <c r="L59" s="152"/>
    </row>
    <row r="60" spans="1:12">
      <c r="A60" s="142" t="s">
        <v>4780</v>
      </c>
      <c r="B60" s="142">
        <v>58</v>
      </c>
      <c r="C60" s="142" t="s">
        <v>535</v>
      </c>
      <c r="D60" s="142" t="s">
        <v>4781</v>
      </c>
      <c r="E60" s="142" t="s">
        <v>4782</v>
      </c>
      <c r="F60" s="147">
        <v>3321</v>
      </c>
      <c r="G60" s="147"/>
      <c r="H60" s="147">
        <v>0</v>
      </c>
      <c r="I60" s="151">
        <f t="shared" si="0"/>
        <v>0</v>
      </c>
      <c r="J60" s="147">
        <v>-3321</v>
      </c>
      <c r="K60" s="152"/>
      <c r="L60" s="152"/>
    </row>
    <row r="61" spans="1:12">
      <c r="A61" s="142" t="s">
        <v>4780</v>
      </c>
      <c r="B61" s="142">
        <v>59</v>
      </c>
      <c r="C61" s="142" t="s">
        <v>537</v>
      </c>
      <c r="D61" s="142" t="s">
        <v>4781</v>
      </c>
      <c r="E61" s="142" t="s">
        <v>4782</v>
      </c>
      <c r="F61" s="147">
        <v>3321</v>
      </c>
      <c r="G61" s="147"/>
      <c r="H61" s="147">
        <v>0</v>
      </c>
      <c r="I61" s="151">
        <f t="shared" si="0"/>
        <v>0</v>
      </c>
      <c r="J61" s="147">
        <v>-3321</v>
      </c>
      <c r="K61" s="152"/>
      <c r="L61" s="152"/>
    </row>
    <row r="62" spans="1:12">
      <c r="A62" s="142" t="s">
        <v>4780</v>
      </c>
      <c r="B62" s="142">
        <v>60</v>
      </c>
      <c r="C62" s="142" t="s">
        <v>421</v>
      </c>
      <c r="D62" s="142" t="s">
        <v>4781</v>
      </c>
      <c r="E62" s="142" t="s">
        <v>4782</v>
      </c>
      <c r="F62" s="147">
        <v>33210</v>
      </c>
      <c r="G62" s="147"/>
      <c r="H62" s="147">
        <v>0</v>
      </c>
      <c r="I62" s="151">
        <f t="shared" si="0"/>
        <v>0</v>
      </c>
      <c r="J62" s="147">
        <v>-33210</v>
      </c>
      <c r="K62" s="152"/>
      <c r="L62" s="152"/>
    </row>
    <row r="63" spans="1:12">
      <c r="A63" s="142" t="s">
        <v>4780</v>
      </c>
      <c r="B63" s="142">
        <v>61</v>
      </c>
      <c r="C63" s="142" t="s">
        <v>541</v>
      </c>
      <c r="D63" s="142" t="s">
        <v>4781</v>
      </c>
      <c r="E63" s="142" t="s">
        <v>4782</v>
      </c>
      <c r="F63" s="147">
        <v>33210</v>
      </c>
      <c r="G63" s="147"/>
      <c r="H63" s="147">
        <v>0</v>
      </c>
      <c r="I63" s="151">
        <f t="shared" si="0"/>
        <v>0</v>
      </c>
      <c r="J63" s="147">
        <v>-33210</v>
      </c>
      <c r="K63" s="152"/>
      <c r="L63" s="152"/>
    </row>
    <row r="64" spans="1:12">
      <c r="A64" s="142" t="s">
        <v>4780</v>
      </c>
      <c r="B64" s="142">
        <v>62</v>
      </c>
      <c r="C64" s="142" t="s">
        <v>545</v>
      </c>
      <c r="D64" s="142" t="s">
        <v>4781</v>
      </c>
      <c r="E64" s="142" t="s">
        <v>4782</v>
      </c>
      <c r="F64" s="147">
        <v>33210</v>
      </c>
      <c r="G64" s="147"/>
      <c r="H64" s="147">
        <v>0</v>
      </c>
      <c r="I64" s="151">
        <f t="shared" si="0"/>
        <v>0</v>
      </c>
      <c r="J64" s="147">
        <v>-33210</v>
      </c>
      <c r="K64" s="152"/>
      <c r="L64" s="152"/>
    </row>
    <row r="65" spans="1:12">
      <c r="A65" s="142" t="s">
        <v>4780</v>
      </c>
      <c r="B65" s="142">
        <v>63</v>
      </c>
      <c r="C65" s="142" t="s">
        <v>547</v>
      </c>
      <c r="D65" s="142" t="s">
        <v>4781</v>
      </c>
      <c r="E65" s="142" t="s">
        <v>4782</v>
      </c>
      <c r="F65" s="147">
        <v>33210</v>
      </c>
      <c r="G65" s="147"/>
      <c r="H65" s="147">
        <v>0</v>
      </c>
      <c r="I65" s="151">
        <f t="shared" si="0"/>
        <v>0</v>
      </c>
      <c r="J65" s="147">
        <v>-33210</v>
      </c>
      <c r="K65" s="152"/>
      <c r="L65" s="152"/>
    </row>
    <row r="66" spans="1:12">
      <c r="A66" s="142" t="s">
        <v>4780</v>
      </c>
      <c r="B66" s="142">
        <v>64</v>
      </c>
      <c r="C66" s="142" t="s">
        <v>549</v>
      </c>
      <c r="D66" s="142" t="s">
        <v>4781</v>
      </c>
      <c r="E66" s="142" t="s">
        <v>4782</v>
      </c>
      <c r="F66" s="147">
        <v>33210</v>
      </c>
      <c r="G66" s="147"/>
      <c r="H66" s="147">
        <v>0</v>
      </c>
      <c r="I66" s="151">
        <f t="shared" si="0"/>
        <v>0</v>
      </c>
      <c r="J66" s="147">
        <v>-33210</v>
      </c>
      <c r="K66" s="152"/>
      <c r="L66" s="152"/>
    </row>
    <row r="67" spans="1:12">
      <c r="A67" s="142" t="s">
        <v>4780</v>
      </c>
      <c r="B67" s="142">
        <v>65</v>
      </c>
      <c r="C67" s="142" t="s">
        <v>551</v>
      </c>
      <c r="D67" s="142" t="s">
        <v>4781</v>
      </c>
      <c r="E67" s="142" t="s">
        <v>4782</v>
      </c>
      <c r="F67" s="147">
        <v>33210</v>
      </c>
      <c r="G67" s="147"/>
      <c r="H67" s="147">
        <v>0</v>
      </c>
      <c r="I67" s="151">
        <f t="shared" si="0"/>
        <v>0</v>
      </c>
      <c r="J67" s="147">
        <v>-33210</v>
      </c>
      <c r="K67" s="152"/>
      <c r="L67" s="152"/>
    </row>
    <row r="68" spans="1:12">
      <c r="A68" s="142" t="s">
        <v>4780</v>
      </c>
      <c r="B68" s="142">
        <v>66</v>
      </c>
      <c r="C68" s="142" t="s">
        <v>554</v>
      </c>
      <c r="D68" s="142" t="s">
        <v>4781</v>
      </c>
      <c r="E68" s="142" t="s">
        <v>4782</v>
      </c>
      <c r="F68" s="147">
        <v>33210</v>
      </c>
      <c r="G68" s="147"/>
      <c r="H68" s="147">
        <v>0</v>
      </c>
      <c r="I68" s="151">
        <f t="shared" ref="I68:I131" si="1">H68/F68</f>
        <v>0</v>
      </c>
      <c r="J68" s="147">
        <v>-33210</v>
      </c>
      <c r="K68" s="152"/>
      <c r="L68" s="152"/>
    </row>
    <row r="69" spans="1:12">
      <c r="A69" s="142" t="s">
        <v>4780</v>
      </c>
      <c r="B69" s="142">
        <v>67</v>
      </c>
      <c r="C69" s="142" t="s">
        <v>556</v>
      </c>
      <c r="D69" s="142" t="s">
        <v>4781</v>
      </c>
      <c r="E69" s="142" t="s">
        <v>4782</v>
      </c>
      <c r="F69" s="147">
        <v>33210</v>
      </c>
      <c r="G69" s="147"/>
      <c r="H69" s="147">
        <v>0</v>
      </c>
      <c r="I69" s="151">
        <f t="shared" si="1"/>
        <v>0</v>
      </c>
      <c r="J69" s="147">
        <v>-33210</v>
      </c>
      <c r="K69" s="152"/>
      <c r="L69" s="152"/>
    </row>
    <row r="70" spans="1:12">
      <c r="A70" s="142" t="s">
        <v>4780</v>
      </c>
      <c r="B70" s="142">
        <v>68</v>
      </c>
      <c r="C70" s="142" t="s">
        <v>558</v>
      </c>
      <c r="D70" s="142" t="s">
        <v>4781</v>
      </c>
      <c r="E70" s="142" t="s">
        <v>4782</v>
      </c>
      <c r="F70" s="147">
        <v>33210</v>
      </c>
      <c r="G70" s="147"/>
      <c r="H70" s="147">
        <v>0</v>
      </c>
      <c r="I70" s="151">
        <f t="shared" si="1"/>
        <v>0</v>
      </c>
      <c r="J70" s="147">
        <v>-33210</v>
      </c>
      <c r="K70" s="152"/>
      <c r="L70" s="152"/>
    </row>
    <row r="71" spans="1:12">
      <c r="A71" s="142" t="s">
        <v>4780</v>
      </c>
      <c r="B71" s="142">
        <v>69</v>
      </c>
      <c r="C71" s="142" t="s">
        <v>560</v>
      </c>
      <c r="D71" s="142" t="s">
        <v>4781</v>
      </c>
      <c r="E71" s="142" t="s">
        <v>4782</v>
      </c>
      <c r="F71" s="147">
        <v>33210</v>
      </c>
      <c r="G71" s="147"/>
      <c r="H71" s="147">
        <v>0</v>
      </c>
      <c r="I71" s="151">
        <f t="shared" si="1"/>
        <v>0</v>
      </c>
      <c r="J71" s="147">
        <v>-33210</v>
      </c>
      <c r="K71" s="152"/>
      <c r="L71" s="152"/>
    </row>
    <row r="72" spans="1:12">
      <c r="A72" s="142" t="s">
        <v>4780</v>
      </c>
      <c r="B72" s="142">
        <v>70</v>
      </c>
      <c r="C72" s="142" t="s">
        <v>562</v>
      </c>
      <c r="D72" s="142" t="s">
        <v>4781</v>
      </c>
      <c r="E72" s="142" t="s">
        <v>4782</v>
      </c>
      <c r="F72" s="147">
        <v>33210</v>
      </c>
      <c r="G72" s="147"/>
      <c r="H72" s="147">
        <v>0</v>
      </c>
      <c r="I72" s="151">
        <f t="shared" si="1"/>
        <v>0</v>
      </c>
      <c r="J72" s="147">
        <v>-33210</v>
      </c>
      <c r="K72" s="152"/>
      <c r="L72" s="152"/>
    </row>
    <row r="73" spans="1:12">
      <c r="A73" s="142" t="s">
        <v>4780</v>
      </c>
      <c r="B73" s="142">
        <v>71</v>
      </c>
      <c r="C73" s="142" t="s">
        <v>564</v>
      </c>
      <c r="D73" s="142" t="s">
        <v>4781</v>
      </c>
      <c r="E73" s="142" t="s">
        <v>4782</v>
      </c>
      <c r="F73" s="147">
        <v>33210</v>
      </c>
      <c r="G73" s="147"/>
      <c r="H73" s="147">
        <v>0</v>
      </c>
      <c r="I73" s="151">
        <f t="shared" si="1"/>
        <v>0</v>
      </c>
      <c r="J73" s="147">
        <v>-33210</v>
      </c>
      <c r="K73" s="152"/>
      <c r="L73" s="152"/>
    </row>
    <row r="74" spans="1:12">
      <c r="A74" s="142" t="s">
        <v>4780</v>
      </c>
      <c r="B74" s="142">
        <v>72</v>
      </c>
      <c r="C74" s="142" t="s">
        <v>566</v>
      </c>
      <c r="D74" s="142" t="s">
        <v>4781</v>
      </c>
      <c r="E74" s="142" t="s">
        <v>4782</v>
      </c>
      <c r="F74" s="147">
        <v>33210</v>
      </c>
      <c r="G74" s="147"/>
      <c r="H74" s="147">
        <v>0</v>
      </c>
      <c r="I74" s="151">
        <f t="shared" si="1"/>
        <v>0</v>
      </c>
      <c r="J74" s="147">
        <v>-33210</v>
      </c>
      <c r="K74" s="152"/>
      <c r="L74" s="152"/>
    </row>
    <row r="75" spans="1:12">
      <c r="A75" s="142" t="s">
        <v>4780</v>
      </c>
      <c r="B75" s="142">
        <v>73</v>
      </c>
      <c r="C75" s="142" t="s">
        <v>568</v>
      </c>
      <c r="D75" s="142" t="s">
        <v>4781</v>
      </c>
      <c r="E75" s="142" t="s">
        <v>4782</v>
      </c>
      <c r="F75" s="147">
        <v>33210</v>
      </c>
      <c r="G75" s="147"/>
      <c r="H75" s="147">
        <v>0</v>
      </c>
      <c r="I75" s="151">
        <f t="shared" si="1"/>
        <v>0</v>
      </c>
      <c r="J75" s="147">
        <v>-33210</v>
      </c>
      <c r="K75" s="152"/>
      <c r="L75" s="152"/>
    </row>
    <row r="76" spans="1:12">
      <c r="A76" s="142" t="s">
        <v>4780</v>
      </c>
      <c r="B76" s="142">
        <v>74</v>
      </c>
      <c r="C76" s="142" t="s">
        <v>570</v>
      </c>
      <c r="D76" s="142" t="s">
        <v>4781</v>
      </c>
      <c r="E76" s="142" t="s">
        <v>4782</v>
      </c>
      <c r="F76" s="147">
        <v>33210</v>
      </c>
      <c r="G76" s="147"/>
      <c r="H76" s="147">
        <v>0</v>
      </c>
      <c r="I76" s="151">
        <f t="shared" si="1"/>
        <v>0</v>
      </c>
      <c r="J76" s="147">
        <v>-33210</v>
      </c>
      <c r="K76" s="152"/>
      <c r="L76" s="152"/>
    </row>
    <row r="77" spans="1:12">
      <c r="A77" s="142" t="s">
        <v>4780</v>
      </c>
      <c r="B77" s="142">
        <v>75</v>
      </c>
      <c r="C77" s="142" t="s">
        <v>572</v>
      </c>
      <c r="D77" s="142" t="s">
        <v>4781</v>
      </c>
      <c r="E77" s="142" t="s">
        <v>4782</v>
      </c>
      <c r="F77" s="147">
        <v>33210</v>
      </c>
      <c r="G77" s="147"/>
      <c r="H77" s="147">
        <v>0</v>
      </c>
      <c r="I77" s="151">
        <f t="shared" si="1"/>
        <v>0</v>
      </c>
      <c r="J77" s="147">
        <v>-33210</v>
      </c>
      <c r="K77" s="152"/>
      <c r="L77" s="152"/>
    </row>
    <row r="78" spans="1:12">
      <c r="A78" s="142" t="s">
        <v>4780</v>
      </c>
      <c r="B78" s="142">
        <v>76</v>
      </c>
      <c r="C78" s="142" t="s">
        <v>574</v>
      </c>
      <c r="D78" s="142" t="s">
        <v>4781</v>
      </c>
      <c r="E78" s="142" t="s">
        <v>4782</v>
      </c>
      <c r="F78" s="147">
        <v>33210</v>
      </c>
      <c r="G78" s="147"/>
      <c r="H78" s="147">
        <v>0</v>
      </c>
      <c r="I78" s="151">
        <f t="shared" si="1"/>
        <v>0</v>
      </c>
      <c r="J78" s="147">
        <v>-33210</v>
      </c>
      <c r="K78" s="152"/>
      <c r="L78" s="152"/>
    </row>
    <row r="79" spans="1:12">
      <c r="A79" s="142" t="s">
        <v>4780</v>
      </c>
      <c r="B79" s="142">
        <v>77</v>
      </c>
      <c r="C79" s="142" t="s">
        <v>576</v>
      </c>
      <c r="D79" s="142" t="s">
        <v>4781</v>
      </c>
      <c r="E79" s="142" t="s">
        <v>4782</v>
      </c>
      <c r="F79" s="147">
        <v>33210</v>
      </c>
      <c r="G79" s="147"/>
      <c r="H79" s="147">
        <v>0</v>
      </c>
      <c r="I79" s="151">
        <f t="shared" si="1"/>
        <v>0</v>
      </c>
      <c r="J79" s="147">
        <v>-33210</v>
      </c>
      <c r="K79" s="152"/>
      <c r="L79" s="152"/>
    </row>
    <row r="80" spans="1:12">
      <c r="A80" s="142" t="s">
        <v>4780</v>
      </c>
      <c r="B80" s="142">
        <v>78</v>
      </c>
      <c r="C80" s="142" t="s">
        <v>578</v>
      </c>
      <c r="D80" s="142" t="s">
        <v>4781</v>
      </c>
      <c r="E80" s="142" t="s">
        <v>4782</v>
      </c>
      <c r="F80" s="147">
        <v>33210</v>
      </c>
      <c r="G80" s="147"/>
      <c r="H80" s="147">
        <v>0</v>
      </c>
      <c r="I80" s="151">
        <f t="shared" si="1"/>
        <v>0</v>
      </c>
      <c r="J80" s="147">
        <v>-33210</v>
      </c>
      <c r="K80" s="152"/>
      <c r="L80" s="152"/>
    </row>
    <row r="81" spans="1:12">
      <c r="A81" s="142" t="s">
        <v>4780</v>
      </c>
      <c r="B81" s="142">
        <v>79</v>
      </c>
      <c r="C81" s="142" t="s">
        <v>572</v>
      </c>
      <c r="D81" s="142" t="s">
        <v>4781</v>
      </c>
      <c r="E81" s="142" t="s">
        <v>4782</v>
      </c>
      <c r="F81" s="147">
        <v>33210</v>
      </c>
      <c r="G81" s="147"/>
      <c r="H81" s="147">
        <v>0</v>
      </c>
      <c r="I81" s="151">
        <f t="shared" si="1"/>
        <v>0</v>
      </c>
      <c r="J81" s="147">
        <v>-33210</v>
      </c>
      <c r="K81" s="152"/>
      <c r="L81" s="152"/>
    </row>
    <row r="82" spans="1:12">
      <c r="A82" s="142" t="s">
        <v>4780</v>
      </c>
      <c r="B82" s="142">
        <v>80</v>
      </c>
      <c r="C82" s="142" t="s">
        <v>582</v>
      </c>
      <c r="D82" s="142" t="s">
        <v>4781</v>
      </c>
      <c r="E82" s="142" t="s">
        <v>4782</v>
      </c>
      <c r="F82" s="147">
        <v>33210</v>
      </c>
      <c r="G82" s="147"/>
      <c r="H82" s="147">
        <v>0</v>
      </c>
      <c r="I82" s="151">
        <f t="shared" si="1"/>
        <v>0</v>
      </c>
      <c r="J82" s="147">
        <v>-33210</v>
      </c>
      <c r="K82" s="152"/>
      <c r="L82" s="152"/>
    </row>
    <row r="83" spans="1:12">
      <c r="A83" s="142" t="s">
        <v>4780</v>
      </c>
      <c r="B83" s="142">
        <v>81</v>
      </c>
      <c r="C83" s="142" t="s">
        <v>584</v>
      </c>
      <c r="D83" s="142" t="s">
        <v>4781</v>
      </c>
      <c r="E83" s="142" t="s">
        <v>4782</v>
      </c>
      <c r="F83" s="147">
        <v>33210</v>
      </c>
      <c r="G83" s="147"/>
      <c r="H83" s="147">
        <v>0</v>
      </c>
      <c r="I83" s="151">
        <f t="shared" si="1"/>
        <v>0</v>
      </c>
      <c r="J83" s="147">
        <v>-33210</v>
      </c>
      <c r="K83" s="152"/>
      <c r="L83" s="152"/>
    </row>
    <row r="84" spans="1:12">
      <c r="A84" s="142" t="s">
        <v>4780</v>
      </c>
      <c r="B84" s="142">
        <v>82</v>
      </c>
      <c r="C84" s="142" t="s">
        <v>586</v>
      </c>
      <c r="D84" s="142" t="s">
        <v>4781</v>
      </c>
      <c r="E84" s="142" t="s">
        <v>4782</v>
      </c>
      <c r="F84" s="147">
        <v>33210</v>
      </c>
      <c r="G84" s="147"/>
      <c r="H84" s="147">
        <v>0</v>
      </c>
      <c r="I84" s="151">
        <f t="shared" si="1"/>
        <v>0</v>
      </c>
      <c r="J84" s="147">
        <v>-33210</v>
      </c>
      <c r="K84" s="152"/>
      <c r="L84" s="152"/>
    </row>
    <row r="85" spans="1:12">
      <c r="A85" s="142" t="s">
        <v>4780</v>
      </c>
      <c r="B85" s="142">
        <v>83</v>
      </c>
      <c r="C85" s="142" t="s">
        <v>589</v>
      </c>
      <c r="D85" s="142" t="s">
        <v>4781</v>
      </c>
      <c r="E85" s="142" t="s">
        <v>4782</v>
      </c>
      <c r="F85" s="147">
        <v>33210</v>
      </c>
      <c r="G85" s="147"/>
      <c r="H85" s="147">
        <v>0</v>
      </c>
      <c r="I85" s="151">
        <f t="shared" si="1"/>
        <v>0</v>
      </c>
      <c r="J85" s="147">
        <v>-33210</v>
      </c>
      <c r="K85" s="152"/>
      <c r="L85" s="152"/>
    </row>
    <row r="86" spans="1:12">
      <c r="A86" s="142" t="s">
        <v>4780</v>
      </c>
      <c r="B86" s="142">
        <v>84</v>
      </c>
      <c r="C86" s="142" t="s">
        <v>591</v>
      </c>
      <c r="D86" s="142" t="s">
        <v>4781</v>
      </c>
      <c r="E86" s="142" t="s">
        <v>4782</v>
      </c>
      <c r="F86" s="147">
        <v>33210</v>
      </c>
      <c r="G86" s="147"/>
      <c r="H86" s="147">
        <v>0</v>
      </c>
      <c r="I86" s="151">
        <f t="shared" si="1"/>
        <v>0</v>
      </c>
      <c r="J86" s="147">
        <v>-33210</v>
      </c>
      <c r="K86" s="152"/>
      <c r="L86" s="152"/>
    </row>
    <row r="87" spans="1:12">
      <c r="A87" s="142" t="s">
        <v>4780</v>
      </c>
      <c r="B87" s="142">
        <v>85</v>
      </c>
      <c r="C87" s="142" t="s">
        <v>593</v>
      </c>
      <c r="D87" s="142" t="s">
        <v>4781</v>
      </c>
      <c r="E87" s="142" t="s">
        <v>4782</v>
      </c>
      <c r="F87" s="147">
        <v>33210</v>
      </c>
      <c r="G87" s="147"/>
      <c r="H87" s="147">
        <v>0</v>
      </c>
      <c r="I87" s="151">
        <f t="shared" si="1"/>
        <v>0</v>
      </c>
      <c r="J87" s="147">
        <v>-33210</v>
      </c>
      <c r="K87" s="152"/>
      <c r="L87" s="152"/>
    </row>
    <row r="88" spans="1:12">
      <c r="A88" s="142" t="s">
        <v>4780</v>
      </c>
      <c r="B88" s="142">
        <v>86</v>
      </c>
      <c r="C88" s="142" t="s">
        <v>595</v>
      </c>
      <c r="D88" s="142" t="s">
        <v>4781</v>
      </c>
      <c r="E88" s="142" t="s">
        <v>4782</v>
      </c>
      <c r="F88" s="147">
        <v>33210</v>
      </c>
      <c r="G88" s="147"/>
      <c r="H88" s="147">
        <v>0</v>
      </c>
      <c r="I88" s="151">
        <f t="shared" si="1"/>
        <v>0</v>
      </c>
      <c r="J88" s="147">
        <v>-33210</v>
      </c>
      <c r="K88" s="152"/>
      <c r="L88" s="152"/>
    </row>
    <row r="89" spans="1:12">
      <c r="A89" s="142" t="s">
        <v>4780</v>
      </c>
      <c r="B89" s="142">
        <v>87</v>
      </c>
      <c r="C89" s="142" t="s">
        <v>597</v>
      </c>
      <c r="D89" s="142" t="s">
        <v>4781</v>
      </c>
      <c r="E89" s="142" t="s">
        <v>4782</v>
      </c>
      <c r="F89" s="147">
        <v>33210</v>
      </c>
      <c r="G89" s="147"/>
      <c r="H89" s="147">
        <v>0</v>
      </c>
      <c r="I89" s="151">
        <f t="shared" si="1"/>
        <v>0</v>
      </c>
      <c r="J89" s="147">
        <v>-33210</v>
      </c>
      <c r="K89" s="152"/>
      <c r="L89" s="152"/>
    </row>
    <row r="90" spans="1:12">
      <c r="A90" s="142" t="s">
        <v>4780</v>
      </c>
      <c r="B90" s="142">
        <v>88</v>
      </c>
      <c r="C90" s="142" t="s">
        <v>1530</v>
      </c>
      <c r="D90" s="142" t="s">
        <v>4781</v>
      </c>
      <c r="E90" s="142" t="s">
        <v>4782</v>
      </c>
      <c r="F90" s="147">
        <v>33210</v>
      </c>
      <c r="G90" s="147"/>
      <c r="H90" s="147">
        <v>0</v>
      </c>
      <c r="I90" s="151">
        <f t="shared" si="1"/>
        <v>0</v>
      </c>
      <c r="J90" s="147">
        <v>-33210</v>
      </c>
      <c r="K90" s="152"/>
      <c r="L90" s="152"/>
    </row>
    <row r="91" spans="1:12">
      <c r="A91" s="142" t="s">
        <v>4780</v>
      </c>
      <c r="B91" s="142">
        <v>89</v>
      </c>
      <c r="C91" s="142" t="s">
        <v>1534</v>
      </c>
      <c r="D91" s="142" t="s">
        <v>4781</v>
      </c>
      <c r="E91" s="142" t="s">
        <v>4782</v>
      </c>
      <c r="F91" s="147">
        <v>33210</v>
      </c>
      <c r="G91" s="147"/>
      <c r="H91" s="147">
        <v>0</v>
      </c>
      <c r="I91" s="151">
        <f t="shared" si="1"/>
        <v>0</v>
      </c>
      <c r="J91" s="147">
        <v>-33210</v>
      </c>
      <c r="K91" s="152"/>
      <c r="L91" s="152"/>
    </row>
    <row r="92" spans="1:12">
      <c r="A92" s="142" t="s">
        <v>4780</v>
      </c>
      <c r="B92" s="142">
        <v>90</v>
      </c>
      <c r="C92" s="142" t="s">
        <v>601</v>
      </c>
      <c r="D92" s="142" t="s">
        <v>4781</v>
      </c>
      <c r="E92" s="142" t="s">
        <v>4782</v>
      </c>
      <c r="F92" s="147">
        <v>33210</v>
      </c>
      <c r="G92" s="147"/>
      <c r="H92" s="147">
        <v>0</v>
      </c>
      <c r="I92" s="151">
        <f t="shared" si="1"/>
        <v>0</v>
      </c>
      <c r="J92" s="147">
        <v>-33210</v>
      </c>
      <c r="K92" s="152"/>
      <c r="L92" s="152"/>
    </row>
    <row r="93" spans="1:12">
      <c r="A93" s="142" t="s">
        <v>4780</v>
      </c>
      <c r="B93" s="142">
        <v>91</v>
      </c>
      <c r="C93" s="142" t="s">
        <v>603</v>
      </c>
      <c r="D93" s="142" t="s">
        <v>4781</v>
      </c>
      <c r="E93" s="142" t="s">
        <v>4782</v>
      </c>
      <c r="F93" s="147">
        <v>33210</v>
      </c>
      <c r="G93" s="147"/>
      <c r="H93" s="147">
        <v>0</v>
      </c>
      <c r="I93" s="151">
        <f t="shared" si="1"/>
        <v>0</v>
      </c>
      <c r="J93" s="147">
        <v>-33210</v>
      </c>
      <c r="K93" s="152"/>
      <c r="L93" s="152"/>
    </row>
    <row r="94" spans="1:12">
      <c r="A94" s="142" t="s">
        <v>4780</v>
      </c>
      <c r="B94" s="142">
        <v>92</v>
      </c>
      <c r="C94" s="142" t="s">
        <v>605</v>
      </c>
      <c r="D94" s="142" t="s">
        <v>4781</v>
      </c>
      <c r="E94" s="142" t="s">
        <v>4782</v>
      </c>
      <c r="F94" s="147">
        <v>33210</v>
      </c>
      <c r="G94" s="147"/>
      <c r="H94" s="147">
        <v>0</v>
      </c>
      <c r="I94" s="151">
        <f t="shared" si="1"/>
        <v>0</v>
      </c>
      <c r="J94" s="147">
        <v>-33210</v>
      </c>
      <c r="K94" s="152"/>
      <c r="L94" s="152"/>
    </row>
    <row r="95" spans="1:12">
      <c r="A95" s="142" t="s">
        <v>4780</v>
      </c>
      <c r="B95" s="142">
        <v>93</v>
      </c>
      <c r="C95" s="142" t="s">
        <v>607</v>
      </c>
      <c r="D95" s="142" t="s">
        <v>4781</v>
      </c>
      <c r="E95" s="142" t="s">
        <v>4782</v>
      </c>
      <c r="F95" s="147">
        <v>33210</v>
      </c>
      <c r="G95" s="147"/>
      <c r="H95" s="147">
        <v>0</v>
      </c>
      <c r="I95" s="151">
        <f t="shared" si="1"/>
        <v>0</v>
      </c>
      <c r="J95" s="147">
        <v>-33210</v>
      </c>
      <c r="K95" s="152"/>
      <c r="L95" s="152"/>
    </row>
    <row r="96" spans="1:12">
      <c r="A96" s="142" t="s">
        <v>4780</v>
      </c>
      <c r="B96" s="142">
        <v>94</v>
      </c>
      <c r="C96" s="142" t="s">
        <v>609</v>
      </c>
      <c r="D96" s="142" t="s">
        <v>4781</v>
      </c>
      <c r="E96" s="142" t="s">
        <v>4782</v>
      </c>
      <c r="F96" s="147">
        <v>33210</v>
      </c>
      <c r="G96" s="147"/>
      <c r="H96" s="147">
        <v>0</v>
      </c>
      <c r="I96" s="151">
        <f t="shared" si="1"/>
        <v>0</v>
      </c>
      <c r="J96" s="147">
        <v>-33210</v>
      </c>
      <c r="K96" s="152"/>
      <c r="L96" s="152"/>
    </row>
    <row r="97" spans="1:12">
      <c r="A97" s="142" t="s">
        <v>4780</v>
      </c>
      <c r="B97" s="142">
        <v>95</v>
      </c>
      <c r="C97" s="142" t="s">
        <v>612</v>
      </c>
      <c r="D97" s="142" t="s">
        <v>4781</v>
      </c>
      <c r="E97" s="142" t="s">
        <v>4782</v>
      </c>
      <c r="F97" s="147">
        <v>33210</v>
      </c>
      <c r="G97" s="147"/>
      <c r="H97" s="147">
        <v>76904.3364655172</v>
      </c>
      <c r="I97" s="151">
        <f t="shared" si="1"/>
        <v>2.31569817722123</v>
      </c>
      <c r="J97" s="147">
        <v>43694.3364655172</v>
      </c>
      <c r="K97" s="152"/>
      <c r="L97" s="152"/>
    </row>
    <row r="98" spans="1:12">
      <c r="A98" s="142" t="s">
        <v>4780</v>
      </c>
      <c r="B98" s="142">
        <v>96</v>
      </c>
      <c r="C98" s="142" t="s">
        <v>619</v>
      </c>
      <c r="D98" s="142" t="s">
        <v>4781</v>
      </c>
      <c r="E98" s="142" t="s">
        <v>4782</v>
      </c>
      <c r="F98" s="147">
        <v>33210</v>
      </c>
      <c r="G98" s="147"/>
      <c r="H98" s="147">
        <v>7847.3831896552</v>
      </c>
      <c r="I98" s="151">
        <f t="shared" si="1"/>
        <v>0.236295790113074</v>
      </c>
      <c r="J98" s="147">
        <v>-25362.6168103448</v>
      </c>
      <c r="K98" s="152"/>
      <c r="L98" s="152"/>
    </row>
    <row r="99" spans="1:12">
      <c r="A99" s="142" t="s">
        <v>4780</v>
      </c>
      <c r="B99" s="142">
        <v>97</v>
      </c>
      <c r="C99" s="142" t="s">
        <v>658</v>
      </c>
      <c r="D99" s="142" t="s">
        <v>4781</v>
      </c>
      <c r="E99" s="142" t="s">
        <v>4782</v>
      </c>
      <c r="F99" s="147">
        <v>33210</v>
      </c>
      <c r="G99" s="147"/>
      <c r="H99" s="147">
        <v>6277.9065517241</v>
      </c>
      <c r="I99" s="151">
        <f t="shared" si="1"/>
        <v>0.189036632090458</v>
      </c>
      <c r="J99" s="147">
        <v>-26932.0934482759</v>
      </c>
      <c r="K99" s="152"/>
      <c r="L99" s="152"/>
    </row>
    <row r="100" spans="1:12">
      <c r="A100" s="142" t="s">
        <v>4780</v>
      </c>
      <c r="B100" s="142">
        <v>98</v>
      </c>
      <c r="C100" s="142" t="s">
        <v>664</v>
      </c>
      <c r="D100" s="142" t="s">
        <v>4781</v>
      </c>
      <c r="E100" s="142" t="s">
        <v>4782</v>
      </c>
      <c r="F100" s="147">
        <v>33210</v>
      </c>
      <c r="G100" s="147"/>
      <c r="H100" s="147">
        <v>6277.9065517241</v>
      </c>
      <c r="I100" s="151">
        <f t="shared" si="1"/>
        <v>0.189036632090458</v>
      </c>
      <c r="J100" s="147">
        <v>-26932.0934482759</v>
      </c>
      <c r="K100" s="152"/>
      <c r="L100" s="152"/>
    </row>
    <row r="101" spans="1:12">
      <c r="A101" s="157" t="s">
        <v>4780</v>
      </c>
      <c r="B101" s="157">
        <v>99</v>
      </c>
      <c r="C101" s="157" t="s">
        <v>642</v>
      </c>
      <c r="D101" s="157" t="s">
        <v>4781</v>
      </c>
      <c r="E101" s="157" t="s">
        <v>4782</v>
      </c>
      <c r="F101" s="158">
        <v>3321</v>
      </c>
      <c r="G101" s="158"/>
      <c r="H101" s="158">
        <v>0</v>
      </c>
      <c r="I101" s="151">
        <f t="shared" si="1"/>
        <v>0</v>
      </c>
      <c r="J101" s="158">
        <v>-3321</v>
      </c>
      <c r="K101" s="160" t="s">
        <v>4786</v>
      </c>
      <c r="L101" s="160" t="s">
        <v>4712</v>
      </c>
    </row>
    <row r="102" spans="1:12">
      <c r="A102" s="142" t="s">
        <v>4780</v>
      </c>
      <c r="B102" s="142">
        <v>100</v>
      </c>
      <c r="C102" s="142" t="s">
        <v>644</v>
      </c>
      <c r="D102" s="142" t="s">
        <v>4781</v>
      </c>
      <c r="E102" s="142" t="s">
        <v>4782</v>
      </c>
      <c r="F102" s="147">
        <v>3321</v>
      </c>
      <c r="G102" s="147"/>
      <c r="H102" s="147">
        <v>0</v>
      </c>
      <c r="I102" s="151">
        <f t="shared" si="1"/>
        <v>0</v>
      </c>
      <c r="J102" s="147">
        <v>-3321</v>
      </c>
      <c r="K102" s="152"/>
      <c r="L102" s="152"/>
    </row>
    <row r="103" spans="1:12">
      <c r="A103" s="142" t="s">
        <v>4780</v>
      </c>
      <c r="B103" s="142">
        <v>101</v>
      </c>
      <c r="C103" s="142" t="s">
        <v>626</v>
      </c>
      <c r="D103" s="142" t="s">
        <v>4781</v>
      </c>
      <c r="E103" s="142" t="s">
        <v>4782</v>
      </c>
      <c r="F103" s="147">
        <v>16605</v>
      </c>
      <c r="G103" s="147"/>
      <c r="H103" s="147">
        <v>0</v>
      </c>
      <c r="I103" s="151">
        <f t="shared" si="1"/>
        <v>0</v>
      </c>
      <c r="J103" s="147">
        <v>-16605</v>
      </c>
      <c r="K103" s="152"/>
      <c r="L103" s="152"/>
    </row>
    <row r="104" spans="1:12">
      <c r="A104" s="142" t="s">
        <v>4780</v>
      </c>
      <c r="B104" s="142">
        <v>102</v>
      </c>
      <c r="C104" s="142" t="s">
        <v>129</v>
      </c>
      <c r="D104" s="142" t="s">
        <v>4781</v>
      </c>
      <c r="E104" s="142" t="s">
        <v>4782</v>
      </c>
      <c r="F104" s="147">
        <v>16605</v>
      </c>
      <c r="G104" s="147"/>
      <c r="H104" s="147">
        <v>0</v>
      </c>
      <c r="I104" s="151">
        <f t="shared" si="1"/>
        <v>0</v>
      </c>
      <c r="J104" s="147">
        <v>-16605</v>
      </c>
      <c r="K104" s="152"/>
      <c r="L104" s="152"/>
    </row>
    <row r="105" spans="1:12">
      <c r="A105" s="142" t="s">
        <v>4780</v>
      </c>
      <c r="B105" s="142">
        <v>103</v>
      </c>
      <c r="C105" s="142" t="s">
        <v>674</v>
      </c>
      <c r="D105" s="142" t="s">
        <v>4781</v>
      </c>
      <c r="E105" s="142" t="s">
        <v>4782</v>
      </c>
      <c r="F105" s="147">
        <v>33210</v>
      </c>
      <c r="G105" s="147"/>
      <c r="H105" s="147">
        <v>152239.226465517</v>
      </c>
      <c r="I105" s="151">
        <f t="shared" si="1"/>
        <v>4.58413810495384</v>
      </c>
      <c r="J105" s="147">
        <v>119029.226465517</v>
      </c>
      <c r="K105" s="152"/>
      <c r="L105" s="152"/>
    </row>
    <row r="106" spans="1:12">
      <c r="A106" s="142" t="s">
        <v>4780</v>
      </c>
      <c r="B106" s="142">
        <v>104</v>
      </c>
      <c r="C106" s="142" t="s">
        <v>727</v>
      </c>
      <c r="D106" s="142" t="s">
        <v>4781</v>
      </c>
      <c r="E106" s="142" t="s">
        <v>4782</v>
      </c>
      <c r="F106" s="147">
        <v>33210</v>
      </c>
      <c r="G106" s="147"/>
      <c r="H106" s="147">
        <v>10986.3364655172</v>
      </c>
      <c r="I106" s="151">
        <f t="shared" si="1"/>
        <v>0.330814106158302</v>
      </c>
      <c r="J106" s="147">
        <v>-22223.6635344828</v>
      </c>
      <c r="K106" s="152"/>
      <c r="L106" s="152"/>
    </row>
    <row r="107" spans="1:12">
      <c r="A107" s="142" t="s">
        <v>4780</v>
      </c>
      <c r="B107" s="142">
        <v>105</v>
      </c>
      <c r="C107" s="142" t="s">
        <v>682</v>
      </c>
      <c r="D107" s="142" t="s">
        <v>4781</v>
      </c>
      <c r="E107" s="142" t="s">
        <v>4782</v>
      </c>
      <c r="F107" s="147">
        <v>16605</v>
      </c>
      <c r="G107" s="147"/>
      <c r="H107" s="147">
        <v>10986.3364655172</v>
      </c>
      <c r="I107" s="151">
        <f t="shared" si="1"/>
        <v>0.661628212316604</v>
      </c>
      <c r="J107" s="147">
        <v>-5618.6635344828</v>
      </c>
      <c r="K107" s="152"/>
      <c r="L107" s="152"/>
    </row>
    <row r="108" spans="1:12">
      <c r="A108" s="142" t="s">
        <v>4780</v>
      </c>
      <c r="B108" s="142">
        <v>106</v>
      </c>
      <c r="C108" s="142" t="s">
        <v>663</v>
      </c>
      <c r="D108" s="142" t="s">
        <v>4781</v>
      </c>
      <c r="E108" s="142" t="s">
        <v>4782</v>
      </c>
      <c r="F108" s="147">
        <v>3321</v>
      </c>
      <c r="G108" s="147"/>
      <c r="H108" s="147">
        <v>0</v>
      </c>
      <c r="I108" s="151">
        <f t="shared" si="1"/>
        <v>0</v>
      </c>
      <c r="J108" s="147">
        <v>-3321</v>
      </c>
      <c r="K108" s="152"/>
      <c r="L108" s="152"/>
    </row>
    <row r="109" spans="1:12">
      <c r="A109" s="142" t="s">
        <v>4780</v>
      </c>
      <c r="B109" s="142">
        <v>107</v>
      </c>
      <c r="C109" s="142" t="s">
        <v>759</v>
      </c>
      <c r="D109" s="142" t="s">
        <v>4781</v>
      </c>
      <c r="E109" s="142" t="s">
        <v>4782</v>
      </c>
      <c r="F109" s="147">
        <v>16605</v>
      </c>
      <c r="G109" s="147"/>
      <c r="H109" s="147">
        <v>10986.3364655172</v>
      </c>
      <c r="I109" s="151">
        <f t="shared" si="1"/>
        <v>0.661628212316604</v>
      </c>
      <c r="J109" s="147">
        <v>-5618.6635344828</v>
      </c>
      <c r="K109" s="152"/>
      <c r="L109" s="152"/>
    </row>
    <row r="110" spans="1:12">
      <c r="A110" s="142" t="s">
        <v>4780</v>
      </c>
      <c r="B110" s="142">
        <v>108</v>
      </c>
      <c r="C110" s="142" t="s">
        <v>821</v>
      </c>
      <c r="D110" s="142" t="s">
        <v>4781</v>
      </c>
      <c r="E110" s="142" t="s">
        <v>4782</v>
      </c>
      <c r="F110" s="147">
        <v>33210</v>
      </c>
      <c r="G110" s="147"/>
      <c r="H110" s="147">
        <v>78473.8230172413</v>
      </c>
      <c r="I110" s="151">
        <f t="shared" si="1"/>
        <v>2.36295763376216</v>
      </c>
      <c r="J110" s="147">
        <v>45263.8230172413</v>
      </c>
      <c r="K110" s="152"/>
      <c r="L110" s="152"/>
    </row>
    <row r="111" spans="1:12">
      <c r="A111" s="142" t="s">
        <v>4780</v>
      </c>
      <c r="B111" s="142">
        <v>109</v>
      </c>
      <c r="C111" s="142" t="s">
        <v>3075</v>
      </c>
      <c r="D111" s="142" t="s">
        <v>4781</v>
      </c>
      <c r="E111" s="142" t="s">
        <v>4782</v>
      </c>
      <c r="F111" s="147">
        <v>33210</v>
      </c>
      <c r="G111" s="147"/>
      <c r="H111" s="147">
        <v>0</v>
      </c>
      <c r="I111" s="151">
        <f t="shared" si="1"/>
        <v>0</v>
      </c>
      <c r="J111" s="147">
        <v>-33210</v>
      </c>
      <c r="K111" s="152"/>
      <c r="L111" s="152"/>
    </row>
    <row r="112" spans="1:12">
      <c r="A112" s="142" t="s">
        <v>4780</v>
      </c>
      <c r="B112" s="142">
        <v>110</v>
      </c>
      <c r="C112" s="142" t="s">
        <v>822</v>
      </c>
      <c r="D112" s="142" t="s">
        <v>4781</v>
      </c>
      <c r="E112" s="142" t="s">
        <v>4782</v>
      </c>
      <c r="F112" s="147">
        <v>33210</v>
      </c>
      <c r="G112" s="147"/>
      <c r="H112" s="147">
        <v>10986.3364655172</v>
      </c>
      <c r="I112" s="151">
        <f t="shared" si="1"/>
        <v>0.330814106158302</v>
      </c>
      <c r="J112" s="147">
        <v>-22223.6635344828</v>
      </c>
      <c r="K112" s="152"/>
      <c r="L112" s="152"/>
    </row>
    <row r="113" spans="1:12">
      <c r="A113" s="142" t="s">
        <v>4780</v>
      </c>
      <c r="B113" s="142">
        <v>111</v>
      </c>
      <c r="C113" s="142" t="s">
        <v>4710</v>
      </c>
      <c r="D113" s="142" t="s">
        <v>4785</v>
      </c>
      <c r="E113" s="142" t="s">
        <v>4782</v>
      </c>
      <c r="F113" s="147">
        <v>33210</v>
      </c>
      <c r="G113" s="147"/>
      <c r="H113" s="147">
        <v>0</v>
      </c>
      <c r="I113" s="151">
        <f t="shared" si="1"/>
        <v>0</v>
      </c>
      <c r="J113" s="147">
        <v>-33210</v>
      </c>
      <c r="K113" s="152"/>
      <c r="L113" s="152"/>
    </row>
    <row r="114" spans="1:12">
      <c r="A114" s="157" t="s">
        <v>4780</v>
      </c>
      <c r="B114" s="157">
        <v>112</v>
      </c>
      <c r="C114" s="157" t="s">
        <v>807</v>
      </c>
      <c r="D114" s="157" t="s">
        <v>4781</v>
      </c>
      <c r="E114" s="157" t="s">
        <v>4782</v>
      </c>
      <c r="F114" s="158">
        <v>33210</v>
      </c>
      <c r="G114" s="158"/>
      <c r="H114" s="158">
        <v>0</v>
      </c>
      <c r="I114" s="151">
        <f t="shared" si="1"/>
        <v>0</v>
      </c>
      <c r="J114" s="158">
        <v>-33210</v>
      </c>
      <c r="K114" s="160" t="s">
        <v>4786</v>
      </c>
      <c r="L114" s="160" t="s">
        <v>519</v>
      </c>
    </row>
    <row r="115" spans="1:12">
      <c r="A115" s="157" t="s">
        <v>4780</v>
      </c>
      <c r="B115" s="157">
        <v>113</v>
      </c>
      <c r="C115" s="157" t="s">
        <v>810</v>
      </c>
      <c r="D115" s="157" t="s">
        <v>4781</v>
      </c>
      <c r="E115" s="157" t="s">
        <v>4782</v>
      </c>
      <c r="F115" s="158">
        <v>33210</v>
      </c>
      <c r="G115" s="158"/>
      <c r="H115" s="158">
        <v>0</v>
      </c>
      <c r="I115" s="151">
        <f t="shared" si="1"/>
        <v>0</v>
      </c>
      <c r="J115" s="158">
        <v>-33210</v>
      </c>
      <c r="K115" s="160" t="s">
        <v>4786</v>
      </c>
      <c r="L115" s="160" t="s">
        <v>519</v>
      </c>
    </row>
    <row r="116" spans="1:12">
      <c r="A116" s="142" t="s">
        <v>4780</v>
      </c>
      <c r="B116" s="142">
        <v>114</v>
      </c>
      <c r="C116" s="142" t="s">
        <v>813</v>
      </c>
      <c r="D116" s="142" t="s">
        <v>4781</v>
      </c>
      <c r="E116" s="142" t="s">
        <v>4782</v>
      </c>
      <c r="F116" s="147">
        <v>33210</v>
      </c>
      <c r="G116" s="147"/>
      <c r="H116" s="147">
        <v>6277.9065517241</v>
      </c>
      <c r="I116" s="151">
        <f t="shared" si="1"/>
        <v>0.189036632090458</v>
      </c>
      <c r="J116" s="147">
        <v>-26932.0934482759</v>
      </c>
      <c r="K116" s="152"/>
      <c r="L116" s="152"/>
    </row>
    <row r="117" spans="1:12">
      <c r="A117" s="142" t="s">
        <v>4780</v>
      </c>
      <c r="B117" s="142">
        <v>115</v>
      </c>
      <c r="C117" s="142" t="s">
        <v>818</v>
      </c>
      <c r="D117" s="142" t="s">
        <v>4781</v>
      </c>
      <c r="E117" s="142" t="s">
        <v>4782</v>
      </c>
      <c r="F117" s="147">
        <v>33210</v>
      </c>
      <c r="G117" s="147"/>
      <c r="H117" s="147">
        <v>0</v>
      </c>
      <c r="I117" s="151">
        <f t="shared" si="1"/>
        <v>0</v>
      </c>
      <c r="J117" s="147">
        <v>-33210</v>
      </c>
      <c r="K117" s="152"/>
      <c r="L117" s="152"/>
    </row>
    <row r="118" spans="1:12">
      <c r="A118" s="142" t="s">
        <v>4780</v>
      </c>
      <c r="B118" s="142">
        <v>116</v>
      </c>
      <c r="C118" s="142" t="s">
        <v>794</v>
      </c>
      <c r="D118" s="142" t="s">
        <v>4781</v>
      </c>
      <c r="E118" s="142" t="s">
        <v>4782</v>
      </c>
      <c r="F118" s="147">
        <v>33210</v>
      </c>
      <c r="G118" s="147"/>
      <c r="H118" s="147">
        <v>10986.3364655172</v>
      </c>
      <c r="I118" s="151">
        <f t="shared" si="1"/>
        <v>0.330814106158302</v>
      </c>
      <c r="J118" s="147">
        <v>-22223.6635344828</v>
      </c>
      <c r="K118" s="152"/>
      <c r="L118" s="152"/>
    </row>
    <row r="119" spans="1:12">
      <c r="A119" s="142" t="s">
        <v>4780</v>
      </c>
      <c r="B119" s="142">
        <v>117</v>
      </c>
      <c r="C119" s="142" t="s">
        <v>275</v>
      </c>
      <c r="D119" s="142" t="s">
        <v>4781</v>
      </c>
      <c r="E119" s="142" t="s">
        <v>4782</v>
      </c>
      <c r="F119" s="147">
        <v>33210</v>
      </c>
      <c r="G119" s="147"/>
      <c r="H119" s="147">
        <v>17264.2430172413</v>
      </c>
      <c r="I119" s="151">
        <f t="shared" si="1"/>
        <v>0.519850738248759</v>
      </c>
      <c r="J119" s="147">
        <v>-15945.7569827587</v>
      </c>
      <c r="K119" s="152"/>
      <c r="L119" s="152"/>
    </row>
    <row r="120" spans="1:12">
      <c r="A120" s="142" t="s">
        <v>4780</v>
      </c>
      <c r="B120" s="142">
        <v>118</v>
      </c>
      <c r="C120" s="142" t="s">
        <v>3400</v>
      </c>
      <c r="D120" s="142" t="s">
        <v>4781</v>
      </c>
      <c r="E120" s="142" t="s">
        <v>4782</v>
      </c>
      <c r="F120" s="147">
        <v>33210</v>
      </c>
      <c r="G120" s="147"/>
      <c r="H120" s="147">
        <v>26681.0864655172</v>
      </c>
      <c r="I120" s="151">
        <f t="shared" si="1"/>
        <v>0.803405193180283</v>
      </c>
      <c r="J120" s="147">
        <v>-6528.9135344828</v>
      </c>
      <c r="K120" s="152"/>
      <c r="L120" s="152"/>
    </row>
    <row r="121" spans="1:12">
      <c r="A121" s="142" t="s">
        <v>4780</v>
      </c>
      <c r="B121" s="142">
        <v>119</v>
      </c>
      <c r="C121" s="142" t="s">
        <v>853</v>
      </c>
      <c r="D121" s="142" t="s">
        <v>4781</v>
      </c>
      <c r="E121" s="142" t="s">
        <v>4782</v>
      </c>
      <c r="F121" s="147">
        <v>33210</v>
      </c>
      <c r="G121" s="147"/>
      <c r="H121" s="147">
        <v>80043.3131896552</v>
      </c>
      <c r="I121" s="151">
        <f t="shared" si="1"/>
        <v>2.41021719932717</v>
      </c>
      <c r="J121" s="147">
        <v>46833.3131896552</v>
      </c>
      <c r="K121" s="152"/>
      <c r="L121" s="152"/>
    </row>
    <row r="122" spans="1:12">
      <c r="A122" s="142" t="s">
        <v>4780</v>
      </c>
      <c r="B122" s="142">
        <v>120</v>
      </c>
      <c r="C122" s="142" t="s">
        <v>849</v>
      </c>
      <c r="D122" s="142" t="s">
        <v>4781</v>
      </c>
      <c r="E122" s="142" t="s">
        <v>4782</v>
      </c>
      <c r="F122" s="147">
        <v>33210</v>
      </c>
      <c r="G122" s="147"/>
      <c r="H122" s="147">
        <v>7847.3831896552</v>
      </c>
      <c r="I122" s="151">
        <f t="shared" si="1"/>
        <v>0.236295790113074</v>
      </c>
      <c r="J122" s="147">
        <v>-25362.6168103448</v>
      </c>
      <c r="K122" s="152"/>
      <c r="L122" s="152"/>
    </row>
    <row r="123" spans="1:12">
      <c r="A123" s="142" t="s">
        <v>4780</v>
      </c>
      <c r="B123" s="142">
        <v>121</v>
      </c>
      <c r="C123" s="142" t="s">
        <v>837</v>
      </c>
      <c r="D123" s="142" t="s">
        <v>4781</v>
      </c>
      <c r="E123" s="142" t="s">
        <v>4782</v>
      </c>
      <c r="F123" s="147">
        <v>33210</v>
      </c>
      <c r="G123" s="147"/>
      <c r="H123" s="147">
        <v>7847.3831896552</v>
      </c>
      <c r="I123" s="151">
        <f t="shared" si="1"/>
        <v>0.236295790113074</v>
      </c>
      <c r="J123" s="147">
        <v>-25362.6168103448</v>
      </c>
      <c r="K123" s="152"/>
      <c r="L123" s="152"/>
    </row>
    <row r="124" spans="1:12">
      <c r="A124" s="142" t="s">
        <v>4780</v>
      </c>
      <c r="B124" s="142">
        <v>122</v>
      </c>
      <c r="C124" s="142" t="s">
        <v>906</v>
      </c>
      <c r="D124" s="142" t="s">
        <v>4781</v>
      </c>
      <c r="E124" s="142" t="s">
        <v>4782</v>
      </c>
      <c r="F124" s="147">
        <v>33210</v>
      </c>
      <c r="G124" s="147"/>
      <c r="H124" s="147">
        <v>0</v>
      </c>
      <c r="I124" s="151">
        <f t="shared" si="1"/>
        <v>0</v>
      </c>
      <c r="J124" s="147">
        <v>-33210</v>
      </c>
      <c r="K124" s="152"/>
      <c r="L124" s="152"/>
    </row>
    <row r="125" spans="1:12">
      <c r="A125" s="142" t="s">
        <v>4780</v>
      </c>
      <c r="B125" s="142">
        <v>123</v>
      </c>
      <c r="C125" s="142" t="s">
        <v>908</v>
      </c>
      <c r="D125" s="142" t="s">
        <v>4781</v>
      </c>
      <c r="E125" s="142" t="s">
        <v>4782</v>
      </c>
      <c r="F125" s="147">
        <v>33210</v>
      </c>
      <c r="G125" s="147"/>
      <c r="H125" s="147">
        <v>0</v>
      </c>
      <c r="I125" s="151">
        <f t="shared" si="1"/>
        <v>0</v>
      </c>
      <c r="J125" s="147">
        <v>-33210</v>
      </c>
      <c r="K125" s="152"/>
      <c r="L125" s="152"/>
    </row>
    <row r="126" spans="1:12">
      <c r="A126" s="142" t="s">
        <v>4780</v>
      </c>
      <c r="B126" s="142">
        <v>124</v>
      </c>
      <c r="C126" s="142" t="s">
        <v>841</v>
      </c>
      <c r="D126" s="142" t="s">
        <v>4781</v>
      </c>
      <c r="E126" s="142" t="s">
        <v>4782</v>
      </c>
      <c r="F126" s="147">
        <v>33210</v>
      </c>
      <c r="G126" s="147"/>
      <c r="H126" s="147">
        <v>0</v>
      </c>
      <c r="I126" s="151">
        <f t="shared" si="1"/>
        <v>0</v>
      </c>
      <c r="J126" s="147">
        <v>-33210</v>
      </c>
      <c r="K126" s="152"/>
      <c r="L126" s="152"/>
    </row>
    <row r="127" spans="1:12">
      <c r="A127" s="142" t="s">
        <v>4780</v>
      </c>
      <c r="B127" s="142">
        <v>125</v>
      </c>
      <c r="C127" s="142" t="s">
        <v>900</v>
      </c>
      <c r="D127" s="142" t="s">
        <v>4781</v>
      </c>
      <c r="E127" s="142" t="s">
        <v>4782</v>
      </c>
      <c r="F127" s="147">
        <v>33210</v>
      </c>
      <c r="G127" s="147"/>
      <c r="H127" s="147">
        <v>6277.9065517241</v>
      </c>
      <c r="I127" s="151">
        <f t="shared" si="1"/>
        <v>0.189036632090458</v>
      </c>
      <c r="J127" s="147">
        <v>-26932.0934482759</v>
      </c>
      <c r="K127" s="152"/>
      <c r="L127" s="152"/>
    </row>
    <row r="128" spans="1:12">
      <c r="A128" s="142" t="s">
        <v>4780</v>
      </c>
      <c r="B128" s="142">
        <v>126</v>
      </c>
      <c r="C128" s="142" t="s">
        <v>912</v>
      </c>
      <c r="D128" s="142" t="s">
        <v>4781</v>
      </c>
      <c r="E128" s="142" t="s">
        <v>4782</v>
      </c>
      <c r="F128" s="147">
        <v>33210</v>
      </c>
      <c r="G128" s="147"/>
      <c r="H128" s="147">
        <v>75334.8764655172</v>
      </c>
      <c r="I128" s="151">
        <f t="shared" si="1"/>
        <v>2.26843952019022</v>
      </c>
      <c r="J128" s="147">
        <v>42124.8764655172</v>
      </c>
      <c r="K128" s="152"/>
      <c r="L128" s="152"/>
    </row>
    <row r="129" spans="1:12">
      <c r="A129" s="142" t="s">
        <v>4780</v>
      </c>
      <c r="B129" s="142">
        <v>127</v>
      </c>
      <c r="C129" s="142" t="s">
        <v>940</v>
      </c>
      <c r="D129" s="142" t="s">
        <v>4781</v>
      </c>
      <c r="E129" s="142" t="s">
        <v>4782</v>
      </c>
      <c r="F129" s="147">
        <v>16605</v>
      </c>
      <c r="G129" s="147"/>
      <c r="H129" s="147">
        <v>0</v>
      </c>
      <c r="I129" s="151">
        <f t="shared" si="1"/>
        <v>0</v>
      </c>
      <c r="J129" s="147">
        <v>-16605</v>
      </c>
      <c r="K129" s="152"/>
      <c r="L129" s="152"/>
    </row>
    <row r="130" spans="1:12">
      <c r="A130" s="142" t="s">
        <v>4780</v>
      </c>
      <c r="B130" s="142">
        <v>128</v>
      </c>
      <c r="C130" s="142" t="s">
        <v>942</v>
      </c>
      <c r="D130" s="142" t="s">
        <v>4781</v>
      </c>
      <c r="E130" s="142" t="s">
        <v>4782</v>
      </c>
      <c r="F130" s="147">
        <v>16605</v>
      </c>
      <c r="G130" s="147"/>
      <c r="H130" s="147">
        <v>0</v>
      </c>
      <c r="I130" s="151">
        <f t="shared" si="1"/>
        <v>0</v>
      </c>
      <c r="J130" s="147">
        <v>-16605</v>
      </c>
      <c r="K130" s="152"/>
      <c r="L130" s="152"/>
    </row>
    <row r="131" spans="1:12">
      <c r="A131" s="142" t="s">
        <v>4780</v>
      </c>
      <c r="B131" s="142">
        <v>129</v>
      </c>
      <c r="C131" s="142" t="s">
        <v>932</v>
      </c>
      <c r="D131" s="142" t="s">
        <v>4781</v>
      </c>
      <c r="E131" s="142" t="s">
        <v>4782</v>
      </c>
      <c r="F131" s="147">
        <v>33210</v>
      </c>
      <c r="G131" s="147"/>
      <c r="H131" s="147">
        <v>0</v>
      </c>
      <c r="I131" s="151">
        <f t="shared" si="1"/>
        <v>0</v>
      </c>
      <c r="J131" s="147">
        <v>-33210</v>
      </c>
      <c r="K131" s="152"/>
      <c r="L131" s="152"/>
    </row>
    <row r="132" spans="1:12">
      <c r="A132" s="142" t="s">
        <v>4780</v>
      </c>
      <c r="B132" s="142">
        <v>130</v>
      </c>
      <c r="C132" s="142" t="s">
        <v>944</v>
      </c>
      <c r="D132" s="142" t="s">
        <v>4781</v>
      </c>
      <c r="E132" s="142" t="s">
        <v>4782</v>
      </c>
      <c r="F132" s="147">
        <v>33210</v>
      </c>
      <c r="G132" s="147"/>
      <c r="H132" s="147">
        <v>0</v>
      </c>
      <c r="I132" s="151">
        <f t="shared" ref="I132:I195" si="2">H132/F132</f>
        <v>0</v>
      </c>
      <c r="J132" s="147">
        <v>-33210</v>
      </c>
      <c r="K132" s="152"/>
      <c r="L132" s="152"/>
    </row>
    <row r="133" spans="1:12">
      <c r="A133" s="142" t="s">
        <v>4780</v>
      </c>
      <c r="B133" s="142">
        <v>131</v>
      </c>
      <c r="C133" s="142" t="s">
        <v>946</v>
      </c>
      <c r="D133" s="142" t="s">
        <v>4781</v>
      </c>
      <c r="E133" s="142" t="s">
        <v>4782</v>
      </c>
      <c r="F133" s="147">
        <v>16605</v>
      </c>
      <c r="G133" s="147"/>
      <c r="H133" s="147">
        <v>0</v>
      </c>
      <c r="I133" s="151">
        <f t="shared" si="2"/>
        <v>0</v>
      </c>
      <c r="J133" s="147">
        <v>-16605</v>
      </c>
      <c r="K133" s="152"/>
      <c r="L133" s="152"/>
    </row>
    <row r="134" spans="1:12">
      <c r="A134" s="142" t="s">
        <v>4780</v>
      </c>
      <c r="B134" s="142">
        <v>132</v>
      </c>
      <c r="C134" s="142" t="s">
        <v>948</v>
      </c>
      <c r="D134" s="142" t="s">
        <v>4781</v>
      </c>
      <c r="E134" s="142" t="s">
        <v>4782</v>
      </c>
      <c r="F134" s="147">
        <v>16605</v>
      </c>
      <c r="G134" s="147"/>
      <c r="H134" s="147">
        <v>0</v>
      </c>
      <c r="I134" s="151">
        <f t="shared" si="2"/>
        <v>0</v>
      </c>
      <c r="J134" s="147">
        <v>-16605</v>
      </c>
      <c r="K134" s="152"/>
      <c r="L134" s="152"/>
    </row>
    <row r="135" spans="1:12">
      <c r="A135" s="142" t="s">
        <v>4780</v>
      </c>
      <c r="B135" s="142">
        <v>133</v>
      </c>
      <c r="C135" s="142" t="s">
        <v>950</v>
      </c>
      <c r="D135" s="142" t="s">
        <v>4781</v>
      </c>
      <c r="E135" s="142" t="s">
        <v>4782</v>
      </c>
      <c r="F135" s="147">
        <v>16605</v>
      </c>
      <c r="G135" s="147"/>
      <c r="H135" s="147">
        <v>0</v>
      </c>
      <c r="I135" s="151">
        <f t="shared" si="2"/>
        <v>0</v>
      </c>
      <c r="J135" s="147">
        <v>-16605</v>
      </c>
      <c r="K135" s="152"/>
      <c r="L135" s="152"/>
    </row>
    <row r="136" spans="1:12">
      <c r="A136" s="142" t="s">
        <v>4780</v>
      </c>
      <c r="B136" s="142">
        <v>134</v>
      </c>
      <c r="C136" s="142" t="s">
        <v>929</v>
      </c>
      <c r="D136" s="142" t="s">
        <v>4781</v>
      </c>
      <c r="E136" s="142" t="s">
        <v>4782</v>
      </c>
      <c r="F136" s="147">
        <v>16605</v>
      </c>
      <c r="G136" s="147"/>
      <c r="H136" s="147">
        <v>7847.3831896552</v>
      </c>
      <c r="I136" s="151">
        <f t="shared" si="2"/>
        <v>0.472591580226149</v>
      </c>
      <c r="J136" s="147">
        <v>-8757.6168103448</v>
      </c>
      <c r="K136" s="152"/>
      <c r="L136" s="152"/>
    </row>
    <row r="137" spans="1:12">
      <c r="A137" s="142" t="s">
        <v>4780</v>
      </c>
      <c r="B137" s="142">
        <v>135</v>
      </c>
      <c r="C137" s="142" t="s">
        <v>953</v>
      </c>
      <c r="D137" s="142" t="s">
        <v>4781</v>
      </c>
      <c r="E137" s="142" t="s">
        <v>4782</v>
      </c>
      <c r="F137" s="147">
        <v>16605</v>
      </c>
      <c r="G137" s="147"/>
      <c r="H137" s="147">
        <v>0</v>
      </c>
      <c r="I137" s="151">
        <f t="shared" si="2"/>
        <v>0</v>
      </c>
      <c r="J137" s="147">
        <v>-16605</v>
      </c>
      <c r="K137" s="152"/>
      <c r="L137" s="152"/>
    </row>
    <row r="138" spans="1:12">
      <c r="A138" s="142" t="s">
        <v>4780</v>
      </c>
      <c r="B138" s="142">
        <v>136</v>
      </c>
      <c r="C138" s="142" t="s">
        <v>900</v>
      </c>
      <c r="D138" s="142" t="s">
        <v>4781</v>
      </c>
      <c r="E138" s="142" t="s">
        <v>4782</v>
      </c>
      <c r="F138" s="147">
        <v>16605</v>
      </c>
      <c r="G138" s="147"/>
      <c r="H138" s="147">
        <v>0</v>
      </c>
      <c r="I138" s="151">
        <f t="shared" si="2"/>
        <v>0</v>
      </c>
      <c r="J138" s="147">
        <v>-16605</v>
      </c>
      <c r="K138" s="152"/>
      <c r="L138" s="152"/>
    </row>
    <row r="139" spans="1:12">
      <c r="A139" s="157" t="s">
        <v>4780</v>
      </c>
      <c r="B139" s="157">
        <v>137</v>
      </c>
      <c r="C139" s="157" t="s">
        <v>965</v>
      </c>
      <c r="D139" s="157" t="s">
        <v>4781</v>
      </c>
      <c r="E139" s="157" t="s">
        <v>4782</v>
      </c>
      <c r="F139" s="158">
        <v>16605</v>
      </c>
      <c r="G139" s="158"/>
      <c r="H139" s="158">
        <v>273088.973189655</v>
      </c>
      <c r="I139" s="151">
        <f t="shared" si="2"/>
        <v>16.4461892917588</v>
      </c>
      <c r="J139" s="158">
        <v>256483.973189655</v>
      </c>
      <c r="K139" s="160" t="s">
        <v>4783</v>
      </c>
      <c r="L139" s="160" t="s">
        <v>4787</v>
      </c>
    </row>
    <row r="140" spans="1:12">
      <c r="A140" s="142" t="s">
        <v>4780</v>
      </c>
      <c r="B140" s="142">
        <v>138</v>
      </c>
      <c r="C140" s="142" t="s">
        <v>1002</v>
      </c>
      <c r="D140" s="142" t="s">
        <v>4781</v>
      </c>
      <c r="E140" s="142" t="s">
        <v>4782</v>
      </c>
      <c r="F140" s="147">
        <v>16605</v>
      </c>
      <c r="G140" s="147"/>
      <c r="H140" s="147">
        <v>14125.2897413793</v>
      </c>
      <c r="I140" s="151">
        <f t="shared" si="2"/>
        <v>0.850664844407064</v>
      </c>
      <c r="J140" s="147">
        <v>-2479.7102586207</v>
      </c>
      <c r="K140" s="152"/>
      <c r="L140" s="152"/>
    </row>
    <row r="141" spans="1:12">
      <c r="A141" s="142" t="s">
        <v>4780</v>
      </c>
      <c r="B141" s="142">
        <v>139</v>
      </c>
      <c r="C141" s="142" t="s">
        <v>1163</v>
      </c>
      <c r="D141" s="142" t="s">
        <v>4781</v>
      </c>
      <c r="E141" s="142" t="s">
        <v>4782</v>
      </c>
      <c r="F141" s="147">
        <v>33210</v>
      </c>
      <c r="G141" s="147"/>
      <c r="H141" s="147">
        <v>0</v>
      </c>
      <c r="I141" s="151">
        <f t="shared" si="2"/>
        <v>0</v>
      </c>
      <c r="J141" s="147">
        <v>-33210</v>
      </c>
      <c r="K141" s="152"/>
      <c r="L141" s="152"/>
    </row>
    <row r="142" spans="1:12">
      <c r="A142" s="142" t="s">
        <v>4780</v>
      </c>
      <c r="B142" s="142">
        <v>140</v>
      </c>
      <c r="C142" s="142" t="s">
        <v>1148</v>
      </c>
      <c r="D142" s="142" t="s">
        <v>4781</v>
      </c>
      <c r="E142" s="142" t="s">
        <v>4782</v>
      </c>
      <c r="F142" s="147">
        <v>33210</v>
      </c>
      <c r="G142" s="147"/>
      <c r="H142" s="147">
        <v>7847.3831896552</v>
      </c>
      <c r="I142" s="151">
        <f t="shared" si="2"/>
        <v>0.236295790113074</v>
      </c>
      <c r="J142" s="147">
        <v>-25362.6168103448</v>
      </c>
      <c r="K142" s="152"/>
      <c r="L142" s="152"/>
    </row>
    <row r="143" spans="1:12">
      <c r="A143" s="142" t="s">
        <v>4780</v>
      </c>
      <c r="B143" s="142">
        <v>141</v>
      </c>
      <c r="C143" s="142" t="s">
        <v>1269</v>
      </c>
      <c r="D143" s="142" t="s">
        <v>4781</v>
      </c>
      <c r="E143" s="142" t="s">
        <v>4782</v>
      </c>
      <c r="F143" s="147">
        <v>3321</v>
      </c>
      <c r="G143" s="147"/>
      <c r="H143" s="147">
        <v>0</v>
      </c>
      <c r="I143" s="151">
        <f t="shared" si="2"/>
        <v>0</v>
      </c>
      <c r="J143" s="147">
        <v>-3321</v>
      </c>
      <c r="K143" s="152"/>
      <c r="L143" s="152"/>
    </row>
    <row r="144" spans="1:12">
      <c r="A144" s="142" t="s">
        <v>4780</v>
      </c>
      <c r="B144" s="142">
        <v>142</v>
      </c>
      <c r="C144" s="142" t="s">
        <v>1271</v>
      </c>
      <c r="D144" s="142" t="s">
        <v>4781</v>
      </c>
      <c r="E144" s="142" t="s">
        <v>4782</v>
      </c>
      <c r="F144" s="147">
        <v>3321</v>
      </c>
      <c r="G144" s="147"/>
      <c r="H144" s="147">
        <v>0</v>
      </c>
      <c r="I144" s="151">
        <f t="shared" si="2"/>
        <v>0</v>
      </c>
      <c r="J144" s="147">
        <v>-3321</v>
      </c>
      <c r="K144" s="152"/>
      <c r="L144" s="152"/>
    </row>
    <row r="145" spans="1:12">
      <c r="A145" s="142" t="s">
        <v>4780</v>
      </c>
      <c r="B145" s="142">
        <v>143</v>
      </c>
      <c r="C145" s="142" t="s">
        <v>1273</v>
      </c>
      <c r="D145" s="142" t="s">
        <v>4781</v>
      </c>
      <c r="E145" s="142" t="s">
        <v>4782</v>
      </c>
      <c r="F145" s="147">
        <v>3321</v>
      </c>
      <c r="G145" s="147"/>
      <c r="H145" s="147">
        <v>0</v>
      </c>
      <c r="I145" s="151">
        <f t="shared" si="2"/>
        <v>0</v>
      </c>
      <c r="J145" s="147">
        <v>-3321</v>
      </c>
      <c r="K145" s="152"/>
      <c r="L145" s="152"/>
    </row>
    <row r="146" spans="1:12">
      <c r="A146" s="142" t="s">
        <v>4780</v>
      </c>
      <c r="B146" s="142">
        <v>144</v>
      </c>
      <c r="C146" s="142" t="s">
        <v>1275</v>
      </c>
      <c r="D146" s="142" t="s">
        <v>4781</v>
      </c>
      <c r="E146" s="142" t="s">
        <v>4782</v>
      </c>
      <c r="F146" s="147">
        <v>3321</v>
      </c>
      <c r="G146" s="147"/>
      <c r="H146" s="147">
        <v>0</v>
      </c>
      <c r="I146" s="151">
        <f t="shared" si="2"/>
        <v>0</v>
      </c>
      <c r="J146" s="147">
        <v>-3321</v>
      </c>
      <c r="K146" s="152"/>
      <c r="L146" s="152"/>
    </row>
    <row r="147" spans="1:12">
      <c r="A147" s="142" t="s">
        <v>4780</v>
      </c>
      <c r="B147" s="142">
        <v>145</v>
      </c>
      <c r="C147" s="142" t="s">
        <v>1277</v>
      </c>
      <c r="D147" s="142" t="s">
        <v>4781</v>
      </c>
      <c r="E147" s="142" t="s">
        <v>4782</v>
      </c>
      <c r="F147" s="147">
        <v>3321</v>
      </c>
      <c r="G147" s="147"/>
      <c r="H147" s="147">
        <v>0</v>
      </c>
      <c r="I147" s="151">
        <f t="shared" si="2"/>
        <v>0</v>
      </c>
      <c r="J147" s="147">
        <v>-3321</v>
      </c>
      <c r="K147" s="152"/>
      <c r="L147" s="152"/>
    </row>
    <row r="148" spans="1:12">
      <c r="A148" s="142" t="s">
        <v>4780</v>
      </c>
      <c r="B148" s="142">
        <v>146</v>
      </c>
      <c r="C148" s="142" t="s">
        <v>2570</v>
      </c>
      <c r="D148" s="142" t="s">
        <v>4781</v>
      </c>
      <c r="E148" s="142" t="s">
        <v>4782</v>
      </c>
      <c r="F148" s="147">
        <v>33210</v>
      </c>
      <c r="G148" s="147"/>
      <c r="H148" s="147">
        <v>160086.696551724</v>
      </c>
      <c r="I148" s="151">
        <f t="shared" si="2"/>
        <v>4.82043651164481</v>
      </c>
      <c r="J148" s="147">
        <v>126876.696551724</v>
      </c>
      <c r="K148" s="152"/>
      <c r="L148" s="152"/>
    </row>
    <row r="149" spans="1:12">
      <c r="A149" s="142" t="s">
        <v>4780</v>
      </c>
      <c r="B149" s="142">
        <v>147</v>
      </c>
      <c r="C149" s="142" t="s">
        <v>995</v>
      </c>
      <c r="D149" s="142" t="s">
        <v>4781</v>
      </c>
      <c r="E149" s="142" t="s">
        <v>4782</v>
      </c>
      <c r="F149" s="147">
        <v>33210</v>
      </c>
      <c r="G149" s="147"/>
      <c r="H149" s="147">
        <v>329590.09</v>
      </c>
      <c r="I149" s="151">
        <f t="shared" si="2"/>
        <v>9.92442306534176</v>
      </c>
      <c r="J149" s="147">
        <v>296380.09</v>
      </c>
      <c r="K149" s="152"/>
      <c r="L149" s="152"/>
    </row>
    <row r="150" spans="1:12">
      <c r="A150" s="142" t="s">
        <v>4780</v>
      </c>
      <c r="B150" s="142">
        <v>148</v>
      </c>
      <c r="C150" s="142" t="s">
        <v>1691</v>
      </c>
      <c r="D150" s="142" t="s">
        <v>4781</v>
      </c>
      <c r="E150" s="142" t="s">
        <v>4782</v>
      </c>
      <c r="F150" s="147">
        <v>33210</v>
      </c>
      <c r="G150" s="147"/>
      <c r="H150" s="147">
        <v>56501.1396551724</v>
      </c>
      <c r="I150" s="151">
        <f t="shared" si="2"/>
        <v>1.70132910735238</v>
      </c>
      <c r="J150" s="147">
        <v>23291.1396551724</v>
      </c>
      <c r="K150" s="152"/>
      <c r="L150" s="152"/>
    </row>
    <row r="151" spans="1:12">
      <c r="A151" s="142" t="s">
        <v>4780</v>
      </c>
      <c r="B151" s="142">
        <v>149</v>
      </c>
      <c r="C151" s="142" t="s">
        <v>1672</v>
      </c>
      <c r="D151" s="142" t="s">
        <v>4781</v>
      </c>
      <c r="E151" s="142" t="s">
        <v>4782</v>
      </c>
      <c r="F151" s="147">
        <v>33210</v>
      </c>
      <c r="G151" s="147"/>
      <c r="H151" s="147">
        <v>43945.3464655172</v>
      </c>
      <c r="I151" s="151">
        <f t="shared" si="2"/>
        <v>1.32325644280389</v>
      </c>
      <c r="J151" s="147">
        <v>10735.3464655172</v>
      </c>
      <c r="K151" s="152"/>
      <c r="L151" s="152"/>
    </row>
    <row r="152" spans="1:12">
      <c r="A152" s="142" t="s">
        <v>4780</v>
      </c>
      <c r="B152" s="142">
        <v>150</v>
      </c>
      <c r="C152" s="142" t="s">
        <v>1269</v>
      </c>
      <c r="D152" s="142" t="s">
        <v>4781</v>
      </c>
      <c r="E152" s="142" t="s">
        <v>4782</v>
      </c>
      <c r="F152" s="147">
        <v>3321</v>
      </c>
      <c r="G152" s="147"/>
      <c r="H152" s="147">
        <v>0</v>
      </c>
      <c r="I152" s="151">
        <f t="shared" si="2"/>
        <v>0</v>
      </c>
      <c r="J152" s="147">
        <v>-3321</v>
      </c>
      <c r="K152" s="152"/>
      <c r="L152" s="152"/>
    </row>
    <row r="153" spans="1:12">
      <c r="A153" s="142" t="s">
        <v>4780</v>
      </c>
      <c r="B153" s="142">
        <v>151</v>
      </c>
      <c r="C153" s="142" t="s">
        <v>1280</v>
      </c>
      <c r="D153" s="142" t="s">
        <v>4781</v>
      </c>
      <c r="E153" s="142" t="s">
        <v>4782</v>
      </c>
      <c r="F153" s="147">
        <v>3321</v>
      </c>
      <c r="G153" s="147"/>
      <c r="H153" s="147">
        <v>0</v>
      </c>
      <c r="I153" s="151">
        <f t="shared" si="2"/>
        <v>0</v>
      </c>
      <c r="J153" s="147">
        <v>-3321</v>
      </c>
      <c r="K153" s="152"/>
      <c r="L153" s="152"/>
    </row>
    <row r="154" spans="1:12">
      <c r="A154" s="142" t="s">
        <v>4780</v>
      </c>
      <c r="B154" s="142">
        <v>152</v>
      </c>
      <c r="C154" s="142" t="s">
        <v>1282</v>
      </c>
      <c r="D154" s="142" t="s">
        <v>4781</v>
      </c>
      <c r="E154" s="142" t="s">
        <v>4782</v>
      </c>
      <c r="F154" s="147">
        <v>3321</v>
      </c>
      <c r="G154" s="147"/>
      <c r="H154" s="147">
        <v>0</v>
      </c>
      <c r="I154" s="151">
        <f t="shared" si="2"/>
        <v>0</v>
      </c>
      <c r="J154" s="147">
        <v>-3321</v>
      </c>
      <c r="K154" s="152"/>
      <c r="L154" s="152"/>
    </row>
    <row r="155" spans="1:12">
      <c r="A155" s="142" t="s">
        <v>4780</v>
      </c>
      <c r="B155" s="142">
        <v>153</v>
      </c>
      <c r="C155" s="142" t="s">
        <v>1344</v>
      </c>
      <c r="D155" s="142" t="s">
        <v>4781</v>
      </c>
      <c r="E155" s="142" t="s">
        <v>4782</v>
      </c>
      <c r="F155" s="147">
        <v>6642</v>
      </c>
      <c r="G155" s="147"/>
      <c r="H155" s="147">
        <v>92599.1365517241</v>
      </c>
      <c r="I155" s="151">
        <f t="shared" si="2"/>
        <v>13.9414538620482</v>
      </c>
      <c r="J155" s="147">
        <v>85957.1365517241</v>
      </c>
      <c r="K155" s="152"/>
      <c r="L155" s="152"/>
    </row>
    <row r="156" spans="1:12">
      <c r="A156" s="142" t="s">
        <v>4780</v>
      </c>
      <c r="B156" s="142">
        <v>154</v>
      </c>
      <c r="C156" s="142" t="s">
        <v>1414</v>
      </c>
      <c r="D156" s="142" t="s">
        <v>4781</v>
      </c>
      <c r="E156" s="142" t="s">
        <v>4782</v>
      </c>
      <c r="F156" s="147">
        <v>16605</v>
      </c>
      <c r="G156" s="147"/>
      <c r="H156" s="147">
        <v>0</v>
      </c>
      <c r="I156" s="151">
        <f t="shared" si="2"/>
        <v>0</v>
      </c>
      <c r="J156" s="147">
        <v>-16605</v>
      </c>
      <c r="K156" s="152"/>
      <c r="L156" s="152"/>
    </row>
    <row r="157" spans="1:12">
      <c r="A157" s="142" t="s">
        <v>4780</v>
      </c>
      <c r="B157" s="142">
        <v>155</v>
      </c>
      <c r="C157" s="142" t="s">
        <v>1397</v>
      </c>
      <c r="D157" s="142" t="s">
        <v>4781</v>
      </c>
      <c r="E157" s="142" t="s">
        <v>4782</v>
      </c>
      <c r="F157" s="147">
        <v>16605</v>
      </c>
      <c r="G157" s="147"/>
      <c r="H157" s="147">
        <v>0</v>
      </c>
      <c r="I157" s="151">
        <f t="shared" si="2"/>
        <v>0</v>
      </c>
      <c r="J157" s="147">
        <v>-16605</v>
      </c>
      <c r="K157" s="152"/>
      <c r="L157" s="152"/>
    </row>
    <row r="158" spans="1:12">
      <c r="A158" s="142" t="s">
        <v>4780</v>
      </c>
      <c r="B158" s="142">
        <v>156</v>
      </c>
      <c r="C158" s="142" t="s">
        <v>1376</v>
      </c>
      <c r="D158" s="142" t="s">
        <v>4781</v>
      </c>
      <c r="E158" s="142" t="s">
        <v>4782</v>
      </c>
      <c r="F158" s="147">
        <v>16605</v>
      </c>
      <c r="G158" s="147"/>
      <c r="H158" s="147">
        <v>15694.7663793103</v>
      </c>
      <c r="I158" s="151">
        <f t="shared" si="2"/>
        <v>0.945183160452291</v>
      </c>
      <c r="J158" s="147">
        <v>-910.2336206897</v>
      </c>
      <c r="K158" s="152"/>
      <c r="L158" s="152"/>
    </row>
    <row r="159" spans="1:12">
      <c r="A159" s="142" t="s">
        <v>4780</v>
      </c>
      <c r="B159" s="142">
        <v>157</v>
      </c>
      <c r="C159" s="142" t="s">
        <v>1386</v>
      </c>
      <c r="D159" s="142" t="s">
        <v>4781</v>
      </c>
      <c r="E159" s="142" t="s">
        <v>4782</v>
      </c>
      <c r="F159" s="147">
        <v>33210</v>
      </c>
      <c r="G159" s="147"/>
      <c r="H159" s="147">
        <v>0</v>
      </c>
      <c r="I159" s="151">
        <f t="shared" si="2"/>
        <v>0</v>
      </c>
      <c r="J159" s="147">
        <v>-33210</v>
      </c>
      <c r="K159" s="152"/>
      <c r="L159" s="152"/>
    </row>
    <row r="160" spans="1:12">
      <c r="A160" s="142" t="s">
        <v>4780</v>
      </c>
      <c r="B160" s="142">
        <v>158</v>
      </c>
      <c r="C160" s="142" t="s">
        <v>1388</v>
      </c>
      <c r="D160" s="142" t="s">
        <v>4781</v>
      </c>
      <c r="E160" s="142" t="s">
        <v>4782</v>
      </c>
      <c r="F160" s="147">
        <v>33210</v>
      </c>
      <c r="G160" s="147"/>
      <c r="H160" s="147">
        <v>0</v>
      </c>
      <c r="I160" s="151">
        <f t="shared" si="2"/>
        <v>0</v>
      </c>
      <c r="J160" s="147">
        <v>-33210</v>
      </c>
      <c r="K160" s="152"/>
      <c r="L160" s="152"/>
    </row>
    <row r="161" spans="1:12">
      <c r="A161" s="142" t="s">
        <v>4780</v>
      </c>
      <c r="B161" s="142">
        <v>159</v>
      </c>
      <c r="C161" s="142" t="s">
        <v>1391</v>
      </c>
      <c r="D161" s="142" t="s">
        <v>4781</v>
      </c>
      <c r="E161" s="142" t="s">
        <v>4782</v>
      </c>
      <c r="F161" s="147">
        <v>33210</v>
      </c>
      <c r="G161" s="147"/>
      <c r="H161" s="147">
        <v>0</v>
      </c>
      <c r="I161" s="151">
        <f t="shared" si="2"/>
        <v>0</v>
      </c>
      <c r="J161" s="147">
        <v>-33210</v>
      </c>
      <c r="K161" s="152"/>
      <c r="L161" s="152"/>
    </row>
    <row r="162" spans="1:12">
      <c r="A162" s="142" t="s">
        <v>4780</v>
      </c>
      <c r="B162" s="142">
        <v>160</v>
      </c>
      <c r="C162" s="142" t="s">
        <v>1339</v>
      </c>
      <c r="D162" s="142" t="s">
        <v>4781</v>
      </c>
      <c r="E162" s="142" t="s">
        <v>4782</v>
      </c>
      <c r="F162" s="147">
        <v>33210</v>
      </c>
      <c r="G162" s="147"/>
      <c r="H162" s="147">
        <v>7847.3831896552</v>
      </c>
      <c r="I162" s="151">
        <f t="shared" si="2"/>
        <v>0.236295790113074</v>
      </c>
      <c r="J162" s="147">
        <v>-25362.6168103448</v>
      </c>
      <c r="K162" s="152"/>
      <c r="L162" s="152"/>
    </row>
    <row r="163" spans="1:12">
      <c r="A163" s="142" t="s">
        <v>4780</v>
      </c>
      <c r="B163" s="142">
        <v>161</v>
      </c>
      <c r="C163" s="142" t="s">
        <v>1395</v>
      </c>
      <c r="D163" s="142" t="s">
        <v>4781</v>
      </c>
      <c r="E163" s="142" t="s">
        <v>4782</v>
      </c>
      <c r="F163" s="147">
        <v>33210</v>
      </c>
      <c r="G163" s="147"/>
      <c r="H163" s="147">
        <v>0</v>
      </c>
      <c r="I163" s="151">
        <f t="shared" si="2"/>
        <v>0</v>
      </c>
      <c r="J163" s="147">
        <v>-33210</v>
      </c>
      <c r="K163" s="152"/>
      <c r="L163" s="152"/>
    </row>
    <row r="164" spans="1:12">
      <c r="A164" s="142" t="s">
        <v>4780</v>
      </c>
      <c r="B164" s="142">
        <v>162</v>
      </c>
      <c r="C164" s="142" t="s">
        <v>1341</v>
      </c>
      <c r="D164" s="142" t="s">
        <v>4781</v>
      </c>
      <c r="E164" s="142" t="s">
        <v>4782</v>
      </c>
      <c r="F164" s="147">
        <v>33210</v>
      </c>
      <c r="G164" s="147"/>
      <c r="H164" s="147">
        <v>0</v>
      </c>
      <c r="I164" s="151">
        <f t="shared" si="2"/>
        <v>0</v>
      </c>
      <c r="J164" s="147">
        <v>-33210</v>
      </c>
      <c r="K164" s="152"/>
      <c r="L164" s="152"/>
    </row>
    <row r="165" spans="1:12">
      <c r="A165" s="142" t="s">
        <v>4780</v>
      </c>
      <c r="B165" s="142">
        <v>163</v>
      </c>
      <c r="C165" s="142" t="s">
        <v>1393</v>
      </c>
      <c r="D165" s="142" t="s">
        <v>4781</v>
      </c>
      <c r="E165" s="142" t="s">
        <v>4782</v>
      </c>
      <c r="F165" s="147">
        <v>33210</v>
      </c>
      <c r="G165" s="147"/>
      <c r="H165" s="147">
        <v>0</v>
      </c>
      <c r="I165" s="151">
        <f t="shared" si="2"/>
        <v>0</v>
      </c>
      <c r="J165" s="147">
        <v>-33210</v>
      </c>
      <c r="K165" s="152"/>
      <c r="L165" s="152"/>
    </row>
    <row r="166" spans="1:12">
      <c r="A166" s="142" t="s">
        <v>4780</v>
      </c>
      <c r="B166" s="142">
        <v>164</v>
      </c>
      <c r="C166" s="142" t="s">
        <v>1399</v>
      </c>
      <c r="D166" s="142" t="s">
        <v>4781</v>
      </c>
      <c r="E166" s="142" t="s">
        <v>4782</v>
      </c>
      <c r="F166" s="147">
        <v>33210</v>
      </c>
      <c r="G166" s="147"/>
      <c r="H166" s="147">
        <v>0</v>
      </c>
      <c r="I166" s="151">
        <f t="shared" si="2"/>
        <v>0</v>
      </c>
      <c r="J166" s="147">
        <v>-33210</v>
      </c>
      <c r="K166" s="152"/>
      <c r="L166" s="152"/>
    </row>
    <row r="167" spans="1:12">
      <c r="A167" s="142" t="s">
        <v>4780</v>
      </c>
      <c r="B167" s="142">
        <v>165</v>
      </c>
      <c r="C167" s="142" t="s">
        <v>1401</v>
      </c>
      <c r="D167" s="142" t="s">
        <v>4781</v>
      </c>
      <c r="E167" s="142" t="s">
        <v>4782</v>
      </c>
      <c r="F167" s="147">
        <v>16605</v>
      </c>
      <c r="G167" s="147"/>
      <c r="H167" s="147">
        <v>0</v>
      </c>
      <c r="I167" s="151">
        <f t="shared" si="2"/>
        <v>0</v>
      </c>
      <c r="J167" s="147">
        <v>-16605</v>
      </c>
      <c r="K167" s="152"/>
      <c r="L167" s="152"/>
    </row>
    <row r="168" spans="1:12">
      <c r="A168" s="142" t="s">
        <v>4780</v>
      </c>
      <c r="B168" s="142">
        <v>166</v>
      </c>
      <c r="C168" s="142" t="s">
        <v>1403</v>
      </c>
      <c r="D168" s="142" t="s">
        <v>4781</v>
      </c>
      <c r="E168" s="142" t="s">
        <v>4782</v>
      </c>
      <c r="F168" s="147">
        <v>33210</v>
      </c>
      <c r="G168" s="147"/>
      <c r="H168" s="147">
        <v>0</v>
      </c>
      <c r="I168" s="151">
        <f t="shared" si="2"/>
        <v>0</v>
      </c>
      <c r="J168" s="147">
        <v>-33210</v>
      </c>
      <c r="K168" s="152"/>
      <c r="L168" s="152"/>
    </row>
    <row r="169" spans="1:12">
      <c r="A169" s="142" t="s">
        <v>4780</v>
      </c>
      <c r="B169" s="142">
        <v>167</v>
      </c>
      <c r="C169" s="142" t="s">
        <v>1405</v>
      </c>
      <c r="D169" s="142" t="s">
        <v>4781</v>
      </c>
      <c r="E169" s="142" t="s">
        <v>4782</v>
      </c>
      <c r="F169" s="147">
        <v>33210</v>
      </c>
      <c r="G169" s="147"/>
      <c r="H169" s="147">
        <v>0</v>
      </c>
      <c r="I169" s="151">
        <f t="shared" si="2"/>
        <v>0</v>
      </c>
      <c r="J169" s="147">
        <v>-33210</v>
      </c>
      <c r="K169" s="152"/>
      <c r="L169" s="152"/>
    </row>
    <row r="170" spans="1:12">
      <c r="A170" s="142" t="s">
        <v>4780</v>
      </c>
      <c r="B170" s="142">
        <v>168</v>
      </c>
      <c r="C170" s="142" t="s">
        <v>1407</v>
      </c>
      <c r="D170" s="142" t="s">
        <v>4781</v>
      </c>
      <c r="E170" s="142" t="s">
        <v>4782</v>
      </c>
      <c r="F170" s="147">
        <v>16605</v>
      </c>
      <c r="G170" s="147"/>
      <c r="H170" s="147">
        <v>0</v>
      </c>
      <c r="I170" s="151">
        <f t="shared" si="2"/>
        <v>0</v>
      </c>
      <c r="J170" s="147">
        <v>-16605</v>
      </c>
      <c r="K170" s="152"/>
      <c r="L170" s="152"/>
    </row>
    <row r="171" spans="1:12">
      <c r="A171" s="142" t="s">
        <v>4780</v>
      </c>
      <c r="B171" s="142">
        <v>169</v>
      </c>
      <c r="C171" s="142" t="s">
        <v>1410</v>
      </c>
      <c r="D171" s="142" t="s">
        <v>4781</v>
      </c>
      <c r="E171" s="142" t="s">
        <v>4782</v>
      </c>
      <c r="F171" s="147">
        <v>16605</v>
      </c>
      <c r="G171" s="147"/>
      <c r="H171" s="147">
        <v>0</v>
      </c>
      <c r="I171" s="151">
        <f t="shared" si="2"/>
        <v>0</v>
      </c>
      <c r="J171" s="147">
        <v>-16605</v>
      </c>
      <c r="K171" s="152"/>
      <c r="L171" s="152"/>
    </row>
    <row r="172" spans="1:12">
      <c r="A172" s="142" t="s">
        <v>4780</v>
      </c>
      <c r="B172" s="142">
        <v>170</v>
      </c>
      <c r="C172" s="142" t="s">
        <v>1412</v>
      </c>
      <c r="D172" s="142" t="s">
        <v>4781</v>
      </c>
      <c r="E172" s="142" t="s">
        <v>4782</v>
      </c>
      <c r="F172" s="147">
        <v>16605</v>
      </c>
      <c r="G172" s="147"/>
      <c r="H172" s="147">
        <v>0</v>
      </c>
      <c r="I172" s="151">
        <f t="shared" si="2"/>
        <v>0</v>
      </c>
      <c r="J172" s="147">
        <v>-16605</v>
      </c>
      <c r="K172" s="152"/>
      <c r="L172" s="152"/>
    </row>
    <row r="173" spans="1:12">
      <c r="A173" s="142" t="s">
        <v>4780</v>
      </c>
      <c r="B173" s="142">
        <v>171</v>
      </c>
      <c r="C173" s="142" t="s">
        <v>1417</v>
      </c>
      <c r="D173" s="142" t="s">
        <v>4781</v>
      </c>
      <c r="E173" s="142" t="s">
        <v>4782</v>
      </c>
      <c r="F173" s="147">
        <v>33210</v>
      </c>
      <c r="G173" s="147"/>
      <c r="H173" s="147">
        <v>108293.89</v>
      </c>
      <c r="I173" s="151">
        <f t="shared" si="2"/>
        <v>3.26088196326408</v>
      </c>
      <c r="J173" s="147">
        <v>75083.89</v>
      </c>
      <c r="K173" s="152"/>
      <c r="L173" s="152"/>
    </row>
    <row r="174" spans="1:12">
      <c r="A174" s="142" t="s">
        <v>4780</v>
      </c>
      <c r="B174" s="142">
        <v>172</v>
      </c>
      <c r="C174" s="142" t="s">
        <v>1426</v>
      </c>
      <c r="D174" s="142" t="s">
        <v>4781</v>
      </c>
      <c r="E174" s="142" t="s">
        <v>4782</v>
      </c>
      <c r="F174" s="147">
        <v>33210</v>
      </c>
      <c r="G174" s="147"/>
      <c r="H174" s="147">
        <v>6277.9065517241</v>
      </c>
      <c r="I174" s="151">
        <f t="shared" si="2"/>
        <v>0.189036632090458</v>
      </c>
      <c r="J174" s="147">
        <v>-26932.0934482759</v>
      </c>
      <c r="K174" s="152"/>
      <c r="L174" s="152"/>
    </row>
    <row r="175" spans="1:12">
      <c r="A175" s="142" t="s">
        <v>4780</v>
      </c>
      <c r="B175" s="142">
        <v>173</v>
      </c>
      <c r="C175" s="142" t="s">
        <v>1416</v>
      </c>
      <c r="D175" s="142" t="s">
        <v>4781</v>
      </c>
      <c r="E175" s="142" t="s">
        <v>4782</v>
      </c>
      <c r="F175" s="147">
        <v>33210</v>
      </c>
      <c r="G175" s="147"/>
      <c r="H175" s="147">
        <v>10986.3364655172</v>
      </c>
      <c r="I175" s="151">
        <f t="shared" si="2"/>
        <v>0.330814106158302</v>
      </c>
      <c r="J175" s="147">
        <v>-22223.6635344828</v>
      </c>
      <c r="K175" s="152"/>
      <c r="L175" s="152"/>
    </row>
    <row r="176" spans="1:12">
      <c r="A176" s="142" t="s">
        <v>4780</v>
      </c>
      <c r="B176" s="142">
        <v>174</v>
      </c>
      <c r="C176" s="142" t="s">
        <v>1592</v>
      </c>
      <c r="D176" s="142" t="s">
        <v>4781</v>
      </c>
      <c r="E176" s="142" t="s">
        <v>4782</v>
      </c>
      <c r="F176" s="147">
        <v>33210</v>
      </c>
      <c r="G176" s="147"/>
      <c r="H176" s="147">
        <v>0</v>
      </c>
      <c r="I176" s="151">
        <f t="shared" si="2"/>
        <v>0</v>
      </c>
      <c r="J176" s="147">
        <v>-33210</v>
      </c>
      <c r="K176" s="152"/>
      <c r="L176" s="152"/>
    </row>
    <row r="177" spans="1:12">
      <c r="A177" s="142" t="s">
        <v>4780</v>
      </c>
      <c r="B177" s="142">
        <v>175</v>
      </c>
      <c r="C177" s="142" t="s">
        <v>1722</v>
      </c>
      <c r="D177" s="142" t="s">
        <v>4781</v>
      </c>
      <c r="E177" s="142" t="s">
        <v>4782</v>
      </c>
      <c r="F177" s="147">
        <v>33210</v>
      </c>
      <c r="G177" s="147"/>
      <c r="H177" s="147">
        <v>142822.326465517</v>
      </c>
      <c r="I177" s="151">
        <f t="shared" si="2"/>
        <v>4.30058194717004</v>
      </c>
      <c r="J177" s="147">
        <v>109612.326465517</v>
      </c>
      <c r="K177" s="152"/>
      <c r="L177" s="152"/>
    </row>
    <row r="178" spans="1:12">
      <c r="A178" s="142" t="s">
        <v>4780</v>
      </c>
      <c r="B178" s="142">
        <v>176</v>
      </c>
      <c r="C178" s="142" t="s">
        <v>1730</v>
      </c>
      <c r="D178" s="142" t="s">
        <v>4781</v>
      </c>
      <c r="E178" s="142" t="s">
        <v>4782</v>
      </c>
      <c r="F178" s="147">
        <v>16605</v>
      </c>
      <c r="G178" s="147"/>
      <c r="H178" s="147">
        <v>26681.0864655172</v>
      </c>
      <c r="I178" s="151">
        <f t="shared" si="2"/>
        <v>1.60681038636057</v>
      </c>
      <c r="J178" s="147">
        <v>10076.0864655172</v>
      </c>
      <c r="K178" s="152"/>
      <c r="L178" s="152"/>
    </row>
    <row r="179" spans="1:12">
      <c r="A179" s="142" t="s">
        <v>4780</v>
      </c>
      <c r="B179" s="142">
        <v>177</v>
      </c>
      <c r="C179" s="142" t="s">
        <v>1732</v>
      </c>
      <c r="D179" s="142" t="s">
        <v>4781</v>
      </c>
      <c r="E179" s="142" t="s">
        <v>4782</v>
      </c>
      <c r="F179" s="147">
        <v>33210</v>
      </c>
      <c r="G179" s="147"/>
      <c r="H179" s="147">
        <v>0</v>
      </c>
      <c r="I179" s="151">
        <f t="shared" si="2"/>
        <v>0</v>
      </c>
      <c r="J179" s="147">
        <v>-33210</v>
      </c>
      <c r="K179" s="152"/>
      <c r="L179" s="152"/>
    </row>
    <row r="180" spans="1:12">
      <c r="A180" s="142" t="s">
        <v>4780</v>
      </c>
      <c r="B180" s="142">
        <v>178</v>
      </c>
      <c r="C180" s="142" t="s">
        <v>1734</v>
      </c>
      <c r="D180" s="142" t="s">
        <v>4781</v>
      </c>
      <c r="E180" s="142" t="s">
        <v>4782</v>
      </c>
      <c r="F180" s="147">
        <v>33210</v>
      </c>
      <c r="G180" s="147"/>
      <c r="H180" s="147">
        <v>0</v>
      </c>
      <c r="I180" s="151">
        <f t="shared" si="2"/>
        <v>0</v>
      </c>
      <c r="J180" s="147">
        <v>-33210</v>
      </c>
      <c r="K180" s="152"/>
      <c r="L180" s="152"/>
    </row>
    <row r="181" spans="1:12">
      <c r="A181" s="142" t="s">
        <v>4780</v>
      </c>
      <c r="B181" s="142">
        <v>179</v>
      </c>
      <c r="C181" s="142" t="s">
        <v>2828</v>
      </c>
      <c r="D181" s="142" t="s">
        <v>4781</v>
      </c>
      <c r="E181" s="142" t="s">
        <v>4782</v>
      </c>
      <c r="F181" s="147">
        <v>33210</v>
      </c>
      <c r="G181" s="147"/>
      <c r="H181" s="147">
        <v>37667.4364655172</v>
      </c>
      <c r="I181" s="151">
        <f t="shared" si="2"/>
        <v>1.13421970688098</v>
      </c>
      <c r="J181" s="147">
        <v>4457.4364655172</v>
      </c>
      <c r="K181" s="152"/>
      <c r="L181" s="152"/>
    </row>
    <row r="182" spans="1:12">
      <c r="A182" s="142" t="s">
        <v>4780</v>
      </c>
      <c r="B182" s="142">
        <v>180</v>
      </c>
      <c r="C182" s="142" t="s">
        <v>2847</v>
      </c>
      <c r="D182" s="142" t="s">
        <v>4781</v>
      </c>
      <c r="E182" s="142" t="s">
        <v>4782</v>
      </c>
      <c r="F182" s="147">
        <v>33210</v>
      </c>
      <c r="G182" s="147"/>
      <c r="H182" s="147">
        <v>0</v>
      </c>
      <c r="I182" s="151">
        <f t="shared" si="2"/>
        <v>0</v>
      </c>
      <c r="J182" s="147">
        <v>-33210</v>
      </c>
      <c r="K182" s="152"/>
      <c r="L182" s="152"/>
    </row>
    <row r="183" spans="1:12">
      <c r="A183" s="142" t="s">
        <v>4780</v>
      </c>
      <c r="B183" s="142">
        <v>181</v>
      </c>
      <c r="C183" s="142" t="s">
        <v>2864</v>
      </c>
      <c r="D183" s="142" t="s">
        <v>4781</v>
      </c>
      <c r="E183" s="142" t="s">
        <v>4782</v>
      </c>
      <c r="F183" s="147">
        <v>33210</v>
      </c>
      <c r="G183" s="147"/>
      <c r="H183" s="147">
        <v>7847.3831896552</v>
      </c>
      <c r="I183" s="151">
        <f t="shared" si="2"/>
        <v>0.236295790113074</v>
      </c>
      <c r="J183" s="147">
        <v>-25362.6168103448</v>
      </c>
      <c r="K183" s="152"/>
      <c r="L183" s="152"/>
    </row>
    <row r="184" spans="1:12">
      <c r="A184" s="142" t="s">
        <v>4780</v>
      </c>
      <c r="B184" s="142">
        <v>182</v>
      </c>
      <c r="C184" s="142" t="s">
        <v>2831</v>
      </c>
      <c r="D184" s="142" t="s">
        <v>4781</v>
      </c>
      <c r="E184" s="142" t="s">
        <v>4782</v>
      </c>
      <c r="F184" s="147">
        <v>33210</v>
      </c>
      <c r="G184" s="147"/>
      <c r="H184" s="147">
        <v>0</v>
      </c>
      <c r="I184" s="151">
        <f t="shared" si="2"/>
        <v>0</v>
      </c>
      <c r="J184" s="147">
        <v>-33210</v>
      </c>
      <c r="K184" s="152"/>
      <c r="L184" s="152"/>
    </row>
    <row r="185" spans="1:12">
      <c r="A185" s="142" t="s">
        <v>4780</v>
      </c>
      <c r="B185" s="142">
        <v>183</v>
      </c>
      <c r="C185" s="142" t="s">
        <v>2839</v>
      </c>
      <c r="D185" s="142" t="s">
        <v>4781</v>
      </c>
      <c r="E185" s="142" t="s">
        <v>4782</v>
      </c>
      <c r="F185" s="147">
        <v>33210</v>
      </c>
      <c r="G185" s="147"/>
      <c r="H185" s="147">
        <v>6277.9065517241</v>
      </c>
      <c r="I185" s="151">
        <f t="shared" si="2"/>
        <v>0.189036632090458</v>
      </c>
      <c r="J185" s="147">
        <v>-26932.0934482759</v>
      </c>
      <c r="K185" s="152"/>
      <c r="L185" s="152"/>
    </row>
    <row r="186" spans="1:12">
      <c r="A186" s="142" t="s">
        <v>4780</v>
      </c>
      <c r="B186" s="142">
        <v>184</v>
      </c>
      <c r="C186" s="142" t="s">
        <v>2871</v>
      </c>
      <c r="D186" s="142" t="s">
        <v>4781</v>
      </c>
      <c r="E186" s="142" t="s">
        <v>4782</v>
      </c>
      <c r="F186" s="147">
        <v>33210</v>
      </c>
      <c r="G186" s="147"/>
      <c r="H186" s="147">
        <v>43945.3464655172</v>
      </c>
      <c r="I186" s="151">
        <f t="shared" si="2"/>
        <v>1.32325644280389</v>
      </c>
      <c r="J186" s="147">
        <v>10735.3464655172</v>
      </c>
      <c r="K186" s="152"/>
      <c r="L186" s="152"/>
    </row>
    <row r="187" spans="1:12">
      <c r="A187" s="142" t="s">
        <v>4780</v>
      </c>
      <c r="B187" s="142">
        <v>185</v>
      </c>
      <c r="C187" s="142" t="s">
        <v>2891</v>
      </c>
      <c r="D187" s="142" t="s">
        <v>4781</v>
      </c>
      <c r="E187" s="142" t="s">
        <v>4782</v>
      </c>
      <c r="F187" s="147">
        <v>16605</v>
      </c>
      <c r="G187" s="147"/>
      <c r="H187" s="147">
        <v>0</v>
      </c>
      <c r="I187" s="151">
        <f t="shared" si="2"/>
        <v>0</v>
      </c>
      <c r="J187" s="147">
        <v>-16605</v>
      </c>
      <c r="K187" s="152"/>
      <c r="L187" s="152"/>
    </row>
    <row r="188" spans="1:12">
      <c r="A188" s="142" t="s">
        <v>4780</v>
      </c>
      <c r="B188" s="142">
        <v>186</v>
      </c>
      <c r="C188" s="142" t="s">
        <v>2908</v>
      </c>
      <c r="D188" s="142" t="s">
        <v>4781</v>
      </c>
      <c r="E188" s="142" t="s">
        <v>4782</v>
      </c>
      <c r="F188" s="147">
        <v>16605</v>
      </c>
      <c r="G188" s="147"/>
      <c r="H188" s="147">
        <v>7847.3831896552</v>
      </c>
      <c r="I188" s="151">
        <f t="shared" si="2"/>
        <v>0.472591580226149</v>
      </c>
      <c r="J188" s="147">
        <v>-8757.6168103448</v>
      </c>
      <c r="K188" s="152"/>
      <c r="L188" s="152"/>
    </row>
    <row r="189" spans="1:12">
      <c r="A189" s="142" t="s">
        <v>4780</v>
      </c>
      <c r="B189" s="142">
        <v>187</v>
      </c>
      <c r="C189" s="142" t="s">
        <v>2874</v>
      </c>
      <c r="D189" s="142" t="s">
        <v>4781</v>
      </c>
      <c r="E189" s="142" t="s">
        <v>4782</v>
      </c>
      <c r="F189" s="147">
        <v>16605</v>
      </c>
      <c r="G189" s="147"/>
      <c r="H189" s="147">
        <v>0</v>
      </c>
      <c r="I189" s="151">
        <f t="shared" si="2"/>
        <v>0</v>
      </c>
      <c r="J189" s="147">
        <v>-16605</v>
      </c>
      <c r="K189" s="152"/>
      <c r="L189" s="152"/>
    </row>
    <row r="190" spans="1:12">
      <c r="A190" s="142" t="s">
        <v>4780</v>
      </c>
      <c r="B190" s="142">
        <v>188</v>
      </c>
      <c r="C190" s="142" t="s">
        <v>2882</v>
      </c>
      <c r="D190" s="142" t="s">
        <v>4781</v>
      </c>
      <c r="E190" s="142" t="s">
        <v>4782</v>
      </c>
      <c r="F190" s="147">
        <v>16605</v>
      </c>
      <c r="G190" s="147"/>
      <c r="H190" s="147">
        <v>6277.9065517241</v>
      </c>
      <c r="I190" s="151">
        <f t="shared" si="2"/>
        <v>0.378073264180915</v>
      </c>
      <c r="J190" s="147">
        <v>-10327.0934482759</v>
      </c>
      <c r="K190" s="152"/>
      <c r="L190" s="152"/>
    </row>
    <row r="191" spans="1:12">
      <c r="A191" s="142" t="s">
        <v>4780</v>
      </c>
      <c r="B191" s="142">
        <v>189</v>
      </c>
      <c r="C191" s="142" t="s">
        <v>1984</v>
      </c>
      <c r="D191" s="142" t="s">
        <v>4781</v>
      </c>
      <c r="E191" s="142" t="s">
        <v>4782</v>
      </c>
      <c r="F191" s="147">
        <v>6642</v>
      </c>
      <c r="G191" s="147"/>
      <c r="H191" s="147">
        <v>0</v>
      </c>
      <c r="I191" s="151">
        <f t="shared" si="2"/>
        <v>0</v>
      </c>
      <c r="J191" s="147">
        <v>-6642</v>
      </c>
      <c r="K191" s="152"/>
      <c r="L191" s="152"/>
    </row>
    <row r="192" spans="1:12">
      <c r="A192" s="142" t="s">
        <v>4780</v>
      </c>
      <c r="B192" s="142">
        <v>190</v>
      </c>
      <c r="C192" s="142" t="s">
        <v>1915</v>
      </c>
      <c r="D192" s="142" t="s">
        <v>4781</v>
      </c>
      <c r="E192" s="142" t="s">
        <v>4782</v>
      </c>
      <c r="F192" s="147">
        <v>16605</v>
      </c>
      <c r="G192" s="147"/>
      <c r="H192" s="147">
        <v>10986.3364655172</v>
      </c>
      <c r="I192" s="151">
        <f t="shared" si="2"/>
        <v>0.661628212316604</v>
      </c>
      <c r="J192" s="147">
        <v>-5618.6635344828</v>
      </c>
      <c r="K192" s="152"/>
      <c r="L192" s="152"/>
    </row>
    <row r="193" spans="1:12">
      <c r="A193" s="142" t="s">
        <v>4780</v>
      </c>
      <c r="B193" s="142">
        <v>191</v>
      </c>
      <c r="C193" s="142" t="s">
        <v>1924</v>
      </c>
      <c r="D193" s="142" t="s">
        <v>4781</v>
      </c>
      <c r="E193" s="142" t="s">
        <v>4782</v>
      </c>
      <c r="F193" s="147">
        <v>16605</v>
      </c>
      <c r="G193" s="147"/>
      <c r="H193" s="147">
        <v>18833.7196551724</v>
      </c>
      <c r="I193" s="151">
        <f t="shared" si="2"/>
        <v>1.13421979254275</v>
      </c>
      <c r="J193" s="147">
        <v>2228.7196551724</v>
      </c>
      <c r="K193" s="152"/>
      <c r="L193" s="152"/>
    </row>
    <row r="194" spans="1:12">
      <c r="A194" s="142" t="s">
        <v>4780</v>
      </c>
      <c r="B194" s="142">
        <v>192</v>
      </c>
      <c r="C194" s="142" t="s">
        <v>1928</v>
      </c>
      <c r="D194" s="142" t="s">
        <v>4781</v>
      </c>
      <c r="E194" s="142" t="s">
        <v>4782</v>
      </c>
      <c r="F194" s="147">
        <v>16605</v>
      </c>
      <c r="G194" s="147"/>
      <c r="H194" s="147">
        <v>6277.9065517241</v>
      </c>
      <c r="I194" s="151">
        <f t="shared" si="2"/>
        <v>0.378073264180915</v>
      </c>
      <c r="J194" s="147">
        <v>-10327.0934482759</v>
      </c>
      <c r="K194" s="152"/>
      <c r="L194" s="152"/>
    </row>
    <row r="195" spans="1:12">
      <c r="A195" s="142" t="s">
        <v>4780</v>
      </c>
      <c r="B195" s="142">
        <v>193</v>
      </c>
      <c r="C195" s="142" t="s">
        <v>1954</v>
      </c>
      <c r="D195" s="142" t="s">
        <v>4781</v>
      </c>
      <c r="E195" s="142" t="s">
        <v>4782</v>
      </c>
      <c r="F195" s="147">
        <v>16605</v>
      </c>
      <c r="G195" s="147"/>
      <c r="H195" s="147">
        <v>91029.6629310344</v>
      </c>
      <c r="I195" s="151">
        <f t="shared" si="2"/>
        <v>5.48206341048084</v>
      </c>
      <c r="J195" s="147">
        <v>74424.6629310344</v>
      </c>
      <c r="K195" s="152"/>
      <c r="L195" s="152"/>
    </row>
    <row r="196" spans="1:12">
      <c r="A196" s="142" t="s">
        <v>4780</v>
      </c>
      <c r="B196" s="142">
        <v>194</v>
      </c>
      <c r="C196" s="142" t="s">
        <v>1981</v>
      </c>
      <c r="D196" s="142" t="s">
        <v>4781</v>
      </c>
      <c r="E196" s="142" t="s">
        <v>4782</v>
      </c>
      <c r="F196" s="147">
        <v>16605</v>
      </c>
      <c r="G196" s="147"/>
      <c r="H196" s="147">
        <v>0</v>
      </c>
      <c r="I196" s="151">
        <f t="shared" ref="I196:I259" si="3">H196/F196</f>
        <v>0</v>
      </c>
      <c r="J196" s="147">
        <v>-16605</v>
      </c>
      <c r="K196" s="152"/>
      <c r="L196" s="152"/>
    </row>
    <row r="197" spans="1:12">
      <c r="A197" s="142" t="s">
        <v>4780</v>
      </c>
      <c r="B197" s="142">
        <v>195</v>
      </c>
      <c r="C197" s="142" t="s">
        <v>2987</v>
      </c>
      <c r="D197" s="142" t="s">
        <v>4781</v>
      </c>
      <c r="E197" s="142" t="s">
        <v>4782</v>
      </c>
      <c r="F197" s="147">
        <v>16605</v>
      </c>
      <c r="G197" s="147"/>
      <c r="H197" s="147">
        <v>0</v>
      </c>
      <c r="I197" s="151">
        <f t="shared" si="3"/>
        <v>0</v>
      </c>
      <c r="J197" s="147">
        <v>-16605</v>
      </c>
      <c r="K197" s="152"/>
      <c r="L197" s="152"/>
    </row>
    <row r="198" spans="1:12">
      <c r="A198" s="142" t="s">
        <v>4780</v>
      </c>
      <c r="B198" s="142">
        <v>196</v>
      </c>
      <c r="C198" s="142" t="s">
        <v>136</v>
      </c>
      <c r="D198" s="142" t="s">
        <v>4781</v>
      </c>
      <c r="E198" s="142" t="s">
        <v>4782</v>
      </c>
      <c r="F198" s="147">
        <v>16605</v>
      </c>
      <c r="G198" s="147"/>
      <c r="H198" s="147">
        <v>0</v>
      </c>
      <c r="I198" s="151">
        <f t="shared" si="3"/>
        <v>0</v>
      </c>
      <c r="J198" s="147">
        <v>-16605</v>
      </c>
      <c r="K198" s="152"/>
      <c r="L198" s="152"/>
    </row>
    <row r="199" spans="1:12">
      <c r="A199" s="142" t="s">
        <v>4780</v>
      </c>
      <c r="B199" s="142">
        <v>197</v>
      </c>
      <c r="C199" s="142" t="s">
        <v>2990</v>
      </c>
      <c r="D199" s="142" t="s">
        <v>4781</v>
      </c>
      <c r="E199" s="142" t="s">
        <v>4782</v>
      </c>
      <c r="F199" s="147">
        <v>16605</v>
      </c>
      <c r="G199" s="147"/>
      <c r="H199" s="147">
        <v>0</v>
      </c>
      <c r="I199" s="151">
        <f t="shared" si="3"/>
        <v>0</v>
      </c>
      <c r="J199" s="147">
        <v>-16605</v>
      </c>
      <c r="K199" s="152"/>
      <c r="L199" s="152"/>
    </row>
    <row r="200" spans="1:12">
      <c r="A200" s="142" t="s">
        <v>4780</v>
      </c>
      <c r="B200" s="142">
        <v>198</v>
      </c>
      <c r="C200" s="142" t="s">
        <v>2992</v>
      </c>
      <c r="D200" s="142" t="s">
        <v>4781</v>
      </c>
      <c r="E200" s="142" t="s">
        <v>4782</v>
      </c>
      <c r="F200" s="147">
        <v>16605</v>
      </c>
      <c r="G200" s="147"/>
      <c r="H200" s="147">
        <v>0</v>
      </c>
      <c r="I200" s="151">
        <f t="shared" si="3"/>
        <v>0</v>
      </c>
      <c r="J200" s="147">
        <v>-16605</v>
      </c>
      <c r="K200" s="152"/>
      <c r="L200" s="152"/>
    </row>
    <row r="201" spans="1:12">
      <c r="A201" s="142" t="s">
        <v>4780</v>
      </c>
      <c r="B201" s="142">
        <v>199</v>
      </c>
      <c r="C201" s="142" t="s">
        <v>2915</v>
      </c>
      <c r="D201" s="142" t="s">
        <v>4781</v>
      </c>
      <c r="E201" s="142" t="s">
        <v>4782</v>
      </c>
      <c r="F201" s="147">
        <v>16605</v>
      </c>
      <c r="G201" s="147"/>
      <c r="H201" s="147">
        <v>120849.726465517</v>
      </c>
      <c r="I201" s="151">
        <f t="shared" si="3"/>
        <v>7.27791186181975</v>
      </c>
      <c r="J201" s="147">
        <v>104244.726465517</v>
      </c>
      <c r="K201" s="152"/>
      <c r="L201" s="152"/>
    </row>
    <row r="202" spans="1:12">
      <c r="A202" s="142" t="s">
        <v>4780</v>
      </c>
      <c r="B202" s="142">
        <v>200</v>
      </c>
      <c r="C202" s="142" t="s">
        <v>2924</v>
      </c>
      <c r="D202" s="142" t="s">
        <v>4781</v>
      </c>
      <c r="E202" s="142" t="s">
        <v>4782</v>
      </c>
      <c r="F202" s="147">
        <v>16605</v>
      </c>
      <c r="G202" s="147"/>
      <c r="H202" s="147">
        <v>6277.9065517241</v>
      </c>
      <c r="I202" s="151">
        <f t="shared" si="3"/>
        <v>0.378073264180915</v>
      </c>
      <c r="J202" s="147">
        <v>-10327.0934482759</v>
      </c>
      <c r="K202" s="152"/>
      <c r="L202" s="152"/>
    </row>
    <row r="203" spans="1:12">
      <c r="A203" s="142" t="s">
        <v>4780</v>
      </c>
      <c r="B203" s="142">
        <v>201</v>
      </c>
      <c r="C203" s="142" t="s">
        <v>2927</v>
      </c>
      <c r="D203" s="142" t="s">
        <v>4781</v>
      </c>
      <c r="E203" s="142" t="s">
        <v>4782</v>
      </c>
      <c r="F203" s="147">
        <v>16605</v>
      </c>
      <c r="G203" s="147"/>
      <c r="H203" s="147">
        <v>6277.9065517241</v>
      </c>
      <c r="I203" s="151">
        <f t="shared" si="3"/>
        <v>0.378073264180915</v>
      </c>
      <c r="J203" s="147">
        <v>-10327.0934482759</v>
      </c>
      <c r="K203" s="152"/>
      <c r="L203" s="152"/>
    </row>
    <row r="204" spans="1:12">
      <c r="A204" s="142" t="s">
        <v>4780</v>
      </c>
      <c r="B204" s="142">
        <v>202</v>
      </c>
      <c r="C204" s="142" t="s">
        <v>2705</v>
      </c>
      <c r="D204" s="142" t="s">
        <v>4781</v>
      </c>
      <c r="E204" s="142" t="s">
        <v>4782</v>
      </c>
      <c r="F204" s="147">
        <v>16605</v>
      </c>
      <c r="G204" s="147"/>
      <c r="H204" s="147">
        <v>43945.3465517241</v>
      </c>
      <c r="I204" s="151">
        <f t="shared" si="3"/>
        <v>2.6465128907994</v>
      </c>
      <c r="J204" s="147">
        <v>27340.3465517241</v>
      </c>
      <c r="K204" s="152"/>
      <c r="L204" s="152"/>
    </row>
    <row r="205" spans="1:12">
      <c r="A205" s="142" t="s">
        <v>4780</v>
      </c>
      <c r="B205" s="142">
        <v>203</v>
      </c>
      <c r="C205" s="142" t="s">
        <v>2713</v>
      </c>
      <c r="D205" s="142" t="s">
        <v>4781</v>
      </c>
      <c r="E205" s="142" t="s">
        <v>4782</v>
      </c>
      <c r="F205" s="147">
        <v>16605</v>
      </c>
      <c r="G205" s="147"/>
      <c r="H205" s="147">
        <v>0</v>
      </c>
      <c r="I205" s="151">
        <f t="shared" si="3"/>
        <v>0</v>
      </c>
      <c r="J205" s="147">
        <v>-16605</v>
      </c>
      <c r="K205" s="152"/>
      <c r="L205" s="152"/>
    </row>
    <row r="206" spans="1:12">
      <c r="A206" s="157" t="s">
        <v>4780</v>
      </c>
      <c r="B206" s="157">
        <v>204</v>
      </c>
      <c r="C206" s="157" t="s">
        <v>2717</v>
      </c>
      <c r="D206" s="157" t="s">
        <v>4781</v>
      </c>
      <c r="E206" s="157" t="s">
        <v>4782</v>
      </c>
      <c r="F206" s="158">
        <v>6642</v>
      </c>
      <c r="G206" s="158"/>
      <c r="H206" s="158">
        <v>17264.2364655172</v>
      </c>
      <c r="I206" s="151">
        <f t="shared" si="3"/>
        <v>2.59925270483547</v>
      </c>
      <c r="J206" s="158">
        <v>10622.2364655172</v>
      </c>
      <c r="K206" s="160" t="s">
        <v>4694</v>
      </c>
      <c r="L206" s="160" t="s">
        <v>4788</v>
      </c>
    </row>
    <row r="207" spans="1:12">
      <c r="A207" s="157" t="s">
        <v>4780</v>
      </c>
      <c r="B207" s="157">
        <v>205</v>
      </c>
      <c r="C207" s="157" t="s">
        <v>2725</v>
      </c>
      <c r="D207" s="157" t="s">
        <v>4781</v>
      </c>
      <c r="E207" s="157" t="s">
        <v>4782</v>
      </c>
      <c r="F207" s="158">
        <v>3321</v>
      </c>
      <c r="G207" s="158"/>
      <c r="H207" s="158">
        <v>6277.9065517241</v>
      </c>
      <c r="I207" s="151">
        <f t="shared" si="3"/>
        <v>1.89036632090458</v>
      </c>
      <c r="J207" s="158">
        <v>2956.9065517241</v>
      </c>
      <c r="K207" s="160" t="s">
        <v>4694</v>
      </c>
      <c r="L207" s="160" t="s">
        <v>4788</v>
      </c>
    </row>
    <row r="208" spans="1:12">
      <c r="A208" s="157" t="s">
        <v>4780</v>
      </c>
      <c r="B208" s="157">
        <v>206</v>
      </c>
      <c r="C208" s="157" t="s">
        <v>2730</v>
      </c>
      <c r="D208" s="157" t="s">
        <v>4781</v>
      </c>
      <c r="E208" s="157" t="s">
        <v>4782</v>
      </c>
      <c r="F208" s="158">
        <v>6642</v>
      </c>
      <c r="G208" s="158"/>
      <c r="H208" s="158">
        <v>6277.9065517241</v>
      </c>
      <c r="I208" s="151">
        <f t="shared" si="3"/>
        <v>0.945183160452288</v>
      </c>
      <c r="J208" s="158">
        <v>-364.093448275899</v>
      </c>
      <c r="K208" s="160" t="s">
        <v>4694</v>
      </c>
      <c r="L208" s="160" t="s">
        <v>4789</v>
      </c>
    </row>
    <row r="209" spans="1:12">
      <c r="A209" s="142" t="s">
        <v>4780</v>
      </c>
      <c r="B209" s="142">
        <v>207</v>
      </c>
      <c r="C209" s="142" t="s">
        <v>2996</v>
      </c>
      <c r="D209" s="142" t="s">
        <v>4781</v>
      </c>
      <c r="E209" s="142" t="s">
        <v>4782</v>
      </c>
      <c r="F209" s="147">
        <v>16605</v>
      </c>
      <c r="G209" s="147"/>
      <c r="H209" s="147">
        <v>7847.3831896552</v>
      </c>
      <c r="I209" s="151">
        <f t="shared" si="3"/>
        <v>0.472591580226149</v>
      </c>
      <c r="J209" s="147">
        <v>-8757.6168103448</v>
      </c>
      <c r="K209" s="152"/>
      <c r="L209" s="152"/>
    </row>
    <row r="210" spans="1:12">
      <c r="A210" s="142" t="s">
        <v>4780</v>
      </c>
      <c r="B210" s="142">
        <v>208</v>
      </c>
      <c r="C210" s="142" t="s">
        <v>3000</v>
      </c>
      <c r="D210" s="142" t="s">
        <v>4781</v>
      </c>
      <c r="E210" s="142" t="s">
        <v>4782</v>
      </c>
      <c r="F210" s="147">
        <v>16605</v>
      </c>
      <c r="G210" s="147"/>
      <c r="H210" s="147">
        <v>0</v>
      </c>
      <c r="I210" s="151">
        <f t="shared" si="3"/>
        <v>0</v>
      </c>
      <c r="J210" s="147">
        <v>-16605</v>
      </c>
      <c r="K210" s="152"/>
      <c r="L210" s="152"/>
    </row>
    <row r="211" spans="1:12">
      <c r="A211" s="142" t="s">
        <v>4780</v>
      </c>
      <c r="B211" s="142">
        <v>209</v>
      </c>
      <c r="C211" s="142" t="s">
        <v>3003</v>
      </c>
      <c r="D211" s="142" t="s">
        <v>4781</v>
      </c>
      <c r="E211" s="142" t="s">
        <v>4782</v>
      </c>
      <c r="F211" s="147">
        <v>16605</v>
      </c>
      <c r="G211" s="147"/>
      <c r="H211" s="147">
        <v>0</v>
      </c>
      <c r="I211" s="151">
        <f t="shared" si="3"/>
        <v>0</v>
      </c>
      <c r="J211" s="147">
        <v>-16605</v>
      </c>
      <c r="K211" s="152"/>
      <c r="L211" s="152"/>
    </row>
    <row r="212" spans="1:12">
      <c r="A212" s="142" t="s">
        <v>4780</v>
      </c>
      <c r="B212" s="142">
        <v>210</v>
      </c>
      <c r="C212" s="142" t="s">
        <v>3006</v>
      </c>
      <c r="D212" s="142" t="s">
        <v>4781</v>
      </c>
      <c r="E212" s="142" t="s">
        <v>4782</v>
      </c>
      <c r="F212" s="147">
        <v>16605</v>
      </c>
      <c r="G212" s="147"/>
      <c r="H212" s="147">
        <v>0</v>
      </c>
      <c r="I212" s="151">
        <f t="shared" si="3"/>
        <v>0</v>
      </c>
      <c r="J212" s="147">
        <v>-16605</v>
      </c>
      <c r="K212" s="152"/>
      <c r="L212" s="152"/>
    </row>
    <row r="213" spans="1:12">
      <c r="A213" s="142" t="s">
        <v>4780</v>
      </c>
      <c r="B213" s="142">
        <v>211</v>
      </c>
      <c r="C213" s="142" t="s">
        <v>3009</v>
      </c>
      <c r="D213" s="142" t="s">
        <v>4781</v>
      </c>
      <c r="E213" s="142" t="s">
        <v>4782</v>
      </c>
      <c r="F213" s="147">
        <v>16605</v>
      </c>
      <c r="G213" s="147"/>
      <c r="H213" s="147">
        <v>0</v>
      </c>
      <c r="I213" s="151">
        <f t="shared" si="3"/>
        <v>0</v>
      </c>
      <c r="J213" s="147">
        <v>-16605</v>
      </c>
      <c r="K213" s="152"/>
      <c r="L213" s="152"/>
    </row>
    <row r="214" spans="1:12">
      <c r="A214" s="142" t="s">
        <v>4780</v>
      </c>
      <c r="B214" s="142">
        <v>212</v>
      </c>
      <c r="C214" s="142" t="s">
        <v>1800</v>
      </c>
      <c r="D214" s="142" t="s">
        <v>4781</v>
      </c>
      <c r="E214" s="142" t="s">
        <v>4782</v>
      </c>
      <c r="F214" s="147">
        <v>16605</v>
      </c>
      <c r="G214" s="147"/>
      <c r="H214" s="147">
        <v>6277.9065517241</v>
      </c>
      <c r="I214" s="151">
        <f t="shared" si="3"/>
        <v>0.378073264180915</v>
      </c>
      <c r="J214" s="147">
        <v>-10327.0934482759</v>
      </c>
      <c r="K214" s="152"/>
      <c r="L214" s="152"/>
    </row>
    <row r="215" spans="1:12">
      <c r="A215" s="142" t="s">
        <v>4780</v>
      </c>
      <c r="B215" s="142">
        <v>213</v>
      </c>
      <c r="C215" s="142" t="s">
        <v>3012</v>
      </c>
      <c r="D215" s="142" t="s">
        <v>4781</v>
      </c>
      <c r="E215" s="142" t="s">
        <v>4782</v>
      </c>
      <c r="F215" s="147">
        <v>16605</v>
      </c>
      <c r="G215" s="147"/>
      <c r="H215" s="147">
        <v>6277.9065517241</v>
      </c>
      <c r="I215" s="151">
        <f t="shared" si="3"/>
        <v>0.378073264180915</v>
      </c>
      <c r="J215" s="147">
        <v>-10327.0934482759</v>
      </c>
      <c r="K215" s="152"/>
      <c r="L215" s="152"/>
    </row>
    <row r="216" spans="1:12">
      <c r="A216" s="142" t="s">
        <v>4780</v>
      </c>
      <c r="B216" s="142">
        <v>214</v>
      </c>
      <c r="C216" s="142" t="s">
        <v>3015</v>
      </c>
      <c r="D216" s="142" t="s">
        <v>4781</v>
      </c>
      <c r="E216" s="142" t="s">
        <v>4782</v>
      </c>
      <c r="F216" s="147">
        <v>16605</v>
      </c>
      <c r="G216" s="147"/>
      <c r="H216" s="147">
        <v>6277.9065517241</v>
      </c>
      <c r="I216" s="151">
        <f t="shared" si="3"/>
        <v>0.378073264180915</v>
      </c>
      <c r="J216" s="147">
        <v>-10327.0934482759</v>
      </c>
      <c r="K216" s="152"/>
      <c r="L216" s="152"/>
    </row>
    <row r="217" spans="1:12">
      <c r="A217" s="142" t="s">
        <v>4780</v>
      </c>
      <c r="B217" s="142">
        <v>215</v>
      </c>
      <c r="C217" s="142" t="s">
        <v>2045</v>
      </c>
      <c r="D217" s="142" t="s">
        <v>4781</v>
      </c>
      <c r="E217" s="142" t="s">
        <v>4782</v>
      </c>
      <c r="F217" s="147">
        <v>16605</v>
      </c>
      <c r="G217" s="147"/>
      <c r="H217" s="147">
        <v>0</v>
      </c>
      <c r="I217" s="151">
        <f t="shared" si="3"/>
        <v>0</v>
      </c>
      <c r="J217" s="147">
        <v>-16605</v>
      </c>
      <c r="K217" s="152"/>
      <c r="L217" s="152"/>
    </row>
    <row r="218" spans="1:12">
      <c r="A218" s="142" t="s">
        <v>4780</v>
      </c>
      <c r="B218" s="142">
        <v>216</v>
      </c>
      <c r="C218" s="142" t="s">
        <v>2042</v>
      </c>
      <c r="D218" s="142" t="s">
        <v>4781</v>
      </c>
      <c r="E218" s="142" t="s">
        <v>4782</v>
      </c>
      <c r="F218" s="147">
        <v>16605</v>
      </c>
      <c r="G218" s="147"/>
      <c r="H218" s="147">
        <v>0</v>
      </c>
      <c r="I218" s="151">
        <f t="shared" si="3"/>
        <v>0</v>
      </c>
      <c r="J218" s="147">
        <v>-16605</v>
      </c>
      <c r="K218" s="152"/>
      <c r="L218" s="152"/>
    </row>
    <row r="219" spans="1:12">
      <c r="A219" s="142" t="s">
        <v>4780</v>
      </c>
      <c r="B219" s="142">
        <v>217</v>
      </c>
      <c r="C219" s="142" t="s">
        <v>4713</v>
      </c>
      <c r="D219" s="142" t="s">
        <v>4781</v>
      </c>
      <c r="E219" s="142" t="s">
        <v>4782</v>
      </c>
      <c r="F219" s="147">
        <v>16605</v>
      </c>
      <c r="G219" s="147"/>
      <c r="H219" s="147">
        <v>0</v>
      </c>
      <c r="I219" s="151">
        <f t="shared" si="3"/>
        <v>0</v>
      </c>
      <c r="J219" s="147">
        <v>-16605</v>
      </c>
      <c r="K219" s="152"/>
      <c r="L219" s="152"/>
    </row>
    <row r="220" spans="1:12">
      <c r="A220" s="142" t="s">
        <v>4780</v>
      </c>
      <c r="B220" s="142">
        <v>218</v>
      </c>
      <c r="C220" s="142" t="s">
        <v>2049</v>
      </c>
      <c r="D220" s="142" t="s">
        <v>4781</v>
      </c>
      <c r="E220" s="142" t="s">
        <v>4782</v>
      </c>
      <c r="F220" s="147">
        <v>16605</v>
      </c>
      <c r="G220" s="147"/>
      <c r="H220" s="147">
        <v>0</v>
      </c>
      <c r="I220" s="151">
        <f t="shared" si="3"/>
        <v>0</v>
      </c>
      <c r="J220" s="147">
        <v>-16605</v>
      </c>
      <c r="K220" s="152"/>
      <c r="L220" s="152"/>
    </row>
    <row r="221" spans="1:12">
      <c r="A221" s="142" t="s">
        <v>4780</v>
      </c>
      <c r="B221" s="142">
        <v>219</v>
      </c>
      <c r="C221" s="142" t="s">
        <v>32</v>
      </c>
      <c r="D221" s="142" t="s">
        <v>4781</v>
      </c>
      <c r="E221" s="142" t="s">
        <v>4782</v>
      </c>
      <c r="F221" s="147">
        <v>16605</v>
      </c>
      <c r="G221" s="147"/>
      <c r="H221" s="147">
        <v>7847.3831896552</v>
      </c>
      <c r="I221" s="151">
        <f t="shared" si="3"/>
        <v>0.472591580226149</v>
      </c>
      <c r="J221" s="147">
        <v>-8757.6168103448</v>
      </c>
      <c r="K221" s="152"/>
      <c r="L221" s="152"/>
    </row>
    <row r="222" spans="1:12">
      <c r="A222" s="142" t="s">
        <v>4780</v>
      </c>
      <c r="B222" s="142">
        <v>220</v>
      </c>
      <c r="C222" s="142" t="s">
        <v>37</v>
      </c>
      <c r="D222" s="142" t="s">
        <v>4781</v>
      </c>
      <c r="E222" s="142" t="s">
        <v>4782</v>
      </c>
      <c r="F222" s="147">
        <v>16605</v>
      </c>
      <c r="G222" s="147"/>
      <c r="H222" s="147">
        <v>0</v>
      </c>
      <c r="I222" s="151">
        <f t="shared" si="3"/>
        <v>0</v>
      </c>
      <c r="J222" s="147">
        <v>-16605</v>
      </c>
      <c r="K222" s="152"/>
      <c r="L222" s="152"/>
    </row>
    <row r="223" spans="1:12">
      <c r="A223" s="142" t="s">
        <v>4780</v>
      </c>
      <c r="B223" s="142">
        <v>221</v>
      </c>
      <c r="C223" s="142" t="s">
        <v>40</v>
      </c>
      <c r="D223" s="142" t="s">
        <v>4781</v>
      </c>
      <c r="E223" s="142" t="s">
        <v>4782</v>
      </c>
      <c r="F223" s="147">
        <v>16605</v>
      </c>
      <c r="G223" s="147"/>
      <c r="H223" s="147">
        <v>7847.3831896552</v>
      </c>
      <c r="I223" s="151">
        <f t="shared" si="3"/>
        <v>0.472591580226149</v>
      </c>
      <c r="J223" s="147">
        <v>-8757.6168103448</v>
      </c>
      <c r="K223" s="152"/>
      <c r="L223" s="152"/>
    </row>
    <row r="224" spans="1:12">
      <c r="A224" s="142" t="s">
        <v>4780</v>
      </c>
      <c r="B224" s="142">
        <v>222</v>
      </c>
      <c r="C224" s="142" t="s">
        <v>3022</v>
      </c>
      <c r="D224" s="142" t="s">
        <v>4781</v>
      </c>
      <c r="E224" s="142" t="s">
        <v>4782</v>
      </c>
      <c r="F224" s="147">
        <v>16605</v>
      </c>
      <c r="G224" s="147"/>
      <c r="H224" s="147">
        <v>0</v>
      </c>
      <c r="I224" s="151">
        <f t="shared" si="3"/>
        <v>0</v>
      </c>
      <c r="J224" s="147">
        <v>-16605</v>
      </c>
      <c r="K224" s="152"/>
      <c r="L224" s="152"/>
    </row>
    <row r="225" spans="1:12">
      <c r="A225" s="142" t="s">
        <v>4780</v>
      </c>
      <c r="B225" s="142">
        <v>223</v>
      </c>
      <c r="C225" s="142" t="s">
        <v>32</v>
      </c>
      <c r="D225" s="142" t="s">
        <v>4781</v>
      </c>
      <c r="E225" s="142" t="s">
        <v>4782</v>
      </c>
      <c r="F225" s="147">
        <v>16605</v>
      </c>
      <c r="G225" s="147"/>
      <c r="H225" s="147">
        <v>23542.1464655172</v>
      </c>
      <c r="I225" s="151">
        <f t="shared" si="3"/>
        <v>1.41777455378002</v>
      </c>
      <c r="J225" s="147">
        <v>6937.1464655172</v>
      </c>
      <c r="K225" s="152"/>
      <c r="L225" s="152"/>
    </row>
    <row r="226" spans="1:12">
      <c r="A226" s="142" t="s">
        <v>4780</v>
      </c>
      <c r="B226" s="142">
        <v>224</v>
      </c>
      <c r="C226" s="142" t="s">
        <v>37</v>
      </c>
      <c r="D226" s="142" t="s">
        <v>4785</v>
      </c>
      <c r="E226" s="142" t="s">
        <v>4782</v>
      </c>
      <c r="F226" s="147">
        <v>16605</v>
      </c>
      <c r="G226" s="147"/>
      <c r="H226" s="147">
        <v>0</v>
      </c>
      <c r="I226" s="151">
        <f t="shared" si="3"/>
        <v>0</v>
      </c>
      <c r="J226" s="147">
        <v>-16605</v>
      </c>
      <c r="K226" s="152"/>
      <c r="L226" s="152"/>
    </row>
    <row r="227" spans="1:12">
      <c r="A227" s="142" t="s">
        <v>4780</v>
      </c>
      <c r="B227" s="142">
        <v>225</v>
      </c>
      <c r="C227" s="142" t="s">
        <v>40</v>
      </c>
      <c r="D227" s="142" t="s">
        <v>4785</v>
      </c>
      <c r="E227" s="142" t="s">
        <v>4782</v>
      </c>
      <c r="F227" s="147">
        <v>16605</v>
      </c>
      <c r="G227" s="147"/>
      <c r="H227" s="147">
        <v>0</v>
      </c>
      <c r="I227" s="151">
        <f t="shared" si="3"/>
        <v>0</v>
      </c>
      <c r="J227" s="147">
        <v>-16605</v>
      </c>
      <c r="K227" s="152"/>
      <c r="L227" s="152"/>
    </row>
    <row r="228" spans="1:12">
      <c r="A228" s="142" t="s">
        <v>4780</v>
      </c>
      <c r="B228" s="142">
        <v>226</v>
      </c>
      <c r="C228" s="142" t="s">
        <v>3030</v>
      </c>
      <c r="D228" s="142" t="s">
        <v>4781</v>
      </c>
      <c r="E228" s="142" t="s">
        <v>4782</v>
      </c>
      <c r="F228" s="147">
        <v>16605</v>
      </c>
      <c r="G228" s="147"/>
      <c r="H228" s="147">
        <v>0</v>
      </c>
      <c r="I228" s="151">
        <f t="shared" si="3"/>
        <v>0</v>
      </c>
      <c r="J228" s="147">
        <v>-16605</v>
      </c>
      <c r="K228" s="152"/>
      <c r="L228" s="152"/>
    </row>
    <row r="229" spans="1:12">
      <c r="A229" s="142" t="s">
        <v>4780</v>
      </c>
      <c r="B229" s="142">
        <v>227</v>
      </c>
      <c r="C229" s="142" t="s">
        <v>32</v>
      </c>
      <c r="D229" s="142" t="s">
        <v>4781</v>
      </c>
      <c r="E229" s="142" t="s">
        <v>4782</v>
      </c>
      <c r="F229" s="147">
        <v>16605</v>
      </c>
      <c r="G229" s="147"/>
      <c r="H229" s="147">
        <v>6277.9065517241</v>
      </c>
      <c r="I229" s="151">
        <f t="shared" si="3"/>
        <v>0.378073264180915</v>
      </c>
      <c r="J229" s="147">
        <v>-10327.0934482759</v>
      </c>
      <c r="K229" s="152"/>
      <c r="L229" s="152"/>
    </row>
    <row r="230" spans="1:12">
      <c r="A230" s="142" t="s">
        <v>4780</v>
      </c>
      <c r="B230" s="142">
        <v>228</v>
      </c>
      <c r="C230" s="142" t="s">
        <v>37</v>
      </c>
      <c r="D230" s="142" t="s">
        <v>4781</v>
      </c>
      <c r="E230" s="142" t="s">
        <v>4782</v>
      </c>
      <c r="F230" s="147">
        <v>16605</v>
      </c>
      <c r="G230" s="147"/>
      <c r="H230" s="147">
        <v>7847.3831896552</v>
      </c>
      <c r="I230" s="151">
        <f t="shared" si="3"/>
        <v>0.472591580226149</v>
      </c>
      <c r="J230" s="147">
        <v>-8757.6168103448</v>
      </c>
      <c r="K230" s="152"/>
      <c r="L230" s="152"/>
    </row>
    <row r="231" spans="1:12">
      <c r="A231" s="142" t="s">
        <v>4780</v>
      </c>
      <c r="B231" s="142">
        <v>229</v>
      </c>
      <c r="C231" s="142" t="s">
        <v>40</v>
      </c>
      <c r="D231" s="142" t="s">
        <v>4781</v>
      </c>
      <c r="E231" s="142" t="s">
        <v>4782</v>
      </c>
      <c r="F231" s="147">
        <v>16605</v>
      </c>
      <c r="G231" s="147"/>
      <c r="H231" s="147">
        <v>0</v>
      </c>
      <c r="I231" s="151">
        <f t="shared" si="3"/>
        <v>0</v>
      </c>
      <c r="J231" s="147">
        <v>-16605</v>
      </c>
      <c r="K231" s="152"/>
      <c r="L231" s="152"/>
    </row>
    <row r="232" spans="1:12">
      <c r="A232" s="142" t="s">
        <v>4780</v>
      </c>
      <c r="B232" s="142">
        <v>230</v>
      </c>
      <c r="C232" s="142" t="s">
        <v>32</v>
      </c>
      <c r="D232" s="142" t="s">
        <v>4781</v>
      </c>
      <c r="E232" s="142" t="s">
        <v>4782</v>
      </c>
      <c r="F232" s="147">
        <v>16605</v>
      </c>
      <c r="G232" s="147"/>
      <c r="H232" s="147">
        <v>0</v>
      </c>
      <c r="I232" s="151">
        <f t="shared" si="3"/>
        <v>0</v>
      </c>
      <c r="J232" s="147">
        <v>-16605</v>
      </c>
      <c r="K232" s="152"/>
      <c r="L232" s="152"/>
    </row>
    <row r="233" spans="1:12">
      <c r="A233" s="142" t="s">
        <v>4780</v>
      </c>
      <c r="B233" s="142">
        <v>231</v>
      </c>
      <c r="C233" s="142" t="s">
        <v>37</v>
      </c>
      <c r="D233" s="142" t="s">
        <v>4781</v>
      </c>
      <c r="E233" s="142" t="s">
        <v>4782</v>
      </c>
      <c r="F233" s="147">
        <v>16605</v>
      </c>
      <c r="G233" s="147"/>
      <c r="H233" s="147">
        <v>0</v>
      </c>
      <c r="I233" s="151">
        <f t="shared" si="3"/>
        <v>0</v>
      </c>
      <c r="J233" s="147">
        <v>-16605</v>
      </c>
      <c r="K233" s="152"/>
      <c r="L233" s="152"/>
    </row>
    <row r="234" spans="1:12">
      <c r="A234" s="142" t="s">
        <v>4780</v>
      </c>
      <c r="B234" s="142">
        <v>232</v>
      </c>
      <c r="C234" s="142" t="s">
        <v>40</v>
      </c>
      <c r="D234" s="142" t="s">
        <v>4781</v>
      </c>
      <c r="E234" s="142" t="s">
        <v>4782</v>
      </c>
      <c r="F234" s="147">
        <v>16605</v>
      </c>
      <c r="G234" s="147"/>
      <c r="H234" s="147">
        <v>0</v>
      </c>
      <c r="I234" s="151">
        <f t="shared" si="3"/>
        <v>0</v>
      </c>
      <c r="J234" s="147">
        <v>-16605</v>
      </c>
      <c r="K234" s="152"/>
      <c r="L234" s="152"/>
    </row>
    <row r="235" spans="1:12">
      <c r="A235" s="142" t="s">
        <v>4780</v>
      </c>
      <c r="B235" s="142">
        <v>233</v>
      </c>
      <c r="C235" s="142" t="s">
        <v>402</v>
      </c>
      <c r="D235" s="142" t="s">
        <v>4781</v>
      </c>
      <c r="E235" s="142" t="s">
        <v>4782</v>
      </c>
      <c r="F235" s="147">
        <v>16605</v>
      </c>
      <c r="G235" s="147"/>
      <c r="H235" s="147">
        <v>0</v>
      </c>
      <c r="I235" s="151">
        <f t="shared" si="3"/>
        <v>0</v>
      </c>
      <c r="J235" s="147">
        <v>-16605</v>
      </c>
      <c r="K235" s="152"/>
      <c r="L235" s="152"/>
    </row>
    <row r="236" spans="1:12">
      <c r="A236" s="142" t="s">
        <v>4780</v>
      </c>
      <c r="B236" s="142">
        <v>234</v>
      </c>
      <c r="C236" s="142" t="s">
        <v>3441</v>
      </c>
      <c r="D236" s="142" t="s">
        <v>4781</v>
      </c>
      <c r="E236" s="142" t="s">
        <v>4782</v>
      </c>
      <c r="F236" s="147">
        <v>16605</v>
      </c>
      <c r="G236" s="147"/>
      <c r="H236" s="147">
        <v>0</v>
      </c>
      <c r="I236" s="151">
        <f t="shared" si="3"/>
        <v>0</v>
      </c>
      <c r="J236" s="147">
        <v>-16605</v>
      </c>
      <c r="K236" s="152"/>
      <c r="L236" s="152"/>
    </row>
    <row r="237" spans="1:12">
      <c r="A237" s="142" t="s">
        <v>4780</v>
      </c>
      <c r="B237" s="142">
        <v>235</v>
      </c>
      <c r="C237" s="142" t="s">
        <v>3444</v>
      </c>
      <c r="D237" s="142" t="s">
        <v>4781</v>
      </c>
      <c r="E237" s="142" t="s">
        <v>4782</v>
      </c>
      <c r="F237" s="147">
        <v>16605</v>
      </c>
      <c r="G237" s="147"/>
      <c r="H237" s="147">
        <v>0</v>
      </c>
      <c r="I237" s="151">
        <f t="shared" si="3"/>
        <v>0</v>
      </c>
      <c r="J237" s="147">
        <v>-16605</v>
      </c>
      <c r="K237" s="152"/>
      <c r="L237" s="152"/>
    </row>
    <row r="238" spans="1:12">
      <c r="A238" s="142" t="s">
        <v>4780</v>
      </c>
      <c r="B238" s="142">
        <v>236</v>
      </c>
      <c r="C238" s="142" t="s">
        <v>3446</v>
      </c>
      <c r="D238" s="142" t="s">
        <v>4781</v>
      </c>
      <c r="E238" s="142" t="s">
        <v>4782</v>
      </c>
      <c r="F238" s="147">
        <v>16605</v>
      </c>
      <c r="G238" s="147"/>
      <c r="H238" s="147">
        <v>0</v>
      </c>
      <c r="I238" s="151">
        <f t="shared" si="3"/>
        <v>0</v>
      </c>
      <c r="J238" s="147">
        <v>-16605</v>
      </c>
      <c r="K238" s="152"/>
      <c r="L238" s="152"/>
    </row>
    <row r="239" spans="1:12">
      <c r="A239" s="142" t="s">
        <v>4780</v>
      </c>
      <c r="B239" s="142">
        <v>237</v>
      </c>
      <c r="C239" s="142" t="s">
        <v>3448</v>
      </c>
      <c r="D239" s="142" t="s">
        <v>4781</v>
      </c>
      <c r="E239" s="142" t="s">
        <v>4782</v>
      </c>
      <c r="F239" s="147">
        <v>16605</v>
      </c>
      <c r="G239" s="147"/>
      <c r="H239" s="147">
        <v>0</v>
      </c>
      <c r="I239" s="151">
        <f t="shared" si="3"/>
        <v>0</v>
      </c>
      <c r="J239" s="147">
        <v>-16605</v>
      </c>
      <c r="K239" s="152"/>
      <c r="L239" s="152"/>
    </row>
    <row r="240" spans="1:12">
      <c r="A240" s="142" t="s">
        <v>4780</v>
      </c>
      <c r="B240" s="142">
        <v>238</v>
      </c>
      <c r="C240" s="142" t="s">
        <v>3450</v>
      </c>
      <c r="D240" s="142" t="s">
        <v>4781</v>
      </c>
      <c r="E240" s="142" t="s">
        <v>4782</v>
      </c>
      <c r="F240" s="147">
        <v>16605</v>
      </c>
      <c r="G240" s="147"/>
      <c r="H240" s="147">
        <v>0</v>
      </c>
      <c r="I240" s="151">
        <f t="shared" si="3"/>
        <v>0</v>
      </c>
      <c r="J240" s="147">
        <v>-16605</v>
      </c>
      <c r="K240" s="152"/>
      <c r="L240" s="152"/>
    </row>
    <row r="241" spans="1:12">
      <c r="A241" s="142" t="s">
        <v>4780</v>
      </c>
      <c r="B241" s="142">
        <v>239</v>
      </c>
      <c r="C241" s="142" t="s">
        <v>3453</v>
      </c>
      <c r="D241" s="142" t="s">
        <v>4781</v>
      </c>
      <c r="E241" s="142" t="s">
        <v>4782</v>
      </c>
      <c r="F241" s="147">
        <v>16605</v>
      </c>
      <c r="G241" s="147"/>
      <c r="H241" s="147">
        <v>0</v>
      </c>
      <c r="I241" s="151">
        <f t="shared" si="3"/>
        <v>0</v>
      </c>
      <c r="J241" s="147">
        <v>-16605</v>
      </c>
      <c r="K241" s="152"/>
      <c r="L241" s="152"/>
    </row>
    <row r="242" spans="1:12">
      <c r="A242" s="142" t="s">
        <v>4780</v>
      </c>
      <c r="B242" s="142">
        <v>240</v>
      </c>
      <c r="C242" s="142" t="s">
        <v>3455</v>
      </c>
      <c r="D242" s="142" t="s">
        <v>4781</v>
      </c>
      <c r="E242" s="142" t="s">
        <v>4782</v>
      </c>
      <c r="F242" s="147">
        <v>16605</v>
      </c>
      <c r="G242" s="147"/>
      <c r="H242" s="147">
        <v>0</v>
      </c>
      <c r="I242" s="151">
        <f t="shared" si="3"/>
        <v>0</v>
      </c>
      <c r="J242" s="147">
        <v>-16605</v>
      </c>
      <c r="K242" s="152"/>
      <c r="L242" s="152"/>
    </row>
    <row r="243" spans="1:12">
      <c r="A243" s="142" t="s">
        <v>4780</v>
      </c>
      <c r="B243" s="142">
        <v>241</v>
      </c>
      <c r="C243" s="142" t="s">
        <v>3457</v>
      </c>
      <c r="D243" s="142" t="s">
        <v>4781</v>
      </c>
      <c r="E243" s="142" t="s">
        <v>4782</v>
      </c>
      <c r="F243" s="147">
        <v>16605</v>
      </c>
      <c r="G243" s="147"/>
      <c r="H243" s="147">
        <v>0</v>
      </c>
      <c r="I243" s="151">
        <f t="shared" si="3"/>
        <v>0</v>
      </c>
      <c r="J243" s="147">
        <v>-16605</v>
      </c>
      <c r="K243" s="152"/>
      <c r="L243" s="152"/>
    </row>
    <row r="244" spans="1:12">
      <c r="A244" s="142" t="s">
        <v>4780</v>
      </c>
      <c r="B244" s="142">
        <v>242</v>
      </c>
      <c r="C244" s="142" t="s">
        <v>3459</v>
      </c>
      <c r="D244" s="142" t="s">
        <v>4781</v>
      </c>
      <c r="E244" s="142" t="s">
        <v>4782</v>
      </c>
      <c r="F244" s="147">
        <v>16605</v>
      </c>
      <c r="G244" s="147"/>
      <c r="H244" s="147">
        <v>0</v>
      </c>
      <c r="I244" s="151">
        <f t="shared" si="3"/>
        <v>0</v>
      </c>
      <c r="J244" s="147">
        <v>-16605</v>
      </c>
      <c r="K244" s="152"/>
      <c r="L244" s="152"/>
    </row>
    <row r="245" spans="1:12">
      <c r="A245" s="142" t="s">
        <v>4780</v>
      </c>
      <c r="B245" s="142">
        <v>243</v>
      </c>
      <c r="C245" s="142" t="s">
        <v>3461</v>
      </c>
      <c r="D245" s="142" t="s">
        <v>4781</v>
      </c>
      <c r="E245" s="142" t="s">
        <v>4782</v>
      </c>
      <c r="F245" s="147">
        <v>16605</v>
      </c>
      <c r="G245" s="147"/>
      <c r="H245" s="147">
        <v>0</v>
      </c>
      <c r="I245" s="151">
        <f t="shared" si="3"/>
        <v>0</v>
      </c>
      <c r="J245" s="147">
        <v>-16605</v>
      </c>
      <c r="K245" s="152"/>
      <c r="L245" s="152"/>
    </row>
    <row r="246" spans="1:12">
      <c r="A246" s="142" t="s">
        <v>4780</v>
      </c>
      <c r="B246" s="142">
        <v>244</v>
      </c>
      <c r="C246" s="142" t="s">
        <v>3464</v>
      </c>
      <c r="D246" s="142" t="s">
        <v>4781</v>
      </c>
      <c r="E246" s="142" t="s">
        <v>4782</v>
      </c>
      <c r="F246" s="147">
        <v>16605</v>
      </c>
      <c r="G246" s="147"/>
      <c r="H246" s="147">
        <v>0</v>
      </c>
      <c r="I246" s="151">
        <f t="shared" si="3"/>
        <v>0</v>
      </c>
      <c r="J246" s="147">
        <v>-16605</v>
      </c>
      <c r="K246" s="152"/>
      <c r="L246" s="152"/>
    </row>
    <row r="247" spans="1:12">
      <c r="A247" s="142" t="s">
        <v>4780</v>
      </c>
      <c r="B247" s="142">
        <v>245</v>
      </c>
      <c r="C247" s="142" t="s">
        <v>3466</v>
      </c>
      <c r="D247" s="142" t="s">
        <v>4781</v>
      </c>
      <c r="E247" s="142" t="s">
        <v>4782</v>
      </c>
      <c r="F247" s="147">
        <v>16605</v>
      </c>
      <c r="G247" s="147"/>
      <c r="H247" s="147">
        <v>0</v>
      </c>
      <c r="I247" s="151">
        <f t="shared" si="3"/>
        <v>0</v>
      </c>
      <c r="J247" s="147">
        <v>-16605</v>
      </c>
      <c r="K247" s="152"/>
      <c r="L247" s="152"/>
    </row>
    <row r="248" spans="1:12">
      <c r="A248" s="142" t="s">
        <v>4780</v>
      </c>
      <c r="B248" s="142">
        <v>246</v>
      </c>
      <c r="C248" s="142" t="s">
        <v>3469</v>
      </c>
      <c r="D248" s="142" t="s">
        <v>4781</v>
      </c>
      <c r="E248" s="142" t="s">
        <v>4782</v>
      </c>
      <c r="F248" s="147">
        <v>16605</v>
      </c>
      <c r="G248" s="147"/>
      <c r="H248" s="147">
        <v>0</v>
      </c>
      <c r="I248" s="151">
        <f t="shared" si="3"/>
        <v>0</v>
      </c>
      <c r="J248" s="147">
        <v>-16605</v>
      </c>
      <c r="K248" s="152"/>
      <c r="L248" s="152"/>
    </row>
    <row r="249" spans="1:12">
      <c r="A249" s="142" t="s">
        <v>4780</v>
      </c>
      <c r="B249" s="142">
        <v>247</v>
      </c>
      <c r="C249" s="142" t="s">
        <v>3471</v>
      </c>
      <c r="D249" s="142" t="s">
        <v>4781</v>
      </c>
      <c r="E249" s="142" t="s">
        <v>4782</v>
      </c>
      <c r="F249" s="147">
        <v>16605</v>
      </c>
      <c r="G249" s="147"/>
      <c r="H249" s="147">
        <v>0</v>
      </c>
      <c r="I249" s="151">
        <f t="shared" si="3"/>
        <v>0</v>
      </c>
      <c r="J249" s="147">
        <v>-16605</v>
      </c>
      <c r="K249" s="152"/>
      <c r="L249" s="152"/>
    </row>
    <row r="250" spans="1:12">
      <c r="A250" s="142" t="s">
        <v>4780</v>
      </c>
      <c r="B250" s="142">
        <v>248</v>
      </c>
      <c r="C250" s="142" t="s">
        <v>3474</v>
      </c>
      <c r="D250" s="142" t="s">
        <v>4781</v>
      </c>
      <c r="E250" s="142" t="s">
        <v>4782</v>
      </c>
      <c r="F250" s="147">
        <v>16605</v>
      </c>
      <c r="G250" s="147"/>
      <c r="H250" s="147">
        <v>0</v>
      </c>
      <c r="I250" s="151">
        <f t="shared" si="3"/>
        <v>0</v>
      </c>
      <c r="J250" s="147">
        <v>-16605</v>
      </c>
      <c r="K250" s="152"/>
      <c r="L250" s="152"/>
    </row>
    <row r="251" spans="1:12">
      <c r="A251" s="142" t="s">
        <v>4780</v>
      </c>
      <c r="B251" s="142">
        <v>249</v>
      </c>
      <c r="C251" s="142" t="s">
        <v>3476</v>
      </c>
      <c r="D251" s="142" t="s">
        <v>4781</v>
      </c>
      <c r="E251" s="142" t="s">
        <v>4782</v>
      </c>
      <c r="F251" s="147">
        <v>16605</v>
      </c>
      <c r="G251" s="147"/>
      <c r="H251" s="147">
        <v>0</v>
      </c>
      <c r="I251" s="151">
        <f t="shared" si="3"/>
        <v>0</v>
      </c>
      <c r="J251" s="147">
        <v>-16605</v>
      </c>
      <c r="K251" s="152"/>
      <c r="L251" s="152"/>
    </row>
    <row r="252" spans="1:12">
      <c r="A252" s="142" t="s">
        <v>4780</v>
      </c>
      <c r="B252" s="142">
        <v>250</v>
      </c>
      <c r="C252" s="142" t="s">
        <v>3471</v>
      </c>
      <c r="D252" s="142" t="s">
        <v>4781</v>
      </c>
      <c r="E252" s="142" t="s">
        <v>4782</v>
      </c>
      <c r="F252" s="147">
        <v>16605</v>
      </c>
      <c r="G252" s="147"/>
      <c r="H252" s="147">
        <v>0</v>
      </c>
      <c r="I252" s="151">
        <f t="shared" si="3"/>
        <v>0</v>
      </c>
      <c r="J252" s="147">
        <v>-16605</v>
      </c>
      <c r="K252" s="152"/>
      <c r="L252" s="152"/>
    </row>
    <row r="253" spans="1:12">
      <c r="A253" s="142" t="s">
        <v>4780</v>
      </c>
      <c r="B253" s="142">
        <v>251</v>
      </c>
      <c r="C253" s="142" t="s">
        <v>3479</v>
      </c>
      <c r="D253" s="142" t="s">
        <v>4781</v>
      </c>
      <c r="E253" s="142" t="s">
        <v>4782</v>
      </c>
      <c r="F253" s="147">
        <v>16605</v>
      </c>
      <c r="G253" s="147"/>
      <c r="H253" s="147">
        <v>0</v>
      </c>
      <c r="I253" s="151">
        <f t="shared" si="3"/>
        <v>0</v>
      </c>
      <c r="J253" s="147">
        <v>-16605</v>
      </c>
      <c r="K253" s="152"/>
      <c r="L253" s="152"/>
    </row>
    <row r="254" spans="1:12">
      <c r="A254" s="142" t="s">
        <v>4780</v>
      </c>
      <c r="B254" s="142">
        <v>252</v>
      </c>
      <c r="C254" s="142" t="s">
        <v>3481</v>
      </c>
      <c r="D254" s="142" t="s">
        <v>4781</v>
      </c>
      <c r="E254" s="142" t="s">
        <v>4782</v>
      </c>
      <c r="F254" s="147">
        <v>16605</v>
      </c>
      <c r="G254" s="147"/>
      <c r="H254" s="147">
        <v>0</v>
      </c>
      <c r="I254" s="151">
        <f t="shared" si="3"/>
        <v>0</v>
      </c>
      <c r="J254" s="147">
        <v>-16605</v>
      </c>
      <c r="K254" s="152"/>
      <c r="L254" s="152"/>
    </row>
    <row r="255" spans="1:12">
      <c r="A255" s="142" t="s">
        <v>4780</v>
      </c>
      <c r="B255" s="142">
        <v>253</v>
      </c>
      <c r="C255" s="142" t="s">
        <v>3483</v>
      </c>
      <c r="D255" s="142" t="s">
        <v>4781</v>
      </c>
      <c r="E255" s="142" t="s">
        <v>4782</v>
      </c>
      <c r="F255" s="147">
        <v>16605</v>
      </c>
      <c r="G255" s="147"/>
      <c r="H255" s="147">
        <v>0</v>
      </c>
      <c r="I255" s="151">
        <f t="shared" si="3"/>
        <v>0</v>
      </c>
      <c r="J255" s="147">
        <v>-16605</v>
      </c>
      <c r="K255" s="152"/>
      <c r="L255" s="152"/>
    </row>
    <row r="256" spans="1:12">
      <c r="A256" s="142" t="s">
        <v>4780</v>
      </c>
      <c r="B256" s="142">
        <v>254</v>
      </c>
      <c r="C256" s="142" t="s">
        <v>3471</v>
      </c>
      <c r="D256" s="142" t="s">
        <v>4781</v>
      </c>
      <c r="E256" s="142" t="s">
        <v>4782</v>
      </c>
      <c r="F256" s="147">
        <v>16605</v>
      </c>
      <c r="G256" s="147"/>
      <c r="H256" s="147">
        <v>0</v>
      </c>
      <c r="I256" s="151">
        <f t="shared" si="3"/>
        <v>0</v>
      </c>
      <c r="J256" s="147">
        <v>-16605</v>
      </c>
      <c r="K256" s="152"/>
      <c r="L256" s="152"/>
    </row>
    <row r="257" spans="1:12">
      <c r="A257" s="142" t="s">
        <v>4780</v>
      </c>
      <c r="B257" s="142">
        <v>255</v>
      </c>
      <c r="C257" s="142" t="s">
        <v>3486</v>
      </c>
      <c r="D257" s="142" t="s">
        <v>4781</v>
      </c>
      <c r="E257" s="142" t="s">
        <v>4782</v>
      </c>
      <c r="F257" s="147">
        <v>16605</v>
      </c>
      <c r="G257" s="147"/>
      <c r="H257" s="147">
        <v>0</v>
      </c>
      <c r="I257" s="151">
        <f t="shared" si="3"/>
        <v>0</v>
      </c>
      <c r="J257" s="147">
        <v>-16605</v>
      </c>
      <c r="K257" s="152"/>
      <c r="L257" s="152"/>
    </row>
    <row r="258" spans="1:12">
      <c r="A258" s="142" t="s">
        <v>4780</v>
      </c>
      <c r="B258" s="142">
        <v>256</v>
      </c>
      <c r="C258" s="142" t="s">
        <v>696</v>
      </c>
      <c r="D258" s="142" t="s">
        <v>4781</v>
      </c>
      <c r="E258" s="142" t="s">
        <v>4782</v>
      </c>
      <c r="F258" s="147">
        <v>16605</v>
      </c>
      <c r="G258" s="147"/>
      <c r="H258" s="147">
        <v>0</v>
      </c>
      <c r="I258" s="151">
        <f t="shared" si="3"/>
        <v>0</v>
      </c>
      <c r="J258" s="147">
        <v>-16605</v>
      </c>
      <c r="K258" s="152"/>
      <c r="L258" s="152"/>
    </row>
    <row r="259" spans="1:12">
      <c r="A259" s="142" t="s">
        <v>4780</v>
      </c>
      <c r="B259" s="142">
        <v>257</v>
      </c>
      <c r="C259" s="142" t="s">
        <v>3489</v>
      </c>
      <c r="D259" s="142" t="s">
        <v>4781</v>
      </c>
      <c r="E259" s="142" t="s">
        <v>4782</v>
      </c>
      <c r="F259" s="147">
        <v>16605</v>
      </c>
      <c r="G259" s="147"/>
      <c r="H259" s="147">
        <v>0</v>
      </c>
      <c r="I259" s="151">
        <f t="shared" si="3"/>
        <v>0</v>
      </c>
      <c r="J259" s="147">
        <v>-16605</v>
      </c>
      <c r="K259" s="152"/>
      <c r="L259" s="152"/>
    </row>
    <row r="260" spans="1:12">
      <c r="A260" s="142" t="s">
        <v>4780</v>
      </c>
      <c r="B260" s="142">
        <v>258</v>
      </c>
      <c r="C260" s="142" t="s">
        <v>90</v>
      </c>
      <c r="D260" s="142" t="s">
        <v>4781</v>
      </c>
      <c r="E260" s="142" t="s">
        <v>4782</v>
      </c>
      <c r="F260" s="147">
        <v>16605</v>
      </c>
      <c r="G260" s="147"/>
      <c r="H260" s="147">
        <v>7847.3831896552</v>
      </c>
      <c r="I260" s="151">
        <f t="shared" ref="I260:I323" si="4">H260/F260</f>
        <v>0.472591580226149</v>
      </c>
      <c r="J260" s="147">
        <v>-8757.6168103448</v>
      </c>
      <c r="K260" s="152"/>
      <c r="L260" s="152"/>
    </row>
    <row r="261" spans="1:12">
      <c r="A261" s="142" t="s">
        <v>4780</v>
      </c>
      <c r="B261" s="142">
        <v>259</v>
      </c>
      <c r="C261" s="142" t="s">
        <v>3492</v>
      </c>
      <c r="D261" s="142" t="s">
        <v>4781</v>
      </c>
      <c r="E261" s="142" t="s">
        <v>4782</v>
      </c>
      <c r="F261" s="147">
        <v>16605</v>
      </c>
      <c r="G261" s="147"/>
      <c r="H261" s="147">
        <v>0</v>
      </c>
      <c r="I261" s="151">
        <f t="shared" si="4"/>
        <v>0</v>
      </c>
      <c r="J261" s="147">
        <v>-16605</v>
      </c>
      <c r="K261" s="152"/>
      <c r="L261" s="152"/>
    </row>
    <row r="262" spans="1:12">
      <c r="A262" s="142" t="s">
        <v>4780</v>
      </c>
      <c r="B262" s="142">
        <v>260</v>
      </c>
      <c r="C262" s="142" t="s">
        <v>3494</v>
      </c>
      <c r="D262" s="142" t="s">
        <v>4781</v>
      </c>
      <c r="E262" s="142" t="s">
        <v>4782</v>
      </c>
      <c r="F262" s="147">
        <v>16605</v>
      </c>
      <c r="G262" s="147"/>
      <c r="H262" s="147">
        <v>0</v>
      </c>
      <c r="I262" s="151">
        <f t="shared" si="4"/>
        <v>0</v>
      </c>
      <c r="J262" s="147">
        <v>-16605</v>
      </c>
      <c r="K262" s="152"/>
      <c r="L262" s="152"/>
    </row>
    <row r="263" spans="1:12">
      <c r="A263" s="142" t="s">
        <v>4780</v>
      </c>
      <c r="B263" s="142">
        <v>261</v>
      </c>
      <c r="C263" s="142" t="s">
        <v>3496</v>
      </c>
      <c r="D263" s="142" t="s">
        <v>4781</v>
      </c>
      <c r="E263" s="142" t="s">
        <v>4782</v>
      </c>
      <c r="F263" s="147">
        <v>16605</v>
      </c>
      <c r="G263" s="147"/>
      <c r="H263" s="147">
        <v>0</v>
      </c>
      <c r="I263" s="151">
        <f t="shared" si="4"/>
        <v>0</v>
      </c>
      <c r="J263" s="147">
        <v>-16605</v>
      </c>
      <c r="K263" s="152"/>
      <c r="L263" s="152"/>
    </row>
    <row r="264" spans="1:12">
      <c r="A264" s="142" t="s">
        <v>4780</v>
      </c>
      <c r="B264" s="142">
        <v>262</v>
      </c>
      <c r="C264" s="142" t="s">
        <v>3498</v>
      </c>
      <c r="D264" s="142" t="s">
        <v>4781</v>
      </c>
      <c r="E264" s="142" t="s">
        <v>4782</v>
      </c>
      <c r="F264" s="147">
        <v>16605</v>
      </c>
      <c r="G264" s="147"/>
      <c r="H264" s="147">
        <v>0</v>
      </c>
      <c r="I264" s="151">
        <f t="shared" si="4"/>
        <v>0</v>
      </c>
      <c r="J264" s="147">
        <v>-16605</v>
      </c>
      <c r="K264" s="152"/>
      <c r="L264" s="152"/>
    </row>
    <row r="265" spans="1:12">
      <c r="A265" s="142" t="s">
        <v>4780</v>
      </c>
      <c r="B265" s="142">
        <v>263</v>
      </c>
      <c r="C265" s="142" t="s">
        <v>3500</v>
      </c>
      <c r="D265" s="142" t="s">
        <v>4781</v>
      </c>
      <c r="E265" s="142" t="s">
        <v>4782</v>
      </c>
      <c r="F265" s="147">
        <v>16605</v>
      </c>
      <c r="G265" s="147"/>
      <c r="H265" s="147">
        <v>0</v>
      </c>
      <c r="I265" s="151">
        <f t="shared" si="4"/>
        <v>0</v>
      </c>
      <c r="J265" s="147">
        <v>-16605</v>
      </c>
      <c r="K265" s="152"/>
      <c r="L265" s="152"/>
    </row>
    <row r="266" spans="1:12">
      <c r="A266" s="142" t="s">
        <v>4780</v>
      </c>
      <c r="B266" s="142">
        <v>264</v>
      </c>
      <c r="C266" s="142" t="s">
        <v>3502</v>
      </c>
      <c r="D266" s="142" t="s">
        <v>4781</v>
      </c>
      <c r="E266" s="142" t="s">
        <v>4782</v>
      </c>
      <c r="F266" s="147">
        <v>16605</v>
      </c>
      <c r="G266" s="147"/>
      <c r="H266" s="147">
        <v>0</v>
      </c>
      <c r="I266" s="151">
        <f t="shared" si="4"/>
        <v>0</v>
      </c>
      <c r="J266" s="147">
        <v>-16605</v>
      </c>
      <c r="K266" s="152"/>
      <c r="L266" s="152"/>
    </row>
    <row r="267" spans="1:12">
      <c r="A267" s="142" t="s">
        <v>4780</v>
      </c>
      <c r="B267" s="142">
        <v>265</v>
      </c>
      <c r="C267" s="142" t="s">
        <v>3505</v>
      </c>
      <c r="D267" s="142" t="s">
        <v>4781</v>
      </c>
      <c r="E267" s="142" t="s">
        <v>4782</v>
      </c>
      <c r="F267" s="147">
        <v>16605</v>
      </c>
      <c r="G267" s="147"/>
      <c r="H267" s="147">
        <v>0</v>
      </c>
      <c r="I267" s="151">
        <f t="shared" si="4"/>
        <v>0</v>
      </c>
      <c r="J267" s="147">
        <v>-16605</v>
      </c>
      <c r="K267" s="152"/>
      <c r="L267" s="152"/>
    </row>
    <row r="268" spans="1:12">
      <c r="A268" s="142" t="s">
        <v>4780</v>
      </c>
      <c r="B268" s="142">
        <v>266</v>
      </c>
      <c r="C268" s="142" t="s">
        <v>3507</v>
      </c>
      <c r="D268" s="142" t="s">
        <v>4781</v>
      </c>
      <c r="E268" s="142" t="s">
        <v>4782</v>
      </c>
      <c r="F268" s="147">
        <v>16605</v>
      </c>
      <c r="G268" s="147"/>
      <c r="H268" s="147">
        <v>0</v>
      </c>
      <c r="I268" s="151">
        <f t="shared" si="4"/>
        <v>0</v>
      </c>
      <c r="J268" s="147">
        <v>-16605</v>
      </c>
      <c r="K268" s="152"/>
      <c r="L268" s="152"/>
    </row>
    <row r="269" spans="1:12">
      <c r="A269" s="142" t="s">
        <v>4780</v>
      </c>
      <c r="B269" s="142">
        <v>267</v>
      </c>
      <c r="C269" s="142" t="s">
        <v>4368</v>
      </c>
      <c r="D269" s="142" t="s">
        <v>4781</v>
      </c>
      <c r="E269" s="142" t="s">
        <v>4782</v>
      </c>
      <c r="F269" s="147">
        <v>16605</v>
      </c>
      <c r="G269" s="147"/>
      <c r="H269" s="147">
        <v>0</v>
      </c>
      <c r="I269" s="151">
        <f t="shared" si="4"/>
        <v>0</v>
      </c>
      <c r="J269" s="147">
        <v>-16605</v>
      </c>
      <c r="K269" s="152"/>
      <c r="L269" s="152"/>
    </row>
    <row r="270" spans="1:12">
      <c r="A270" s="142" t="s">
        <v>4780</v>
      </c>
      <c r="B270" s="142">
        <v>268</v>
      </c>
      <c r="C270" s="142" t="s">
        <v>4371</v>
      </c>
      <c r="D270" s="142" t="s">
        <v>4781</v>
      </c>
      <c r="E270" s="142" t="s">
        <v>4782</v>
      </c>
      <c r="F270" s="147">
        <v>16605</v>
      </c>
      <c r="G270" s="147"/>
      <c r="H270" s="147">
        <v>0</v>
      </c>
      <c r="I270" s="151">
        <f t="shared" si="4"/>
        <v>0</v>
      </c>
      <c r="J270" s="147">
        <v>-16605</v>
      </c>
      <c r="K270" s="152"/>
      <c r="L270" s="152"/>
    </row>
    <row r="271" spans="1:12">
      <c r="A271" s="142" t="s">
        <v>4780</v>
      </c>
      <c r="B271" s="142">
        <v>269</v>
      </c>
      <c r="C271" s="142" t="s">
        <v>2068</v>
      </c>
      <c r="D271" s="142" t="s">
        <v>4781</v>
      </c>
      <c r="E271" s="142" t="s">
        <v>4782</v>
      </c>
      <c r="F271" s="147">
        <v>16605</v>
      </c>
      <c r="G271" s="147"/>
      <c r="H271" s="147">
        <v>64348.5364655172</v>
      </c>
      <c r="I271" s="151">
        <f t="shared" si="4"/>
        <v>3.8752506152073</v>
      </c>
      <c r="J271" s="147">
        <v>47743.5364655172</v>
      </c>
      <c r="K271" s="152"/>
      <c r="L271" s="152"/>
    </row>
    <row r="272" spans="1:12">
      <c r="A272" s="142" t="s">
        <v>4780</v>
      </c>
      <c r="B272" s="142">
        <v>270</v>
      </c>
      <c r="C272" s="142" t="s">
        <v>2067</v>
      </c>
      <c r="D272" s="142" t="s">
        <v>4781</v>
      </c>
      <c r="E272" s="142" t="s">
        <v>4782</v>
      </c>
      <c r="F272" s="147">
        <v>16605</v>
      </c>
      <c r="G272" s="147"/>
      <c r="H272" s="147">
        <v>0</v>
      </c>
      <c r="I272" s="151">
        <f t="shared" si="4"/>
        <v>0</v>
      </c>
      <c r="J272" s="147">
        <v>-16605</v>
      </c>
      <c r="K272" s="152"/>
      <c r="L272" s="152"/>
    </row>
    <row r="273" spans="1:12">
      <c r="A273" s="142" t="s">
        <v>4780</v>
      </c>
      <c r="B273" s="142">
        <v>271</v>
      </c>
      <c r="C273" s="142" t="s">
        <v>4716</v>
      </c>
      <c r="D273" s="142" t="s">
        <v>4785</v>
      </c>
      <c r="E273" s="142" t="s">
        <v>4782</v>
      </c>
      <c r="F273" s="147">
        <v>16605</v>
      </c>
      <c r="G273" s="147"/>
      <c r="H273" s="147">
        <v>0</v>
      </c>
      <c r="I273" s="151">
        <f t="shared" si="4"/>
        <v>0</v>
      </c>
      <c r="J273" s="147">
        <v>-16605</v>
      </c>
      <c r="K273" s="152"/>
      <c r="L273" s="152"/>
    </row>
    <row r="274" spans="1:12">
      <c r="A274" s="142" t="s">
        <v>4780</v>
      </c>
      <c r="B274" s="142">
        <v>272</v>
      </c>
      <c r="C274" s="142" t="s">
        <v>4716</v>
      </c>
      <c r="D274" s="142" t="s">
        <v>4785</v>
      </c>
      <c r="E274" s="142" t="s">
        <v>4782</v>
      </c>
      <c r="F274" s="147">
        <v>16605</v>
      </c>
      <c r="G274" s="147"/>
      <c r="H274" s="147">
        <v>0</v>
      </c>
      <c r="I274" s="151">
        <f t="shared" si="4"/>
        <v>0</v>
      </c>
      <c r="J274" s="147">
        <v>-16605</v>
      </c>
      <c r="K274" s="152"/>
      <c r="L274" s="152"/>
    </row>
    <row r="275" spans="1:12">
      <c r="A275" s="142" t="s">
        <v>4780</v>
      </c>
      <c r="B275" s="142">
        <v>273</v>
      </c>
      <c r="C275" s="142" t="s">
        <v>4718</v>
      </c>
      <c r="D275" s="142" t="s">
        <v>4785</v>
      </c>
      <c r="E275" s="142" t="s">
        <v>4782</v>
      </c>
      <c r="F275" s="147">
        <v>16605</v>
      </c>
      <c r="G275" s="147"/>
      <c r="H275" s="147">
        <v>0</v>
      </c>
      <c r="I275" s="151">
        <f t="shared" si="4"/>
        <v>0</v>
      </c>
      <c r="J275" s="147">
        <v>-16605</v>
      </c>
      <c r="K275" s="152"/>
      <c r="L275" s="152"/>
    </row>
    <row r="276" spans="1:12">
      <c r="A276" s="142" t="s">
        <v>4780</v>
      </c>
      <c r="B276" s="142">
        <v>274</v>
      </c>
      <c r="C276" s="142" t="s">
        <v>4719</v>
      </c>
      <c r="D276" s="142" t="s">
        <v>4785</v>
      </c>
      <c r="E276" s="142" t="s">
        <v>4782</v>
      </c>
      <c r="F276" s="147">
        <v>16605</v>
      </c>
      <c r="G276" s="147"/>
      <c r="H276" s="147">
        <v>0</v>
      </c>
      <c r="I276" s="151">
        <f t="shared" si="4"/>
        <v>0</v>
      </c>
      <c r="J276" s="147">
        <v>-16605</v>
      </c>
      <c r="K276" s="152"/>
      <c r="L276" s="152"/>
    </row>
    <row r="277" spans="1:12">
      <c r="A277" s="142" t="s">
        <v>4780</v>
      </c>
      <c r="B277" s="142">
        <v>275</v>
      </c>
      <c r="C277" s="142" t="s">
        <v>4716</v>
      </c>
      <c r="D277" s="142" t="s">
        <v>4785</v>
      </c>
      <c r="E277" s="142" t="s">
        <v>4782</v>
      </c>
      <c r="F277" s="147">
        <v>16605</v>
      </c>
      <c r="G277" s="147"/>
      <c r="H277" s="147">
        <v>0</v>
      </c>
      <c r="I277" s="151">
        <f t="shared" si="4"/>
        <v>0</v>
      </c>
      <c r="J277" s="147">
        <v>-16605</v>
      </c>
      <c r="K277" s="152"/>
      <c r="L277" s="152"/>
    </row>
    <row r="278" spans="1:12">
      <c r="A278" s="142" t="s">
        <v>4780</v>
      </c>
      <c r="B278" s="142">
        <v>276</v>
      </c>
      <c r="C278" s="142" t="s">
        <v>4716</v>
      </c>
      <c r="D278" s="142" t="s">
        <v>4785</v>
      </c>
      <c r="E278" s="142" t="s">
        <v>4782</v>
      </c>
      <c r="F278" s="147">
        <v>16605</v>
      </c>
      <c r="G278" s="147"/>
      <c r="H278" s="147">
        <v>0</v>
      </c>
      <c r="I278" s="151">
        <f t="shared" si="4"/>
        <v>0</v>
      </c>
      <c r="J278" s="147">
        <v>-16605</v>
      </c>
      <c r="K278" s="152"/>
      <c r="L278" s="152"/>
    </row>
    <row r="279" spans="1:12">
      <c r="A279" s="142" t="s">
        <v>4780</v>
      </c>
      <c r="B279" s="142">
        <v>277</v>
      </c>
      <c r="C279" s="142" t="s">
        <v>4718</v>
      </c>
      <c r="D279" s="142" t="s">
        <v>4785</v>
      </c>
      <c r="E279" s="142" t="s">
        <v>4782</v>
      </c>
      <c r="F279" s="147">
        <v>16605</v>
      </c>
      <c r="G279" s="147"/>
      <c r="H279" s="147">
        <v>0</v>
      </c>
      <c r="I279" s="151">
        <f t="shared" si="4"/>
        <v>0</v>
      </c>
      <c r="J279" s="147">
        <v>-16605</v>
      </c>
      <c r="K279" s="152"/>
      <c r="L279" s="152"/>
    </row>
    <row r="280" spans="1:12">
      <c r="A280" s="142" t="s">
        <v>4780</v>
      </c>
      <c r="B280" s="142">
        <v>278</v>
      </c>
      <c r="C280" s="142" t="s">
        <v>4719</v>
      </c>
      <c r="D280" s="142" t="s">
        <v>4785</v>
      </c>
      <c r="E280" s="142" t="s">
        <v>4782</v>
      </c>
      <c r="F280" s="147">
        <v>16605</v>
      </c>
      <c r="G280" s="147"/>
      <c r="H280" s="147">
        <v>0</v>
      </c>
      <c r="I280" s="151">
        <f t="shared" si="4"/>
        <v>0</v>
      </c>
      <c r="J280" s="147">
        <v>-16605</v>
      </c>
      <c r="K280" s="152"/>
      <c r="L280" s="152"/>
    </row>
    <row r="281" spans="1:12">
      <c r="A281" s="142" t="s">
        <v>4780</v>
      </c>
      <c r="B281" s="142">
        <v>279</v>
      </c>
      <c r="C281" s="142" t="s">
        <v>1855</v>
      </c>
      <c r="D281" s="142" t="s">
        <v>4781</v>
      </c>
      <c r="E281" s="142" t="s">
        <v>4782</v>
      </c>
      <c r="F281" s="147">
        <v>16605</v>
      </c>
      <c r="G281" s="147"/>
      <c r="H281" s="147">
        <v>39236.9131896552</v>
      </c>
      <c r="I281" s="151">
        <f t="shared" si="4"/>
        <v>2.36295773499881</v>
      </c>
      <c r="J281" s="147">
        <v>22631.9131896552</v>
      </c>
      <c r="K281" s="152"/>
      <c r="L281" s="152"/>
    </row>
    <row r="282" spans="1:12">
      <c r="A282" s="142" t="s">
        <v>4780</v>
      </c>
      <c r="B282" s="142">
        <v>280</v>
      </c>
      <c r="C282" s="142" t="s">
        <v>1861</v>
      </c>
      <c r="D282" s="142" t="s">
        <v>4781</v>
      </c>
      <c r="E282" s="142" t="s">
        <v>4782</v>
      </c>
      <c r="F282" s="147">
        <v>16605</v>
      </c>
      <c r="G282" s="147"/>
      <c r="H282" s="147">
        <v>6277.9065517241</v>
      </c>
      <c r="I282" s="151">
        <f t="shared" si="4"/>
        <v>0.378073264180915</v>
      </c>
      <c r="J282" s="147">
        <v>-10327.0934482759</v>
      </c>
      <c r="K282" s="152"/>
      <c r="L282" s="152"/>
    </row>
    <row r="283" spans="1:12">
      <c r="A283" s="142" t="s">
        <v>4780</v>
      </c>
      <c r="B283" s="142">
        <v>281</v>
      </c>
      <c r="C283" s="142" t="s">
        <v>1867</v>
      </c>
      <c r="D283" s="142" t="s">
        <v>4781</v>
      </c>
      <c r="E283" s="142" t="s">
        <v>4782</v>
      </c>
      <c r="F283" s="147">
        <v>16605</v>
      </c>
      <c r="G283" s="147"/>
      <c r="H283" s="147">
        <v>6277.9065517241</v>
      </c>
      <c r="I283" s="151">
        <f t="shared" si="4"/>
        <v>0.378073264180915</v>
      </c>
      <c r="J283" s="147">
        <v>-10327.0934482759</v>
      </c>
      <c r="K283" s="152"/>
      <c r="L283" s="152"/>
    </row>
    <row r="284" spans="1:12">
      <c r="A284" s="142" t="s">
        <v>4780</v>
      </c>
      <c r="B284" s="142">
        <v>282</v>
      </c>
      <c r="C284" s="142" t="s">
        <v>1919</v>
      </c>
      <c r="D284" s="142" t="s">
        <v>4781</v>
      </c>
      <c r="E284" s="142" t="s">
        <v>4782</v>
      </c>
      <c r="F284" s="147">
        <v>16605</v>
      </c>
      <c r="G284" s="147"/>
      <c r="H284" s="147">
        <v>7847.3831896552</v>
      </c>
      <c r="I284" s="151">
        <f t="shared" si="4"/>
        <v>0.472591580226149</v>
      </c>
      <c r="J284" s="147">
        <v>-8757.6168103448</v>
      </c>
      <c r="K284" s="152"/>
      <c r="L284" s="152"/>
    </row>
    <row r="285" spans="1:12">
      <c r="A285" s="142" t="s">
        <v>4780</v>
      </c>
      <c r="B285" s="142">
        <v>283</v>
      </c>
      <c r="C285" s="142" t="s">
        <v>1924</v>
      </c>
      <c r="D285" s="142" t="s">
        <v>4781</v>
      </c>
      <c r="E285" s="142" t="s">
        <v>4782</v>
      </c>
      <c r="F285" s="147">
        <v>16605</v>
      </c>
      <c r="G285" s="147"/>
      <c r="H285" s="147">
        <v>6277.9065517241</v>
      </c>
      <c r="I285" s="151">
        <f t="shared" si="4"/>
        <v>0.378073264180915</v>
      </c>
      <c r="J285" s="147">
        <v>-10327.0934482759</v>
      </c>
      <c r="K285" s="152"/>
      <c r="L285" s="152"/>
    </row>
    <row r="286" spans="1:12">
      <c r="A286" s="142" t="s">
        <v>4780</v>
      </c>
      <c r="B286" s="142">
        <v>284</v>
      </c>
      <c r="C286" s="142" t="s">
        <v>1928</v>
      </c>
      <c r="D286" s="142" t="s">
        <v>4781</v>
      </c>
      <c r="E286" s="142" t="s">
        <v>4782</v>
      </c>
      <c r="F286" s="147">
        <v>16605</v>
      </c>
      <c r="G286" s="147"/>
      <c r="H286" s="147">
        <v>6277.9065517241</v>
      </c>
      <c r="I286" s="151">
        <f t="shared" si="4"/>
        <v>0.378073264180915</v>
      </c>
      <c r="J286" s="147">
        <v>-10327.0934482759</v>
      </c>
      <c r="K286" s="152"/>
      <c r="L286" s="152"/>
    </row>
    <row r="287" spans="1:12">
      <c r="A287" s="142" t="s">
        <v>4780</v>
      </c>
      <c r="B287" s="142">
        <v>285</v>
      </c>
      <c r="C287" s="142" t="s">
        <v>1875</v>
      </c>
      <c r="D287" s="142" t="s">
        <v>4781</v>
      </c>
      <c r="E287" s="142" t="s">
        <v>4782</v>
      </c>
      <c r="F287" s="147">
        <v>16605</v>
      </c>
      <c r="G287" s="147"/>
      <c r="H287" s="147">
        <v>39236.9065517241</v>
      </c>
      <c r="I287" s="151">
        <f t="shared" si="4"/>
        <v>2.36295733524385</v>
      </c>
      <c r="J287" s="147">
        <v>22631.9065517241</v>
      </c>
      <c r="K287" s="152"/>
      <c r="L287" s="152"/>
    </row>
    <row r="288" spans="1:12">
      <c r="A288" s="142" t="s">
        <v>4780</v>
      </c>
      <c r="B288" s="142">
        <v>286</v>
      </c>
      <c r="C288" s="142" t="s">
        <v>1879</v>
      </c>
      <c r="D288" s="142" t="s">
        <v>4781</v>
      </c>
      <c r="E288" s="142" t="s">
        <v>4782</v>
      </c>
      <c r="F288" s="147">
        <v>16605</v>
      </c>
      <c r="G288" s="147"/>
      <c r="H288" s="147">
        <v>6277.9065517241</v>
      </c>
      <c r="I288" s="151">
        <f t="shared" si="4"/>
        <v>0.378073264180915</v>
      </c>
      <c r="J288" s="147">
        <v>-10327.0934482759</v>
      </c>
      <c r="K288" s="152"/>
      <c r="L288" s="152"/>
    </row>
    <row r="289" spans="1:12">
      <c r="A289" s="142" t="s">
        <v>4780</v>
      </c>
      <c r="B289" s="142">
        <v>287</v>
      </c>
      <c r="C289" s="142" t="s">
        <v>4724</v>
      </c>
      <c r="D289" s="142" t="s">
        <v>4785</v>
      </c>
      <c r="E289" s="142" t="s">
        <v>4782</v>
      </c>
      <c r="F289" s="147">
        <v>16605</v>
      </c>
      <c r="G289" s="147"/>
      <c r="H289" s="147">
        <v>0</v>
      </c>
      <c r="I289" s="151">
        <f t="shared" si="4"/>
        <v>0</v>
      </c>
      <c r="J289" s="147">
        <v>-16605</v>
      </c>
      <c r="K289" s="152"/>
      <c r="L289" s="152"/>
    </row>
    <row r="290" spans="1:12">
      <c r="A290" s="142" t="s">
        <v>4780</v>
      </c>
      <c r="B290" s="142">
        <v>288</v>
      </c>
      <c r="C290" s="142" t="s">
        <v>4725</v>
      </c>
      <c r="D290" s="142" t="s">
        <v>4785</v>
      </c>
      <c r="E290" s="142" t="s">
        <v>4782</v>
      </c>
      <c r="F290" s="147">
        <v>16605</v>
      </c>
      <c r="G290" s="147"/>
      <c r="H290" s="147">
        <v>0</v>
      </c>
      <c r="I290" s="151">
        <f t="shared" si="4"/>
        <v>0</v>
      </c>
      <c r="J290" s="147">
        <v>-16605</v>
      </c>
      <c r="K290" s="152"/>
      <c r="L290" s="152"/>
    </row>
    <row r="291" spans="1:12">
      <c r="A291" s="142" t="s">
        <v>4780</v>
      </c>
      <c r="B291" s="142">
        <v>289</v>
      </c>
      <c r="C291" s="142" t="s">
        <v>866</v>
      </c>
      <c r="D291" s="142" t="s">
        <v>4781</v>
      </c>
      <c r="E291" s="142" t="s">
        <v>4782</v>
      </c>
      <c r="F291" s="147">
        <v>16605</v>
      </c>
      <c r="G291" s="147"/>
      <c r="H291" s="147">
        <v>10986.3364655172</v>
      </c>
      <c r="I291" s="151">
        <f t="shared" si="4"/>
        <v>0.661628212316604</v>
      </c>
      <c r="J291" s="147">
        <v>-5618.6635344828</v>
      </c>
      <c r="K291" s="152"/>
      <c r="L291" s="152"/>
    </row>
    <row r="292" spans="1:12">
      <c r="A292" s="142" t="s">
        <v>4780</v>
      </c>
      <c r="B292" s="142">
        <v>290</v>
      </c>
      <c r="C292" s="142" t="s">
        <v>869</v>
      </c>
      <c r="D292" s="142" t="s">
        <v>4781</v>
      </c>
      <c r="E292" s="142" t="s">
        <v>4782</v>
      </c>
      <c r="F292" s="147">
        <v>16605</v>
      </c>
      <c r="G292" s="147"/>
      <c r="H292" s="147">
        <v>0</v>
      </c>
      <c r="I292" s="151">
        <f t="shared" si="4"/>
        <v>0</v>
      </c>
      <c r="J292" s="147">
        <v>-16605</v>
      </c>
      <c r="K292" s="152"/>
      <c r="L292" s="152"/>
    </row>
    <row r="293" spans="1:12">
      <c r="A293" s="142" t="s">
        <v>4780</v>
      </c>
      <c r="B293" s="142">
        <v>291</v>
      </c>
      <c r="C293" s="142" t="s">
        <v>1919</v>
      </c>
      <c r="D293" s="142" t="s">
        <v>4781</v>
      </c>
      <c r="E293" s="142" t="s">
        <v>4782</v>
      </c>
      <c r="F293" s="147">
        <v>16605</v>
      </c>
      <c r="G293" s="147"/>
      <c r="H293" s="147">
        <v>7847.3831896552</v>
      </c>
      <c r="I293" s="151">
        <f t="shared" si="4"/>
        <v>0.472591580226149</v>
      </c>
      <c r="J293" s="147">
        <v>-8757.6168103448</v>
      </c>
      <c r="K293" s="152"/>
      <c r="L293" s="152"/>
    </row>
    <row r="294" spans="1:12">
      <c r="A294" s="142" t="s">
        <v>4780</v>
      </c>
      <c r="B294" s="142">
        <v>292</v>
      </c>
      <c r="C294" s="142" t="s">
        <v>2485</v>
      </c>
      <c r="D294" s="142" t="s">
        <v>4781</v>
      </c>
      <c r="E294" s="142" t="s">
        <v>4782</v>
      </c>
      <c r="F294" s="147">
        <v>16605</v>
      </c>
      <c r="G294" s="147"/>
      <c r="H294" s="147">
        <v>6277.9065517241</v>
      </c>
      <c r="I294" s="151">
        <f t="shared" si="4"/>
        <v>0.378073264180915</v>
      </c>
      <c r="J294" s="147">
        <v>-10327.0934482759</v>
      </c>
      <c r="K294" s="152"/>
      <c r="L294" s="152"/>
    </row>
    <row r="295" spans="1:12">
      <c r="A295" s="142" t="s">
        <v>4780</v>
      </c>
      <c r="B295" s="142">
        <v>293</v>
      </c>
      <c r="C295" s="142" t="s">
        <v>2489</v>
      </c>
      <c r="D295" s="142" t="s">
        <v>4781</v>
      </c>
      <c r="E295" s="142" t="s">
        <v>4782</v>
      </c>
      <c r="F295" s="147">
        <v>16605</v>
      </c>
      <c r="G295" s="147"/>
      <c r="H295" s="147">
        <v>6277.9065517241</v>
      </c>
      <c r="I295" s="151">
        <f t="shared" si="4"/>
        <v>0.378073264180915</v>
      </c>
      <c r="J295" s="147">
        <v>-10327.0934482759</v>
      </c>
      <c r="K295" s="152"/>
      <c r="L295" s="152"/>
    </row>
    <row r="296" spans="1:12">
      <c r="A296" s="142" t="s">
        <v>4780</v>
      </c>
      <c r="B296" s="142">
        <v>294</v>
      </c>
      <c r="C296" s="142" t="s">
        <v>2677</v>
      </c>
      <c r="D296" s="142" t="s">
        <v>4781</v>
      </c>
      <c r="E296" s="142" t="s">
        <v>4782</v>
      </c>
      <c r="F296" s="147">
        <v>3321</v>
      </c>
      <c r="G296" s="147"/>
      <c r="H296" s="147">
        <v>0</v>
      </c>
      <c r="I296" s="151">
        <f t="shared" si="4"/>
        <v>0</v>
      </c>
      <c r="J296" s="147">
        <v>-3321</v>
      </c>
      <c r="K296" s="152"/>
      <c r="L296" s="152"/>
    </row>
    <row r="297" spans="1:12">
      <c r="A297" s="142" t="s">
        <v>4780</v>
      </c>
      <c r="B297" s="142">
        <v>295</v>
      </c>
      <c r="C297" s="142" t="s">
        <v>2679</v>
      </c>
      <c r="D297" s="142" t="s">
        <v>4781</v>
      </c>
      <c r="E297" s="142" t="s">
        <v>4782</v>
      </c>
      <c r="F297" s="147">
        <v>3321</v>
      </c>
      <c r="G297" s="147"/>
      <c r="H297" s="147">
        <v>0</v>
      </c>
      <c r="I297" s="151">
        <f t="shared" si="4"/>
        <v>0</v>
      </c>
      <c r="J297" s="147">
        <v>-3321</v>
      </c>
      <c r="K297" s="152"/>
      <c r="L297" s="152"/>
    </row>
    <row r="298" spans="1:12">
      <c r="A298" s="142" t="s">
        <v>4780</v>
      </c>
      <c r="B298" s="142">
        <v>296</v>
      </c>
      <c r="C298" s="142" t="s">
        <v>1269</v>
      </c>
      <c r="D298" s="142" t="s">
        <v>4781</v>
      </c>
      <c r="E298" s="142" t="s">
        <v>4782</v>
      </c>
      <c r="F298" s="147">
        <v>3321</v>
      </c>
      <c r="G298" s="147"/>
      <c r="H298" s="147">
        <v>0</v>
      </c>
      <c r="I298" s="151">
        <f t="shared" si="4"/>
        <v>0</v>
      </c>
      <c r="J298" s="147">
        <v>-3321</v>
      </c>
      <c r="K298" s="152"/>
      <c r="L298" s="152"/>
    </row>
    <row r="299" spans="1:12">
      <c r="A299" s="142" t="s">
        <v>4780</v>
      </c>
      <c r="B299" s="142">
        <v>297</v>
      </c>
      <c r="C299" s="142" t="s">
        <v>2682</v>
      </c>
      <c r="D299" s="142" t="s">
        <v>4781</v>
      </c>
      <c r="E299" s="142" t="s">
        <v>4782</v>
      </c>
      <c r="F299" s="147">
        <v>3321</v>
      </c>
      <c r="G299" s="147"/>
      <c r="H299" s="147">
        <v>0</v>
      </c>
      <c r="I299" s="151">
        <f t="shared" si="4"/>
        <v>0</v>
      </c>
      <c r="J299" s="147">
        <v>-3321</v>
      </c>
      <c r="K299" s="152"/>
      <c r="L299" s="152"/>
    </row>
    <row r="300" spans="1:12">
      <c r="A300" s="142" t="s">
        <v>4780</v>
      </c>
      <c r="B300" s="142">
        <v>298</v>
      </c>
      <c r="C300" s="142" t="s">
        <v>2531</v>
      </c>
      <c r="D300" s="142" t="s">
        <v>4781</v>
      </c>
      <c r="E300" s="142" t="s">
        <v>4782</v>
      </c>
      <c r="F300" s="147">
        <v>33210</v>
      </c>
      <c r="G300" s="147"/>
      <c r="H300" s="147">
        <v>58070.6364655172</v>
      </c>
      <c r="I300" s="151">
        <f t="shared" si="4"/>
        <v>1.74858887279486</v>
      </c>
      <c r="J300" s="147">
        <v>24860.6364655172</v>
      </c>
      <c r="K300" s="152"/>
      <c r="L300" s="152"/>
    </row>
    <row r="301" spans="1:12">
      <c r="A301" s="142" t="s">
        <v>4780</v>
      </c>
      <c r="B301" s="142">
        <v>299</v>
      </c>
      <c r="C301" s="142" t="s">
        <v>1273</v>
      </c>
      <c r="D301" s="142" t="s">
        <v>4781</v>
      </c>
      <c r="E301" s="142" t="s">
        <v>4782</v>
      </c>
      <c r="F301" s="147">
        <v>3321</v>
      </c>
      <c r="G301" s="147"/>
      <c r="H301" s="147">
        <v>0</v>
      </c>
      <c r="I301" s="151">
        <f t="shared" si="4"/>
        <v>0</v>
      </c>
      <c r="J301" s="147">
        <v>-3321</v>
      </c>
      <c r="K301" s="152"/>
      <c r="L301" s="152"/>
    </row>
    <row r="302" spans="1:12">
      <c r="A302" s="142" t="s">
        <v>4780</v>
      </c>
      <c r="B302" s="142">
        <v>300</v>
      </c>
      <c r="C302" s="142" t="s">
        <v>1277</v>
      </c>
      <c r="D302" s="142" t="s">
        <v>4781</v>
      </c>
      <c r="E302" s="142" t="s">
        <v>4782</v>
      </c>
      <c r="F302" s="147">
        <v>3321</v>
      </c>
      <c r="G302" s="147"/>
      <c r="H302" s="147">
        <v>0</v>
      </c>
      <c r="I302" s="151">
        <f t="shared" si="4"/>
        <v>0</v>
      </c>
      <c r="J302" s="147">
        <v>-3321</v>
      </c>
      <c r="K302" s="152"/>
      <c r="L302" s="152"/>
    </row>
    <row r="303" spans="1:12">
      <c r="A303" s="142" t="s">
        <v>4780</v>
      </c>
      <c r="B303" s="142">
        <v>301</v>
      </c>
      <c r="C303" s="142" t="s">
        <v>2687</v>
      </c>
      <c r="D303" s="142" t="s">
        <v>4781</v>
      </c>
      <c r="E303" s="142" t="s">
        <v>4782</v>
      </c>
      <c r="F303" s="147">
        <v>3321</v>
      </c>
      <c r="G303" s="147"/>
      <c r="H303" s="147">
        <v>0</v>
      </c>
      <c r="I303" s="151">
        <f t="shared" si="4"/>
        <v>0</v>
      </c>
      <c r="J303" s="147">
        <v>-3321</v>
      </c>
      <c r="K303" s="152"/>
      <c r="L303" s="152"/>
    </row>
    <row r="304" spans="1:12">
      <c r="A304" s="142" t="s">
        <v>4780</v>
      </c>
      <c r="B304" s="142">
        <v>302</v>
      </c>
      <c r="C304" s="142" t="s">
        <v>2689</v>
      </c>
      <c r="D304" s="142" t="s">
        <v>4781</v>
      </c>
      <c r="E304" s="142" t="s">
        <v>4782</v>
      </c>
      <c r="F304" s="147">
        <v>3321</v>
      </c>
      <c r="G304" s="147"/>
      <c r="H304" s="147">
        <v>0</v>
      </c>
      <c r="I304" s="151">
        <f t="shared" si="4"/>
        <v>0</v>
      </c>
      <c r="J304" s="147">
        <v>-3321</v>
      </c>
      <c r="K304" s="152"/>
      <c r="L304" s="152"/>
    </row>
    <row r="305" spans="1:12">
      <c r="A305" s="142" t="s">
        <v>4780</v>
      </c>
      <c r="B305" s="142">
        <v>303</v>
      </c>
      <c r="C305" s="142" t="s">
        <v>2691</v>
      </c>
      <c r="D305" s="142" t="s">
        <v>4781</v>
      </c>
      <c r="E305" s="142" t="s">
        <v>4782</v>
      </c>
      <c r="F305" s="147">
        <v>3321</v>
      </c>
      <c r="G305" s="147"/>
      <c r="H305" s="147">
        <v>0</v>
      </c>
      <c r="I305" s="151">
        <f t="shared" si="4"/>
        <v>0</v>
      </c>
      <c r="J305" s="147">
        <v>-3321</v>
      </c>
      <c r="K305" s="152"/>
      <c r="L305" s="152"/>
    </row>
    <row r="306" spans="1:12">
      <c r="A306" s="142" t="s">
        <v>4780</v>
      </c>
      <c r="B306" s="142">
        <v>304</v>
      </c>
      <c r="C306" s="142" t="s">
        <v>4726</v>
      </c>
      <c r="D306" s="142" t="s">
        <v>4785</v>
      </c>
      <c r="E306" s="142" t="s">
        <v>4782</v>
      </c>
      <c r="F306" s="147">
        <v>16605</v>
      </c>
      <c r="G306" s="147"/>
      <c r="H306" s="147">
        <v>0</v>
      </c>
      <c r="I306" s="151">
        <f t="shared" si="4"/>
        <v>0</v>
      </c>
      <c r="J306" s="147">
        <v>-16605</v>
      </c>
      <c r="K306" s="152"/>
      <c r="L306" s="152"/>
    </row>
    <row r="307" spans="1:12">
      <c r="A307" s="142" t="s">
        <v>4780</v>
      </c>
      <c r="B307" s="142">
        <v>305</v>
      </c>
      <c r="C307" s="142" t="s">
        <v>4727</v>
      </c>
      <c r="D307" s="142" t="s">
        <v>4785</v>
      </c>
      <c r="E307" s="142" t="s">
        <v>4782</v>
      </c>
      <c r="F307" s="147">
        <v>16605</v>
      </c>
      <c r="G307" s="147"/>
      <c r="H307" s="147">
        <v>0</v>
      </c>
      <c r="I307" s="151">
        <f t="shared" si="4"/>
        <v>0</v>
      </c>
      <c r="J307" s="147">
        <v>-16605</v>
      </c>
      <c r="K307" s="152"/>
      <c r="L307" s="152"/>
    </row>
    <row r="308" spans="1:12">
      <c r="A308" s="142" t="s">
        <v>4780</v>
      </c>
      <c r="B308" s="142">
        <v>306</v>
      </c>
      <c r="C308" s="142" t="s">
        <v>1835</v>
      </c>
      <c r="D308" s="142" t="s">
        <v>4781</v>
      </c>
      <c r="E308" s="142" t="s">
        <v>4782</v>
      </c>
      <c r="F308" s="147">
        <v>6642</v>
      </c>
      <c r="G308" s="147"/>
      <c r="H308" s="147">
        <v>31389.5331896552</v>
      </c>
      <c r="I308" s="151">
        <f t="shared" si="4"/>
        <v>4.72591586715676</v>
      </c>
      <c r="J308" s="147">
        <v>24747.5331896552</v>
      </c>
      <c r="K308" s="152"/>
      <c r="L308" s="152"/>
    </row>
    <row r="309" spans="1:12">
      <c r="A309" s="142" t="s">
        <v>4780</v>
      </c>
      <c r="B309" s="142">
        <v>307</v>
      </c>
      <c r="C309" s="142" t="s">
        <v>1838</v>
      </c>
      <c r="D309" s="142" t="s">
        <v>4781</v>
      </c>
      <c r="E309" s="142" t="s">
        <v>4782</v>
      </c>
      <c r="F309" s="147">
        <v>6642</v>
      </c>
      <c r="G309" s="147"/>
      <c r="H309" s="147">
        <v>6277.9065517241</v>
      </c>
      <c r="I309" s="151">
        <f t="shared" si="4"/>
        <v>0.945183160452288</v>
      </c>
      <c r="J309" s="147">
        <v>-364.093448275899</v>
      </c>
      <c r="K309" s="152"/>
      <c r="L309" s="152"/>
    </row>
    <row r="310" spans="1:12">
      <c r="A310" s="142" t="s">
        <v>4780</v>
      </c>
      <c r="B310" s="142">
        <v>308</v>
      </c>
      <c r="C310" s="142" t="s">
        <v>1845</v>
      </c>
      <c r="D310" s="142" t="s">
        <v>4781</v>
      </c>
      <c r="E310" s="142" t="s">
        <v>4782</v>
      </c>
      <c r="F310" s="147">
        <v>6642</v>
      </c>
      <c r="G310" s="147"/>
      <c r="H310" s="147">
        <v>6277.9065517241</v>
      </c>
      <c r="I310" s="151">
        <f t="shared" si="4"/>
        <v>0.945183160452288</v>
      </c>
      <c r="J310" s="147">
        <v>-364.093448275899</v>
      </c>
      <c r="K310" s="152"/>
      <c r="L310" s="152"/>
    </row>
    <row r="311" spans="1:12">
      <c r="A311" s="142" t="s">
        <v>4780</v>
      </c>
      <c r="B311" s="142">
        <v>309</v>
      </c>
      <c r="C311" s="142" t="s">
        <v>1815</v>
      </c>
      <c r="D311" s="142" t="s">
        <v>4781</v>
      </c>
      <c r="E311" s="142" t="s">
        <v>4782</v>
      </c>
      <c r="F311" s="147">
        <v>3321</v>
      </c>
      <c r="G311" s="147"/>
      <c r="H311" s="147">
        <v>31389.5331896552</v>
      </c>
      <c r="I311" s="151">
        <f t="shared" si="4"/>
        <v>9.45183173431352</v>
      </c>
      <c r="J311" s="147">
        <v>28068.5331896552</v>
      </c>
      <c r="K311" s="152"/>
      <c r="L311" s="152"/>
    </row>
    <row r="312" spans="1:12">
      <c r="A312" s="142" t="s">
        <v>4780</v>
      </c>
      <c r="B312" s="142">
        <v>310</v>
      </c>
      <c r="C312" s="142" t="s">
        <v>1819</v>
      </c>
      <c r="D312" s="142" t="s">
        <v>4781</v>
      </c>
      <c r="E312" s="142" t="s">
        <v>4782</v>
      </c>
      <c r="F312" s="147">
        <v>3321</v>
      </c>
      <c r="G312" s="147"/>
      <c r="H312" s="147">
        <v>6277.9065517241</v>
      </c>
      <c r="I312" s="151">
        <f t="shared" si="4"/>
        <v>1.89036632090458</v>
      </c>
      <c r="J312" s="147">
        <v>2956.9065517241</v>
      </c>
      <c r="K312" s="152"/>
      <c r="L312" s="152"/>
    </row>
    <row r="313" spans="1:12">
      <c r="A313" s="142" t="s">
        <v>4780</v>
      </c>
      <c r="B313" s="142">
        <v>311</v>
      </c>
      <c r="C313" s="142" t="s">
        <v>1826</v>
      </c>
      <c r="D313" s="142" t="s">
        <v>4781</v>
      </c>
      <c r="E313" s="142" t="s">
        <v>4782</v>
      </c>
      <c r="F313" s="147">
        <v>3321</v>
      </c>
      <c r="G313" s="147"/>
      <c r="H313" s="147">
        <v>6277.9065517241</v>
      </c>
      <c r="I313" s="151">
        <f t="shared" si="4"/>
        <v>1.89036632090458</v>
      </c>
      <c r="J313" s="147">
        <v>2956.9065517241</v>
      </c>
      <c r="K313" s="152"/>
      <c r="L313" s="152"/>
    </row>
    <row r="314" spans="1:12">
      <c r="A314" s="142" t="s">
        <v>4780</v>
      </c>
      <c r="B314" s="142">
        <v>312</v>
      </c>
      <c r="C314" s="142" t="s">
        <v>4368</v>
      </c>
      <c r="D314" s="142" t="s">
        <v>4785</v>
      </c>
      <c r="E314" s="142" t="s">
        <v>4782</v>
      </c>
      <c r="F314" s="147">
        <v>16605</v>
      </c>
      <c r="G314" s="147"/>
      <c r="H314" s="147">
        <v>0</v>
      </c>
      <c r="I314" s="151">
        <f t="shared" si="4"/>
        <v>0</v>
      </c>
      <c r="J314" s="147">
        <v>-16605</v>
      </c>
      <c r="K314" s="152"/>
      <c r="L314" s="152"/>
    </row>
    <row r="315" spans="1:12">
      <c r="A315" s="142" t="s">
        <v>4780</v>
      </c>
      <c r="B315" s="142">
        <v>313</v>
      </c>
      <c r="C315" s="142" t="s">
        <v>4371</v>
      </c>
      <c r="D315" s="142" t="s">
        <v>4785</v>
      </c>
      <c r="E315" s="142" t="s">
        <v>4782</v>
      </c>
      <c r="F315" s="147">
        <v>16605</v>
      </c>
      <c r="G315" s="147"/>
      <c r="H315" s="147">
        <v>0</v>
      </c>
      <c r="I315" s="151">
        <f t="shared" si="4"/>
        <v>0</v>
      </c>
      <c r="J315" s="147">
        <v>-16605</v>
      </c>
      <c r="K315" s="152"/>
      <c r="L315" s="152"/>
    </row>
    <row r="316" spans="1:12">
      <c r="A316" s="142" t="s">
        <v>4780</v>
      </c>
      <c r="B316" s="142">
        <v>314</v>
      </c>
      <c r="C316" s="142" t="s">
        <v>2068</v>
      </c>
      <c r="D316" s="142" t="s">
        <v>4785</v>
      </c>
      <c r="E316" s="142" t="s">
        <v>4782</v>
      </c>
      <c r="F316" s="147">
        <v>16605</v>
      </c>
      <c r="G316" s="147"/>
      <c r="H316" s="147">
        <v>0</v>
      </c>
      <c r="I316" s="151">
        <f t="shared" si="4"/>
        <v>0</v>
      </c>
      <c r="J316" s="147">
        <v>-16605</v>
      </c>
      <c r="K316" s="152"/>
      <c r="L316" s="152"/>
    </row>
    <row r="317" spans="1:12">
      <c r="A317" s="142" t="s">
        <v>4780</v>
      </c>
      <c r="B317" s="142">
        <v>315</v>
      </c>
      <c r="C317" s="142" t="s">
        <v>2067</v>
      </c>
      <c r="D317" s="142" t="s">
        <v>4785</v>
      </c>
      <c r="E317" s="142" t="s">
        <v>4782</v>
      </c>
      <c r="F317" s="147">
        <v>16605</v>
      </c>
      <c r="G317" s="147"/>
      <c r="H317" s="147">
        <v>0</v>
      </c>
      <c r="I317" s="151">
        <f t="shared" si="4"/>
        <v>0</v>
      </c>
      <c r="J317" s="147">
        <v>-16605</v>
      </c>
      <c r="K317" s="152"/>
      <c r="L317" s="152"/>
    </row>
    <row r="318" spans="1:12">
      <c r="A318" s="142" t="s">
        <v>4780</v>
      </c>
      <c r="B318" s="142">
        <v>316</v>
      </c>
      <c r="C318" s="142" t="s">
        <v>3945</v>
      </c>
      <c r="D318" s="142" t="s">
        <v>4781</v>
      </c>
      <c r="E318" s="142" t="s">
        <v>4782</v>
      </c>
      <c r="F318" s="147">
        <v>16605</v>
      </c>
      <c r="G318" s="147"/>
      <c r="H318" s="147">
        <v>7847.3831896552</v>
      </c>
      <c r="I318" s="151">
        <f t="shared" si="4"/>
        <v>0.472591580226149</v>
      </c>
      <c r="J318" s="147">
        <v>-8757.6168103448</v>
      </c>
      <c r="K318" s="152"/>
      <c r="L318" s="152"/>
    </row>
    <row r="319" spans="1:12">
      <c r="A319" s="142" t="s">
        <v>4780</v>
      </c>
      <c r="B319" s="142">
        <v>317</v>
      </c>
      <c r="C319" s="142" t="s">
        <v>3949</v>
      </c>
      <c r="D319" s="142" t="s">
        <v>4781</v>
      </c>
      <c r="E319" s="142" t="s">
        <v>4782</v>
      </c>
      <c r="F319" s="147">
        <v>16605</v>
      </c>
      <c r="G319" s="147"/>
      <c r="H319" s="147">
        <v>6277.9065517241</v>
      </c>
      <c r="I319" s="151">
        <f t="shared" si="4"/>
        <v>0.378073264180915</v>
      </c>
      <c r="J319" s="147">
        <v>-10327.0934482759</v>
      </c>
      <c r="K319" s="152"/>
      <c r="L319" s="152"/>
    </row>
    <row r="320" spans="1:12">
      <c r="A320" s="142" t="s">
        <v>4780</v>
      </c>
      <c r="B320" s="142">
        <v>318</v>
      </c>
      <c r="C320" s="142" t="s">
        <v>4213</v>
      </c>
      <c r="D320" s="142" t="s">
        <v>4781</v>
      </c>
      <c r="E320" s="142" t="s">
        <v>4782</v>
      </c>
      <c r="F320" s="147">
        <v>16605</v>
      </c>
      <c r="G320" s="147"/>
      <c r="H320" s="147">
        <v>12555.8131034482</v>
      </c>
      <c r="I320" s="151">
        <f t="shared" si="4"/>
        <v>0.756146528361831</v>
      </c>
      <c r="J320" s="147">
        <v>-4049.1868965518</v>
      </c>
      <c r="K320" s="152"/>
      <c r="L320" s="152"/>
    </row>
    <row r="321" spans="1:12">
      <c r="A321" s="142" t="s">
        <v>4780</v>
      </c>
      <c r="B321" s="142">
        <v>319</v>
      </c>
      <c r="C321" s="142" t="s">
        <v>4732</v>
      </c>
      <c r="D321" s="142" t="s">
        <v>4785</v>
      </c>
      <c r="E321" s="142" t="s">
        <v>4782</v>
      </c>
      <c r="F321" s="147">
        <v>16605</v>
      </c>
      <c r="G321" s="147"/>
      <c r="H321" s="147">
        <v>0</v>
      </c>
      <c r="I321" s="151">
        <f t="shared" si="4"/>
        <v>0</v>
      </c>
      <c r="J321" s="147">
        <v>-16605</v>
      </c>
      <c r="K321" s="152"/>
      <c r="L321" s="152"/>
    </row>
    <row r="322" spans="1:12">
      <c r="A322" s="142" t="s">
        <v>4780</v>
      </c>
      <c r="B322" s="142">
        <v>320</v>
      </c>
      <c r="C322" s="142" t="s">
        <v>4733</v>
      </c>
      <c r="D322" s="142" t="s">
        <v>4785</v>
      </c>
      <c r="E322" s="142" t="s">
        <v>4782</v>
      </c>
      <c r="F322" s="147">
        <v>16605</v>
      </c>
      <c r="G322" s="147"/>
      <c r="H322" s="147">
        <v>0</v>
      </c>
      <c r="I322" s="151">
        <f t="shared" si="4"/>
        <v>0</v>
      </c>
      <c r="J322" s="147">
        <v>-16605</v>
      </c>
      <c r="K322" s="152"/>
      <c r="L322" s="152"/>
    </row>
    <row r="323" spans="1:12">
      <c r="A323" s="142" t="s">
        <v>4780</v>
      </c>
      <c r="B323" s="142">
        <v>321</v>
      </c>
      <c r="C323" s="142" t="s">
        <v>4734</v>
      </c>
      <c r="D323" s="142" t="s">
        <v>4785</v>
      </c>
      <c r="E323" s="142" t="s">
        <v>4782</v>
      </c>
      <c r="F323" s="147">
        <v>16605</v>
      </c>
      <c r="G323" s="147"/>
      <c r="H323" s="147">
        <v>0</v>
      </c>
      <c r="I323" s="151">
        <f t="shared" si="4"/>
        <v>0</v>
      </c>
      <c r="J323" s="147">
        <v>-16605</v>
      </c>
      <c r="K323" s="152"/>
      <c r="L323" s="152"/>
    </row>
    <row r="324" spans="1:12">
      <c r="A324" s="142" t="s">
        <v>4780</v>
      </c>
      <c r="B324" s="142">
        <v>322</v>
      </c>
      <c r="C324" s="142" t="s">
        <v>4732</v>
      </c>
      <c r="D324" s="142" t="s">
        <v>4785</v>
      </c>
      <c r="E324" s="142" t="s">
        <v>4782</v>
      </c>
      <c r="F324" s="147">
        <v>16605</v>
      </c>
      <c r="G324" s="147"/>
      <c r="H324" s="147">
        <v>0</v>
      </c>
      <c r="I324" s="151">
        <f t="shared" ref="I324:I387" si="5">H324/F324</f>
        <v>0</v>
      </c>
      <c r="J324" s="147">
        <v>-16605</v>
      </c>
      <c r="K324" s="152"/>
      <c r="L324" s="152"/>
    </row>
    <row r="325" spans="1:12">
      <c r="A325" s="142" t="s">
        <v>4780</v>
      </c>
      <c r="B325" s="142">
        <v>323</v>
      </c>
      <c r="C325" s="142" t="s">
        <v>4736</v>
      </c>
      <c r="D325" s="142" t="s">
        <v>4785</v>
      </c>
      <c r="E325" s="142" t="s">
        <v>4782</v>
      </c>
      <c r="F325" s="147">
        <v>16605</v>
      </c>
      <c r="G325" s="147"/>
      <c r="H325" s="147">
        <v>0</v>
      </c>
      <c r="I325" s="151">
        <f t="shared" si="5"/>
        <v>0</v>
      </c>
      <c r="J325" s="147">
        <v>-16605</v>
      </c>
      <c r="K325" s="152"/>
      <c r="L325" s="152"/>
    </row>
    <row r="326" spans="1:12">
      <c r="A326" s="142" t="s">
        <v>4780</v>
      </c>
      <c r="B326" s="142">
        <v>324</v>
      </c>
      <c r="C326" s="142" t="s">
        <v>4046</v>
      </c>
      <c r="D326" s="142" t="s">
        <v>4785</v>
      </c>
      <c r="E326" s="142" t="s">
        <v>4782</v>
      </c>
      <c r="F326" s="147">
        <v>16605</v>
      </c>
      <c r="G326" s="147"/>
      <c r="H326" s="147">
        <v>0</v>
      </c>
      <c r="I326" s="151">
        <f t="shared" si="5"/>
        <v>0</v>
      </c>
      <c r="J326" s="147">
        <v>-16605</v>
      </c>
      <c r="K326" s="152"/>
      <c r="L326" s="152"/>
    </row>
    <row r="327" spans="1:12">
      <c r="A327" s="142" t="s">
        <v>4780</v>
      </c>
      <c r="B327" s="142">
        <v>325</v>
      </c>
      <c r="C327" s="142" t="s">
        <v>4737</v>
      </c>
      <c r="D327" s="142" t="s">
        <v>4785</v>
      </c>
      <c r="E327" s="142" t="s">
        <v>4782</v>
      </c>
      <c r="F327" s="147">
        <v>16605</v>
      </c>
      <c r="G327" s="147"/>
      <c r="H327" s="147">
        <v>0</v>
      </c>
      <c r="I327" s="151">
        <f t="shared" si="5"/>
        <v>0</v>
      </c>
      <c r="J327" s="147">
        <v>-16605</v>
      </c>
      <c r="K327" s="152"/>
      <c r="L327" s="152"/>
    </row>
    <row r="328" spans="1:12">
      <c r="A328" s="142" t="s">
        <v>4780</v>
      </c>
      <c r="B328" s="142">
        <v>326</v>
      </c>
      <c r="C328" s="142" t="s">
        <v>910</v>
      </c>
      <c r="D328" s="142" t="s">
        <v>4781</v>
      </c>
      <c r="E328" s="142" t="s">
        <v>4782</v>
      </c>
      <c r="F328" s="147">
        <v>16605</v>
      </c>
      <c r="G328" s="147"/>
      <c r="H328" s="147">
        <v>15694.7663793103</v>
      </c>
      <c r="I328" s="151">
        <f t="shared" si="5"/>
        <v>0.945183160452291</v>
      </c>
      <c r="J328" s="147">
        <v>-910.2336206897</v>
      </c>
      <c r="K328" s="152"/>
      <c r="L328" s="152"/>
    </row>
    <row r="329" spans="1:12">
      <c r="A329" s="142" t="s">
        <v>4780</v>
      </c>
      <c r="B329" s="142">
        <v>327</v>
      </c>
      <c r="C329" s="142" t="s">
        <v>906</v>
      </c>
      <c r="D329" s="142" t="s">
        <v>4785</v>
      </c>
      <c r="E329" s="142" t="s">
        <v>4782</v>
      </c>
      <c r="F329" s="147">
        <v>16605</v>
      </c>
      <c r="G329" s="147"/>
      <c r="H329" s="147">
        <v>0</v>
      </c>
      <c r="I329" s="151">
        <f t="shared" si="5"/>
        <v>0</v>
      </c>
      <c r="J329" s="147">
        <v>-16605</v>
      </c>
      <c r="K329" s="152"/>
      <c r="L329" s="152"/>
    </row>
    <row r="330" spans="1:12">
      <c r="A330" s="142" t="s">
        <v>4780</v>
      </c>
      <c r="B330" s="142">
        <v>328</v>
      </c>
      <c r="C330" s="142" t="s">
        <v>4157</v>
      </c>
      <c r="D330" s="142" t="s">
        <v>4781</v>
      </c>
      <c r="E330" s="142" t="s">
        <v>4782</v>
      </c>
      <c r="F330" s="147">
        <v>16605</v>
      </c>
      <c r="G330" s="147"/>
      <c r="H330" s="147">
        <v>12555.8131034482</v>
      </c>
      <c r="I330" s="151">
        <f t="shared" si="5"/>
        <v>0.756146528361831</v>
      </c>
      <c r="J330" s="147">
        <v>-4049.1868965518</v>
      </c>
      <c r="K330" s="152"/>
      <c r="L330" s="152"/>
    </row>
    <row r="331" spans="1:12">
      <c r="A331" s="142" t="s">
        <v>4780</v>
      </c>
      <c r="B331" s="142">
        <v>329</v>
      </c>
      <c r="C331" s="142" t="s">
        <v>4738</v>
      </c>
      <c r="D331" s="142" t="s">
        <v>4785</v>
      </c>
      <c r="E331" s="142" t="s">
        <v>4782</v>
      </c>
      <c r="F331" s="147">
        <v>16605</v>
      </c>
      <c r="G331" s="147"/>
      <c r="H331" s="147">
        <v>0</v>
      </c>
      <c r="I331" s="151">
        <f t="shared" si="5"/>
        <v>0</v>
      </c>
      <c r="J331" s="147">
        <v>-16605</v>
      </c>
      <c r="K331" s="152"/>
      <c r="L331" s="152"/>
    </row>
    <row r="332" spans="1:12">
      <c r="A332" s="142" t="s">
        <v>4780</v>
      </c>
      <c r="B332" s="142">
        <v>330</v>
      </c>
      <c r="C332" s="142" t="s">
        <v>3844</v>
      </c>
      <c r="D332" s="142" t="s">
        <v>4781</v>
      </c>
      <c r="E332" s="142" t="s">
        <v>4782</v>
      </c>
      <c r="F332" s="147">
        <v>16605</v>
      </c>
      <c r="G332" s="147"/>
      <c r="H332" s="147">
        <v>26681.1028448275</v>
      </c>
      <c r="I332" s="151">
        <f t="shared" si="5"/>
        <v>1.60681137276889</v>
      </c>
      <c r="J332" s="147">
        <v>10076.1028448275</v>
      </c>
      <c r="K332" s="152"/>
      <c r="L332" s="152"/>
    </row>
    <row r="333" spans="1:12">
      <c r="A333" s="142" t="s">
        <v>4780</v>
      </c>
      <c r="B333" s="142">
        <v>331</v>
      </c>
      <c r="C333" s="142" t="s">
        <v>4739</v>
      </c>
      <c r="D333" s="142" t="s">
        <v>4785</v>
      </c>
      <c r="E333" s="142" t="s">
        <v>4782</v>
      </c>
      <c r="F333" s="147">
        <v>16605</v>
      </c>
      <c r="G333" s="147"/>
      <c r="H333" s="147">
        <v>0</v>
      </c>
      <c r="I333" s="151">
        <f t="shared" si="5"/>
        <v>0</v>
      </c>
      <c r="J333" s="147">
        <v>-16605</v>
      </c>
      <c r="K333" s="152"/>
      <c r="L333" s="152"/>
    </row>
    <row r="334" spans="1:12">
      <c r="A334" s="142" t="s">
        <v>4780</v>
      </c>
      <c r="B334" s="142">
        <v>332</v>
      </c>
      <c r="C334" s="142" t="s">
        <v>3894</v>
      </c>
      <c r="D334" s="142" t="s">
        <v>4785</v>
      </c>
      <c r="E334" s="142" t="s">
        <v>4782</v>
      </c>
      <c r="F334" s="147">
        <v>16605</v>
      </c>
      <c r="G334" s="147"/>
      <c r="H334" s="147">
        <v>0</v>
      </c>
      <c r="I334" s="151">
        <f t="shared" si="5"/>
        <v>0</v>
      </c>
      <c r="J334" s="147">
        <v>-16605</v>
      </c>
      <c r="K334" s="152"/>
      <c r="L334" s="152"/>
    </row>
    <row r="335" spans="1:12">
      <c r="A335" s="142" t="s">
        <v>4780</v>
      </c>
      <c r="B335" s="142">
        <v>333</v>
      </c>
      <c r="C335" s="142" t="s">
        <v>3015</v>
      </c>
      <c r="D335" s="142" t="s">
        <v>4785</v>
      </c>
      <c r="E335" s="142" t="s">
        <v>4782</v>
      </c>
      <c r="F335" s="147">
        <v>16605</v>
      </c>
      <c r="G335" s="147"/>
      <c r="H335" s="147">
        <v>0</v>
      </c>
      <c r="I335" s="151">
        <f t="shared" si="5"/>
        <v>0</v>
      </c>
      <c r="J335" s="147">
        <v>-16605</v>
      </c>
      <c r="K335" s="152"/>
      <c r="L335" s="152"/>
    </row>
    <row r="336" spans="1:12">
      <c r="A336" s="142" t="s">
        <v>4780</v>
      </c>
      <c r="B336" s="142">
        <v>334</v>
      </c>
      <c r="C336" s="142" t="s">
        <v>4740</v>
      </c>
      <c r="D336" s="142" t="s">
        <v>4785</v>
      </c>
      <c r="E336" s="142" t="s">
        <v>4782</v>
      </c>
      <c r="F336" s="147">
        <v>16605</v>
      </c>
      <c r="G336" s="147"/>
      <c r="H336" s="147">
        <v>0</v>
      </c>
      <c r="I336" s="151">
        <f t="shared" si="5"/>
        <v>0</v>
      </c>
      <c r="J336" s="147">
        <v>-16605</v>
      </c>
      <c r="K336" s="152"/>
      <c r="L336" s="152"/>
    </row>
    <row r="337" spans="1:12">
      <c r="A337" s="142" t="s">
        <v>4780</v>
      </c>
      <c r="B337" s="142">
        <v>335</v>
      </c>
      <c r="C337" s="142" t="s">
        <v>4117</v>
      </c>
      <c r="D337" s="142" t="s">
        <v>4781</v>
      </c>
      <c r="E337" s="142" t="s">
        <v>4782</v>
      </c>
      <c r="F337" s="147">
        <v>16605</v>
      </c>
      <c r="G337" s="147"/>
      <c r="H337" s="147">
        <v>0</v>
      </c>
      <c r="I337" s="151">
        <f t="shared" si="5"/>
        <v>0</v>
      </c>
      <c r="J337" s="147">
        <v>-16605</v>
      </c>
      <c r="K337" s="152"/>
      <c r="L337" s="152"/>
    </row>
    <row r="338" spans="1:12">
      <c r="A338" s="142" t="s">
        <v>4780</v>
      </c>
      <c r="B338" s="142">
        <v>336</v>
      </c>
      <c r="C338" s="142" t="s">
        <v>4741</v>
      </c>
      <c r="D338" s="142" t="s">
        <v>4785</v>
      </c>
      <c r="E338" s="142" t="s">
        <v>4782</v>
      </c>
      <c r="F338" s="147">
        <v>16605</v>
      </c>
      <c r="G338" s="147"/>
      <c r="H338" s="147">
        <v>0</v>
      </c>
      <c r="I338" s="151">
        <f t="shared" si="5"/>
        <v>0</v>
      </c>
      <c r="J338" s="147">
        <v>-16605</v>
      </c>
      <c r="K338" s="152"/>
      <c r="L338" s="152"/>
    </row>
    <row r="339" spans="1:12">
      <c r="A339" s="142" t="s">
        <v>4780</v>
      </c>
      <c r="B339" s="142">
        <v>337</v>
      </c>
      <c r="C339" s="142" t="s">
        <v>4742</v>
      </c>
      <c r="D339" s="142" t="s">
        <v>4785</v>
      </c>
      <c r="E339" s="142" t="s">
        <v>4782</v>
      </c>
      <c r="F339" s="147">
        <v>16605</v>
      </c>
      <c r="G339" s="147"/>
      <c r="H339" s="147">
        <v>0</v>
      </c>
      <c r="I339" s="151">
        <f t="shared" si="5"/>
        <v>0</v>
      </c>
      <c r="J339" s="147">
        <v>-16605</v>
      </c>
      <c r="K339" s="152"/>
      <c r="L339" s="152"/>
    </row>
    <row r="340" spans="1:12">
      <c r="A340" s="142" t="s">
        <v>4780</v>
      </c>
      <c r="B340" s="142">
        <v>338</v>
      </c>
      <c r="C340" s="142" t="s">
        <v>4147</v>
      </c>
      <c r="D340" s="142" t="s">
        <v>4781</v>
      </c>
      <c r="E340" s="142" t="s">
        <v>4782</v>
      </c>
      <c r="F340" s="147">
        <v>16605</v>
      </c>
      <c r="G340" s="147"/>
      <c r="H340" s="147">
        <v>12555.8131034482</v>
      </c>
      <c r="I340" s="151">
        <f t="shared" si="5"/>
        <v>0.756146528361831</v>
      </c>
      <c r="J340" s="147">
        <v>-4049.1868965518</v>
      </c>
      <c r="K340" s="152"/>
      <c r="L340" s="152"/>
    </row>
    <row r="341" spans="1:12">
      <c r="A341" s="142" t="s">
        <v>4780</v>
      </c>
      <c r="B341" s="142">
        <v>339</v>
      </c>
      <c r="C341" s="142" t="s">
        <v>4743</v>
      </c>
      <c r="D341" s="142" t="s">
        <v>4785</v>
      </c>
      <c r="E341" s="142" t="s">
        <v>4782</v>
      </c>
      <c r="F341" s="147">
        <v>16605</v>
      </c>
      <c r="G341" s="147"/>
      <c r="H341" s="147">
        <v>0</v>
      </c>
      <c r="I341" s="151">
        <f t="shared" si="5"/>
        <v>0</v>
      </c>
      <c r="J341" s="147">
        <v>-16605</v>
      </c>
      <c r="K341" s="152"/>
      <c r="L341" s="152"/>
    </row>
    <row r="342" spans="1:12">
      <c r="A342" s="142" t="s">
        <v>4780</v>
      </c>
      <c r="B342" s="142">
        <v>340</v>
      </c>
      <c r="C342" s="142" t="s">
        <v>4250</v>
      </c>
      <c r="D342" s="142" t="s">
        <v>4781</v>
      </c>
      <c r="E342" s="142" t="s">
        <v>4782</v>
      </c>
      <c r="F342" s="147">
        <v>16605</v>
      </c>
      <c r="G342" s="147"/>
      <c r="H342" s="147">
        <v>12555.8131034482</v>
      </c>
      <c r="I342" s="151">
        <f t="shared" si="5"/>
        <v>0.756146528361831</v>
      </c>
      <c r="J342" s="147">
        <v>-4049.1868965518</v>
      </c>
      <c r="K342" s="152"/>
      <c r="L342" s="152"/>
    </row>
    <row r="343" spans="1:12">
      <c r="A343" s="142" t="s">
        <v>4780</v>
      </c>
      <c r="B343" s="142">
        <v>341</v>
      </c>
      <c r="C343" s="142" t="s">
        <v>3865</v>
      </c>
      <c r="D343" s="142" t="s">
        <v>4781</v>
      </c>
      <c r="E343" s="142" t="s">
        <v>4782</v>
      </c>
      <c r="F343" s="147">
        <v>16605</v>
      </c>
      <c r="G343" s="147"/>
      <c r="H343" s="147">
        <v>6277.9065517241</v>
      </c>
      <c r="I343" s="151">
        <f t="shared" si="5"/>
        <v>0.378073264180915</v>
      </c>
      <c r="J343" s="147">
        <v>-10327.0934482759</v>
      </c>
      <c r="K343" s="152"/>
      <c r="L343" s="152"/>
    </row>
    <row r="344" spans="1:12">
      <c r="A344" s="142" t="s">
        <v>4780</v>
      </c>
      <c r="B344" s="142">
        <v>342</v>
      </c>
      <c r="C344" s="142" t="s">
        <v>4739</v>
      </c>
      <c r="D344" s="142" t="s">
        <v>4785</v>
      </c>
      <c r="E344" s="142" t="s">
        <v>4782</v>
      </c>
      <c r="F344" s="147">
        <v>16605</v>
      </c>
      <c r="G344" s="147"/>
      <c r="H344" s="147">
        <v>0</v>
      </c>
      <c r="I344" s="151">
        <f t="shared" si="5"/>
        <v>0</v>
      </c>
      <c r="J344" s="147">
        <v>-16605</v>
      </c>
      <c r="K344" s="152"/>
      <c r="L344" s="152"/>
    </row>
    <row r="345" spans="1:12">
      <c r="A345" s="142" t="s">
        <v>4780</v>
      </c>
      <c r="B345" s="142">
        <v>343</v>
      </c>
      <c r="C345" s="142" t="s">
        <v>4745</v>
      </c>
      <c r="D345" s="142" t="s">
        <v>4785</v>
      </c>
      <c r="E345" s="142" t="s">
        <v>4782</v>
      </c>
      <c r="F345" s="147">
        <v>16605</v>
      </c>
      <c r="G345" s="147"/>
      <c r="H345" s="147">
        <v>0</v>
      </c>
      <c r="I345" s="151">
        <f t="shared" si="5"/>
        <v>0</v>
      </c>
      <c r="J345" s="147">
        <v>-16605</v>
      </c>
      <c r="K345" s="152"/>
      <c r="L345" s="152"/>
    </row>
    <row r="346" spans="1:12">
      <c r="A346" s="142" t="s">
        <v>4780</v>
      </c>
      <c r="B346" s="142">
        <v>344</v>
      </c>
      <c r="C346" s="142" t="s">
        <v>4745</v>
      </c>
      <c r="D346" s="142" t="s">
        <v>4785</v>
      </c>
      <c r="E346" s="142" t="s">
        <v>4782</v>
      </c>
      <c r="F346" s="147">
        <v>16605</v>
      </c>
      <c r="G346" s="147"/>
      <c r="H346" s="147">
        <v>0</v>
      </c>
      <c r="I346" s="151">
        <f t="shared" si="5"/>
        <v>0</v>
      </c>
      <c r="J346" s="147">
        <v>-16605</v>
      </c>
      <c r="K346" s="152"/>
      <c r="L346" s="152"/>
    </row>
    <row r="347" spans="1:12">
      <c r="A347" s="142" t="s">
        <v>4780</v>
      </c>
      <c r="B347" s="142">
        <v>345</v>
      </c>
      <c r="C347" s="142" t="s">
        <v>4747</v>
      </c>
      <c r="D347" s="142" t="s">
        <v>4785</v>
      </c>
      <c r="E347" s="142" t="s">
        <v>4782</v>
      </c>
      <c r="F347" s="147">
        <v>16605</v>
      </c>
      <c r="G347" s="147"/>
      <c r="H347" s="147">
        <v>0</v>
      </c>
      <c r="I347" s="151">
        <f t="shared" si="5"/>
        <v>0</v>
      </c>
      <c r="J347" s="147">
        <v>-16605</v>
      </c>
      <c r="K347" s="152"/>
      <c r="L347" s="152"/>
    </row>
    <row r="348" spans="1:12">
      <c r="A348" s="142" t="s">
        <v>4780</v>
      </c>
      <c r="B348" s="142">
        <v>346</v>
      </c>
      <c r="C348" s="142" t="s">
        <v>4748</v>
      </c>
      <c r="D348" s="142" t="s">
        <v>4785</v>
      </c>
      <c r="E348" s="142" t="s">
        <v>4782</v>
      </c>
      <c r="F348" s="147">
        <v>16605</v>
      </c>
      <c r="G348" s="147"/>
      <c r="H348" s="147">
        <v>0</v>
      </c>
      <c r="I348" s="151">
        <f t="shared" si="5"/>
        <v>0</v>
      </c>
      <c r="J348" s="147">
        <v>-16605</v>
      </c>
      <c r="K348" s="152"/>
      <c r="L348" s="152"/>
    </row>
    <row r="349" spans="1:12">
      <c r="A349" s="142" t="s">
        <v>4780</v>
      </c>
      <c r="B349" s="142">
        <v>347</v>
      </c>
      <c r="C349" s="142" t="s">
        <v>4750</v>
      </c>
      <c r="D349" s="142" t="s">
        <v>4785</v>
      </c>
      <c r="E349" s="142" t="s">
        <v>4782</v>
      </c>
      <c r="F349" s="147">
        <v>16605</v>
      </c>
      <c r="G349" s="147"/>
      <c r="H349" s="147">
        <v>0</v>
      </c>
      <c r="I349" s="151">
        <f t="shared" si="5"/>
        <v>0</v>
      </c>
      <c r="J349" s="147">
        <v>-16605</v>
      </c>
      <c r="K349" s="152"/>
      <c r="L349" s="152"/>
    </row>
    <row r="350" spans="1:12">
      <c r="A350" s="142" t="s">
        <v>4780</v>
      </c>
      <c r="B350" s="142">
        <v>348</v>
      </c>
      <c r="C350" s="142" t="s">
        <v>4751</v>
      </c>
      <c r="D350" s="142" t="s">
        <v>4785</v>
      </c>
      <c r="E350" s="142" t="s">
        <v>4782</v>
      </c>
      <c r="F350" s="147">
        <v>16605</v>
      </c>
      <c r="G350" s="147"/>
      <c r="H350" s="147">
        <v>0</v>
      </c>
      <c r="I350" s="151">
        <f t="shared" si="5"/>
        <v>0</v>
      </c>
      <c r="J350" s="147">
        <v>-16605</v>
      </c>
      <c r="K350" s="152"/>
      <c r="L350" s="152"/>
    </row>
    <row r="351" spans="1:12">
      <c r="A351" s="142" t="s">
        <v>4780</v>
      </c>
      <c r="B351" s="142">
        <v>349</v>
      </c>
      <c r="C351" s="142" t="s">
        <v>4752</v>
      </c>
      <c r="D351" s="142" t="s">
        <v>4785</v>
      </c>
      <c r="E351" s="142" t="s">
        <v>4782</v>
      </c>
      <c r="F351" s="147">
        <v>16605</v>
      </c>
      <c r="G351" s="147"/>
      <c r="H351" s="147">
        <v>0</v>
      </c>
      <c r="I351" s="151">
        <f t="shared" si="5"/>
        <v>0</v>
      </c>
      <c r="J351" s="147">
        <v>-16605</v>
      </c>
      <c r="K351" s="152"/>
      <c r="L351" s="152"/>
    </row>
    <row r="352" spans="1:12">
      <c r="A352" s="142" t="s">
        <v>4780</v>
      </c>
      <c r="B352" s="142">
        <v>350</v>
      </c>
      <c r="C352" s="142" t="s">
        <v>4754</v>
      </c>
      <c r="D352" s="142" t="s">
        <v>4785</v>
      </c>
      <c r="E352" s="142" t="s">
        <v>4782</v>
      </c>
      <c r="F352" s="147">
        <v>16605</v>
      </c>
      <c r="G352" s="147"/>
      <c r="H352" s="147">
        <v>0</v>
      </c>
      <c r="I352" s="151">
        <f t="shared" si="5"/>
        <v>0</v>
      </c>
      <c r="J352" s="147">
        <v>-16605</v>
      </c>
      <c r="K352" s="152"/>
      <c r="L352" s="152"/>
    </row>
    <row r="353" spans="1:12">
      <c r="A353" s="142" t="s">
        <v>4780</v>
      </c>
      <c r="B353" s="142">
        <v>351</v>
      </c>
      <c r="C353" s="142" t="s">
        <v>4756</v>
      </c>
      <c r="D353" s="142" t="s">
        <v>4785</v>
      </c>
      <c r="E353" s="142" t="s">
        <v>4782</v>
      </c>
      <c r="F353" s="147">
        <v>16605</v>
      </c>
      <c r="G353" s="147"/>
      <c r="H353" s="147">
        <v>0</v>
      </c>
      <c r="I353" s="151">
        <f t="shared" si="5"/>
        <v>0</v>
      </c>
      <c r="J353" s="147">
        <v>-16605</v>
      </c>
      <c r="K353" s="152"/>
      <c r="L353" s="152"/>
    </row>
    <row r="354" spans="1:12">
      <c r="A354" s="142" t="s">
        <v>4780</v>
      </c>
      <c r="B354" s="142">
        <v>352</v>
      </c>
      <c r="C354" s="142" t="s">
        <v>4757</v>
      </c>
      <c r="D354" s="142" t="s">
        <v>4785</v>
      </c>
      <c r="E354" s="142" t="s">
        <v>4782</v>
      </c>
      <c r="F354" s="147">
        <v>16605</v>
      </c>
      <c r="G354" s="147"/>
      <c r="H354" s="147">
        <v>0</v>
      </c>
      <c r="I354" s="151">
        <f t="shared" si="5"/>
        <v>0</v>
      </c>
      <c r="J354" s="147">
        <v>-16605</v>
      </c>
      <c r="K354" s="152"/>
      <c r="L354" s="152"/>
    </row>
    <row r="355" spans="1:12">
      <c r="A355" s="142" t="s">
        <v>4780</v>
      </c>
      <c r="B355" s="142">
        <v>353</v>
      </c>
      <c r="C355" s="142" t="s">
        <v>4758</v>
      </c>
      <c r="D355" s="142" t="s">
        <v>4785</v>
      </c>
      <c r="E355" s="142" t="s">
        <v>4782</v>
      </c>
      <c r="F355" s="147">
        <v>16605</v>
      </c>
      <c r="G355" s="147"/>
      <c r="H355" s="147">
        <v>0</v>
      </c>
      <c r="I355" s="151">
        <f t="shared" si="5"/>
        <v>0</v>
      </c>
      <c r="J355" s="147">
        <v>-16605</v>
      </c>
      <c r="K355" s="152"/>
      <c r="L355" s="152"/>
    </row>
    <row r="356" spans="1:12">
      <c r="A356" s="157" t="s">
        <v>4780</v>
      </c>
      <c r="B356" s="157">
        <v>354</v>
      </c>
      <c r="C356" s="157" t="s">
        <v>3427</v>
      </c>
      <c r="D356" s="157" t="s">
        <v>4781</v>
      </c>
      <c r="E356" s="157" t="s">
        <v>4782</v>
      </c>
      <c r="F356" s="158">
        <v>3321</v>
      </c>
      <c r="G356" s="158"/>
      <c r="H356" s="158">
        <v>0</v>
      </c>
      <c r="I356" s="151">
        <f t="shared" si="5"/>
        <v>0</v>
      </c>
      <c r="J356" s="158">
        <v>-3321</v>
      </c>
      <c r="K356" s="160" t="s">
        <v>4786</v>
      </c>
      <c r="L356" s="160" t="s">
        <v>519</v>
      </c>
    </row>
    <row r="357" spans="1:12">
      <c r="A357" s="157" t="s">
        <v>4780</v>
      </c>
      <c r="B357" s="157">
        <v>355</v>
      </c>
      <c r="C357" s="157" t="s">
        <v>3430</v>
      </c>
      <c r="D357" s="157" t="s">
        <v>4781</v>
      </c>
      <c r="E357" s="157" t="s">
        <v>4782</v>
      </c>
      <c r="F357" s="158">
        <v>3321</v>
      </c>
      <c r="G357" s="158"/>
      <c r="H357" s="158">
        <v>0</v>
      </c>
      <c r="I357" s="151">
        <f t="shared" si="5"/>
        <v>0</v>
      </c>
      <c r="J357" s="158">
        <v>-3321</v>
      </c>
      <c r="K357" s="160" t="s">
        <v>4786</v>
      </c>
      <c r="L357" s="160" t="s">
        <v>519</v>
      </c>
    </row>
    <row r="358" spans="1:12">
      <c r="A358" s="157" t="s">
        <v>4780</v>
      </c>
      <c r="B358" s="157">
        <v>356</v>
      </c>
      <c r="C358" s="157" t="s">
        <v>3433</v>
      </c>
      <c r="D358" s="157" t="s">
        <v>4781</v>
      </c>
      <c r="E358" s="157" t="s">
        <v>4782</v>
      </c>
      <c r="F358" s="158">
        <v>3321</v>
      </c>
      <c r="G358" s="158"/>
      <c r="H358" s="158">
        <v>0</v>
      </c>
      <c r="I358" s="151">
        <f t="shared" si="5"/>
        <v>0</v>
      </c>
      <c r="J358" s="158">
        <v>-3321</v>
      </c>
      <c r="K358" s="160" t="s">
        <v>4786</v>
      </c>
      <c r="L358" s="160" t="s">
        <v>519</v>
      </c>
    </row>
    <row r="359" spans="1:12">
      <c r="A359" s="157" t="s">
        <v>4780</v>
      </c>
      <c r="B359" s="157">
        <v>357</v>
      </c>
      <c r="C359" s="157" t="s">
        <v>3436</v>
      </c>
      <c r="D359" s="157" t="s">
        <v>4781</v>
      </c>
      <c r="E359" s="157" t="s">
        <v>4782</v>
      </c>
      <c r="F359" s="158">
        <v>3321</v>
      </c>
      <c r="G359" s="158"/>
      <c r="H359" s="158">
        <v>0</v>
      </c>
      <c r="I359" s="151">
        <f t="shared" si="5"/>
        <v>0</v>
      </c>
      <c r="J359" s="158">
        <v>-3321</v>
      </c>
      <c r="K359" s="160" t="s">
        <v>4786</v>
      </c>
      <c r="L359" s="160" t="s">
        <v>519</v>
      </c>
    </row>
    <row r="360" spans="1:12">
      <c r="A360" s="157" t="s">
        <v>4780</v>
      </c>
      <c r="B360" s="157">
        <v>358</v>
      </c>
      <c r="C360" s="157" t="s">
        <v>3439</v>
      </c>
      <c r="D360" s="157" t="s">
        <v>4781</v>
      </c>
      <c r="E360" s="157" t="s">
        <v>4782</v>
      </c>
      <c r="F360" s="158">
        <v>3321</v>
      </c>
      <c r="G360" s="158"/>
      <c r="H360" s="158">
        <v>0</v>
      </c>
      <c r="I360" s="151">
        <f t="shared" si="5"/>
        <v>0</v>
      </c>
      <c r="J360" s="158">
        <v>-3321</v>
      </c>
      <c r="K360" s="160" t="s">
        <v>4786</v>
      </c>
      <c r="L360" s="160" t="s">
        <v>519</v>
      </c>
    </row>
    <row r="361" spans="1:12">
      <c r="A361" s="142" t="s">
        <v>4780</v>
      </c>
      <c r="B361" s="142">
        <v>359</v>
      </c>
      <c r="C361" s="142" t="s">
        <v>4375</v>
      </c>
      <c r="D361" s="142" t="s">
        <v>4781</v>
      </c>
      <c r="E361" s="142" t="s">
        <v>4782</v>
      </c>
      <c r="F361" s="147">
        <v>33210</v>
      </c>
      <c r="G361" s="147"/>
      <c r="H361" s="147">
        <v>0</v>
      </c>
      <c r="I361" s="151">
        <f t="shared" si="5"/>
        <v>0</v>
      </c>
      <c r="J361" s="147">
        <v>-33210</v>
      </c>
      <c r="K361" s="152"/>
      <c r="L361" s="152"/>
    </row>
    <row r="362" spans="1:12">
      <c r="A362" s="142" t="s">
        <v>4780</v>
      </c>
      <c r="B362" s="142">
        <v>360</v>
      </c>
      <c r="C362" s="142" t="s">
        <v>4378</v>
      </c>
      <c r="D362" s="142" t="s">
        <v>4781</v>
      </c>
      <c r="E362" s="142" t="s">
        <v>4782</v>
      </c>
      <c r="F362" s="147">
        <v>33210</v>
      </c>
      <c r="G362" s="147"/>
      <c r="H362" s="147">
        <v>0</v>
      </c>
      <c r="I362" s="151">
        <f t="shared" si="5"/>
        <v>0</v>
      </c>
      <c r="J362" s="147">
        <v>-33210</v>
      </c>
      <c r="K362" s="152"/>
      <c r="L362" s="152"/>
    </row>
    <row r="363" spans="1:12">
      <c r="A363" s="142" t="s">
        <v>4780</v>
      </c>
      <c r="B363" s="142">
        <v>361</v>
      </c>
      <c r="C363" s="142" t="s">
        <v>4380</v>
      </c>
      <c r="D363" s="142" t="s">
        <v>4781</v>
      </c>
      <c r="E363" s="142" t="s">
        <v>4782</v>
      </c>
      <c r="F363" s="147">
        <v>33210</v>
      </c>
      <c r="G363" s="147"/>
      <c r="H363" s="147">
        <v>0</v>
      </c>
      <c r="I363" s="151">
        <f t="shared" si="5"/>
        <v>0</v>
      </c>
      <c r="J363" s="147">
        <v>-33210</v>
      </c>
      <c r="K363" s="152"/>
      <c r="L363" s="152"/>
    </row>
    <row r="364" spans="1:12">
      <c r="A364" s="142" t="s">
        <v>4780</v>
      </c>
      <c r="B364" s="142">
        <v>362</v>
      </c>
      <c r="C364" s="142" t="s">
        <v>4382</v>
      </c>
      <c r="D364" s="142" t="s">
        <v>4781</v>
      </c>
      <c r="E364" s="142" t="s">
        <v>4782</v>
      </c>
      <c r="F364" s="147">
        <v>33210</v>
      </c>
      <c r="G364" s="147"/>
      <c r="H364" s="147">
        <v>0</v>
      </c>
      <c r="I364" s="151">
        <f t="shared" si="5"/>
        <v>0</v>
      </c>
      <c r="J364" s="147">
        <v>-33210</v>
      </c>
      <c r="K364" s="152"/>
      <c r="L364" s="152"/>
    </row>
    <row r="365" spans="1:12">
      <c r="A365" s="142" t="s">
        <v>4780</v>
      </c>
      <c r="B365" s="142">
        <v>363</v>
      </c>
      <c r="C365" s="142" t="s">
        <v>4384</v>
      </c>
      <c r="D365" s="142" t="s">
        <v>4781</v>
      </c>
      <c r="E365" s="142" t="s">
        <v>4782</v>
      </c>
      <c r="F365" s="147">
        <v>33210</v>
      </c>
      <c r="G365" s="147"/>
      <c r="H365" s="147">
        <v>0</v>
      </c>
      <c r="I365" s="151">
        <f t="shared" si="5"/>
        <v>0</v>
      </c>
      <c r="J365" s="147">
        <v>-33210</v>
      </c>
      <c r="K365" s="152"/>
      <c r="L365" s="152"/>
    </row>
    <row r="366" spans="1:12">
      <c r="A366" s="142" t="s">
        <v>4780</v>
      </c>
      <c r="B366" s="142">
        <v>364</v>
      </c>
      <c r="C366" s="142" t="s">
        <v>4386</v>
      </c>
      <c r="D366" s="142" t="s">
        <v>4781</v>
      </c>
      <c r="E366" s="142" t="s">
        <v>4782</v>
      </c>
      <c r="F366" s="147">
        <v>33210</v>
      </c>
      <c r="G366" s="147"/>
      <c r="H366" s="147">
        <v>0</v>
      </c>
      <c r="I366" s="151">
        <f t="shared" si="5"/>
        <v>0</v>
      </c>
      <c r="J366" s="147">
        <v>-33210</v>
      </c>
      <c r="K366" s="152"/>
      <c r="L366" s="152"/>
    </row>
    <row r="367" spans="1:12">
      <c r="A367" s="142" t="s">
        <v>4780</v>
      </c>
      <c r="B367" s="142">
        <v>365</v>
      </c>
      <c r="C367" s="142" t="s">
        <v>4388</v>
      </c>
      <c r="D367" s="142" t="s">
        <v>4781</v>
      </c>
      <c r="E367" s="142" t="s">
        <v>4782</v>
      </c>
      <c r="F367" s="147">
        <v>33210</v>
      </c>
      <c r="G367" s="147"/>
      <c r="H367" s="147">
        <v>0</v>
      </c>
      <c r="I367" s="151">
        <f t="shared" si="5"/>
        <v>0</v>
      </c>
      <c r="J367" s="147">
        <v>-33210</v>
      </c>
      <c r="K367" s="152"/>
      <c r="L367" s="152"/>
    </row>
    <row r="368" spans="1:12">
      <c r="A368" s="142" t="s">
        <v>4780</v>
      </c>
      <c r="B368" s="142">
        <v>366</v>
      </c>
      <c r="C368" s="142" t="s">
        <v>3069</v>
      </c>
      <c r="D368" s="142" t="s">
        <v>4781</v>
      </c>
      <c r="E368" s="142" t="s">
        <v>4782</v>
      </c>
      <c r="F368" s="147">
        <v>3321</v>
      </c>
      <c r="G368" s="147"/>
      <c r="H368" s="147">
        <v>25111.6165517241</v>
      </c>
      <c r="I368" s="151">
        <f t="shared" si="5"/>
        <v>7.56146237630958</v>
      </c>
      <c r="J368" s="147">
        <v>21790.6165517241</v>
      </c>
      <c r="K368" s="152"/>
      <c r="L368" s="152"/>
    </row>
    <row r="369" spans="1:12">
      <c r="A369" s="142" t="s">
        <v>4780</v>
      </c>
      <c r="B369" s="142">
        <v>367</v>
      </c>
      <c r="C369" s="142" t="s">
        <v>4390</v>
      </c>
      <c r="D369" s="142" t="s">
        <v>4781</v>
      </c>
      <c r="E369" s="142" t="s">
        <v>4782</v>
      </c>
      <c r="F369" s="147">
        <v>33210</v>
      </c>
      <c r="G369" s="147"/>
      <c r="H369" s="147">
        <v>0</v>
      </c>
      <c r="I369" s="151">
        <f t="shared" si="5"/>
        <v>0</v>
      </c>
      <c r="J369" s="147">
        <v>-33210</v>
      </c>
      <c r="K369" s="152"/>
      <c r="L369" s="152"/>
    </row>
    <row r="370" spans="1:12">
      <c r="A370" s="142" t="s">
        <v>4780</v>
      </c>
      <c r="B370" s="142">
        <v>368</v>
      </c>
      <c r="C370" s="142" t="s">
        <v>4392</v>
      </c>
      <c r="D370" s="142" t="s">
        <v>4781</v>
      </c>
      <c r="E370" s="142" t="s">
        <v>4782</v>
      </c>
      <c r="F370" s="147">
        <v>3321</v>
      </c>
      <c r="G370" s="147"/>
      <c r="H370" s="147">
        <v>0</v>
      </c>
      <c r="I370" s="151">
        <f t="shared" si="5"/>
        <v>0</v>
      </c>
      <c r="J370" s="147">
        <v>-3321</v>
      </c>
      <c r="K370" s="152"/>
      <c r="L370" s="152"/>
    </row>
    <row r="371" spans="1:12">
      <c r="A371" s="142" t="s">
        <v>4780</v>
      </c>
      <c r="B371" s="142">
        <v>369</v>
      </c>
      <c r="C371" s="142" t="s">
        <v>3271</v>
      </c>
      <c r="D371" s="142" t="s">
        <v>4781</v>
      </c>
      <c r="E371" s="142" t="s">
        <v>4782</v>
      </c>
      <c r="F371" s="147">
        <v>33210</v>
      </c>
      <c r="G371" s="147"/>
      <c r="H371" s="147">
        <v>10986.3364655172</v>
      </c>
      <c r="I371" s="151">
        <f t="shared" si="5"/>
        <v>0.330814106158302</v>
      </c>
      <c r="J371" s="147">
        <v>-22223.6635344828</v>
      </c>
      <c r="K371" s="152"/>
      <c r="L371" s="152"/>
    </row>
    <row r="372" spans="1:12">
      <c r="A372" s="142" t="s">
        <v>4780</v>
      </c>
      <c r="B372" s="142">
        <v>370</v>
      </c>
      <c r="C372" s="142" t="s">
        <v>4394</v>
      </c>
      <c r="D372" s="142" t="s">
        <v>4781</v>
      </c>
      <c r="E372" s="142" t="s">
        <v>4782</v>
      </c>
      <c r="F372" s="147">
        <v>33210</v>
      </c>
      <c r="G372" s="147"/>
      <c r="H372" s="147">
        <v>0</v>
      </c>
      <c r="I372" s="151">
        <f t="shared" si="5"/>
        <v>0</v>
      </c>
      <c r="J372" s="147">
        <v>-33210</v>
      </c>
      <c r="K372" s="152"/>
      <c r="L372" s="152"/>
    </row>
    <row r="373" spans="1:12">
      <c r="A373" s="142" t="s">
        <v>4780</v>
      </c>
      <c r="B373" s="142">
        <v>371</v>
      </c>
      <c r="C373" s="142" t="s">
        <v>4396</v>
      </c>
      <c r="D373" s="142" t="s">
        <v>4781</v>
      </c>
      <c r="E373" s="142" t="s">
        <v>4782</v>
      </c>
      <c r="F373" s="147">
        <v>33210</v>
      </c>
      <c r="G373" s="147"/>
      <c r="H373" s="147">
        <v>0</v>
      </c>
      <c r="I373" s="151">
        <f t="shared" si="5"/>
        <v>0</v>
      </c>
      <c r="J373" s="147">
        <v>-33210</v>
      </c>
      <c r="K373" s="152"/>
      <c r="L373" s="152"/>
    </row>
    <row r="374" spans="1:12">
      <c r="A374" s="142" t="s">
        <v>4780</v>
      </c>
      <c r="B374" s="142">
        <v>372</v>
      </c>
      <c r="C374" s="142" t="s">
        <v>4398</v>
      </c>
      <c r="D374" s="142" t="s">
        <v>4781</v>
      </c>
      <c r="E374" s="142" t="s">
        <v>4782</v>
      </c>
      <c r="F374" s="147">
        <v>3321</v>
      </c>
      <c r="G374" s="147"/>
      <c r="H374" s="147">
        <v>0</v>
      </c>
      <c r="I374" s="151">
        <f t="shared" si="5"/>
        <v>0</v>
      </c>
      <c r="J374" s="147">
        <v>-3321</v>
      </c>
      <c r="K374" s="152"/>
      <c r="L374" s="152"/>
    </row>
    <row r="375" spans="1:12">
      <c r="A375" s="142" t="s">
        <v>4780</v>
      </c>
      <c r="B375" s="142">
        <v>373</v>
      </c>
      <c r="C375" s="142" t="s">
        <v>4400</v>
      </c>
      <c r="D375" s="142" t="s">
        <v>4781</v>
      </c>
      <c r="E375" s="142" t="s">
        <v>4782</v>
      </c>
      <c r="F375" s="147">
        <v>3321</v>
      </c>
      <c r="G375" s="147"/>
      <c r="H375" s="147">
        <v>0</v>
      </c>
      <c r="I375" s="151">
        <f t="shared" si="5"/>
        <v>0</v>
      </c>
      <c r="J375" s="147">
        <v>-3321</v>
      </c>
      <c r="K375" s="152"/>
      <c r="L375" s="152"/>
    </row>
    <row r="376" spans="1:12">
      <c r="A376" s="142" t="s">
        <v>4780</v>
      </c>
      <c r="B376" s="142">
        <v>374</v>
      </c>
      <c r="C376" s="142" t="s">
        <v>3296</v>
      </c>
      <c r="D376" s="142" t="s">
        <v>4781</v>
      </c>
      <c r="E376" s="142" t="s">
        <v>4782</v>
      </c>
      <c r="F376" s="147">
        <v>33210</v>
      </c>
      <c r="G376" s="147"/>
      <c r="H376" s="147">
        <v>32958.9964655172</v>
      </c>
      <c r="I376" s="151">
        <f t="shared" si="5"/>
        <v>0.992441929103198</v>
      </c>
      <c r="J376" s="147">
        <v>-251.003534482799</v>
      </c>
      <c r="K376" s="152"/>
      <c r="L376" s="152"/>
    </row>
    <row r="377" spans="1:12">
      <c r="A377" s="157" t="s">
        <v>4780</v>
      </c>
      <c r="B377" s="157">
        <v>375</v>
      </c>
      <c r="C377" s="157" t="s">
        <v>3427</v>
      </c>
      <c r="D377" s="157" t="s">
        <v>4781</v>
      </c>
      <c r="E377" s="157" t="s">
        <v>4782</v>
      </c>
      <c r="F377" s="158">
        <v>3321</v>
      </c>
      <c r="G377" s="158"/>
      <c r="H377" s="158">
        <v>0</v>
      </c>
      <c r="I377" s="151">
        <f t="shared" si="5"/>
        <v>0</v>
      </c>
      <c r="J377" s="158">
        <v>-3321</v>
      </c>
      <c r="K377" s="160" t="s">
        <v>4786</v>
      </c>
      <c r="L377" s="160" t="s">
        <v>519</v>
      </c>
    </row>
    <row r="378" spans="1:12">
      <c r="A378" s="157" t="s">
        <v>4780</v>
      </c>
      <c r="B378" s="157">
        <v>376</v>
      </c>
      <c r="C378" s="157" t="s">
        <v>4403</v>
      </c>
      <c r="D378" s="157" t="s">
        <v>4781</v>
      </c>
      <c r="E378" s="157" t="s">
        <v>4782</v>
      </c>
      <c r="F378" s="158">
        <v>3321</v>
      </c>
      <c r="G378" s="158"/>
      <c r="H378" s="158">
        <v>0</v>
      </c>
      <c r="I378" s="151">
        <f t="shared" si="5"/>
        <v>0</v>
      </c>
      <c r="J378" s="158">
        <v>-3321</v>
      </c>
      <c r="K378" s="160" t="s">
        <v>4786</v>
      </c>
      <c r="L378" s="160" t="s">
        <v>519</v>
      </c>
    </row>
    <row r="379" spans="1:12">
      <c r="A379" s="157" t="s">
        <v>4780</v>
      </c>
      <c r="B379" s="157">
        <v>377</v>
      </c>
      <c r="C379" s="157" t="s">
        <v>4405</v>
      </c>
      <c r="D379" s="157" t="s">
        <v>4781</v>
      </c>
      <c r="E379" s="157" t="s">
        <v>4782</v>
      </c>
      <c r="F379" s="158">
        <v>3321</v>
      </c>
      <c r="G379" s="158"/>
      <c r="H379" s="158">
        <v>0</v>
      </c>
      <c r="I379" s="151">
        <f t="shared" si="5"/>
        <v>0</v>
      </c>
      <c r="J379" s="158">
        <v>-3321</v>
      </c>
      <c r="K379" s="160" t="s">
        <v>4786</v>
      </c>
      <c r="L379" s="160" t="s">
        <v>519</v>
      </c>
    </row>
    <row r="380" spans="1:12">
      <c r="A380" s="157" t="s">
        <v>4780</v>
      </c>
      <c r="B380" s="157">
        <v>378</v>
      </c>
      <c r="C380" s="157" t="s">
        <v>4407</v>
      </c>
      <c r="D380" s="157" t="s">
        <v>4781</v>
      </c>
      <c r="E380" s="157" t="s">
        <v>4782</v>
      </c>
      <c r="F380" s="158">
        <v>3321</v>
      </c>
      <c r="G380" s="158"/>
      <c r="H380" s="158">
        <v>0</v>
      </c>
      <c r="I380" s="151">
        <f t="shared" si="5"/>
        <v>0</v>
      </c>
      <c r="J380" s="158">
        <v>-3321</v>
      </c>
      <c r="K380" s="160" t="s">
        <v>4786</v>
      </c>
      <c r="L380" s="160" t="s">
        <v>519</v>
      </c>
    </row>
    <row r="381" spans="1:12">
      <c r="A381" s="157" t="s">
        <v>4780</v>
      </c>
      <c r="B381" s="157">
        <v>379</v>
      </c>
      <c r="C381" s="157" t="s">
        <v>3433</v>
      </c>
      <c r="D381" s="157" t="s">
        <v>4781</v>
      </c>
      <c r="E381" s="157" t="s">
        <v>4782</v>
      </c>
      <c r="F381" s="158">
        <v>3321</v>
      </c>
      <c r="G381" s="158"/>
      <c r="H381" s="158">
        <v>0</v>
      </c>
      <c r="I381" s="151">
        <f t="shared" si="5"/>
        <v>0</v>
      </c>
      <c r="J381" s="158">
        <v>-3321</v>
      </c>
      <c r="K381" s="160" t="s">
        <v>4786</v>
      </c>
      <c r="L381" s="160" t="s">
        <v>519</v>
      </c>
    </row>
    <row r="382" spans="1:12">
      <c r="A382" s="157" t="s">
        <v>4780</v>
      </c>
      <c r="B382" s="157">
        <v>380</v>
      </c>
      <c r="C382" s="157" t="s">
        <v>4410</v>
      </c>
      <c r="D382" s="157" t="s">
        <v>4781</v>
      </c>
      <c r="E382" s="157" t="s">
        <v>4782</v>
      </c>
      <c r="F382" s="158">
        <v>3321</v>
      </c>
      <c r="G382" s="158"/>
      <c r="H382" s="158">
        <v>0</v>
      </c>
      <c r="I382" s="151">
        <f t="shared" si="5"/>
        <v>0</v>
      </c>
      <c r="J382" s="158">
        <v>-3321</v>
      </c>
      <c r="K382" s="160" t="s">
        <v>4786</v>
      </c>
      <c r="L382" s="160" t="s">
        <v>519</v>
      </c>
    </row>
    <row r="383" spans="1:12">
      <c r="A383" s="142" t="s">
        <v>4780</v>
      </c>
      <c r="B383" s="142">
        <v>381</v>
      </c>
      <c r="C383" s="142" t="s">
        <v>4412</v>
      </c>
      <c r="D383" s="142" t="s">
        <v>4781</v>
      </c>
      <c r="E383" s="142" t="s">
        <v>4782</v>
      </c>
      <c r="F383" s="147">
        <v>33210</v>
      </c>
      <c r="G383" s="147"/>
      <c r="H383" s="147">
        <v>0</v>
      </c>
      <c r="I383" s="151">
        <f t="shared" si="5"/>
        <v>0</v>
      </c>
      <c r="J383" s="147">
        <v>-33210</v>
      </c>
      <c r="K383" s="152"/>
      <c r="L383" s="152"/>
    </row>
    <row r="384" spans="1:12">
      <c r="A384" s="142" t="s">
        <v>4780</v>
      </c>
      <c r="B384" s="142">
        <v>382</v>
      </c>
      <c r="C384" s="142" t="s">
        <v>4414</v>
      </c>
      <c r="D384" s="142" t="s">
        <v>4781</v>
      </c>
      <c r="E384" s="142" t="s">
        <v>4782</v>
      </c>
      <c r="F384" s="147">
        <v>3321</v>
      </c>
      <c r="G384" s="147"/>
      <c r="H384" s="147">
        <v>0</v>
      </c>
      <c r="I384" s="151">
        <f t="shared" si="5"/>
        <v>0</v>
      </c>
      <c r="J384" s="147">
        <v>-3321</v>
      </c>
      <c r="K384" s="152"/>
      <c r="L384" s="152"/>
    </row>
    <row r="385" spans="1:12">
      <c r="A385" s="142" t="s">
        <v>4780</v>
      </c>
      <c r="B385" s="142">
        <v>383</v>
      </c>
      <c r="C385" s="142" t="s">
        <v>3436</v>
      </c>
      <c r="D385" s="142" t="s">
        <v>4781</v>
      </c>
      <c r="E385" s="142" t="s">
        <v>4782</v>
      </c>
      <c r="F385" s="147">
        <v>3321</v>
      </c>
      <c r="G385" s="147"/>
      <c r="H385" s="147">
        <v>0</v>
      </c>
      <c r="I385" s="151">
        <f t="shared" si="5"/>
        <v>0</v>
      </c>
      <c r="J385" s="147">
        <v>-3321</v>
      </c>
      <c r="K385" s="152"/>
      <c r="L385" s="152"/>
    </row>
    <row r="386" spans="1:12">
      <c r="A386" s="142" t="s">
        <v>4780</v>
      </c>
      <c r="B386" s="142">
        <v>384</v>
      </c>
      <c r="C386" s="142" t="s">
        <v>3439</v>
      </c>
      <c r="D386" s="142" t="s">
        <v>4781</v>
      </c>
      <c r="E386" s="142" t="s">
        <v>4782</v>
      </c>
      <c r="F386" s="147">
        <v>3321</v>
      </c>
      <c r="G386" s="147"/>
      <c r="H386" s="147">
        <v>0</v>
      </c>
      <c r="I386" s="151">
        <f t="shared" si="5"/>
        <v>0</v>
      </c>
      <c r="J386" s="147">
        <v>-3321</v>
      </c>
      <c r="K386" s="152"/>
      <c r="L386" s="152"/>
    </row>
    <row r="387" spans="1:12">
      <c r="A387" s="142" t="s">
        <v>4780</v>
      </c>
      <c r="B387" s="142">
        <v>385</v>
      </c>
      <c r="C387" s="142" t="s">
        <v>3430</v>
      </c>
      <c r="D387" s="142" t="s">
        <v>4781</v>
      </c>
      <c r="E387" s="142" t="s">
        <v>4782</v>
      </c>
      <c r="F387" s="147">
        <v>3321</v>
      </c>
      <c r="G387" s="147"/>
      <c r="H387" s="147">
        <v>0</v>
      </c>
      <c r="I387" s="151">
        <f t="shared" si="5"/>
        <v>0</v>
      </c>
      <c r="J387" s="147">
        <v>-3321</v>
      </c>
      <c r="K387" s="152"/>
      <c r="L387" s="152"/>
    </row>
    <row r="388" spans="1:12">
      <c r="A388" s="142" t="s">
        <v>4780</v>
      </c>
      <c r="B388" s="142">
        <v>386</v>
      </c>
      <c r="C388" s="142" t="s">
        <v>2570</v>
      </c>
      <c r="D388" s="142" t="s">
        <v>4781</v>
      </c>
      <c r="E388" s="142" t="s">
        <v>4782</v>
      </c>
      <c r="F388" s="147">
        <v>33210</v>
      </c>
      <c r="G388" s="147"/>
      <c r="H388" s="147">
        <v>0</v>
      </c>
      <c r="I388" s="151">
        <f t="shared" ref="I388:I451" si="6">H388/F388</f>
        <v>0</v>
      </c>
      <c r="J388" s="147">
        <v>-33210</v>
      </c>
      <c r="K388" s="152"/>
      <c r="L388" s="152"/>
    </row>
    <row r="389" spans="1:12">
      <c r="A389" s="142" t="s">
        <v>4780</v>
      </c>
      <c r="B389" s="142">
        <v>387</v>
      </c>
      <c r="C389" s="142" t="s">
        <v>995</v>
      </c>
      <c r="D389" s="142" t="s">
        <v>4781</v>
      </c>
      <c r="E389" s="142" t="s">
        <v>4782</v>
      </c>
      <c r="F389" s="147">
        <v>33210</v>
      </c>
      <c r="G389" s="147"/>
      <c r="H389" s="147">
        <v>0</v>
      </c>
      <c r="I389" s="151">
        <f t="shared" si="6"/>
        <v>0</v>
      </c>
      <c r="J389" s="147">
        <v>-33210</v>
      </c>
      <c r="K389" s="152"/>
      <c r="L389" s="152"/>
    </row>
    <row r="390" spans="1:12">
      <c r="A390" s="142" t="s">
        <v>4780</v>
      </c>
      <c r="B390" s="142">
        <v>388</v>
      </c>
      <c r="C390" s="142" t="s">
        <v>4388</v>
      </c>
      <c r="D390" s="142" t="s">
        <v>4781</v>
      </c>
      <c r="E390" s="142" t="s">
        <v>4782</v>
      </c>
      <c r="F390" s="147">
        <v>33210</v>
      </c>
      <c r="G390" s="147"/>
      <c r="H390" s="147">
        <v>0</v>
      </c>
      <c r="I390" s="151">
        <f t="shared" si="6"/>
        <v>0</v>
      </c>
      <c r="J390" s="147">
        <v>-33210</v>
      </c>
      <c r="K390" s="152"/>
      <c r="L390" s="152"/>
    </row>
    <row r="391" spans="1:12">
      <c r="A391" s="142" t="s">
        <v>4780</v>
      </c>
      <c r="B391" s="142">
        <v>389</v>
      </c>
      <c r="C391" s="142" t="s">
        <v>4424</v>
      </c>
      <c r="D391" s="142" t="s">
        <v>4781</v>
      </c>
      <c r="E391" s="142" t="s">
        <v>4782</v>
      </c>
      <c r="F391" s="147">
        <v>33210</v>
      </c>
      <c r="G391" s="147"/>
      <c r="H391" s="147">
        <v>0</v>
      </c>
      <c r="I391" s="151">
        <f t="shared" si="6"/>
        <v>0</v>
      </c>
      <c r="J391" s="147">
        <v>-33210</v>
      </c>
      <c r="K391" s="152"/>
      <c r="L391" s="152"/>
    </row>
    <row r="392" spans="1:12">
      <c r="A392" s="142" t="s">
        <v>4780</v>
      </c>
      <c r="B392" s="142">
        <v>390</v>
      </c>
      <c r="C392" s="142" t="s">
        <v>4380</v>
      </c>
      <c r="D392" s="142" t="s">
        <v>4781</v>
      </c>
      <c r="E392" s="142" t="s">
        <v>4782</v>
      </c>
      <c r="F392" s="147">
        <v>33210</v>
      </c>
      <c r="G392" s="147"/>
      <c r="H392" s="147">
        <v>0</v>
      </c>
      <c r="I392" s="151">
        <f t="shared" si="6"/>
        <v>0</v>
      </c>
      <c r="J392" s="147">
        <v>-33210</v>
      </c>
      <c r="K392" s="152"/>
      <c r="L392" s="152"/>
    </row>
    <row r="393" spans="1:12">
      <c r="A393" s="142" t="s">
        <v>4780</v>
      </c>
      <c r="B393" s="142">
        <v>391</v>
      </c>
      <c r="C393" s="142" t="s">
        <v>4427</v>
      </c>
      <c r="D393" s="142" t="s">
        <v>4781</v>
      </c>
      <c r="E393" s="142" t="s">
        <v>4782</v>
      </c>
      <c r="F393" s="147">
        <v>33210</v>
      </c>
      <c r="G393" s="147"/>
      <c r="H393" s="147">
        <v>0</v>
      </c>
      <c r="I393" s="151">
        <f t="shared" si="6"/>
        <v>0</v>
      </c>
      <c r="J393" s="147">
        <v>-33210</v>
      </c>
      <c r="K393" s="152"/>
      <c r="L393" s="152"/>
    </row>
    <row r="394" spans="1:12">
      <c r="A394" s="142" t="s">
        <v>4780</v>
      </c>
      <c r="B394" s="142">
        <v>392</v>
      </c>
      <c r="C394" s="142" t="s">
        <v>4429</v>
      </c>
      <c r="D394" s="142" t="s">
        <v>4781</v>
      </c>
      <c r="E394" s="142" t="s">
        <v>4782</v>
      </c>
      <c r="F394" s="147">
        <v>33210</v>
      </c>
      <c r="G394" s="147"/>
      <c r="H394" s="147">
        <v>0</v>
      </c>
      <c r="I394" s="151">
        <f t="shared" si="6"/>
        <v>0</v>
      </c>
      <c r="J394" s="147">
        <v>-33210</v>
      </c>
      <c r="K394" s="152"/>
      <c r="L394" s="152"/>
    </row>
    <row r="395" spans="1:12">
      <c r="A395" s="142" t="s">
        <v>4780</v>
      </c>
      <c r="B395" s="142">
        <v>393</v>
      </c>
      <c r="C395" s="142" t="s">
        <v>4431</v>
      </c>
      <c r="D395" s="142" t="s">
        <v>4781</v>
      </c>
      <c r="E395" s="142" t="s">
        <v>4782</v>
      </c>
      <c r="F395" s="147">
        <v>33210</v>
      </c>
      <c r="G395" s="147"/>
      <c r="H395" s="147">
        <v>0</v>
      </c>
      <c r="I395" s="151">
        <f t="shared" si="6"/>
        <v>0</v>
      </c>
      <c r="J395" s="147">
        <v>-33210</v>
      </c>
      <c r="K395" s="152"/>
      <c r="L395" s="152"/>
    </row>
    <row r="396" spans="1:12">
      <c r="A396" s="142" t="s">
        <v>4780</v>
      </c>
      <c r="B396" s="142">
        <v>394</v>
      </c>
      <c r="C396" s="142" t="s">
        <v>4433</v>
      </c>
      <c r="D396" s="142" t="s">
        <v>4781</v>
      </c>
      <c r="E396" s="142" t="s">
        <v>4782</v>
      </c>
      <c r="F396" s="147">
        <v>66420</v>
      </c>
      <c r="G396" s="147"/>
      <c r="H396" s="147">
        <v>0</v>
      </c>
      <c r="I396" s="151">
        <f t="shared" si="6"/>
        <v>0</v>
      </c>
      <c r="J396" s="147">
        <v>-66420</v>
      </c>
      <c r="K396" s="152"/>
      <c r="L396" s="152"/>
    </row>
    <row r="397" spans="1:12">
      <c r="A397" s="142" t="s">
        <v>4780</v>
      </c>
      <c r="B397" s="142">
        <v>395</v>
      </c>
      <c r="C397" s="142" t="s">
        <v>4382</v>
      </c>
      <c r="D397" s="142" t="s">
        <v>4781</v>
      </c>
      <c r="E397" s="142" t="s">
        <v>4782</v>
      </c>
      <c r="F397" s="147">
        <v>66420</v>
      </c>
      <c r="G397" s="147"/>
      <c r="H397" s="147">
        <v>0</v>
      </c>
      <c r="I397" s="151">
        <f t="shared" si="6"/>
        <v>0</v>
      </c>
      <c r="J397" s="147">
        <v>-66420</v>
      </c>
      <c r="K397" s="152"/>
      <c r="L397" s="152"/>
    </row>
    <row r="398" spans="1:12">
      <c r="A398" s="142" t="s">
        <v>4780</v>
      </c>
      <c r="B398" s="142">
        <v>396</v>
      </c>
      <c r="C398" s="142" t="s">
        <v>4386</v>
      </c>
      <c r="D398" s="142" t="s">
        <v>4781</v>
      </c>
      <c r="E398" s="142" t="s">
        <v>4782</v>
      </c>
      <c r="F398" s="147">
        <v>66420</v>
      </c>
      <c r="G398" s="147"/>
      <c r="H398" s="147">
        <v>0</v>
      </c>
      <c r="I398" s="151">
        <f t="shared" si="6"/>
        <v>0</v>
      </c>
      <c r="J398" s="147">
        <v>-66420</v>
      </c>
      <c r="K398" s="152"/>
      <c r="L398" s="152"/>
    </row>
    <row r="399" spans="1:12">
      <c r="A399" s="142" t="s">
        <v>4780</v>
      </c>
      <c r="B399" s="142">
        <v>397</v>
      </c>
      <c r="C399" s="142" t="s">
        <v>4437</v>
      </c>
      <c r="D399" s="142" t="s">
        <v>4781</v>
      </c>
      <c r="E399" s="142" t="s">
        <v>4782</v>
      </c>
      <c r="F399" s="147">
        <v>66420</v>
      </c>
      <c r="G399" s="147"/>
      <c r="H399" s="147">
        <v>0</v>
      </c>
      <c r="I399" s="151">
        <f t="shared" si="6"/>
        <v>0</v>
      </c>
      <c r="J399" s="147">
        <v>-66420</v>
      </c>
      <c r="K399" s="152"/>
      <c r="L399" s="152"/>
    </row>
    <row r="400" spans="1:12">
      <c r="A400" s="142" t="s">
        <v>4780</v>
      </c>
      <c r="B400" s="142">
        <v>398</v>
      </c>
      <c r="C400" s="142" t="s">
        <v>4439</v>
      </c>
      <c r="D400" s="142" t="s">
        <v>4781</v>
      </c>
      <c r="E400" s="142" t="s">
        <v>4782</v>
      </c>
      <c r="F400" s="147">
        <v>33210</v>
      </c>
      <c r="G400" s="147"/>
      <c r="H400" s="147">
        <v>0</v>
      </c>
      <c r="I400" s="151">
        <f t="shared" si="6"/>
        <v>0</v>
      </c>
      <c r="J400" s="147">
        <v>-33210</v>
      </c>
      <c r="K400" s="152"/>
      <c r="L400" s="152"/>
    </row>
    <row r="401" spans="1:12">
      <c r="A401" s="142" t="s">
        <v>4780</v>
      </c>
      <c r="B401" s="142">
        <v>399</v>
      </c>
      <c r="C401" s="142" t="s">
        <v>4442</v>
      </c>
      <c r="D401" s="142" t="s">
        <v>4781</v>
      </c>
      <c r="E401" s="142" t="s">
        <v>4782</v>
      </c>
      <c r="F401" s="147">
        <v>33210</v>
      </c>
      <c r="G401" s="147"/>
      <c r="H401" s="147">
        <v>0</v>
      </c>
      <c r="I401" s="151">
        <f t="shared" si="6"/>
        <v>0</v>
      </c>
      <c r="J401" s="147">
        <v>-33210</v>
      </c>
      <c r="K401" s="152"/>
      <c r="L401" s="152"/>
    </row>
    <row r="402" spans="1:12">
      <c r="A402" s="142" t="s">
        <v>4780</v>
      </c>
      <c r="B402" s="142">
        <v>400</v>
      </c>
      <c r="C402" s="142" t="s">
        <v>4384</v>
      </c>
      <c r="D402" s="142" t="s">
        <v>4781</v>
      </c>
      <c r="E402" s="142" t="s">
        <v>4782</v>
      </c>
      <c r="F402" s="147">
        <v>66420</v>
      </c>
      <c r="G402" s="147"/>
      <c r="H402" s="147">
        <v>0</v>
      </c>
      <c r="I402" s="151">
        <f t="shared" si="6"/>
        <v>0</v>
      </c>
      <c r="J402" s="147">
        <v>-66420</v>
      </c>
      <c r="K402" s="152"/>
      <c r="L402" s="152"/>
    </row>
    <row r="403" spans="1:12">
      <c r="A403" s="142" t="s">
        <v>4780</v>
      </c>
      <c r="B403" s="142">
        <v>401</v>
      </c>
      <c r="C403" s="142" t="s">
        <v>4445</v>
      </c>
      <c r="D403" s="142" t="s">
        <v>4781</v>
      </c>
      <c r="E403" s="142" t="s">
        <v>4782</v>
      </c>
      <c r="F403" s="147">
        <v>33210</v>
      </c>
      <c r="G403" s="147"/>
      <c r="H403" s="147">
        <v>0</v>
      </c>
      <c r="I403" s="151">
        <f t="shared" si="6"/>
        <v>0</v>
      </c>
      <c r="J403" s="147">
        <v>-33210</v>
      </c>
      <c r="K403" s="152"/>
      <c r="L403" s="152"/>
    </row>
    <row r="404" spans="1:12">
      <c r="A404" s="142" t="s">
        <v>4780</v>
      </c>
      <c r="B404" s="142">
        <v>402</v>
      </c>
      <c r="C404" s="142" t="s">
        <v>4447</v>
      </c>
      <c r="D404" s="142" t="s">
        <v>4781</v>
      </c>
      <c r="E404" s="142" t="s">
        <v>4782</v>
      </c>
      <c r="F404" s="147">
        <v>33210</v>
      </c>
      <c r="G404" s="147"/>
      <c r="H404" s="147">
        <v>0</v>
      </c>
      <c r="I404" s="151">
        <f t="shared" si="6"/>
        <v>0</v>
      </c>
      <c r="J404" s="147">
        <v>-33210</v>
      </c>
      <c r="K404" s="152"/>
      <c r="L404" s="152"/>
    </row>
    <row r="405" spans="1:12">
      <c r="A405" s="142" t="s">
        <v>4780</v>
      </c>
      <c r="B405" s="142">
        <v>403</v>
      </c>
      <c r="C405" s="142" t="s">
        <v>4449</v>
      </c>
      <c r="D405" s="142" t="s">
        <v>4781</v>
      </c>
      <c r="E405" s="142" t="s">
        <v>4782</v>
      </c>
      <c r="F405" s="147">
        <v>66420</v>
      </c>
      <c r="G405" s="147"/>
      <c r="H405" s="147">
        <v>0</v>
      </c>
      <c r="I405" s="151">
        <f t="shared" si="6"/>
        <v>0</v>
      </c>
      <c r="J405" s="147">
        <v>-66420</v>
      </c>
      <c r="K405" s="152"/>
      <c r="L405" s="152"/>
    </row>
    <row r="406" spans="1:12">
      <c r="A406" s="142" t="s">
        <v>4780</v>
      </c>
      <c r="B406" s="142">
        <v>404</v>
      </c>
      <c r="C406" s="142" t="s">
        <v>4451</v>
      </c>
      <c r="D406" s="142" t="s">
        <v>4781</v>
      </c>
      <c r="E406" s="142" t="s">
        <v>4782</v>
      </c>
      <c r="F406" s="147">
        <v>66420</v>
      </c>
      <c r="G406" s="147"/>
      <c r="H406" s="147">
        <v>0</v>
      </c>
      <c r="I406" s="151">
        <f t="shared" si="6"/>
        <v>0</v>
      </c>
      <c r="J406" s="147">
        <v>-66420</v>
      </c>
      <c r="K406" s="152"/>
      <c r="L406" s="152"/>
    </row>
    <row r="407" spans="1:12">
      <c r="A407" s="142" t="s">
        <v>4780</v>
      </c>
      <c r="B407" s="142">
        <v>405</v>
      </c>
      <c r="C407" s="142" t="s">
        <v>4453</v>
      </c>
      <c r="D407" s="142" t="s">
        <v>4781</v>
      </c>
      <c r="E407" s="142" t="s">
        <v>4782</v>
      </c>
      <c r="F407" s="147">
        <v>66420</v>
      </c>
      <c r="G407" s="147"/>
      <c r="H407" s="147">
        <v>0</v>
      </c>
      <c r="I407" s="151">
        <f t="shared" si="6"/>
        <v>0</v>
      </c>
      <c r="J407" s="147">
        <v>-66420</v>
      </c>
      <c r="K407" s="152"/>
      <c r="L407" s="152"/>
    </row>
    <row r="408" spans="1:12">
      <c r="A408" s="142" t="s">
        <v>4780</v>
      </c>
      <c r="B408" s="142">
        <v>406</v>
      </c>
      <c r="C408" s="142" t="s">
        <v>4455</v>
      </c>
      <c r="D408" s="142" t="s">
        <v>4781</v>
      </c>
      <c r="E408" s="142" t="s">
        <v>4782</v>
      </c>
      <c r="F408" s="147">
        <v>66420</v>
      </c>
      <c r="G408" s="147"/>
      <c r="H408" s="147">
        <v>0</v>
      </c>
      <c r="I408" s="151">
        <f t="shared" si="6"/>
        <v>0</v>
      </c>
      <c r="J408" s="147">
        <v>-66420</v>
      </c>
      <c r="K408" s="152"/>
      <c r="L408" s="152"/>
    </row>
    <row r="409" spans="1:12">
      <c r="A409" s="142" t="s">
        <v>4780</v>
      </c>
      <c r="B409" s="142">
        <v>407</v>
      </c>
      <c r="C409" s="142" t="s">
        <v>4457</v>
      </c>
      <c r="D409" s="142" t="s">
        <v>4781</v>
      </c>
      <c r="E409" s="142" t="s">
        <v>4782</v>
      </c>
      <c r="F409" s="147">
        <v>66420</v>
      </c>
      <c r="G409" s="147"/>
      <c r="H409" s="147">
        <v>0</v>
      </c>
      <c r="I409" s="151">
        <f t="shared" si="6"/>
        <v>0</v>
      </c>
      <c r="J409" s="147">
        <v>-66420</v>
      </c>
      <c r="K409" s="152"/>
      <c r="L409" s="152"/>
    </row>
    <row r="410" spans="1:12">
      <c r="A410" s="142" t="s">
        <v>4780</v>
      </c>
      <c r="B410" s="142">
        <v>408</v>
      </c>
      <c r="C410" s="142" t="s">
        <v>4459</v>
      </c>
      <c r="D410" s="142" t="s">
        <v>4781</v>
      </c>
      <c r="E410" s="142" t="s">
        <v>4782</v>
      </c>
      <c r="F410" s="147">
        <v>33210</v>
      </c>
      <c r="G410" s="147"/>
      <c r="H410" s="147">
        <v>0</v>
      </c>
      <c r="I410" s="151">
        <f t="shared" si="6"/>
        <v>0</v>
      </c>
      <c r="J410" s="147">
        <v>-33210</v>
      </c>
      <c r="K410" s="152"/>
      <c r="L410" s="152"/>
    </row>
    <row r="411" spans="1:12">
      <c r="A411" s="142" t="s">
        <v>4780</v>
      </c>
      <c r="B411" s="142">
        <v>409</v>
      </c>
      <c r="C411" s="142" t="s">
        <v>4419</v>
      </c>
      <c r="D411" s="142" t="s">
        <v>4781</v>
      </c>
      <c r="E411" s="142" t="s">
        <v>4782</v>
      </c>
      <c r="F411" s="147">
        <v>3321</v>
      </c>
      <c r="G411" s="147"/>
      <c r="H411" s="147">
        <v>0</v>
      </c>
      <c r="I411" s="151">
        <f t="shared" si="6"/>
        <v>0</v>
      </c>
      <c r="J411" s="147">
        <v>-3321</v>
      </c>
      <c r="K411" s="152"/>
      <c r="L411" s="152"/>
    </row>
    <row r="412" spans="1:12">
      <c r="A412" s="142" t="s">
        <v>4780</v>
      </c>
      <c r="B412" s="142">
        <v>410</v>
      </c>
      <c r="C412" s="142" t="s">
        <v>4462</v>
      </c>
      <c r="D412" s="142" t="s">
        <v>4781</v>
      </c>
      <c r="E412" s="142" t="s">
        <v>4782</v>
      </c>
      <c r="F412" s="147">
        <v>3321</v>
      </c>
      <c r="G412" s="147"/>
      <c r="H412" s="147">
        <v>0</v>
      </c>
      <c r="I412" s="151">
        <f t="shared" si="6"/>
        <v>0</v>
      </c>
      <c r="J412" s="147">
        <v>-3321</v>
      </c>
      <c r="K412" s="152"/>
      <c r="L412" s="152"/>
    </row>
    <row r="413" spans="1:12">
      <c r="A413" s="142" t="s">
        <v>4780</v>
      </c>
      <c r="B413" s="142">
        <v>411</v>
      </c>
      <c r="C413" s="142" t="s">
        <v>1254</v>
      </c>
      <c r="D413" s="142" t="s">
        <v>4781</v>
      </c>
      <c r="E413" s="142" t="s">
        <v>4782</v>
      </c>
      <c r="F413" s="147">
        <v>66420</v>
      </c>
      <c r="G413" s="147"/>
      <c r="H413" s="147">
        <v>0</v>
      </c>
      <c r="I413" s="151">
        <f t="shared" si="6"/>
        <v>0</v>
      </c>
      <c r="J413" s="147">
        <v>-66420</v>
      </c>
      <c r="K413" s="152"/>
      <c r="L413" s="152"/>
    </row>
    <row r="414" spans="1:12">
      <c r="A414" s="142" t="s">
        <v>4780</v>
      </c>
      <c r="B414" s="142">
        <v>412</v>
      </c>
      <c r="C414" s="142" t="s">
        <v>4396</v>
      </c>
      <c r="D414" s="142" t="s">
        <v>4785</v>
      </c>
      <c r="E414" s="142" t="s">
        <v>4782</v>
      </c>
      <c r="F414" s="147">
        <v>33210</v>
      </c>
      <c r="G414" s="147"/>
      <c r="H414" s="147">
        <v>0</v>
      </c>
      <c r="I414" s="151">
        <f t="shared" si="6"/>
        <v>0</v>
      </c>
      <c r="J414" s="147">
        <v>-33210</v>
      </c>
      <c r="K414" s="152"/>
      <c r="L414" s="152"/>
    </row>
    <row r="415" spans="1:12">
      <c r="A415" s="142" t="s">
        <v>4780</v>
      </c>
      <c r="B415" s="142">
        <v>413</v>
      </c>
      <c r="C415" s="142" t="s">
        <v>2132</v>
      </c>
      <c r="D415" s="142" t="s">
        <v>4781</v>
      </c>
      <c r="E415" s="142" t="s">
        <v>4782</v>
      </c>
      <c r="F415" s="147">
        <v>66420</v>
      </c>
      <c r="G415" s="147"/>
      <c r="H415" s="147">
        <v>56501.1664655172</v>
      </c>
      <c r="I415" s="151">
        <f t="shared" si="6"/>
        <v>0.85066495732486</v>
      </c>
      <c r="J415" s="147">
        <v>-9918.83353448281</v>
      </c>
      <c r="K415" s="152"/>
      <c r="L415" s="152"/>
    </row>
    <row r="416" spans="1:12">
      <c r="A416" s="142" t="s">
        <v>4780</v>
      </c>
      <c r="B416" s="142">
        <v>414</v>
      </c>
      <c r="C416" s="142" t="s">
        <v>4464</v>
      </c>
      <c r="D416" s="142" t="s">
        <v>4781</v>
      </c>
      <c r="E416" s="142" t="s">
        <v>4782</v>
      </c>
      <c r="F416" s="147">
        <v>3321</v>
      </c>
      <c r="G416" s="147"/>
      <c r="H416" s="147">
        <v>0</v>
      </c>
      <c r="I416" s="151">
        <f t="shared" si="6"/>
        <v>0</v>
      </c>
      <c r="J416" s="147">
        <v>-3321</v>
      </c>
      <c r="K416" s="152"/>
      <c r="L416" s="152"/>
    </row>
    <row r="417" spans="1:12">
      <c r="A417" s="142" t="s">
        <v>4780</v>
      </c>
      <c r="B417" s="142">
        <v>415</v>
      </c>
      <c r="C417" s="142" t="s">
        <v>2195</v>
      </c>
      <c r="D417" s="142" t="s">
        <v>4781</v>
      </c>
      <c r="E417" s="142" t="s">
        <v>4782</v>
      </c>
      <c r="F417" s="147">
        <v>33210</v>
      </c>
      <c r="G417" s="147"/>
      <c r="H417" s="147">
        <v>39236.9064655172</v>
      </c>
      <c r="I417" s="151">
        <f t="shared" si="6"/>
        <v>1.18147866502611</v>
      </c>
      <c r="J417" s="147">
        <v>6026.9064655172</v>
      </c>
      <c r="K417" s="152"/>
      <c r="L417" s="152"/>
    </row>
    <row r="418" spans="1:12">
      <c r="A418" s="142" t="s">
        <v>4780</v>
      </c>
      <c r="B418" s="142">
        <v>416</v>
      </c>
      <c r="C418" s="142" t="s">
        <v>4769</v>
      </c>
      <c r="D418" s="142" t="s">
        <v>4785</v>
      </c>
      <c r="E418" s="142" t="s">
        <v>4782</v>
      </c>
      <c r="F418" s="147">
        <v>3321</v>
      </c>
      <c r="G418" s="147"/>
      <c r="H418" s="147">
        <v>0</v>
      </c>
      <c r="I418" s="151">
        <f t="shared" si="6"/>
        <v>0</v>
      </c>
      <c r="J418" s="147">
        <v>-3321</v>
      </c>
      <c r="K418" s="152"/>
      <c r="L418" s="152"/>
    </row>
    <row r="419" spans="1:12">
      <c r="A419" s="142" t="s">
        <v>4780</v>
      </c>
      <c r="B419" s="142">
        <v>417</v>
      </c>
      <c r="C419" s="142" t="s">
        <v>2308</v>
      </c>
      <c r="D419" s="142" t="s">
        <v>4781</v>
      </c>
      <c r="E419" s="142" t="s">
        <v>4782</v>
      </c>
      <c r="F419" s="147">
        <v>66420</v>
      </c>
      <c r="G419" s="147"/>
      <c r="H419" s="147">
        <v>213448.926465517</v>
      </c>
      <c r="I419" s="151">
        <f t="shared" si="6"/>
        <v>3.21362430691835</v>
      </c>
      <c r="J419" s="147">
        <v>147028.926465517</v>
      </c>
      <c r="K419" s="152"/>
      <c r="L419" s="152"/>
    </row>
    <row r="420" spans="1:12">
      <c r="A420" s="142" t="s">
        <v>4780</v>
      </c>
      <c r="B420" s="142">
        <v>418</v>
      </c>
      <c r="C420" s="142" t="s">
        <v>3271</v>
      </c>
      <c r="D420" s="142" t="s">
        <v>4781</v>
      </c>
      <c r="E420" s="142" t="s">
        <v>4782</v>
      </c>
      <c r="F420" s="147">
        <v>66420</v>
      </c>
      <c r="G420" s="147"/>
      <c r="H420" s="147">
        <v>23542.1331896552</v>
      </c>
      <c r="I420" s="151">
        <f t="shared" si="6"/>
        <v>0.354443438567528</v>
      </c>
      <c r="J420" s="147">
        <v>-42877.8668103448</v>
      </c>
      <c r="K420" s="152"/>
      <c r="L420" s="152"/>
    </row>
    <row r="421" spans="1:12">
      <c r="A421" s="142" t="s">
        <v>4780</v>
      </c>
      <c r="B421" s="142">
        <v>419</v>
      </c>
      <c r="C421" s="142" t="s">
        <v>4466</v>
      </c>
      <c r="D421" s="142" t="s">
        <v>4781</v>
      </c>
      <c r="E421" s="142" t="s">
        <v>4782</v>
      </c>
      <c r="F421" s="147">
        <v>66420</v>
      </c>
      <c r="G421" s="147"/>
      <c r="H421" s="147">
        <v>0</v>
      </c>
      <c r="I421" s="151">
        <f t="shared" si="6"/>
        <v>0</v>
      </c>
      <c r="J421" s="147">
        <v>-66420</v>
      </c>
      <c r="K421" s="152"/>
      <c r="L421" s="152"/>
    </row>
    <row r="422" spans="1:12">
      <c r="A422" s="142" t="s">
        <v>4780</v>
      </c>
      <c r="B422" s="142">
        <v>420</v>
      </c>
      <c r="C422" s="142" t="s">
        <v>3318</v>
      </c>
      <c r="D422" s="142" t="s">
        <v>4781</v>
      </c>
      <c r="E422" s="142" t="s">
        <v>4782</v>
      </c>
      <c r="F422" s="147">
        <v>66420</v>
      </c>
      <c r="G422" s="147"/>
      <c r="H422" s="147">
        <v>39236.9064655172</v>
      </c>
      <c r="I422" s="151">
        <f t="shared" si="6"/>
        <v>0.590739332513056</v>
      </c>
      <c r="J422" s="147">
        <v>-27183.0935344828</v>
      </c>
      <c r="K422" s="152"/>
      <c r="L422" s="152"/>
    </row>
    <row r="423" spans="1:12">
      <c r="A423" s="142" t="s">
        <v>4780</v>
      </c>
      <c r="B423" s="142">
        <v>421</v>
      </c>
      <c r="C423" s="142" t="s">
        <v>4468</v>
      </c>
      <c r="D423" s="142" t="s">
        <v>4781</v>
      </c>
      <c r="E423" s="142" t="s">
        <v>4782</v>
      </c>
      <c r="F423" s="147">
        <v>3321</v>
      </c>
      <c r="G423" s="147"/>
      <c r="H423" s="147">
        <v>0</v>
      </c>
      <c r="I423" s="151">
        <f t="shared" si="6"/>
        <v>0</v>
      </c>
      <c r="J423" s="147">
        <v>-3321</v>
      </c>
      <c r="K423" s="152"/>
      <c r="L423" s="152"/>
    </row>
    <row r="424" spans="1:12">
      <c r="A424" s="142" t="s">
        <v>4780</v>
      </c>
      <c r="B424" s="142">
        <v>422</v>
      </c>
      <c r="C424" s="142" t="s">
        <v>3296</v>
      </c>
      <c r="D424" s="142" t="s">
        <v>4781</v>
      </c>
      <c r="E424" s="142" t="s">
        <v>4782</v>
      </c>
      <c r="F424" s="147">
        <v>33210</v>
      </c>
      <c r="G424" s="147"/>
      <c r="H424" s="147">
        <v>0</v>
      </c>
      <c r="I424" s="151">
        <f t="shared" si="6"/>
        <v>0</v>
      </c>
      <c r="J424" s="147">
        <v>-33210</v>
      </c>
      <c r="K424" s="152"/>
      <c r="L424" s="152"/>
    </row>
    <row r="425" spans="1:12">
      <c r="A425" s="142" t="s">
        <v>4780</v>
      </c>
      <c r="B425" s="142">
        <v>423</v>
      </c>
      <c r="C425" s="142" t="s">
        <v>2097</v>
      </c>
      <c r="D425" s="142" t="s">
        <v>4781</v>
      </c>
      <c r="E425" s="142" t="s">
        <v>4782</v>
      </c>
      <c r="F425" s="147">
        <v>66420</v>
      </c>
      <c r="G425" s="147"/>
      <c r="H425" s="147">
        <v>45514.8164655172</v>
      </c>
      <c r="I425" s="151">
        <f t="shared" si="6"/>
        <v>0.685257700474514</v>
      </c>
      <c r="J425" s="147">
        <v>-20905.1835344828</v>
      </c>
      <c r="K425" s="152"/>
      <c r="L425" s="152"/>
    </row>
    <row r="426" spans="1:12">
      <c r="A426" s="142" t="s">
        <v>4780</v>
      </c>
      <c r="B426" s="142">
        <v>424</v>
      </c>
      <c r="C426" s="142" t="s">
        <v>2155</v>
      </c>
      <c r="D426" s="142" t="s">
        <v>4781</v>
      </c>
      <c r="E426" s="142" t="s">
        <v>4782</v>
      </c>
      <c r="F426" s="147">
        <v>66420</v>
      </c>
      <c r="G426" s="147"/>
      <c r="H426" s="147">
        <v>65918.0164655172</v>
      </c>
      <c r="I426" s="151">
        <f t="shared" si="6"/>
        <v>0.992442283431454</v>
      </c>
      <c r="J426" s="147">
        <v>-501.983534482802</v>
      </c>
      <c r="K426" s="152"/>
      <c r="L426" s="152"/>
    </row>
    <row r="427" spans="1:12">
      <c r="A427" s="142" t="s">
        <v>4780</v>
      </c>
      <c r="B427" s="142">
        <v>425</v>
      </c>
      <c r="C427" s="142" t="s">
        <v>4470</v>
      </c>
      <c r="D427" s="142" t="s">
        <v>4781</v>
      </c>
      <c r="E427" s="142" t="s">
        <v>4782</v>
      </c>
      <c r="F427" s="147">
        <v>6642</v>
      </c>
      <c r="G427" s="147"/>
      <c r="H427" s="147">
        <v>0</v>
      </c>
      <c r="I427" s="151">
        <f t="shared" si="6"/>
        <v>0</v>
      </c>
      <c r="J427" s="147">
        <v>-6642</v>
      </c>
      <c r="K427" s="152"/>
      <c r="L427" s="152"/>
    </row>
    <row r="428" spans="1:12">
      <c r="A428" s="142" t="s">
        <v>4780</v>
      </c>
      <c r="B428" s="142">
        <v>426</v>
      </c>
      <c r="C428" s="142" t="s">
        <v>4472</v>
      </c>
      <c r="D428" s="142" t="s">
        <v>4781</v>
      </c>
      <c r="E428" s="142" t="s">
        <v>4782</v>
      </c>
      <c r="F428" s="147">
        <v>3321</v>
      </c>
      <c r="G428" s="147"/>
      <c r="H428" s="147">
        <v>0</v>
      </c>
      <c r="I428" s="151">
        <f t="shared" si="6"/>
        <v>0</v>
      </c>
      <c r="J428" s="147">
        <v>-3321</v>
      </c>
      <c r="K428" s="152"/>
      <c r="L428" s="152"/>
    </row>
    <row r="429" spans="1:12">
      <c r="A429" s="142" t="s">
        <v>4780</v>
      </c>
      <c r="B429" s="142">
        <v>427</v>
      </c>
      <c r="C429" s="142" t="s">
        <v>4474</v>
      </c>
      <c r="D429" s="142" t="s">
        <v>4781</v>
      </c>
      <c r="E429" s="142" t="s">
        <v>4782</v>
      </c>
      <c r="F429" s="147">
        <v>3321</v>
      </c>
      <c r="G429" s="147"/>
      <c r="H429" s="147">
        <v>0</v>
      </c>
      <c r="I429" s="151">
        <f t="shared" si="6"/>
        <v>0</v>
      </c>
      <c r="J429" s="147">
        <v>-3321</v>
      </c>
      <c r="K429" s="152"/>
      <c r="L429" s="152"/>
    </row>
    <row r="430" spans="1:12">
      <c r="A430" s="142" t="s">
        <v>4780</v>
      </c>
      <c r="B430" s="142">
        <v>428</v>
      </c>
      <c r="C430" s="142" t="s">
        <v>4476</v>
      </c>
      <c r="D430" s="142" t="s">
        <v>4781</v>
      </c>
      <c r="E430" s="142" t="s">
        <v>4782</v>
      </c>
      <c r="F430" s="147">
        <v>3321</v>
      </c>
      <c r="G430" s="147"/>
      <c r="H430" s="147">
        <v>0</v>
      </c>
      <c r="I430" s="151">
        <f t="shared" si="6"/>
        <v>0</v>
      </c>
      <c r="J430" s="147">
        <v>-3321</v>
      </c>
      <c r="K430" s="152"/>
      <c r="L430" s="152"/>
    </row>
    <row r="431" spans="1:12">
      <c r="A431" s="142" t="s">
        <v>4780</v>
      </c>
      <c r="B431" s="142">
        <v>429</v>
      </c>
      <c r="C431" s="142" t="s">
        <v>4478</v>
      </c>
      <c r="D431" s="142" t="s">
        <v>4781</v>
      </c>
      <c r="E431" s="142" t="s">
        <v>4782</v>
      </c>
      <c r="F431" s="147">
        <v>3321</v>
      </c>
      <c r="G431" s="147"/>
      <c r="H431" s="147">
        <v>0</v>
      </c>
      <c r="I431" s="151">
        <f t="shared" si="6"/>
        <v>0</v>
      </c>
      <c r="J431" s="147">
        <v>-3321</v>
      </c>
      <c r="K431" s="152"/>
      <c r="L431" s="152"/>
    </row>
    <row r="432" spans="1:12">
      <c r="A432" s="142" t="s">
        <v>4780</v>
      </c>
      <c r="B432" s="142">
        <v>430</v>
      </c>
      <c r="C432" s="142" t="s">
        <v>4480</v>
      </c>
      <c r="D432" s="142" t="s">
        <v>4781</v>
      </c>
      <c r="E432" s="142" t="s">
        <v>4782</v>
      </c>
      <c r="F432" s="147">
        <v>3321</v>
      </c>
      <c r="G432" s="147"/>
      <c r="H432" s="147">
        <v>0</v>
      </c>
      <c r="I432" s="151">
        <f t="shared" si="6"/>
        <v>0</v>
      </c>
      <c r="J432" s="147">
        <v>-3321</v>
      </c>
      <c r="K432" s="152"/>
      <c r="L432" s="152"/>
    </row>
    <row r="433" spans="1:12">
      <c r="A433" s="142" t="s">
        <v>4780</v>
      </c>
      <c r="B433" s="142">
        <v>431</v>
      </c>
      <c r="C433" s="142" t="s">
        <v>4482</v>
      </c>
      <c r="D433" s="142" t="s">
        <v>4781</v>
      </c>
      <c r="E433" s="142" t="s">
        <v>4782</v>
      </c>
      <c r="F433" s="147">
        <v>3321</v>
      </c>
      <c r="G433" s="147"/>
      <c r="H433" s="147">
        <v>0</v>
      </c>
      <c r="I433" s="151">
        <f t="shared" si="6"/>
        <v>0</v>
      </c>
      <c r="J433" s="147">
        <v>-3321</v>
      </c>
      <c r="K433" s="152"/>
      <c r="L433" s="152"/>
    </row>
    <row r="434" spans="1:12">
      <c r="A434" s="142" t="s">
        <v>4780</v>
      </c>
      <c r="B434" s="142">
        <v>432</v>
      </c>
      <c r="C434" s="142" t="s">
        <v>4484</v>
      </c>
      <c r="D434" s="142" t="s">
        <v>4781</v>
      </c>
      <c r="E434" s="142" t="s">
        <v>4782</v>
      </c>
      <c r="F434" s="147">
        <v>3321</v>
      </c>
      <c r="G434" s="147"/>
      <c r="H434" s="147">
        <v>0</v>
      </c>
      <c r="I434" s="151">
        <f t="shared" si="6"/>
        <v>0</v>
      </c>
      <c r="J434" s="147">
        <v>-3321</v>
      </c>
      <c r="K434" s="152"/>
      <c r="L434" s="152"/>
    </row>
    <row r="435" s="197" customFormat="1" spans="1:12">
      <c r="A435" s="202" t="s">
        <v>4780</v>
      </c>
      <c r="B435" s="202"/>
      <c r="C435" s="202" t="s">
        <v>2738</v>
      </c>
      <c r="D435" s="202" t="s">
        <v>4781</v>
      </c>
      <c r="E435" s="202" t="s">
        <v>4790</v>
      </c>
      <c r="F435" s="203"/>
      <c r="G435" s="203"/>
      <c r="H435" s="203">
        <v>43945.34</v>
      </c>
      <c r="I435" s="204" t="e">
        <f t="shared" si="6"/>
        <v>#DIV/0!</v>
      </c>
      <c r="J435" s="203">
        <v>43945.34</v>
      </c>
      <c r="K435" s="205"/>
      <c r="L435" s="205"/>
    </row>
    <row r="436" spans="1:12">
      <c r="A436" s="142" t="s">
        <v>4780</v>
      </c>
      <c r="B436" s="142"/>
      <c r="C436" s="142" t="s">
        <v>3245</v>
      </c>
      <c r="D436" s="142" t="s">
        <v>4781</v>
      </c>
      <c r="E436" s="142" t="s">
        <v>4790</v>
      </c>
      <c r="F436" s="147"/>
      <c r="G436" s="147"/>
      <c r="H436" s="147">
        <v>26681.08</v>
      </c>
      <c r="I436" s="151" t="e">
        <f t="shared" si="6"/>
        <v>#DIV/0!</v>
      </c>
      <c r="J436" s="147">
        <v>26681.08</v>
      </c>
      <c r="K436" s="152"/>
      <c r="L436" s="152"/>
    </row>
    <row r="437" spans="1:12">
      <c r="A437" s="142" t="s">
        <v>4780</v>
      </c>
      <c r="B437" s="142"/>
      <c r="C437" s="142" t="s">
        <v>3257</v>
      </c>
      <c r="D437" s="142" t="s">
        <v>4781</v>
      </c>
      <c r="E437" s="142" t="s">
        <v>4790</v>
      </c>
      <c r="F437" s="147"/>
      <c r="G437" s="147"/>
      <c r="H437" s="147">
        <v>26681.08</v>
      </c>
      <c r="I437" s="151" t="e">
        <f t="shared" si="6"/>
        <v>#DIV/0!</v>
      </c>
      <c r="J437" s="147">
        <v>26681.08</v>
      </c>
      <c r="K437" s="152"/>
      <c r="L437" s="152"/>
    </row>
    <row r="438" spans="1:12">
      <c r="A438" s="142" t="s">
        <v>4780</v>
      </c>
      <c r="B438" s="142"/>
      <c r="C438" s="142" t="s">
        <v>2444</v>
      </c>
      <c r="D438" s="142" t="s">
        <v>4781</v>
      </c>
      <c r="E438" s="142" t="s">
        <v>4790</v>
      </c>
      <c r="F438" s="147"/>
      <c r="G438" s="147"/>
      <c r="H438" s="147">
        <v>58070.63</v>
      </c>
      <c r="I438" s="151" t="e">
        <f t="shared" si="6"/>
        <v>#DIV/0!</v>
      </c>
      <c r="J438" s="147">
        <v>58070.63</v>
      </c>
      <c r="K438" s="152"/>
      <c r="L438" s="152"/>
    </row>
    <row r="439" spans="1:12">
      <c r="A439" s="142" t="s">
        <v>4780</v>
      </c>
      <c r="B439" s="142"/>
      <c r="C439" s="142" t="s">
        <v>2406</v>
      </c>
      <c r="D439" s="142" t="s">
        <v>4781</v>
      </c>
      <c r="E439" s="142" t="s">
        <v>4790</v>
      </c>
      <c r="F439" s="147"/>
      <c r="G439" s="147"/>
      <c r="H439" s="147">
        <v>65918.01</v>
      </c>
      <c r="I439" s="151" t="e">
        <f t="shared" si="6"/>
        <v>#DIV/0!</v>
      </c>
      <c r="J439" s="147">
        <v>65918.01</v>
      </c>
      <c r="K439" s="152"/>
      <c r="L439" s="152"/>
    </row>
    <row r="440" spans="1:12">
      <c r="A440" s="142" t="s">
        <v>4780</v>
      </c>
      <c r="B440" s="142"/>
      <c r="C440" s="142" t="s">
        <v>3333</v>
      </c>
      <c r="D440" s="142" t="s">
        <v>4781</v>
      </c>
      <c r="E440" s="142" t="s">
        <v>4790</v>
      </c>
      <c r="F440" s="147"/>
      <c r="G440" s="147"/>
      <c r="H440" s="147">
        <v>15694.74</v>
      </c>
      <c r="I440" s="151" t="e">
        <f t="shared" si="6"/>
        <v>#DIV/0!</v>
      </c>
      <c r="J440" s="147">
        <v>15694.74</v>
      </c>
      <c r="K440" s="152"/>
      <c r="L440" s="152"/>
    </row>
    <row r="441" spans="1:12">
      <c r="A441" s="142" t="s">
        <v>4780</v>
      </c>
      <c r="B441" s="142"/>
      <c r="C441" s="142" t="s">
        <v>3077</v>
      </c>
      <c r="D441" s="142" t="s">
        <v>4781</v>
      </c>
      <c r="E441" s="142" t="s">
        <v>4790</v>
      </c>
      <c r="F441" s="147"/>
      <c r="G441" s="147"/>
      <c r="H441" s="147">
        <v>76904.36</v>
      </c>
      <c r="I441" s="151" t="e">
        <f t="shared" si="6"/>
        <v>#DIV/0!</v>
      </c>
      <c r="J441" s="147">
        <v>76904.36</v>
      </c>
      <c r="K441" s="152"/>
      <c r="L441" s="152"/>
    </row>
    <row r="442" spans="1:12">
      <c r="A442" s="142" t="s">
        <v>4780</v>
      </c>
      <c r="B442" s="142"/>
      <c r="C442" s="142" t="s">
        <v>4791</v>
      </c>
      <c r="D442" s="142" t="s">
        <v>4781</v>
      </c>
      <c r="E442" s="142" t="s">
        <v>4790</v>
      </c>
      <c r="F442" s="147"/>
      <c r="G442" s="147"/>
      <c r="H442" s="147">
        <v>62779.07</v>
      </c>
      <c r="I442" s="151" t="e">
        <f t="shared" si="6"/>
        <v>#DIV/0!</v>
      </c>
      <c r="J442" s="147">
        <v>62779.07</v>
      </c>
      <c r="K442" s="152"/>
      <c r="L442" s="152"/>
    </row>
    <row r="443" spans="1:12">
      <c r="A443" s="142" t="s">
        <v>4780</v>
      </c>
      <c r="B443" s="142"/>
      <c r="C443" s="142" t="s">
        <v>4792</v>
      </c>
      <c r="D443" s="142" t="s">
        <v>4781</v>
      </c>
      <c r="E443" s="142" t="s">
        <v>4790</v>
      </c>
      <c r="F443" s="147"/>
      <c r="G443" s="147"/>
      <c r="H443" s="147">
        <v>156947.68</v>
      </c>
      <c r="I443" s="151" t="e">
        <f t="shared" si="6"/>
        <v>#DIV/0!</v>
      </c>
      <c r="J443" s="147">
        <v>156947.68</v>
      </c>
      <c r="K443" s="152"/>
      <c r="L443" s="152"/>
    </row>
    <row r="444" spans="1:12">
      <c r="A444" s="142" t="s">
        <v>4780</v>
      </c>
      <c r="B444" s="142"/>
      <c r="C444" s="142" t="s">
        <v>3362</v>
      </c>
      <c r="D444" s="142" t="s">
        <v>4781</v>
      </c>
      <c r="E444" s="142" t="s">
        <v>4790</v>
      </c>
      <c r="F444" s="147"/>
      <c r="G444" s="147"/>
      <c r="H444" s="147">
        <v>32958.99</v>
      </c>
      <c r="I444" s="151" t="e">
        <f t="shared" si="6"/>
        <v>#DIV/0!</v>
      </c>
      <c r="J444" s="147">
        <v>32958.99</v>
      </c>
      <c r="K444" s="152"/>
      <c r="L444" s="152"/>
    </row>
    <row r="445" spans="1:12">
      <c r="A445" s="142" t="s">
        <v>4780</v>
      </c>
      <c r="B445" s="142"/>
      <c r="C445" s="142" t="s">
        <v>3389</v>
      </c>
      <c r="D445" s="142" t="s">
        <v>4781</v>
      </c>
      <c r="E445" s="142" t="s">
        <v>4790</v>
      </c>
      <c r="F445" s="147"/>
      <c r="G445" s="147"/>
      <c r="H445" s="147">
        <v>6277.89</v>
      </c>
      <c r="I445" s="151" t="e">
        <f t="shared" si="6"/>
        <v>#DIV/0!</v>
      </c>
      <c r="J445" s="147">
        <v>6277.89</v>
      </c>
      <c r="K445" s="152"/>
      <c r="L445" s="152"/>
    </row>
    <row r="446" spans="1:12">
      <c r="A446" s="142" t="s">
        <v>4780</v>
      </c>
      <c r="B446" s="142"/>
      <c r="C446" s="142" t="s">
        <v>3346</v>
      </c>
      <c r="D446" s="142" t="s">
        <v>4781</v>
      </c>
      <c r="E446" s="142" t="s">
        <v>4790</v>
      </c>
      <c r="F446" s="147"/>
      <c r="G446" s="147"/>
      <c r="H446" s="147">
        <v>40806.37</v>
      </c>
      <c r="I446" s="151" t="e">
        <f t="shared" si="6"/>
        <v>#DIV/0!</v>
      </c>
      <c r="J446" s="147">
        <v>40806.37</v>
      </c>
      <c r="K446" s="152"/>
      <c r="L446" s="152"/>
    </row>
    <row r="447" spans="1:12">
      <c r="A447" s="142" t="s">
        <v>4780</v>
      </c>
      <c r="B447" s="142"/>
      <c r="C447" s="142" t="s">
        <v>3376</v>
      </c>
      <c r="D447" s="142" t="s">
        <v>4781</v>
      </c>
      <c r="E447" s="142" t="s">
        <v>4790</v>
      </c>
      <c r="F447" s="147"/>
      <c r="G447" s="147"/>
      <c r="H447" s="147">
        <v>15694.74</v>
      </c>
      <c r="I447" s="151" t="e">
        <f t="shared" si="6"/>
        <v>#DIV/0!</v>
      </c>
      <c r="J447" s="147">
        <v>15694.74</v>
      </c>
      <c r="K447" s="152"/>
      <c r="L447" s="152"/>
    </row>
    <row r="448" spans="1:12">
      <c r="A448" s="142" t="s">
        <v>4780</v>
      </c>
      <c r="B448" s="142"/>
      <c r="C448" s="142" t="s">
        <v>3108</v>
      </c>
      <c r="D448" s="142" t="s">
        <v>4781</v>
      </c>
      <c r="E448" s="142" t="s">
        <v>4790</v>
      </c>
      <c r="F448" s="147"/>
      <c r="G448" s="147"/>
      <c r="H448" s="147">
        <v>114571.88</v>
      </c>
      <c r="I448" s="151" t="e">
        <f t="shared" si="6"/>
        <v>#DIV/0!</v>
      </c>
      <c r="J448" s="147">
        <v>114571.88</v>
      </c>
      <c r="K448" s="152"/>
      <c r="L448" s="152"/>
    </row>
    <row r="449" spans="1:12">
      <c r="A449" s="142" t="s">
        <v>4780</v>
      </c>
      <c r="B449" s="142"/>
      <c r="C449" s="142" t="s">
        <v>3416</v>
      </c>
      <c r="D449" s="142" t="s">
        <v>4781</v>
      </c>
      <c r="E449" s="142" t="s">
        <v>4790</v>
      </c>
      <c r="F449" s="147"/>
      <c r="G449" s="147"/>
      <c r="H449" s="147">
        <v>7847.36</v>
      </c>
      <c r="I449" s="151" t="e">
        <f t="shared" si="6"/>
        <v>#DIV/0!</v>
      </c>
      <c r="J449" s="147">
        <v>7847.36</v>
      </c>
      <c r="K449" s="152"/>
      <c r="L449" s="152"/>
    </row>
    <row r="450" spans="1:12">
      <c r="A450" s="142" t="s">
        <v>4780</v>
      </c>
      <c r="B450" s="142"/>
      <c r="C450" s="142" t="s">
        <v>3227</v>
      </c>
      <c r="D450" s="142" t="s">
        <v>4781</v>
      </c>
      <c r="E450" s="142" t="s">
        <v>4790</v>
      </c>
      <c r="F450" s="147"/>
      <c r="G450" s="147"/>
      <c r="H450" s="147">
        <v>20403.18</v>
      </c>
      <c r="I450" s="151" t="e">
        <f t="shared" si="6"/>
        <v>#DIV/0!</v>
      </c>
      <c r="J450" s="147">
        <v>20403.18</v>
      </c>
      <c r="K450" s="152"/>
      <c r="L450" s="152"/>
    </row>
    <row r="451" spans="1:12">
      <c r="A451" s="142" t="s">
        <v>4780</v>
      </c>
      <c r="B451" s="142"/>
      <c r="C451" s="142" t="s">
        <v>2755</v>
      </c>
      <c r="D451" s="142" t="s">
        <v>4781</v>
      </c>
      <c r="E451" s="142" t="s">
        <v>4790</v>
      </c>
      <c r="F451" s="147"/>
      <c r="G451" s="147"/>
      <c r="H451" s="147">
        <v>86321.23</v>
      </c>
      <c r="I451" s="151" t="e">
        <f t="shared" si="6"/>
        <v>#DIV/0!</v>
      </c>
      <c r="J451" s="147">
        <v>86321.23</v>
      </c>
      <c r="K451" s="152"/>
      <c r="L451" s="152"/>
    </row>
    <row r="452" spans="1:12">
      <c r="A452" s="142" t="s">
        <v>4780</v>
      </c>
      <c r="B452" s="142"/>
      <c r="C452" s="142" t="s">
        <v>4793</v>
      </c>
      <c r="D452" s="142" t="s">
        <v>4781</v>
      </c>
      <c r="E452" s="142" t="s">
        <v>4790</v>
      </c>
      <c r="F452" s="147"/>
      <c r="G452" s="147"/>
      <c r="H452" s="147">
        <v>100446.48</v>
      </c>
      <c r="I452" s="151" t="e">
        <f t="shared" ref="I452:I466" si="7">H452/F452</f>
        <v>#DIV/0!</v>
      </c>
      <c r="J452" s="147">
        <v>100446.48</v>
      </c>
      <c r="K452" s="152"/>
      <c r="L452" s="152"/>
    </row>
    <row r="453" spans="1:12">
      <c r="A453" s="142" t="s">
        <v>4780</v>
      </c>
      <c r="B453" s="142"/>
      <c r="C453" s="142" t="s">
        <v>2795</v>
      </c>
      <c r="D453" s="142" t="s">
        <v>4781</v>
      </c>
      <c r="E453" s="142" t="s">
        <v>4790</v>
      </c>
      <c r="F453" s="147"/>
      <c r="G453" s="147"/>
      <c r="H453" s="147">
        <v>6277.89</v>
      </c>
      <c r="I453" s="151" t="e">
        <f t="shared" si="7"/>
        <v>#DIV/0!</v>
      </c>
      <c r="J453" s="147">
        <v>6277.89</v>
      </c>
      <c r="K453" s="152"/>
      <c r="L453" s="152"/>
    </row>
    <row r="454" spans="1:12">
      <c r="A454" s="142" t="s">
        <v>4780</v>
      </c>
      <c r="B454" s="142"/>
      <c r="C454" s="142" t="s">
        <v>3236</v>
      </c>
      <c r="D454" s="142" t="s">
        <v>4781</v>
      </c>
      <c r="E454" s="142" t="s">
        <v>4790</v>
      </c>
      <c r="F454" s="147"/>
      <c r="G454" s="147"/>
      <c r="H454" s="147">
        <v>20403.18</v>
      </c>
      <c r="I454" s="151" t="e">
        <f t="shared" si="7"/>
        <v>#DIV/0!</v>
      </c>
      <c r="J454" s="147">
        <v>20403.18</v>
      </c>
      <c r="K454" s="152"/>
      <c r="L454" s="152"/>
    </row>
    <row r="455" spans="1:12">
      <c r="A455" s="142" t="s">
        <v>4780</v>
      </c>
      <c r="B455" s="142"/>
      <c r="C455" s="142" t="s">
        <v>3187</v>
      </c>
      <c r="D455" s="142" t="s">
        <v>4781</v>
      </c>
      <c r="E455" s="142" t="s">
        <v>4790</v>
      </c>
      <c r="F455" s="147"/>
      <c r="G455" s="147"/>
      <c r="H455" s="147">
        <v>25111.61</v>
      </c>
      <c r="I455" s="151" t="e">
        <f t="shared" si="7"/>
        <v>#DIV/0!</v>
      </c>
      <c r="J455" s="147">
        <v>25111.61</v>
      </c>
      <c r="K455" s="152"/>
      <c r="L455" s="152"/>
    </row>
    <row r="456" spans="1:12">
      <c r="A456" s="142" t="s">
        <v>4780</v>
      </c>
      <c r="B456" s="142"/>
      <c r="C456" s="142" t="s">
        <v>363</v>
      </c>
      <c r="D456" s="142" t="s">
        <v>4781</v>
      </c>
      <c r="E456" s="142" t="s">
        <v>4790</v>
      </c>
      <c r="F456" s="147"/>
      <c r="G456" s="147"/>
      <c r="H456" s="147">
        <v>14125.27</v>
      </c>
      <c r="I456" s="151" t="e">
        <f t="shared" si="7"/>
        <v>#DIV/0!</v>
      </c>
      <c r="J456" s="147">
        <v>14125.27</v>
      </c>
      <c r="K456" s="201" t="s">
        <v>4794</v>
      </c>
      <c r="L456" s="152"/>
    </row>
    <row r="457" spans="1:12">
      <c r="A457" s="142" t="s">
        <v>4780</v>
      </c>
      <c r="B457" s="142"/>
      <c r="C457" s="142" t="s">
        <v>4795</v>
      </c>
      <c r="D457" s="142" t="s">
        <v>4781</v>
      </c>
      <c r="E457" s="142" t="s">
        <v>4790</v>
      </c>
      <c r="F457" s="147"/>
      <c r="G457" s="147"/>
      <c r="H457" s="147">
        <v>1319929.98</v>
      </c>
      <c r="I457" s="151" t="e">
        <f t="shared" si="7"/>
        <v>#DIV/0!</v>
      </c>
      <c r="J457" s="147">
        <v>1319929.98</v>
      </c>
      <c r="K457" s="152"/>
      <c r="L457" s="152"/>
    </row>
    <row r="458" spans="1:12">
      <c r="A458" s="142" t="s">
        <v>4780</v>
      </c>
      <c r="B458" s="142"/>
      <c r="C458" s="142" t="s">
        <v>1737</v>
      </c>
      <c r="D458" s="142" t="s">
        <v>4781</v>
      </c>
      <c r="E458" s="142" t="s">
        <v>4790</v>
      </c>
      <c r="F458" s="147"/>
      <c r="G458" s="147"/>
      <c r="H458" s="147">
        <v>102015.98</v>
      </c>
      <c r="I458" s="151" t="e">
        <f t="shared" si="7"/>
        <v>#DIV/0!</v>
      </c>
      <c r="J458" s="147">
        <v>102015.98</v>
      </c>
      <c r="K458" s="152"/>
      <c r="L458" s="152"/>
    </row>
    <row r="459" spans="1:12">
      <c r="A459" s="142" t="s">
        <v>4780</v>
      </c>
      <c r="B459" s="142"/>
      <c r="C459" s="142" t="s">
        <v>1510</v>
      </c>
      <c r="D459" s="142" t="s">
        <v>4781</v>
      </c>
      <c r="E459" s="142" t="s">
        <v>4790</v>
      </c>
      <c r="F459" s="147"/>
      <c r="G459" s="147"/>
      <c r="H459" s="147">
        <v>186767.68</v>
      </c>
      <c r="I459" s="151" t="e">
        <f t="shared" si="7"/>
        <v>#DIV/0!</v>
      </c>
      <c r="J459" s="147">
        <v>186767.68</v>
      </c>
      <c r="K459" s="152"/>
      <c r="L459" s="152"/>
    </row>
    <row r="460" spans="1:12">
      <c r="A460" s="142" t="s">
        <v>4780</v>
      </c>
      <c r="B460" s="142"/>
      <c r="C460" s="142" t="s">
        <v>1527</v>
      </c>
      <c r="D460" s="142" t="s">
        <v>4781</v>
      </c>
      <c r="E460" s="142" t="s">
        <v>4790</v>
      </c>
      <c r="F460" s="147"/>
      <c r="G460" s="147"/>
      <c r="H460" s="147">
        <v>34528.46</v>
      </c>
      <c r="I460" s="151" t="e">
        <f t="shared" si="7"/>
        <v>#DIV/0!</v>
      </c>
      <c r="J460" s="147">
        <v>34528.46</v>
      </c>
      <c r="K460" s="152"/>
      <c r="L460" s="152"/>
    </row>
    <row r="461" spans="1:12">
      <c r="A461" s="142" t="s">
        <v>4780</v>
      </c>
      <c r="B461" s="142"/>
      <c r="C461" s="142" t="s">
        <v>1566</v>
      </c>
      <c r="D461" s="142" t="s">
        <v>4781</v>
      </c>
      <c r="E461" s="142" t="s">
        <v>4790</v>
      </c>
      <c r="F461" s="147"/>
      <c r="G461" s="147"/>
      <c r="H461" s="147">
        <v>62779.07</v>
      </c>
      <c r="I461" s="151" t="e">
        <f t="shared" si="7"/>
        <v>#DIV/0!</v>
      </c>
      <c r="J461" s="147">
        <v>62779.07</v>
      </c>
      <c r="K461" s="152"/>
      <c r="L461" s="152"/>
    </row>
    <row r="462" spans="1:12">
      <c r="A462" s="142" t="s">
        <v>4780</v>
      </c>
      <c r="B462" s="142"/>
      <c r="C462" s="142" t="s">
        <v>4739</v>
      </c>
      <c r="D462" s="142" t="s">
        <v>4781</v>
      </c>
      <c r="E462" s="142" t="s">
        <v>4790</v>
      </c>
      <c r="F462" s="147"/>
      <c r="G462" s="147"/>
      <c r="H462" s="147">
        <v>28250.56</v>
      </c>
      <c r="I462" s="151" t="e">
        <f t="shared" si="7"/>
        <v>#DIV/0!</v>
      </c>
      <c r="J462" s="147">
        <v>28250.56</v>
      </c>
      <c r="K462" s="152"/>
      <c r="L462" s="152"/>
    </row>
    <row r="463" spans="1:12">
      <c r="A463" s="142" t="s">
        <v>4780</v>
      </c>
      <c r="B463" s="142"/>
      <c r="C463" s="142" t="s">
        <v>3513</v>
      </c>
      <c r="D463" s="142" t="s">
        <v>4781</v>
      </c>
      <c r="E463" s="142" t="s">
        <v>4790</v>
      </c>
      <c r="F463" s="147"/>
      <c r="G463" s="147"/>
      <c r="H463" s="147">
        <v>54931.67</v>
      </c>
      <c r="I463" s="151" t="e">
        <f t="shared" si="7"/>
        <v>#DIV/0!</v>
      </c>
      <c r="J463" s="147">
        <v>54931.67</v>
      </c>
      <c r="K463" s="152"/>
      <c r="L463" s="152"/>
    </row>
    <row r="464" spans="1:12">
      <c r="A464" s="157" t="s">
        <v>4780</v>
      </c>
      <c r="B464" s="157"/>
      <c r="C464" s="157" t="s">
        <v>4326</v>
      </c>
      <c r="D464" s="157" t="s">
        <v>4781</v>
      </c>
      <c r="E464" s="157" t="s">
        <v>4790</v>
      </c>
      <c r="F464" s="158"/>
      <c r="G464" s="158"/>
      <c r="H464" s="158">
        <v>50223.25</v>
      </c>
      <c r="I464" s="151" t="e">
        <f t="shared" si="7"/>
        <v>#DIV/0!</v>
      </c>
      <c r="J464" s="158">
        <v>50223.25</v>
      </c>
      <c r="K464" s="160" t="s">
        <v>4783</v>
      </c>
      <c r="L464" s="160" t="s">
        <v>4796</v>
      </c>
    </row>
    <row r="465" spans="1:12">
      <c r="A465" s="157" t="s">
        <v>4780</v>
      </c>
      <c r="B465" s="157"/>
      <c r="C465" s="157" t="s">
        <v>4290</v>
      </c>
      <c r="D465" s="157" t="s">
        <v>4781</v>
      </c>
      <c r="E465" s="161" t="s">
        <v>4782</v>
      </c>
      <c r="F465" s="158">
        <v>99630</v>
      </c>
      <c r="G465" s="158"/>
      <c r="H465" s="158">
        <v>91029.64</v>
      </c>
      <c r="I465" s="151">
        <f t="shared" si="7"/>
        <v>0.913677004918197</v>
      </c>
      <c r="J465" s="158">
        <v>-8600.36</v>
      </c>
      <c r="K465" s="160" t="s">
        <v>4694</v>
      </c>
      <c r="L465" s="160" t="s">
        <v>4797</v>
      </c>
    </row>
    <row r="466" spans="1:12">
      <c r="A466" s="142" t="s">
        <v>4780</v>
      </c>
      <c r="B466" s="142"/>
      <c r="C466" s="142" t="s">
        <v>3838</v>
      </c>
      <c r="D466" s="142" t="s">
        <v>4781</v>
      </c>
      <c r="E466" s="142" t="s">
        <v>4790</v>
      </c>
      <c r="F466" s="147"/>
      <c r="G466" s="147"/>
      <c r="H466" s="147">
        <v>543039.07</v>
      </c>
      <c r="I466" s="151" t="e">
        <f t="shared" si="7"/>
        <v>#DIV/0!</v>
      </c>
      <c r="J466" s="147">
        <v>543039.07</v>
      </c>
      <c r="K466" s="152"/>
      <c r="L466" s="152"/>
    </row>
  </sheetData>
  <sheetProtection formatCells="0" insertHyperlinks="0" autoFilter="0"/>
  <mergeCells count="1">
    <mergeCell ref="F1:G1"/>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A1" sqref="A1:F1"/>
    </sheetView>
  </sheetViews>
  <sheetFormatPr defaultColWidth="8.88888888888889" defaultRowHeight="16.5" outlineLevelCol="6"/>
  <cols>
    <col min="1" max="1" width="13.6666666666667" customWidth="1"/>
    <col min="2" max="2" width="6.22222222222222" customWidth="1"/>
    <col min="3" max="3" width="15" customWidth="1"/>
    <col min="4" max="4" width="7.88888888888889" customWidth="1"/>
    <col min="5" max="5" width="12.3333333333333" customWidth="1"/>
    <col min="6" max="6" width="4.55555555555556" customWidth="1"/>
  </cols>
  <sheetData>
    <row r="1" spans="1:7">
      <c r="A1" s="190" t="s">
        <v>4798</v>
      </c>
      <c r="B1" s="190"/>
      <c r="C1" s="190"/>
      <c r="D1" s="190"/>
      <c r="E1" s="190"/>
      <c r="F1" s="190"/>
      <c r="G1" s="196"/>
    </row>
    <row r="2" spans="1:6">
      <c r="A2" s="191" t="s">
        <v>4799</v>
      </c>
      <c r="B2" s="190"/>
      <c r="C2" s="192" t="s">
        <v>4800</v>
      </c>
      <c r="D2" s="191" t="s">
        <v>4801</v>
      </c>
      <c r="E2" s="191" t="s">
        <v>4802</v>
      </c>
      <c r="F2" s="191" t="s">
        <v>4803</v>
      </c>
    </row>
    <row r="3" spans="1:6">
      <c r="A3" s="193" t="s">
        <v>4804</v>
      </c>
      <c r="B3" s="193" t="s">
        <v>4805</v>
      </c>
      <c r="C3" s="191" t="s">
        <v>34</v>
      </c>
      <c r="D3" s="190"/>
      <c r="E3" s="190"/>
      <c r="F3" s="190"/>
    </row>
    <row r="4" spans="1:6">
      <c r="A4" s="194">
        <v>15</v>
      </c>
      <c r="B4" s="194">
        <v>303</v>
      </c>
      <c r="C4" s="194">
        <v>53</v>
      </c>
      <c r="D4" s="194">
        <v>0</v>
      </c>
      <c r="E4" s="194">
        <v>61</v>
      </c>
      <c r="F4" s="194">
        <f>SUM(A4:E4)</f>
        <v>432</v>
      </c>
    </row>
    <row r="6" spans="1:6">
      <c r="A6" s="191" t="s">
        <v>4806</v>
      </c>
      <c r="B6" s="190"/>
      <c r="C6" s="190"/>
      <c r="D6" s="190"/>
      <c r="E6" s="190"/>
      <c r="F6" s="190"/>
    </row>
    <row r="7" spans="1:6">
      <c r="A7" s="191" t="s">
        <v>4799</v>
      </c>
      <c r="B7" s="190"/>
      <c r="C7" s="192" t="s">
        <v>4800</v>
      </c>
      <c r="D7" s="191" t="s">
        <v>4801</v>
      </c>
      <c r="E7" s="191" t="s">
        <v>4802</v>
      </c>
      <c r="F7" s="191" t="s">
        <v>4803</v>
      </c>
    </row>
    <row r="8" spans="1:6">
      <c r="A8" s="193" t="s">
        <v>4804</v>
      </c>
      <c r="B8" s="193" t="s">
        <v>4805</v>
      </c>
      <c r="C8" s="191" t="s">
        <v>34</v>
      </c>
      <c r="D8" s="190"/>
      <c r="E8" s="190"/>
      <c r="F8" s="190"/>
    </row>
    <row r="9" spans="1:6">
      <c r="A9" s="194">
        <f>SUM(COUNTIFS(FP!N:N,{"完全留用","类似/完全使用G"}))</f>
        <v>4</v>
      </c>
      <c r="B9" s="194">
        <v>266</v>
      </c>
      <c r="C9" s="194">
        <v>42</v>
      </c>
      <c r="D9" s="194">
        <v>33</v>
      </c>
      <c r="E9" s="194">
        <f>69+51</f>
        <v>120</v>
      </c>
      <c r="F9" s="194">
        <f>SUM(A9:E9)</f>
        <v>465</v>
      </c>
    </row>
    <row r="11" spans="3:5">
      <c r="C11" s="195" t="s">
        <v>4807</v>
      </c>
      <c r="D11" s="194">
        <v>87</v>
      </c>
      <c r="E11" s="186" t="s">
        <v>4808</v>
      </c>
    </row>
    <row r="12" spans="3:5">
      <c r="C12" s="195" t="s">
        <v>4809</v>
      </c>
      <c r="D12" s="194">
        <v>54</v>
      </c>
      <c r="E12" s="194"/>
    </row>
    <row r="13" spans="3:5">
      <c r="C13" s="195" t="s">
        <v>4810</v>
      </c>
      <c r="D13" s="194">
        <v>4</v>
      </c>
      <c r="E13" s="194"/>
    </row>
  </sheetData>
  <sheetProtection formatCells="0" insertHyperlinks="0" autoFilter="0"/>
  <mergeCells count="10">
    <mergeCell ref="A1:F1"/>
    <mergeCell ref="A2:B2"/>
    <mergeCell ref="A6:F6"/>
    <mergeCell ref="A7:B7"/>
    <mergeCell ref="D2:D3"/>
    <mergeCell ref="D7:D8"/>
    <mergeCell ref="E2:E3"/>
    <mergeCell ref="E7:E8"/>
    <mergeCell ref="F2:F3"/>
    <mergeCell ref="F7:F8"/>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7"/>
  <sheetViews>
    <sheetView topLeftCell="C11" workbookViewId="0">
      <selection activeCell="C11" sqref="C11"/>
    </sheetView>
  </sheetViews>
  <sheetFormatPr defaultColWidth="8.88888888888889" defaultRowHeight="16.5" outlineLevelCol="4"/>
  <cols>
    <col min="1" max="1" width="4.11111111111111" style="167" customWidth="1"/>
    <col min="2" max="2" width="7" style="168" customWidth="1"/>
    <col min="3" max="3" width="30.1111111111111" style="169" customWidth="1"/>
    <col min="4" max="4" width="41.8888888888889" style="168" customWidth="1"/>
    <col min="5" max="5" width="41.7777777777778" style="168" customWidth="1"/>
  </cols>
  <sheetData>
    <row r="1" spans="1:5">
      <c r="A1" s="170" t="s">
        <v>0</v>
      </c>
      <c r="B1" s="171" t="s">
        <v>1</v>
      </c>
      <c r="C1" s="172" t="s">
        <v>4811</v>
      </c>
      <c r="D1" s="171" t="s">
        <v>3</v>
      </c>
      <c r="E1" s="171" t="s">
        <v>4701</v>
      </c>
    </row>
    <row r="2" spans="1:5">
      <c r="A2" s="173">
        <f t="shared" ref="A2:A65" si="0">ROW()-1</f>
        <v>1</v>
      </c>
      <c r="B2" s="174" t="s">
        <v>25</v>
      </c>
      <c r="C2" s="175" t="s">
        <v>20</v>
      </c>
      <c r="D2" s="176" t="s">
        <v>4812</v>
      </c>
      <c r="E2" s="180" t="s">
        <v>26</v>
      </c>
    </row>
    <row r="3" spans="1:5">
      <c r="A3" s="173">
        <f t="shared" si="0"/>
        <v>2</v>
      </c>
      <c r="B3" s="174" t="s">
        <v>25</v>
      </c>
      <c r="C3" s="175" t="s">
        <v>20</v>
      </c>
      <c r="D3" s="176" t="s">
        <v>4813</v>
      </c>
      <c r="E3" s="180" t="s">
        <v>71</v>
      </c>
    </row>
    <row r="4" spans="1:5">
      <c r="A4" s="173">
        <f t="shared" si="0"/>
        <v>3</v>
      </c>
      <c r="B4" s="174" t="s">
        <v>25</v>
      </c>
      <c r="C4" s="175" t="s">
        <v>20</v>
      </c>
      <c r="D4" s="176" t="s">
        <v>4814</v>
      </c>
      <c r="E4" s="180" t="s">
        <v>83</v>
      </c>
    </row>
    <row r="5" spans="1:5">
      <c r="A5" s="173">
        <f t="shared" si="0"/>
        <v>4</v>
      </c>
      <c r="B5" s="174" t="s">
        <v>25</v>
      </c>
      <c r="C5" s="175" t="s">
        <v>20</v>
      </c>
      <c r="D5" s="176" t="s">
        <v>4815</v>
      </c>
      <c r="E5" s="180" t="s">
        <v>96</v>
      </c>
    </row>
    <row r="6" spans="1:5">
      <c r="A6" s="173">
        <f t="shared" si="0"/>
        <v>5</v>
      </c>
      <c r="B6" s="174" t="s">
        <v>25</v>
      </c>
      <c r="C6" s="175" t="s">
        <v>20</v>
      </c>
      <c r="D6" s="176" t="s">
        <v>2420</v>
      </c>
      <c r="E6" s="180" t="s">
        <v>105</v>
      </c>
    </row>
    <row r="7" spans="1:5">
      <c r="A7" s="173">
        <f t="shared" si="0"/>
        <v>6</v>
      </c>
      <c r="B7" s="174" t="s">
        <v>25</v>
      </c>
      <c r="C7" s="175" t="s">
        <v>20</v>
      </c>
      <c r="D7" s="176" t="s">
        <v>4816</v>
      </c>
      <c r="E7" s="180" t="s">
        <v>100</v>
      </c>
    </row>
    <row r="8" spans="1:5">
      <c r="A8" s="173">
        <f t="shared" si="0"/>
        <v>7</v>
      </c>
      <c r="B8" s="174" t="s">
        <v>25</v>
      </c>
      <c r="C8" s="175" t="s">
        <v>20</v>
      </c>
      <c r="D8" s="176" t="s">
        <v>4817</v>
      </c>
      <c r="E8" s="180" t="s">
        <v>113</v>
      </c>
    </row>
    <row r="9" spans="1:5">
      <c r="A9" s="173">
        <f t="shared" si="0"/>
        <v>8</v>
      </c>
      <c r="B9" s="174" t="s">
        <v>25</v>
      </c>
      <c r="C9" s="175" t="s">
        <v>20</v>
      </c>
      <c r="D9" s="176" t="s">
        <v>2429</v>
      </c>
      <c r="E9" s="180" t="s">
        <v>110</v>
      </c>
    </row>
    <row r="10" spans="1:5">
      <c r="A10" s="173">
        <f t="shared" si="0"/>
        <v>9</v>
      </c>
      <c r="B10" s="174" t="s">
        <v>25</v>
      </c>
      <c r="C10" s="175" t="s">
        <v>20</v>
      </c>
      <c r="D10" s="176" t="s">
        <v>2432</v>
      </c>
      <c r="E10" s="180" t="s">
        <v>122</v>
      </c>
    </row>
    <row r="11" spans="1:5">
      <c r="A11" s="173">
        <f t="shared" si="0"/>
        <v>10</v>
      </c>
      <c r="B11" s="174" t="s">
        <v>25</v>
      </c>
      <c r="C11" s="175" t="s">
        <v>20</v>
      </c>
      <c r="D11" s="176" t="s">
        <v>4818</v>
      </c>
      <c r="E11" s="180" t="s">
        <v>125</v>
      </c>
    </row>
    <row r="12" spans="1:5">
      <c r="A12" s="173">
        <f t="shared" si="0"/>
        <v>11</v>
      </c>
      <c r="B12" s="174" t="s">
        <v>25</v>
      </c>
      <c r="C12" s="175" t="s">
        <v>20</v>
      </c>
      <c r="D12" s="176" t="s">
        <v>129</v>
      </c>
      <c r="E12" s="180" t="s">
        <v>127</v>
      </c>
    </row>
    <row r="13" spans="1:5">
      <c r="A13" s="173">
        <f t="shared" si="0"/>
        <v>12</v>
      </c>
      <c r="B13" s="174" t="s">
        <v>25</v>
      </c>
      <c r="C13" s="175" t="s">
        <v>136</v>
      </c>
      <c r="D13" s="177" t="s">
        <v>21</v>
      </c>
      <c r="E13" s="180" t="s">
        <v>138</v>
      </c>
    </row>
    <row r="14" spans="1:5">
      <c r="A14" s="173">
        <f t="shared" si="0"/>
        <v>13</v>
      </c>
      <c r="B14" s="174" t="s">
        <v>25</v>
      </c>
      <c r="C14" s="175" t="s">
        <v>136</v>
      </c>
      <c r="D14" s="178" t="s">
        <v>4819</v>
      </c>
      <c r="E14" s="180" t="s">
        <v>179</v>
      </c>
    </row>
    <row r="15" spans="1:5">
      <c r="A15" s="173">
        <f t="shared" si="0"/>
        <v>14</v>
      </c>
      <c r="B15" s="174" t="s">
        <v>25</v>
      </c>
      <c r="C15" s="175" t="s">
        <v>136</v>
      </c>
      <c r="D15" s="178" t="s">
        <v>4820</v>
      </c>
      <c r="E15" s="180" t="s">
        <v>186</v>
      </c>
    </row>
    <row r="16" spans="1:5">
      <c r="A16" s="173">
        <f t="shared" si="0"/>
        <v>15</v>
      </c>
      <c r="B16" s="174" t="s">
        <v>25</v>
      </c>
      <c r="C16" s="175" t="s">
        <v>136</v>
      </c>
      <c r="D16" s="177" t="s">
        <v>4821</v>
      </c>
      <c r="E16" s="180" t="s">
        <v>195</v>
      </c>
    </row>
    <row r="17" spans="1:5">
      <c r="A17" s="173">
        <f t="shared" si="0"/>
        <v>16</v>
      </c>
      <c r="B17" s="174" t="s">
        <v>25</v>
      </c>
      <c r="C17" s="175" t="s">
        <v>256</v>
      </c>
      <c r="D17" s="177" t="s">
        <v>21</v>
      </c>
      <c r="E17" s="180" t="s">
        <v>151</v>
      </c>
    </row>
    <row r="18" spans="1:5">
      <c r="A18" s="173">
        <f t="shared" si="0"/>
        <v>17</v>
      </c>
      <c r="B18" s="174" t="s">
        <v>25</v>
      </c>
      <c r="C18" s="175" t="s">
        <v>256</v>
      </c>
      <c r="D18" s="177" t="s">
        <v>4819</v>
      </c>
      <c r="E18" s="180" t="s">
        <v>4822</v>
      </c>
    </row>
    <row r="19" spans="1:5">
      <c r="A19" s="173">
        <f t="shared" si="0"/>
        <v>18</v>
      </c>
      <c r="B19" s="174" t="s">
        <v>25</v>
      </c>
      <c r="C19" s="175" t="s">
        <v>256</v>
      </c>
      <c r="D19" s="177" t="s">
        <v>4820</v>
      </c>
      <c r="E19" s="180" t="s">
        <v>244</v>
      </c>
    </row>
    <row r="20" spans="1:5">
      <c r="A20" s="173">
        <f t="shared" si="0"/>
        <v>19</v>
      </c>
      <c r="B20" s="174" t="s">
        <v>25</v>
      </c>
      <c r="C20" s="175" t="s">
        <v>256</v>
      </c>
      <c r="D20" s="177" t="s">
        <v>4821</v>
      </c>
      <c r="E20" s="180" t="s">
        <v>251</v>
      </c>
    </row>
    <row r="21" spans="1:5">
      <c r="A21" s="173">
        <f t="shared" si="0"/>
        <v>20</v>
      </c>
      <c r="B21" s="174" t="s">
        <v>25</v>
      </c>
      <c r="C21" s="175" t="s">
        <v>256</v>
      </c>
      <c r="D21" s="177" t="s">
        <v>293</v>
      </c>
      <c r="E21" s="180" t="s">
        <v>4823</v>
      </c>
    </row>
    <row r="22" spans="1:5">
      <c r="A22" s="173">
        <f t="shared" si="0"/>
        <v>21</v>
      </c>
      <c r="B22" s="174" t="s">
        <v>25</v>
      </c>
      <c r="C22" s="175" t="s">
        <v>256</v>
      </c>
      <c r="D22" s="177" t="s">
        <v>4824</v>
      </c>
      <c r="E22" s="180" t="s">
        <v>4825</v>
      </c>
    </row>
    <row r="23" spans="1:5">
      <c r="A23" s="173">
        <f t="shared" si="0"/>
        <v>22</v>
      </c>
      <c r="B23" s="174" t="s">
        <v>25</v>
      </c>
      <c r="C23" s="175" t="s">
        <v>256</v>
      </c>
      <c r="D23" s="177" t="s">
        <v>254</v>
      </c>
      <c r="E23" s="180" t="s">
        <v>4826</v>
      </c>
    </row>
    <row r="24" spans="1:5">
      <c r="A24" s="173">
        <f t="shared" si="0"/>
        <v>23</v>
      </c>
      <c r="B24" s="174" t="s">
        <v>25</v>
      </c>
      <c r="C24" s="175" t="s">
        <v>181</v>
      </c>
      <c r="D24" s="179" t="s">
        <v>181</v>
      </c>
      <c r="E24" s="180" t="s">
        <v>199</v>
      </c>
    </row>
    <row r="25" spans="1:5">
      <c r="A25" s="173">
        <f t="shared" si="0"/>
        <v>24</v>
      </c>
      <c r="B25" s="174" t="s">
        <v>25</v>
      </c>
      <c r="C25" s="175" t="s">
        <v>181</v>
      </c>
      <c r="D25" s="179" t="s">
        <v>273</v>
      </c>
      <c r="E25" s="180" t="s">
        <v>268</v>
      </c>
    </row>
    <row r="26" spans="1:5">
      <c r="A26" s="173">
        <f t="shared" si="0"/>
        <v>25</v>
      </c>
      <c r="B26" s="174" t="s">
        <v>25</v>
      </c>
      <c r="C26" s="175" t="s">
        <v>181</v>
      </c>
      <c r="D26" s="179" t="s">
        <v>4827</v>
      </c>
      <c r="E26" s="180" t="s">
        <v>271</v>
      </c>
    </row>
    <row r="27" spans="1:5">
      <c r="A27" s="173">
        <f t="shared" si="0"/>
        <v>26</v>
      </c>
      <c r="B27" s="174" t="s">
        <v>25</v>
      </c>
      <c r="C27" s="175" t="s">
        <v>4828</v>
      </c>
      <c r="D27" s="179" t="s">
        <v>4828</v>
      </c>
      <c r="E27" s="180" t="s">
        <v>211</v>
      </c>
    </row>
    <row r="28" spans="1:5">
      <c r="A28" s="173">
        <f t="shared" si="0"/>
        <v>27</v>
      </c>
      <c r="B28" s="174" t="s">
        <v>25</v>
      </c>
      <c r="C28" s="175" t="s">
        <v>4828</v>
      </c>
      <c r="D28" s="177" t="s">
        <v>4157</v>
      </c>
      <c r="E28" s="180" t="s">
        <v>4829</v>
      </c>
    </row>
    <row r="29" spans="1:5">
      <c r="A29" s="173">
        <f t="shared" si="0"/>
        <v>28</v>
      </c>
      <c r="B29" s="174" t="s">
        <v>25</v>
      </c>
      <c r="C29" s="175" t="s">
        <v>4828</v>
      </c>
      <c r="D29" s="177" t="s">
        <v>275</v>
      </c>
      <c r="E29" s="180" t="s">
        <v>277</v>
      </c>
    </row>
    <row r="30" spans="1:5">
      <c r="A30" s="173">
        <f t="shared" si="0"/>
        <v>29</v>
      </c>
      <c r="B30" s="174" t="s">
        <v>25</v>
      </c>
      <c r="C30" s="175" t="s">
        <v>4828</v>
      </c>
      <c r="D30" s="177" t="s">
        <v>4830</v>
      </c>
      <c r="E30" s="180" t="s">
        <v>284</v>
      </c>
    </row>
    <row r="31" spans="1:5">
      <c r="A31" s="173">
        <f t="shared" si="0"/>
        <v>30</v>
      </c>
      <c r="B31" s="174" t="s">
        <v>25</v>
      </c>
      <c r="C31" s="175" t="s">
        <v>4828</v>
      </c>
      <c r="D31" s="177" t="s">
        <v>4831</v>
      </c>
      <c r="E31" s="180" t="s">
        <v>289</v>
      </c>
    </row>
    <row r="32" spans="1:5">
      <c r="A32" s="173">
        <f t="shared" si="0"/>
        <v>31</v>
      </c>
      <c r="B32" s="174" t="s">
        <v>25</v>
      </c>
      <c r="C32" s="175" t="s">
        <v>4828</v>
      </c>
      <c r="D32" s="177" t="s">
        <v>273</v>
      </c>
      <c r="E32" s="180" t="s">
        <v>215</v>
      </c>
    </row>
    <row r="33" spans="1:5">
      <c r="A33" s="173">
        <f t="shared" si="0"/>
        <v>32</v>
      </c>
      <c r="B33" s="174" t="s">
        <v>25</v>
      </c>
      <c r="C33" s="175" t="s">
        <v>4828</v>
      </c>
      <c r="D33" s="177" t="s">
        <v>4827</v>
      </c>
      <c r="E33" s="180" t="s">
        <v>4832</v>
      </c>
    </row>
    <row r="34" spans="1:5">
      <c r="A34" s="173">
        <f t="shared" si="0"/>
        <v>33</v>
      </c>
      <c r="B34" s="174" t="s">
        <v>25</v>
      </c>
      <c r="C34" s="175" t="s">
        <v>4833</v>
      </c>
      <c r="D34" s="181" t="s">
        <v>4834</v>
      </c>
      <c r="E34" s="180" t="s">
        <v>304</v>
      </c>
    </row>
    <row r="35" spans="1:5">
      <c r="A35" s="173">
        <f t="shared" si="0"/>
        <v>34</v>
      </c>
      <c r="B35" s="174" t="s">
        <v>25</v>
      </c>
      <c r="C35" s="175" t="s">
        <v>4833</v>
      </c>
      <c r="D35" s="176" t="s">
        <v>4835</v>
      </c>
      <c r="E35" s="180" t="s">
        <v>299</v>
      </c>
    </row>
    <row r="36" spans="1:5">
      <c r="A36" s="173">
        <f t="shared" si="0"/>
        <v>35</v>
      </c>
      <c r="B36" s="174" t="s">
        <v>25</v>
      </c>
      <c r="C36" s="175" t="s">
        <v>4833</v>
      </c>
      <c r="D36" s="176" t="s">
        <v>2420</v>
      </c>
      <c r="E36" s="180" t="s">
        <v>308</v>
      </c>
    </row>
    <row r="37" spans="1:5">
      <c r="A37" s="173">
        <f t="shared" si="0"/>
        <v>36</v>
      </c>
      <c r="B37" s="174" t="s">
        <v>25</v>
      </c>
      <c r="C37" s="175" t="s">
        <v>4833</v>
      </c>
      <c r="D37" s="176" t="s">
        <v>4816</v>
      </c>
      <c r="E37" s="180" t="s">
        <v>311</v>
      </c>
    </row>
    <row r="38" spans="1:5">
      <c r="A38" s="173">
        <f t="shared" si="0"/>
        <v>37</v>
      </c>
      <c r="B38" s="174" t="s">
        <v>25</v>
      </c>
      <c r="C38" s="175" t="s">
        <v>4833</v>
      </c>
      <c r="D38" s="176" t="s">
        <v>4817</v>
      </c>
      <c r="E38" s="180" t="s">
        <v>322</v>
      </c>
    </row>
    <row r="39" spans="1:5">
      <c r="A39" s="173">
        <f t="shared" si="0"/>
        <v>38</v>
      </c>
      <c r="B39" s="174" t="s">
        <v>25</v>
      </c>
      <c r="C39" s="175" t="s">
        <v>4833</v>
      </c>
      <c r="D39" s="176" t="s">
        <v>2429</v>
      </c>
      <c r="E39" s="180" t="s">
        <v>314</v>
      </c>
    </row>
    <row r="40" spans="1:5">
      <c r="A40" s="173">
        <f t="shared" si="0"/>
        <v>39</v>
      </c>
      <c r="B40" s="174" t="s">
        <v>25</v>
      </c>
      <c r="C40" s="175" t="s">
        <v>4833</v>
      </c>
      <c r="D40" s="176" t="s">
        <v>2432</v>
      </c>
      <c r="E40" s="180" t="s">
        <v>4836</v>
      </c>
    </row>
    <row r="41" spans="1:5">
      <c r="A41" s="173">
        <f t="shared" si="0"/>
        <v>40</v>
      </c>
      <c r="B41" s="174" t="s">
        <v>25</v>
      </c>
      <c r="C41" s="175" t="s">
        <v>4833</v>
      </c>
      <c r="D41" s="176" t="s">
        <v>2555</v>
      </c>
      <c r="E41" s="180" t="s">
        <v>319</v>
      </c>
    </row>
    <row r="42" spans="1:5">
      <c r="A42" s="173">
        <f t="shared" si="0"/>
        <v>41</v>
      </c>
      <c r="B42" s="174" t="s">
        <v>25</v>
      </c>
      <c r="C42" s="175" t="s">
        <v>4833</v>
      </c>
      <c r="D42" s="176" t="s">
        <v>4814</v>
      </c>
      <c r="E42" s="180" t="s">
        <v>331</v>
      </c>
    </row>
    <row r="43" spans="1:5">
      <c r="A43" s="173">
        <f t="shared" si="0"/>
        <v>42</v>
      </c>
      <c r="B43" s="174" t="s">
        <v>25</v>
      </c>
      <c r="C43" s="175" t="s">
        <v>335</v>
      </c>
      <c r="D43" s="181" t="s">
        <v>335</v>
      </c>
      <c r="E43" s="180" t="s">
        <v>338</v>
      </c>
    </row>
    <row r="44" spans="1:5">
      <c r="A44" s="173">
        <f t="shared" si="0"/>
        <v>43</v>
      </c>
      <c r="B44" s="174" t="s">
        <v>25</v>
      </c>
      <c r="C44" s="175" t="s">
        <v>335</v>
      </c>
      <c r="D44" s="181" t="s">
        <v>759</v>
      </c>
      <c r="E44" s="180" t="s">
        <v>350</v>
      </c>
    </row>
    <row r="45" spans="1:5">
      <c r="A45" s="173">
        <f t="shared" si="0"/>
        <v>44</v>
      </c>
      <c r="B45" s="174" t="s">
        <v>25</v>
      </c>
      <c r="C45" s="175" t="s">
        <v>335</v>
      </c>
      <c r="D45" s="182" t="s">
        <v>932</v>
      </c>
      <c r="E45" s="180" t="s">
        <v>355</v>
      </c>
    </row>
    <row r="46" spans="1:5">
      <c r="A46" s="173">
        <f t="shared" si="0"/>
        <v>45</v>
      </c>
      <c r="B46" s="174" t="s">
        <v>25</v>
      </c>
      <c r="C46" s="175" t="s">
        <v>335</v>
      </c>
      <c r="D46" s="182" t="s">
        <v>4837</v>
      </c>
      <c r="E46" s="180" t="s">
        <v>358</v>
      </c>
    </row>
    <row r="47" spans="1:5">
      <c r="A47" s="173">
        <f t="shared" si="0"/>
        <v>46</v>
      </c>
      <c r="B47" s="174" t="s">
        <v>25</v>
      </c>
      <c r="C47" s="175" t="s">
        <v>335</v>
      </c>
      <c r="D47" s="181" t="s">
        <v>4838</v>
      </c>
      <c r="E47" s="180" t="s">
        <v>361</v>
      </c>
    </row>
    <row r="48" spans="1:5">
      <c r="A48" s="173">
        <f t="shared" si="0"/>
        <v>47</v>
      </c>
      <c r="B48" s="174" t="s">
        <v>25</v>
      </c>
      <c r="C48" s="175" t="s">
        <v>363</v>
      </c>
      <c r="D48" s="181" t="s">
        <v>363</v>
      </c>
      <c r="E48" s="180" t="s">
        <v>365</v>
      </c>
    </row>
    <row r="49" spans="1:5">
      <c r="A49" s="173">
        <f t="shared" si="0"/>
        <v>48</v>
      </c>
      <c r="B49" s="174" t="s">
        <v>25</v>
      </c>
      <c r="C49" s="175" t="s">
        <v>363</v>
      </c>
      <c r="D49" s="181" t="s">
        <v>4839</v>
      </c>
      <c r="E49" s="180" t="s">
        <v>373</v>
      </c>
    </row>
    <row r="50" spans="1:5">
      <c r="A50" s="173">
        <f t="shared" si="0"/>
        <v>49</v>
      </c>
      <c r="B50" s="174" t="s">
        <v>25</v>
      </c>
      <c r="C50" s="175" t="s">
        <v>363</v>
      </c>
      <c r="D50" s="181" t="s">
        <v>4830</v>
      </c>
      <c r="E50" s="180" t="s">
        <v>4840</v>
      </c>
    </row>
    <row r="51" spans="1:5">
      <c r="A51" s="173">
        <f t="shared" si="0"/>
        <v>50</v>
      </c>
      <c r="B51" s="174" t="s">
        <v>25</v>
      </c>
      <c r="C51" s="175" t="s">
        <v>363</v>
      </c>
      <c r="D51" s="181" t="s">
        <v>4841</v>
      </c>
      <c r="E51" s="180" t="s">
        <v>4842</v>
      </c>
    </row>
    <row r="52" spans="1:5">
      <c r="A52" s="173">
        <f t="shared" si="0"/>
        <v>51</v>
      </c>
      <c r="B52" s="174" t="s">
        <v>25</v>
      </c>
      <c r="C52" s="175" t="s">
        <v>363</v>
      </c>
      <c r="D52" s="181" t="s">
        <v>4814</v>
      </c>
      <c r="E52" s="180" t="s">
        <v>370</v>
      </c>
    </row>
    <row r="53" spans="1:5">
      <c r="A53" s="173">
        <f t="shared" si="0"/>
        <v>52</v>
      </c>
      <c r="B53" s="174" t="s">
        <v>4843</v>
      </c>
      <c r="C53" s="175" t="s">
        <v>380</v>
      </c>
      <c r="D53" s="181" t="s">
        <v>380</v>
      </c>
      <c r="E53" s="180" t="s">
        <v>384</v>
      </c>
    </row>
    <row r="54" spans="1:5">
      <c r="A54" s="173">
        <f t="shared" si="0"/>
        <v>53</v>
      </c>
      <c r="B54" s="174" t="s">
        <v>4843</v>
      </c>
      <c r="C54" s="175" t="s">
        <v>380</v>
      </c>
      <c r="D54" s="179" t="s">
        <v>835</v>
      </c>
      <c r="E54" s="180" t="s">
        <v>427</v>
      </c>
    </row>
    <row r="55" spans="1:5">
      <c r="A55" s="173">
        <f t="shared" si="0"/>
        <v>54</v>
      </c>
      <c r="B55" s="174" t="s">
        <v>4843</v>
      </c>
      <c r="C55" s="175" t="s">
        <v>380</v>
      </c>
      <c r="D55" s="179" t="s">
        <v>4844</v>
      </c>
      <c r="E55" s="180" t="s">
        <v>462</v>
      </c>
    </row>
    <row r="56" spans="1:5">
      <c r="A56" s="173">
        <f t="shared" si="0"/>
        <v>55</v>
      </c>
      <c r="B56" s="174" t="s">
        <v>4843</v>
      </c>
      <c r="C56" s="175" t="s">
        <v>380</v>
      </c>
      <c r="D56" s="183" t="s">
        <v>4845</v>
      </c>
      <c r="E56" s="180" t="s">
        <v>468</v>
      </c>
    </row>
    <row r="57" spans="1:5">
      <c r="A57" s="173">
        <f t="shared" si="0"/>
        <v>56</v>
      </c>
      <c r="B57" s="174" t="s">
        <v>4843</v>
      </c>
      <c r="C57" s="175" t="s">
        <v>380</v>
      </c>
      <c r="D57" s="179" t="s">
        <v>452</v>
      </c>
      <c r="E57" s="180" t="s">
        <v>454</v>
      </c>
    </row>
    <row r="58" spans="1:5">
      <c r="A58" s="173">
        <f t="shared" si="0"/>
        <v>57</v>
      </c>
      <c r="B58" s="174" t="s">
        <v>4843</v>
      </c>
      <c r="C58" s="175" t="s">
        <v>380</v>
      </c>
      <c r="D58" s="179" t="s">
        <v>4846</v>
      </c>
      <c r="E58" s="180" t="s">
        <v>4847</v>
      </c>
    </row>
    <row r="59" spans="1:5">
      <c r="A59" s="173">
        <f t="shared" si="0"/>
        <v>58</v>
      </c>
      <c r="B59" s="174" t="s">
        <v>4843</v>
      </c>
      <c r="C59" s="175" t="s">
        <v>380</v>
      </c>
      <c r="D59" s="179" t="s">
        <v>21</v>
      </c>
      <c r="E59" s="180" t="s">
        <v>482</v>
      </c>
    </row>
    <row r="60" spans="1:5">
      <c r="A60" s="173">
        <f t="shared" si="0"/>
        <v>59</v>
      </c>
      <c r="B60" s="174" t="s">
        <v>4843</v>
      </c>
      <c r="C60" s="175" t="s">
        <v>380</v>
      </c>
      <c r="D60" s="179" t="s">
        <v>293</v>
      </c>
      <c r="E60" s="180" t="s">
        <v>485</v>
      </c>
    </row>
    <row r="61" spans="1:5">
      <c r="A61" s="173">
        <f t="shared" si="0"/>
        <v>60</v>
      </c>
      <c r="B61" s="174" t="s">
        <v>4843</v>
      </c>
      <c r="C61" s="175" t="s">
        <v>380</v>
      </c>
      <c r="D61" s="179" t="s">
        <v>4824</v>
      </c>
      <c r="E61" s="180" t="s">
        <v>516</v>
      </c>
    </row>
    <row r="62" spans="1:5">
      <c r="A62" s="173">
        <f t="shared" si="0"/>
        <v>61</v>
      </c>
      <c r="B62" s="174" t="s">
        <v>4843</v>
      </c>
      <c r="C62" s="175" t="s">
        <v>380</v>
      </c>
      <c r="D62" s="179" t="s">
        <v>4848</v>
      </c>
      <c r="E62" s="180" t="s">
        <v>488</v>
      </c>
    </row>
    <row r="63" spans="1:5">
      <c r="A63" s="173">
        <f t="shared" si="0"/>
        <v>62</v>
      </c>
      <c r="B63" s="174" t="s">
        <v>4843</v>
      </c>
      <c r="C63" s="175" t="s">
        <v>4849</v>
      </c>
      <c r="D63" s="179" t="s">
        <v>4850</v>
      </c>
      <c r="E63" s="180" t="s">
        <v>4851</v>
      </c>
    </row>
    <row r="64" spans="1:5">
      <c r="A64" s="173">
        <f t="shared" si="0"/>
        <v>63</v>
      </c>
      <c r="B64" s="174" t="s">
        <v>4843</v>
      </c>
      <c r="C64" s="175" t="s">
        <v>4849</v>
      </c>
      <c r="D64" s="179" t="s">
        <v>421</v>
      </c>
      <c r="E64" s="180" t="s">
        <v>492</v>
      </c>
    </row>
    <row r="65" spans="1:5">
      <c r="A65" s="173">
        <f t="shared" si="0"/>
        <v>64</v>
      </c>
      <c r="B65" s="174" t="s">
        <v>614</v>
      </c>
      <c r="C65" s="175" t="s">
        <v>612</v>
      </c>
      <c r="D65" s="181" t="s">
        <v>612</v>
      </c>
      <c r="E65" s="180" t="s">
        <v>615</v>
      </c>
    </row>
    <row r="66" spans="1:5">
      <c r="A66" s="173">
        <f t="shared" ref="A66:A129" si="1">ROW()-1</f>
        <v>65</v>
      </c>
      <c r="B66" s="174" t="s">
        <v>614</v>
      </c>
      <c r="C66" s="175" t="s">
        <v>612</v>
      </c>
      <c r="D66" s="181" t="s">
        <v>4850</v>
      </c>
      <c r="E66" s="180" t="s">
        <v>659</v>
      </c>
    </row>
    <row r="67" spans="1:5">
      <c r="A67" s="173">
        <f t="shared" si="1"/>
        <v>66</v>
      </c>
      <c r="B67" s="174" t="s">
        <v>614</v>
      </c>
      <c r="C67" s="175" t="s">
        <v>612</v>
      </c>
      <c r="D67" s="181" t="s">
        <v>4814</v>
      </c>
      <c r="E67" s="180" t="s">
        <v>655</v>
      </c>
    </row>
    <row r="68" spans="1:5">
      <c r="A68" s="173">
        <f t="shared" si="1"/>
        <v>67</v>
      </c>
      <c r="B68" s="174" t="s">
        <v>614</v>
      </c>
      <c r="C68" s="175" t="s">
        <v>612</v>
      </c>
      <c r="D68" s="181" t="s">
        <v>4839</v>
      </c>
      <c r="E68" s="180" t="s">
        <v>647</v>
      </c>
    </row>
    <row r="69" spans="1:5">
      <c r="A69" s="173">
        <f t="shared" si="1"/>
        <v>68</v>
      </c>
      <c r="B69" s="174" t="s">
        <v>614</v>
      </c>
      <c r="C69" s="175" t="s">
        <v>664</v>
      </c>
      <c r="D69" s="176" t="s">
        <v>674</v>
      </c>
      <c r="E69" s="180" t="s">
        <v>672</v>
      </c>
    </row>
    <row r="70" spans="1:5">
      <c r="A70" s="173">
        <f t="shared" si="1"/>
        <v>69</v>
      </c>
      <c r="B70" s="174" t="s">
        <v>614</v>
      </c>
      <c r="C70" s="175" t="s">
        <v>664</v>
      </c>
      <c r="D70" s="176" t="s">
        <v>682</v>
      </c>
      <c r="E70" s="180" t="s">
        <v>680</v>
      </c>
    </row>
    <row r="71" spans="1:5">
      <c r="A71" s="173">
        <f t="shared" si="1"/>
        <v>70</v>
      </c>
      <c r="B71" s="174" t="s">
        <v>614</v>
      </c>
      <c r="C71" s="175" t="s">
        <v>664</v>
      </c>
      <c r="D71" s="179" t="s">
        <v>4852</v>
      </c>
      <c r="E71" s="180" t="s">
        <v>707</v>
      </c>
    </row>
    <row r="72" spans="1:5">
      <c r="A72" s="173">
        <f t="shared" si="1"/>
        <v>71</v>
      </c>
      <c r="B72" s="174" t="s">
        <v>614</v>
      </c>
      <c r="C72" s="175" t="s">
        <v>664</v>
      </c>
      <c r="D72" s="179" t="s">
        <v>4853</v>
      </c>
      <c r="E72" s="176" t="s">
        <v>4854</v>
      </c>
    </row>
    <row r="73" spans="1:5">
      <c r="A73" s="173">
        <f t="shared" si="1"/>
        <v>72</v>
      </c>
      <c r="B73" s="174" t="s">
        <v>614</v>
      </c>
      <c r="C73" s="175" t="s">
        <v>664</v>
      </c>
      <c r="D73" s="179" t="s">
        <v>4855</v>
      </c>
      <c r="E73" s="180" t="s">
        <v>670</v>
      </c>
    </row>
    <row r="74" spans="1:5">
      <c r="A74" s="173">
        <f t="shared" si="1"/>
        <v>73</v>
      </c>
      <c r="B74" s="174" t="s">
        <v>614</v>
      </c>
      <c r="C74" s="175" t="s">
        <v>664</v>
      </c>
      <c r="D74" s="183" t="s">
        <v>4856</v>
      </c>
      <c r="E74" s="180" t="s">
        <v>747</v>
      </c>
    </row>
    <row r="75" spans="1:5">
      <c r="A75" s="173">
        <f t="shared" si="1"/>
        <v>74</v>
      </c>
      <c r="B75" s="174" t="s">
        <v>614</v>
      </c>
      <c r="C75" s="175" t="s">
        <v>664</v>
      </c>
      <c r="D75" s="183" t="s">
        <v>759</v>
      </c>
      <c r="E75" s="180" t="s">
        <v>757</v>
      </c>
    </row>
    <row r="76" spans="1:5">
      <c r="A76" s="173">
        <f t="shared" si="1"/>
        <v>75</v>
      </c>
      <c r="B76" s="174" t="s">
        <v>614</v>
      </c>
      <c r="C76" s="175" t="s">
        <v>664</v>
      </c>
      <c r="D76" s="179" t="s">
        <v>4853</v>
      </c>
      <c r="E76" s="180" t="s">
        <v>764</v>
      </c>
    </row>
    <row r="77" spans="1:5">
      <c r="A77" s="173">
        <f t="shared" si="1"/>
        <v>76</v>
      </c>
      <c r="B77" s="174" t="s">
        <v>614</v>
      </c>
      <c r="C77" s="175" t="s">
        <v>664</v>
      </c>
      <c r="D77" s="179" t="s">
        <v>4853</v>
      </c>
      <c r="E77" s="176" t="s">
        <v>1408</v>
      </c>
    </row>
    <row r="78" spans="1:5">
      <c r="A78" s="173">
        <f t="shared" si="1"/>
        <v>77</v>
      </c>
      <c r="B78" s="174" t="s">
        <v>614</v>
      </c>
      <c r="C78" s="175" t="s">
        <v>664</v>
      </c>
      <c r="D78" s="183" t="s">
        <v>4857</v>
      </c>
      <c r="E78" s="180" t="s">
        <v>665</v>
      </c>
    </row>
    <row r="79" spans="1:5">
      <c r="A79" s="173">
        <f t="shared" si="1"/>
        <v>78</v>
      </c>
      <c r="B79" s="174" t="s">
        <v>614</v>
      </c>
      <c r="C79" s="175" t="s">
        <v>792</v>
      </c>
      <c r="D79" s="179" t="s">
        <v>792</v>
      </c>
      <c r="E79" s="180" t="s">
        <v>795</v>
      </c>
    </row>
    <row r="80" spans="1:5">
      <c r="A80" s="173">
        <f t="shared" si="1"/>
        <v>79</v>
      </c>
      <c r="B80" s="174" t="s">
        <v>614</v>
      </c>
      <c r="C80" s="175" t="s">
        <v>792</v>
      </c>
      <c r="D80" s="179" t="s">
        <v>835</v>
      </c>
      <c r="E80" s="180" t="s">
        <v>838</v>
      </c>
    </row>
    <row r="81" spans="1:5">
      <c r="A81" s="173">
        <f t="shared" si="1"/>
        <v>80</v>
      </c>
      <c r="B81" s="174" t="s">
        <v>614</v>
      </c>
      <c r="C81" s="175" t="s">
        <v>792</v>
      </c>
      <c r="D81" s="179" t="s">
        <v>4844</v>
      </c>
      <c r="E81" s="180" t="s">
        <v>845</v>
      </c>
    </row>
    <row r="82" spans="1:5">
      <c r="A82" s="173">
        <f t="shared" si="1"/>
        <v>81</v>
      </c>
      <c r="B82" s="174" t="s">
        <v>614</v>
      </c>
      <c r="C82" s="175" t="s">
        <v>792</v>
      </c>
      <c r="D82" s="179" t="s">
        <v>275</v>
      </c>
      <c r="E82" s="180" t="s">
        <v>862</v>
      </c>
    </row>
    <row r="83" spans="1:5">
      <c r="A83" s="173">
        <f t="shared" si="1"/>
        <v>82</v>
      </c>
      <c r="B83" s="174" t="s">
        <v>614</v>
      </c>
      <c r="C83" s="175" t="s">
        <v>792</v>
      </c>
      <c r="D83" s="179" t="s">
        <v>4858</v>
      </c>
      <c r="E83" s="180" t="s">
        <v>842</v>
      </c>
    </row>
    <row r="84" spans="1:5">
      <c r="A84" s="173">
        <f t="shared" si="1"/>
        <v>83</v>
      </c>
      <c r="B84" s="174" t="s">
        <v>614</v>
      </c>
      <c r="C84" s="175" t="s">
        <v>792</v>
      </c>
      <c r="D84" s="179" t="s">
        <v>4859</v>
      </c>
      <c r="E84" s="180" t="s">
        <v>893</v>
      </c>
    </row>
    <row r="85" spans="1:5">
      <c r="A85" s="173">
        <f t="shared" si="1"/>
        <v>84</v>
      </c>
      <c r="B85" s="174" t="s">
        <v>614</v>
      </c>
      <c r="C85" s="175" t="s">
        <v>792</v>
      </c>
      <c r="D85" s="179" t="s">
        <v>21</v>
      </c>
      <c r="E85" s="180" t="s">
        <v>823</v>
      </c>
    </row>
    <row r="86" spans="1:5">
      <c r="A86" s="173">
        <f t="shared" si="1"/>
        <v>85</v>
      </c>
      <c r="B86" s="174" t="s">
        <v>614</v>
      </c>
      <c r="C86" s="175" t="s">
        <v>792</v>
      </c>
      <c r="D86" s="179" t="s">
        <v>293</v>
      </c>
      <c r="E86" s="180" t="s">
        <v>4860</v>
      </c>
    </row>
    <row r="87" spans="1:5">
      <c r="A87" s="173">
        <f t="shared" si="1"/>
        <v>86</v>
      </c>
      <c r="B87" s="174" t="s">
        <v>614</v>
      </c>
      <c r="C87" s="175" t="s">
        <v>792</v>
      </c>
      <c r="D87" s="179" t="s">
        <v>4824</v>
      </c>
      <c r="E87" s="180" t="s">
        <v>4861</v>
      </c>
    </row>
    <row r="88" spans="1:5">
      <c r="A88" s="173">
        <f t="shared" si="1"/>
        <v>87</v>
      </c>
      <c r="B88" s="174" t="s">
        <v>614</v>
      </c>
      <c r="C88" s="175" t="s">
        <v>910</v>
      </c>
      <c r="D88" s="179" t="s">
        <v>910</v>
      </c>
      <c r="E88" s="180" t="s">
        <v>718</v>
      </c>
    </row>
    <row r="89" spans="1:5">
      <c r="A89" s="173">
        <f t="shared" si="1"/>
        <v>88</v>
      </c>
      <c r="B89" s="174" t="s">
        <v>614</v>
      </c>
      <c r="C89" s="175" t="s">
        <v>910</v>
      </c>
      <c r="D89" s="179" t="s">
        <v>4862</v>
      </c>
      <c r="E89" s="180" t="s">
        <v>921</v>
      </c>
    </row>
    <row r="90" spans="1:5">
      <c r="A90" s="173">
        <f t="shared" si="1"/>
        <v>89</v>
      </c>
      <c r="B90" s="174" t="s">
        <v>614</v>
      </c>
      <c r="C90" s="175" t="s">
        <v>910</v>
      </c>
      <c r="D90" s="179" t="s">
        <v>4863</v>
      </c>
      <c r="E90" s="180" t="s">
        <v>4864</v>
      </c>
    </row>
    <row r="91" spans="1:5">
      <c r="A91" s="173">
        <f t="shared" si="1"/>
        <v>90</v>
      </c>
      <c r="B91" s="174" t="s">
        <v>614</v>
      </c>
      <c r="C91" s="175" t="s">
        <v>588</v>
      </c>
      <c r="D91" s="179" t="s">
        <v>4865</v>
      </c>
      <c r="E91" s="180" t="s">
        <v>802</v>
      </c>
    </row>
    <row r="92" spans="1:5">
      <c r="A92" s="173">
        <f t="shared" si="1"/>
        <v>91</v>
      </c>
      <c r="B92" s="174" t="s">
        <v>614</v>
      </c>
      <c r="C92" s="175" t="s">
        <v>588</v>
      </c>
      <c r="D92" s="179" t="s">
        <v>4866</v>
      </c>
      <c r="E92" s="180" t="s">
        <v>968</v>
      </c>
    </row>
    <row r="93" spans="1:5">
      <c r="A93" s="173">
        <f t="shared" si="1"/>
        <v>92</v>
      </c>
      <c r="B93" s="174" t="s">
        <v>614</v>
      </c>
      <c r="C93" s="175" t="s">
        <v>588</v>
      </c>
      <c r="D93" s="179" t="s">
        <v>4867</v>
      </c>
      <c r="E93" s="180" t="s">
        <v>1059</v>
      </c>
    </row>
    <row r="94" spans="1:5">
      <c r="A94" s="173">
        <f t="shared" si="1"/>
        <v>93</v>
      </c>
      <c r="B94" s="174" t="s">
        <v>614</v>
      </c>
      <c r="C94" s="175" t="s">
        <v>588</v>
      </c>
      <c r="D94" s="179" t="s">
        <v>4868</v>
      </c>
      <c r="E94" s="180" t="s">
        <v>4869</v>
      </c>
    </row>
    <row r="95" spans="1:5">
      <c r="A95" s="173">
        <f t="shared" si="1"/>
        <v>94</v>
      </c>
      <c r="B95" s="174" t="s">
        <v>614</v>
      </c>
      <c r="C95" s="175" t="s">
        <v>588</v>
      </c>
      <c r="D95" s="179" t="s">
        <v>4870</v>
      </c>
      <c r="E95" s="180" t="s">
        <v>1084</v>
      </c>
    </row>
    <row r="96" spans="1:5">
      <c r="A96" s="173">
        <f t="shared" si="1"/>
        <v>95</v>
      </c>
      <c r="B96" s="174" t="s">
        <v>614</v>
      </c>
      <c r="C96" s="175" t="s">
        <v>588</v>
      </c>
      <c r="D96" s="176" t="s">
        <v>4871</v>
      </c>
      <c r="E96" s="180" t="s">
        <v>1015</v>
      </c>
    </row>
    <row r="97" spans="1:5">
      <c r="A97" s="173">
        <f t="shared" si="1"/>
        <v>96</v>
      </c>
      <c r="B97" s="174" t="s">
        <v>614</v>
      </c>
      <c r="C97" s="175" t="s">
        <v>588</v>
      </c>
      <c r="D97" s="179" t="s">
        <v>4872</v>
      </c>
      <c r="E97" s="180" t="s">
        <v>1005</v>
      </c>
    </row>
    <row r="98" spans="1:5">
      <c r="A98" s="173">
        <f t="shared" si="1"/>
        <v>97</v>
      </c>
      <c r="B98" s="174" t="s">
        <v>614</v>
      </c>
      <c r="C98" s="175" t="s">
        <v>588</v>
      </c>
      <c r="D98" s="176" t="s">
        <v>4873</v>
      </c>
      <c r="E98" s="176" t="s">
        <v>1100</v>
      </c>
    </row>
    <row r="99" spans="1:5">
      <c r="A99" s="173">
        <f t="shared" si="1"/>
        <v>98</v>
      </c>
      <c r="B99" s="174" t="s">
        <v>614</v>
      </c>
      <c r="C99" s="175" t="s">
        <v>588</v>
      </c>
      <c r="D99" s="176" t="s">
        <v>1017</v>
      </c>
      <c r="E99" s="180" t="s">
        <v>999</v>
      </c>
    </row>
    <row r="100" spans="1:5">
      <c r="A100" s="173">
        <f t="shared" si="1"/>
        <v>99</v>
      </c>
      <c r="B100" s="174" t="s">
        <v>614</v>
      </c>
      <c r="C100" s="175" t="s">
        <v>588</v>
      </c>
      <c r="D100" s="183" t="s">
        <v>4874</v>
      </c>
      <c r="E100" s="180" t="s">
        <v>4875</v>
      </c>
    </row>
    <row r="101" spans="1:5">
      <c r="A101" s="173">
        <f t="shared" si="1"/>
        <v>100</v>
      </c>
      <c r="B101" s="174" t="s">
        <v>614</v>
      </c>
      <c r="C101" s="175" t="s">
        <v>588</v>
      </c>
      <c r="D101" s="179" t="s">
        <v>4876</v>
      </c>
      <c r="E101" s="180" t="s">
        <v>1010</v>
      </c>
    </row>
    <row r="102" spans="1:5">
      <c r="A102" s="173">
        <f t="shared" si="1"/>
        <v>101</v>
      </c>
      <c r="B102" s="174" t="s">
        <v>614</v>
      </c>
      <c r="C102" s="175" t="s">
        <v>588</v>
      </c>
      <c r="D102" s="181" t="s">
        <v>4877</v>
      </c>
      <c r="E102" s="176" t="s">
        <v>996</v>
      </c>
    </row>
    <row r="103" spans="1:5">
      <c r="A103" s="173">
        <f t="shared" si="1"/>
        <v>102</v>
      </c>
      <c r="B103" s="174" t="s">
        <v>614</v>
      </c>
      <c r="C103" s="175" t="s">
        <v>588</v>
      </c>
      <c r="D103" s="181" t="s">
        <v>4878</v>
      </c>
      <c r="E103" s="176" t="s">
        <v>1107</v>
      </c>
    </row>
    <row r="104" spans="1:5">
      <c r="A104" s="173">
        <f t="shared" si="1"/>
        <v>103</v>
      </c>
      <c r="B104" s="174" t="s">
        <v>614</v>
      </c>
      <c r="C104" s="175" t="s">
        <v>588</v>
      </c>
      <c r="D104" s="176" t="s">
        <v>4879</v>
      </c>
      <c r="E104" s="180" t="s">
        <v>4880</v>
      </c>
    </row>
    <row r="105" spans="1:5">
      <c r="A105" s="173">
        <f t="shared" si="1"/>
        <v>104</v>
      </c>
      <c r="B105" s="174" t="s">
        <v>614</v>
      </c>
      <c r="C105" s="175" t="s">
        <v>588</v>
      </c>
      <c r="D105" s="176" t="s">
        <v>4881</v>
      </c>
      <c r="E105" s="180" t="s">
        <v>1064</v>
      </c>
    </row>
    <row r="106" spans="1:5">
      <c r="A106" s="173">
        <f t="shared" si="1"/>
        <v>105</v>
      </c>
      <c r="B106" s="174" t="s">
        <v>614</v>
      </c>
      <c r="C106" s="175" t="s">
        <v>588</v>
      </c>
      <c r="D106" s="176" t="s">
        <v>1090</v>
      </c>
      <c r="E106" s="180" t="s">
        <v>4882</v>
      </c>
    </row>
    <row r="107" spans="1:5">
      <c r="A107" s="173">
        <f t="shared" si="1"/>
        <v>106</v>
      </c>
      <c r="B107" s="174" t="s">
        <v>614</v>
      </c>
      <c r="C107" s="175" t="s">
        <v>994</v>
      </c>
      <c r="D107" s="181" t="s">
        <v>4883</v>
      </c>
      <c r="E107" s="176" t="s">
        <v>1164</v>
      </c>
    </row>
    <row r="108" spans="1:5">
      <c r="A108" s="173">
        <f t="shared" si="1"/>
        <v>107</v>
      </c>
      <c r="B108" s="174" t="s">
        <v>614</v>
      </c>
      <c r="C108" s="175" t="s">
        <v>994</v>
      </c>
      <c r="D108" s="181" t="s">
        <v>4884</v>
      </c>
      <c r="E108" s="180" t="s">
        <v>1129</v>
      </c>
    </row>
    <row r="109" spans="1:5">
      <c r="A109" s="173">
        <f t="shared" si="1"/>
        <v>108</v>
      </c>
      <c r="B109" s="174" t="s">
        <v>614</v>
      </c>
      <c r="C109" s="175" t="s">
        <v>994</v>
      </c>
      <c r="D109" s="181" t="s">
        <v>4885</v>
      </c>
      <c r="E109" s="180" t="s">
        <v>1134</v>
      </c>
    </row>
    <row r="110" spans="1:5">
      <c r="A110" s="173">
        <f t="shared" si="1"/>
        <v>109</v>
      </c>
      <c r="B110" s="174" t="s">
        <v>614</v>
      </c>
      <c r="C110" s="175" t="s">
        <v>994</v>
      </c>
      <c r="D110" s="181" t="s">
        <v>4886</v>
      </c>
      <c r="E110" s="180" t="s">
        <v>1138</v>
      </c>
    </row>
    <row r="111" spans="1:5">
      <c r="A111" s="173">
        <f t="shared" si="1"/>
        <v>110</v>
      </c>
      <c r="B111" s="174" t="s">
        <v>614</v>
      </c>
      <c r="C111" s="175" t="s">
        <v>994</v>
      </c>
      <c r="D111" s="181" t="s">
        <v>4887</v>
      </c>
      <c r="E111" s="180" t="s">
        <v>1149</v>
      </c>
    </row>
    <row r="112" spans="1:5">
      <c r="A112" s="173">
        <f t="shared" si="1"/>
        <v>111</v>
      </c>
      <c r="B112" s="174" t="s">
        <v>614</v>
      </c>
      <c r="C112" s="175" t="s">
        <v>994</v>
      </c>
      <c r="D112" s="176" t="s">
        <v>4888</v>
      </c>
      <c r="E112" s="180" t="s">
        <v>1141</v>
      </c>
    </row>
    <row r="113" spans="1:5">
      <c r="A113" s="173">
        <f t="shared" si="1"/>
        <v>112</v>
      </c>
      <c r="B113" s="174" t="s">
        <v>614</v>
      </c>
      <c r="C113" s="175" t="s">
        <v>994</v>
      </c>
      <c r="D113" s="176" t="s">
        <v>4889</v>
      </c>
      <c r="E113" s="180" t="s">
        <v>1144</v>
      </c>
    </row>
    <row r="114" spans="1:5">
      <c r="A114" s="173">
        <f t="shared" si="1"/>
        <v>113</v>
      </c>
      <c r="B114" s="174" t="s">
        <v>614</v>
      </c>
      <c r="C114" s="175" t="s">
        <v>994</v>
      </c>
      <c r="D114" s="176" t="s">
        <v>4890</v>
      </c>
      <c r="E114" s="180" t="s">
        <v>1152</v>
      </c>
    </row>
    <row r="115" spans="1:5">
      <c r="A115" s="173">
        <f t="shared" si="1"/>
        <v>114</v>
      </c>
      <c r="B115" s="174" t="s">
        <v>614</v>
      </c>
      <c r="C115" s="175" t="s">
        <v>994</v>
      </c>
      <c r="D115" s="176" t="s">
        <v>4891</v>
      </c>
      <c r="E115" s="180" t="s">
        <v>1126</v>
      </c>
    </row>
    <row r="116" spans="1:5">
      <c r="A116" s="173">
        <f t="shared" si="1"/>
        <v>115</v>
      </c>
      <c r="B116" s="174" t="s">
        <v>614</v>
      </c>
      <c r="C116" s="175" t="s">
        <v>994</v>
      </c>
      <c r="D116" s="179" t="s">
        <v>4868</v>
      </c>
      <c r="E116" s="180" t="s">
        <v>1051</v>
      </c>
    </row>
    <row r="117" spans="1:5">
      <c r="A117" s="173">
        <f t="shared" si="1"/>
        <v>116</v>
      </c>
      <c r="B117" s="174" t="s">
        <v>614</v>
      </c>
      <c r="C117" s="175" t="s">
        <v>994</v>
      </c>
      <c r="D117" s="183" t="s">
        <v>4892</v>
      </c>
      <c r="E117" s="180" t="s">
        <v>1117</v>
      </c>
    </row>
    <row r="118" spans="1:5">
      <c r="A118" s="173">
        <f t="shared" si="1"/>
        <v>117</v>
      </c>
      <c r="B118" s="174" t="s">
        <v>614</v>
      </c>
      <c r="C118" s="175" t="s">
        <v>994</v>
      </c>
      <c r="D118" s="183" t="s">
        <v>4893</v>
      </c>
      <c r="E118" s="180" t="s">
        <v>1120</v>
      </c>
    </row>
    <row r="119" spans="1:5">
      <c r="A119" s="173">
        <f t="shared" si="1"/>
        <v>118</v>
      </c>
      <c r="B119" s="174" t="s">
        <v>614</v>
      </c>
      <c r="C119" s="175" t="s">
        <v>994</v>
      </c>
      <c r="D119" s="179" t="s">
        <v>4894</v>
      </c>
      <c r="E119" s="180" t="s">
        <v>1203</v>
      </c>
    </row>
    <row r="120" spans="1:5">
      <c r="A120" s="173">
        <f t="shared" si="1"/>
        <v>119</v>
      </c>
      <c r="B120" s="174" t="s">
        <v>614</v>
      </c>
      <c r="C120" s="175" t="s">
        <v>994</v>
      </c>
      <c r="D120" s="179" t="s">
        <v>4895</v>
      </c>
      <c r="E120" s="176" t="s">
        <v>1220</v>
      </c>
    </row>
    <row r="121" spans="1:5">
      <c r="A121" s="173">
        <f t="shared" si="1"/>
        <v>120</v>
      </c>
      <c r="B121" s="174" t="s">
        <v>614</v>
      </c>
      <c r="C121" s="175" t="s">
        <v>994</v>
      </c>
      <c r="D121" s="179" t="s">
        <v>4896</v>
      </c>
      <c r="E121" s="180" t="s">
        <v>1123</v>
      </c>
    </row>
    <row r="122" spans="1:5">
      <c r="A122" s="173">
        <f t="shared" si="1"/>
        <v>121</v>
      </c>
      <c r="B122" s="174" t="s">
        <v>614</v>
      </c>
      <c r="C122" s="175" t="s">
        <v>994</v>
      </c>
      <c r="D122" s="179" t="s">
        <v>4897</v>
      </c>
      <c r="E122" s="176" t="s">
        <v>1160</v>
      </c>
    </row>
    <row r="123" spans="1:5">
      <c r="A123" s="173">
        <f t="shared" si="1"/>
        <v>122</v>
      </c>
      <c r="B123" s="174" t="s">
        <v>614</v>
      </c>
      <c r="C123" s="175" t="s">
        <v>994</v>
      </c>
      <c r="D123" s="179" t="s">
        <v>4898</v>
      </c>
      <c r="E123" s="176" t="s">
        <v>1167</v>
      </c>
    </row>
    <row r="124" spans="1:5">
      <c r="A124" s="173">
        <f t="shared" si="1"/>
        <v>123</v>
      </c>
      <c r="B124" s="174" t="s">
        <v>614</v>
      </c>
      <c r="C124" s="175" t="s">
        <v>994</v>
      </c>
      <c r="D124" s="179" t="s">
        <v>4899</v>
      </c>
      <c r="E124" s="176" t="s">
        <v>1216</v>
      </c>
    </row>
    <row r="125" spans="1:5">
      <c r="A125" s="173">
        <f t="shared" si="1"/>
        <v>124</v>
      </c>
      <c r="B125" s="174" t="s">
        <v>614</v>
      </c>
      <c r="C125" s="175" t="s">
        <v>994</v>
      </c>
      <c r="D125" s="179" t="s">
        <v>4900</v>
      </c>
      <c r="E125" s="176" t="s">
        <v>1172</v>
      </c>
    </row>
    <row r="126" spans="1:5">
      <c r="A126" s="173">
        <f t="shared" si="1"/>
        <v>125</v>
      </c>
      <c r="B126" s="174" t="s">
        <v>614</v>
      </c>
      <c r="C126" s="175" t="s">
        <v>4739</v>
      </c>
      <c r="D126" s="179" t="s">
        <v>4901</v>
      </c>
      <c r="E126" s="176" t="s">
        <v>1286</v>
      </c>
    </row>
    <row r="127" spans="1:5">
      <c r="A127" s="173">
        <f t="shared" si="1"/>
        <v>126</v>
      </c>
      <c r="B127" s="174" t="s">
        <v>614</v>
      </c>
      <c r="C127" s="175" t="s">
        <v>4739</v>
      </c>
      <c r="D127" s="179" t="s">
        <v>4901</v>
      </c>
      <c r="E127" s="176" t="s">
        <v>1289</v>
      </c>
    </row>
    <row r="128" spans="1:5">
      <c r="A128" s="173">
        <f t="shared" si="1"/>
        <v>127</v>
      </c>
      <c r="B128" s="174" t="s">
        <v>614</v>
      </c>
      <c r="C128" s="175" t="s">
        <v>4739</v>
      </c>
      <c r="D128" s="179" t="s">
        <v>4892</v>
      </c>
      <c r="E128" s="176" t="s">
        <v>1300</v>
      </c>
    </row>
    <row r="129" spans="1:5">
      <c r="A129" s="173">
        <f t="shared" si="1"/>
        <v>128</v>
      </c>
      <c r="B129" s="174" t="s">
        <v>614</v>
      </c>
      <c r="C129" s="175" t="s">
        <v>4739</v>
      </c>
      <c r="D129" s="179" t="s">
        <v>4893</v>
      </c>
      <c r="E129" s="176" t="s">
        <v>1307</v>
      </c>
    </row>
    <row r="130" spans="1:5">
      <c r="A130" s="173">
        <f t="shared" ref="A130:A193" si="2">ROW()-1</f>
        <v>129</v>
      </c>
      <c r="B130" s="174" t="s">
        <v>614</v>
      </c>
      <c r="C130" s="175" t="s">
        <v>4739</v>
      </c>
      <c r="D130" s="179" t="s">
        <v>4902</v>
      </c>
      <c r="E130" s="176" t="s">
        <v>730</v>
      </c>
    </row>
    <row r="131" spans="1:5">
      <c r="A131" s="173">
        <f t="shared" si="2"/>
        <v>130</v>
      </c>
      <c r="B131" s="174" t="s">
        <v>614</v>
      </c>
      <c r="C131" s="175" t="s">
        <v>1316</v>
      </c>
      <c r="D131" s="179" t="s">
        <v>1316</v>
      </c>
      <c r="E131" s="180" t="s">
        <v>712</v>
      </c>
    </row>
    <row r="132" spans="1:5">
      <c r="A132" s="173">
        <f t="shared" si="2"/>
        <v>131</v>
      </c>
      <c r="B132" s="174" t="s">
        <v>614</v>
      </c>
      <c r="C132" s="175" t="s">
        <v>1316</v>
      </c>
      <c r="D132" s="179" t="s">
        <v>4903</v>
      </c>
      <c r="E132" s="176" t="s">
        <v>1322</v>
      </c>
    </row>
    <row r="133" spans="1:5">
      <c r="A133" s="173">
        <f t="shared" si="2"/>
        <v>132</v>
      </c>
      <c r="B133" s="174" t="s">
        <v>614</v>
      </c>
      <c r="C133" s="175" t="s">
        <v>1316</v>
      </c>
      <c r="D133" s="179" t="s">
        <v>4862</v>
      </c>
      <c r="E133" s="180" t="s">
        <v>4904</v>
      </c>
    </row>
    <row r="134" spans="1:5">
      <c r="A134" s="173">
        <f t="shared" si="2"/>
        <v>133</v>
      </c>
      <c r="B134" s="174" t="s">
        <v>614</v>
      </c>
      <c r="C134" s="175" t="s">
        <v>1316</v>
      </c>
      <c r="D134" s="179" t="s">
        <v>4863</v>
      </c>
      <c r="E134" s="180" t="s">
        <v>4905</v>
      </c>
    </row>
    <row r="135" spans="1:5">
      <c r="A135" s="173">
        <f t="shared" si="2"/>
        <v>134</v>
      </c>
      <c r="B135" s="174" t="s">
        <v>614</v>
      </c>
      <c r="C135" s="175" t="s">
        <v>1416</v>
      </c>
      <c r="D135" s="179" t="s">
        <v>1416</v>
      </c>
      <c r="E135" s="180" t="s">
        <v>1421</v>
      </c>
    </row>
    <row r="136" spans="1:5">
      <c r="A136" s="173">
        <f t="shared" si="2"/>
        <v>135</v>
      </c>
      <c r="B136" s="174" t="s">
        <v>614</v>
      </c>
      <c r="C136" s="175" t="s">
        <v>1416</v>
      </c>
      <c r="D136" s="179" t="s">
        <v>4906</v>
      </c>
      <c r="E136" s="180" t="s">
        <v>1432</v>
      </c>
    </row>
    <row r="137" spans="1:5">
      <c r="A137" s="173">
        <f t="shared" si="2"/>
        <v>136</v>
      </c>
      <c r="B137" s="174" t="s">
        <v>614</v>
      </c>
      <c r="C137" s="175" t="s">
        <v>1416</v>
      </c>
      <c r="D137" s="179" t="s">
        <v>829</v>
      </c>
      <c r="E137" s="180" t="s">
        <v>1435</v>
      </c>
    </row>
    <row r="138" spans="1:5">
      <c r="A138" s="173">
        <f t="shared" si="2"/>
        <v>137</v>
      </c>
      <c r="B138" s="174" t="s">
        <v>614</v>
      </c>
      <c r="C138" s="175" t="s">
        <v>1416</v>
      </c>
      <c r="D138" s="179" t="s">
        <v>4907</v>
      </c>
      <c r="E138" s="176" t="s">
        <v>1418</v>
      </c>
    </row>
    <row r="139" spans="1:5">
      <c r="A139" s="173">
        <f t="shared" si="2"/>
        <v>138</v>
      </c>
      <c r="B139" s="174" t="s">
        <v>614</v>
      </c>
      <c r="C139" s="175" t="s">
        <v>1416</v>
      </c>
      <c r="D139" s="179" t="s">
        <v>4907</v>
      </c>
      <c r="E139" s="180" t="s">
        <v>1427</v>
      </c>
    </row>
    <row r="140" spans="1:5">
      <c r="A140" s="173">
        <f t="shared" si="2"/>
        <v>139</v>
      </c>
      <c r="B140" s="174" t="s">
        <v>614</v>
      </c>
      <c r="C140" s="175" t="s">
        <v>1416</v>
      </c>
      <c r="D140" s="179" t="s">
        <v>4907</v>
      </c>
      <c r="E140" s="176" t="s">
        <v>1455</v>
      </c>
    </row>
    <row r="141" spans="1:5">
      <c r="A141" s="173">
        <f t="shared" si="2"/>
        <v>140</v>
      </c>
      <c r="B141" s="174" t="s">
        <v>614</v>
      </c>
      <c r="C141" s="175" t="s">
        <v>1416</v>
      </c>
      <c r="D141" s="179" t="s">
        <v>4908</v>
      </c>
      <c r="E141" s="180" t="s">
        <v>4909</v>
      </c>
    </row>
    <row r="142" spans="1:5">
      <c r="A142" s="173">
        <f t="shared" si="2"/>
        <v>141</v>
      </c>
      <c r="B142" s="174" t="s">
        <v>614</v>
      </c>
      <c r="C142" s="184" t="s">
        <v>821</v>
      </c>
      <c r="D142" s="179" t="s">
        <v>4910</v>
      </c>
      <c r="E142" s="180" t="s">
        <v>4911</v>
      </c>
    </row>
    <row r="143" spans="1:5">
      <c r="A143" s="173">
        <f t="shared" si="2"/>
        <v>142</v>
      </c>
      <c r="B143" s="174" t="s">
        <v>614</v>
      </c>
      <c r="C143" s="184" t="s">
        <v>821</v>
      </c>
      <c r="D143" s="179" t="s">
        <v>821</v>
      </c>
      <c r="E143" s="180" t="s">
        <v>1470</v>
      </c>
    </row>
    <row r="144" spans="1:5">
      <c r="A144" s="173">
        <f t="shared" si="2"/>
        <v>143</v>
      </c>
      <c r="B144" s="174" t="s">
        <v>614</v>
      </c>
      <c r="C144" s="184" t="s">
        <v>821</v>
      </c>
      <c r="D144" s="179" t="s">
        <v>4912</v>
      </c>
      <c r="E144" s="180" t="s">
        <v>4913</v>
      </c>
    </row>
    <row r="145" spans="1:5">
      <c r="A145" s="173">
        <f t="shared" si="2"/>
        <v>144</v>
      </c>
      <c r="B145" s="174" t="s">
        <v>614</v>
      </c>
      <c r="C145" s="184" t="s">
        <v>821</v>
      </c>
      <c r="D145" s="179" t="s">
        <v>4914</v>
      </c>
      <c r="E145" s="180" t="s">
        <v>4915</v>
      </c>
    </row>
    <row r="146" spans="1:5">
      <c r="A146" s="173">
        <f t="shared" si="2"/>
        <v>145</v>
      </c>
      <c r="B146" s="174" t="s">
        <v>614</v>
      </c>
      <c r="C146" s="184" t="s">
        <v>821</v>
      </c>
      <c r="D146" s="179" t="s">
        <v>4916</v>
      </c>
      <c r="E146" s="180" t="s">
        <v>4917</v>
      </c>
    </row>
    <row r="147" spans="1:5">
      <c r="A147" s="173">
        <f t="shared" si="2"/>
        <v>146</v>
      </c>
      <c r="B147" s="174" t="s">
        <v>614</v>
      </c>
      <c r="C147" s="184" t="s">
        <v>821</v>
      </c>
      <c r="D147" s="179" t="s">
        <v>4918</v>
      </c>
      <c r="E147" s="180" t="s">
        <v>4919</v>
      </c>
    </row>
    <row r="148" spans="1:5">
      <c r="A148" s="173">
        <f t="shared" si="2"/>
        <v>147</v>
      </c>
      <c r="B148" s="174" t="s">
        <v>614</v>
      </c>
      <c r="C148" s="175" t="s">
        <v>1510</v>
      </c>
      <c r="D148" s="179" t="s">
        <v>1510</v>
      </c>
      <c r="E148" s="180" t="s">
        <v>4920</v>
      </c>
    </row>
    <row r="149" spans="1:5">
      <c r="A149" s="173">
        <f t="shared" si="2"/>
        <v>148</v>
      </c>
      <c r="B149" s="174" t="s">
        <v>614</v>
      </c>
      <c r="C149" s="175" t="s">
        <v>1510</v>
      </c>
      <c r="D149" s="181" t="s">
        <v>4921</v>
      </c>
      <c r="E149" s="180" t="s">
        <v>1515</v>
      </c>
    </row>
    <row r="150" spans="1:5">
      <c r="A150" s="173">
        <f t="shared" si="2"/>
        <v>149</v>
      </c>
      <c r="B150" s="174" t="s">
        <v>614</v>
      </c>
      <c r="C150" s="175" t="s">
        <v>1510</v>
      </c>
      <c r="D150" s="181" t="s">
        <v>4922</v>
      </c>
      <c r="E150" s="180" t="s">
        <v>4923</v>
      </c>
    </row>
    <row r="151" spans="1:5">
      <c r="A151" s="173">
        <f t="shared" si="2"/>
        <v>150</v>
      </c>
      <c r="B151" s="174" t="s">
        <v>614</v>
      </c>
      <c r="C151" s="175" t="s">
        <v>1510</v>
      </c>
      <c r="D151" s="181" t="s">
        <v>4924</v>
      </c>
      <c r="E151" s="180" t="s">
        <v>1519</v>
      </c>
    </row>
    <row r="152" spans="1:5">
      <c r="A152" s="173">
        <f t="shared" si="2"/>
        <v>151</v>
      </c>
      <c r="B152" s="174" t="s">
        <v>614</v>
      </c>
      <c r="C152" s="175" t="s">
        <v>1527</v>
      </c>
      <c r="D152" s="176" t="s">
        <v>1527</v>
      </c>
      <c r="E152" s="180" t="s">
        <v>1531</v>
      </c>
    </row>
    <row r="153" spans="1:5">
      <c r="A153" s="173">
        <f t="shared" si="2"/>
        <v>152</v>
      </c>
      <c r="B153" s="174" t="s">
        <v>614</v>
      </c>
      <c r="C153" s="175" t="s">
        <v>1527</v>
      </c>
      <c r="D153" s="176" t="s">
        <v>4925</v>
      </c>
      <c r="E153" s="180" t="s">
        <v>4926</v>
      </c>
    </row>
    <row r="154" spans="1:5">
      <c r="A154" s="173">
        <f t="shared" si="2"/>
        <v>153</v>
      </c>
      <c r="B154" s="174" t="s">
        <v>614</v>
      </c>
      <c r="C154" s="175" t="s">
        <v>1527</v>
      </c>
      <c r="D154" s="176" t="s">
        <v>4927</v>
      </c>
      <c r="E154" s="180" t="s">
        <v>1559</v>
      </c>
    </row>
    <row r="155" spans="1:5">
      <c r="A155" s="173">
        <f t="shared" si="2"/>
        <v>154</v>
      </c>
      <c r="B155" s="174" t="s">
        <v>614</v>
      </c>
      <c r="C155" s="175" t="s">
        <v>1527</v>
      </c>
      <c r="D155" s="176" t="s">
        <v>4928</v>
      </c>
      <c r="E155" s="180" t="s">
        <v>1535</v>
      </c>
    </row>
    <row r="156" spans="1:5">
      <c r="A156" s="173">
        <f t="shared" si="2"/>
        <v>155</v>
      </c>
      <c r="B156" s="174" t="s">
        <v>614</v>
      </c>
      <c r="C156" s="175" t="s">
        <v>1527</v>
      </c>
      <c r="D156" s="176" t="s">
        <v>4929</v>
      </c>
      <c r="E156" s="180" t="s">
        <v>1564</v>
      </c>
    </row>
    <row r="157" spans="1:5">
      <c r="A157" s="173">
        <f t="shared" si="2"/>
        <v>156</v>
      </c>
      <c r="B157" s="174" t="s">
        <v>614</v>
      </c>
      <c r="C157" s="175" t="s">
        <v>1566</v>
      </c>
      <c r="D157" s="177" t="s">
        <v>4930</v>
      </c>
      <c r="E157" s="180" t="s">
        <v>1568</v>
      </c>
    </row>
    <row r="158" spans="1:5">
      <c r="A158" s="173">
        <f t="shared" si="2"/>
        <v>157</v>
      </c>
      <c r="B158" s="174" t="s">
        <v>614</v>
      </c>
      <c r="C158" s="175" t="s">
        <v>1566</v>
      </c>
      <c r="D158" s="177" t="s">
        <v>4931</v>
      </c>
      <c r="E158" s="180" t="s">
        <v>1574</v>
      </c>
    </row>
    <row r="159" spans="1:5">
      <c r="A159" s="173">
        <f t="shared" si="2"/>
        <v>158</v>
      </c>
      <c r="B159" s="174" t="s">
        <v>614</v>
      </c>
      <c r="C159" s="175" t="s">
        <v>1566</v>
      </c>
      <c r="D159" s="178" t="s">
        <v>4927</v>
      </c>
      <c r="E159" s="180" t="s">
        <v>1577</v>
      </c>
    </row>
    <row r="160" spans="1:5">
      <c r="A160" s="173">
        <f t="shared" si="2"/>
        <v>159</v>
      </c>
      <c r="B160" s="174" t="s">
        <v>614</v>
      </c>
      <c r="C160" s="175" t="s">
        <v>1566</v>
      </c>
      <c r="D160" s="178" t="s">
        <v>4928</v>
      </c>
      <c r="E160" s="180" t="s">
        <v>1571</v>
      </c>
    </row>
    <row r="161" spans="1:5">
      <c r="A161" s="173">
        <f t="shared" si="2"/>
        <v>160</v>
      </c>
      <c r="B161" s="174" t="s">
        <v>1595</v>
      </c>
      <c r="C161" s="175" t="s">
        <v>4932</v>
      </c>
      <c r="D161" s="181" t="s">
        <v>4933</v>
      </c>
      <c r="E161" s="180" t="s">
        <v>1389</v>
      </c>
    </row>
    <row r="162" spans="1:5">
      <c r="A162" s="173">
        <f t="shared" si="2"/>
        <v>161</v>
      </c>
      <c r="B162" s="174" t="s">
        <v>1595</v>
      </c>
      <c r="C162" s="175" t="s">
        <v>4932</v>
      </c>
      <c r="D162" s="181" t="s">
        <v>4934</v>
      </c>
      <c r="E162" s="180" t="s">
        <v>1614</v>
      </c>
    </row>
    <row r="163" spans="1:5">
      <c r="A163" s="173">
        <f t="shared" si="2"/>
        <v>162</v>
      </c>
      <c r="B163" s="174" t="s">
        <v>1595</v>
      </c>
      <c r="C163" s="175" t="s">
        <v>4932</v>
      </c>
      <c r="D163" s="181" t="s">
        <v>4935</v>
      </c>
      <c r="E163" s="180" t="s">
        <v>1636</v>
      </c>
    </row>
    <row r="164" spans="1:5">
      <c r="A164" s="173">
        <f t="shared" si="2"/>
        <v>163</v>
      </c>
      <c r="B164" s="174" t="s">
        <v>1595</v>
      </c>
      <c r="C164" s="175" t="s">
        <v>4932</v>
      </c>
      <c r="D164" s="181" t="s">
        <v>4936</v>
      </c>
      <c r="E164" s="180" t="s">
        <v>1654</v>
      </c>
    </row>
    <row r="165" spans="1:5">
      <c r="A165" s="173">
        <f t="shared" si="2"/>
        <v>164</v>
      </c>
      <c r="B165" s="174" t="s">
        <v>1595</v>
      </c>
      <c r="C165" s="175" t="s">
        <v>4932</v>
      </c>
      <c r="D165" s="181" t="s">
        <v>4937</v>
      </c>
      <c r="E165" s="180" t="s">
        <v>1643</v>
      </c>
    </row>
    <row r="166" spans="1:5">
      <c r="A166" s="173">
        <f t="shared" si="2"/>
        <v>165</v>
      </c>
      <c r="B166" s="174" t="s">
        <v>1595</v>
      </c>
      <c r="C166" s="175" t="s">
        <v>4932</v>
      </c>
      <c r="D166" s="181" t="s">
        <v>4938</v>
      </c>
      <c r="E166" s="176" t="s">
        <v>1611</v>
      </c>
    </row>
    <row r="167" spans="1:5">
      <c r="A167" s="173">
        <f t="shared" si="2"/>
        <v>166</v>
      </c>
      <c r="B167" s="174" t="s">
        <v>1595</v>
      </c>
      <c r="C167" s="175" t="s">
        <v>4932</v>
      </c>
      <c r="D167" s="181" t="s">
        <v>4939</v>
      </c>
      <c r="E167" s="176" t="s">
        <v>1549</v>
      </c>
    </row>
    <row r="168" spans="1:5">
      <c r="A168" s="173">
        <f t="shared" si="2"/>
        <v>167</v>
      </c>
      <c r="B168" s="174" t="s">
        <v>1595</v>
      </c>
      <c r="C168" s="175" t="s">
        <v>4932</v>
      </c>
      <c r="D168" s="181" t="s">
        <v>4938</v>
      </c>
      <c r="E168" s="176" t="s">
        <v>1608</v>
      </c>
    </row>
    <row r="169" spans="1:5">
      <c r="A169" s="173">
        <f t="shared" si="2"/>
        <v>168</v>
      </c>
      <c r="B169" s="174" t="s">
        <v>1595</v>
      </c>
      <c r="C169" s="175" t="s">
        <v>4932</v>
      </c>
      <c r="D169" s="181" t="s">
        <v>4940</v>
      </c>
      <c r="E169" s="176" t="s">
        <v>1552</v>
      </c>
    </row>
    <row r="170" spans="1:5">
      <c r="A170" s="173">
        <f t="shared" si="2"/>
        <v>169</v>
      </c>
      <c r="B170" s="174" t="s">
        <v>1595</v>
      </c>
      <c r="C170" s="175" t="s">
        <v>4941</v>
      </c>
      <c r="D170" s="176" t="s">
        <v>1672</v>
      </c>
      <c r="E170" s="180" t="s">
        <v>1674</v>
      </c>
    </row>
    <row r="171" spans="1:5">
      <c r="A171" s="173">
        <f t="shared" si="2"/>
        <v>170</v>
      </c>
      <c r="B171" s="174" t="s">
        <v>1595</v>
      </c>
      <c r="C171" s="175" t="s">
        <v>4941</v>
      </c>
      <c r="D171" s="176" t="s">
        <v>4942</v>
      </c>
      <c r="E171" s="180" t="s">
        <v>1677</v>
      </c>
    </row>
    <row r="172" spans="1:5">
      <c r="A172" s="173">
        <f t="shared" si="2"/>
        <v>171</v>
      </c>
      <c r="B172" s="174" t="s">
        <v>1595</v>
      </c>
      <c r="C172" s="175" t="s">
        <v>4941</v>
      </c>
      <c r="D172" s="176" t="s">
        <v>4943</v>
      </c>
      <c r="E172" s="176" t="s">
        <v>4944</v>
      </c>
    </row>
    <row r="173" spans="1:5">
      <c r="A173" s="173">
        <f t="shared" si="2"/>
        <v>172</v>
      </c>
      <c r="B173" s="174" t="s">
        <v>1595</v>
      </c>
      <c r="C173" s="175" t="s">
        <v>4945</v>
      </c>
      <c r="D173" s="179" t="s">
        <v>4946</v>
      </c>
      <c r="E173" s="180" t="s">
        <v>1692</v>
      </c>
    </row>
    <row r="174" spans="1:5">
      <c r="A174" s="173">
        <f t="shared" si="2"/>
        <v>173</v>
      </c>
      <c r="B174" s="174" t="s">
        <v>1595</v>
      </c>
      <c r="C174" s="175" t="s">
        <v>4945</v>
      </c>
      <c r="D174" s="183" t="s">
        <v>4947</v>
      </c>
      <c r="E174" s="180" t="s">
        <v>1695</v>
      </c>
    </row>
    <row r="175" spans="1:5">
      <c r="A175" s="173">
        <f t="shared" si="2"/>
        <v>174</v>
      </c>
      <c r="B175" s="174" t="s">
        <v>1595</v>
      </c>
      <c r="C175" s="175" t="s">
        <v>4945</v>
      </c>
      <c r="D175" s="179" t="s">
        <v>4948</v>
      </c>
      <c r="E175" s="180" t="s">
        <v>1707</v>
      </c>
    </row>
    <row r="176" spans="1:5">
      <c r="A176" s="173">
        <f t="shared" si="2"/>
        <v>175</v>
      </c>
      <c r="B176" s="174" t="s">
        <v>1595</v>
      </c>
      <c r="C176" s="175" t="s">
        <v>4945</v>
      </c>
      <c r="D176" s="179" t="s">
        <v>1689</v>
      </c>
      <c r="E176" s="176" t="s">
        <v>1631</v>
      </c>
    </row>
    <row r="177" spans="1:5">
      <c r="A177" s="173">
        <f t="shared" si="2"/>
        <v>176</v>
      </c>
      <c r="B177" s="174" t="s">
        <v>1595</v>
      </c>
      <c r="C177" s="175" t="s">
        <v>4945</v>
      </c>
      <c r="D177" s="179" t="s">
        <v>4949</v>
      </c>
      <c r="E177" s="176" t="s">
        <v>1702</v>
      </c>
    </row>
    <row r="178" spans="1:5">
      <c r="A178" s="173">
        <f t="shared" si="2"/>
        <v>177</v>
      </c>
      <c r="B178" s="174" t="s">
        <v>1595</v>
      </c>
      <c r="C178" s="175" t="s">
        <v>4795</v>
      </c>
      <c r="D178" s="179" t="s">
        <v>4795</v>
      </c>
      <c r="E178" s="180" t="s">
        <v>1712</v>
      </c>
    </row>
    <row r="179" spans="1:5">
      <c r="A179" s="173">
        <f t="shared" si="2"/>
        <v>178</v>
      </c>
      <c r="B179" s="174" t="s">
        <v>1595</v>
      </c>
      <c r="C179" s="175" t="s">
        <v>4795</v>
      </c>
      <c r="D179" s="179" t="s">
        <v>4950</v>
      </c>
      <c r="E179" s="180" t="s">
        <v>1717</v>
      </c>
    </row>
    <row r="180" spans="1:5">
      <c r="A180" s="173">
        <f t="shared" si="2"/>
        <v>179</v>
      </c>
      <c r="B180" s="174" t="s">
        <v>1595</v>
      </c>
      <c r="C180" s="175" t="s">
        <v>1722</v>
      </c>
      <c r="D180" s="183" t="s">
        <v>1722</v>
      </c>
      <c r="E180" s="180" t="s">
        <v>1723</v>
      </c>
    </row>
    <row r="181" spans="1:5">
      <c r="A181" s="173">
        <f t="shared" si="2"/>
        <v>180</v>
      </c>
      <c r="B181" s="174" t="s">
        <v>1595</v>
      </c>
      <c r="C181" s="175" t="s">
        <v>1722</v>
      </c>
      <c r="D181" s="183" t="s">
        <v>4951</v>
      </c>
      <c r="E181" s="180" t="s">
        <v>1728</v>
      </c>
    </row>
    <row r="182" spans="1:5">
      <c r="A182" s="173">
        <f t="shared" si="2"/>
        <v>181</v>
      </c>
      <c r="B182" s="174" t="s">
        <v>1595</v>
      </c>
      <c r="C182" s="175" t="s">
        <v>1737</v>
      </c>
      <c r="D182" s="181" t="s">
        <v>4952</v>
      </c>
      <c r="E182" s="180" t="s">
        <v>1739</v>
      </c>
    </row>
    <row r="183" spans="1:5">
      <c r="A183" s="173">
        <f t="shared" si="2"/>
        <v>182</v>
      </c>
      <c r="B183" s="174" t="s">
        <v>1595</v>
      </c>
      <c r="C183" s="175" t="s">
        <v>1737</v>
      </c>
      <c r="D183" s="181" t="s">
        <v>4828</v>
      </c>
      <c r="E183" s="180" t="s">
        <v>1755</v>
      </c>
    </row>
    <row r="184" spans="1:5">
      <c r="A184" s="173">
        <f t="shared" si="2"/>
        <v>183</v>
      </c>
      <c r="B184" s="174" t="s">
        <v>1595</v>
      </c>
      <c r="C184" s="175" t="s">
        <v>1737</v>
      </c>
      <c r="D184" s="181" t="s">
        <v>256</v>
      </c>
      <c r="E184" s="180" t="s">
        <v>1744</v>
      </c>
    </row>
    <row r="185" spans="1:5">
      <c r="A185" s="173">
        <f t="shared" si="2"/>
        <v>184</v>
      </c>
      <c r="B185" s="174" t="s">
        <v>1595</v>
      </c>
      <c r="C185" s="175" t="s">
        <v>1737</v>
      </c>
      <c r="D185" s="181" t="s">
        <v>4953</v>
      </c>
      <c r="E185" s="180" t="s">
        <v>4954</v>
      </c>
    </row>
    <row r="186" spans="1:5">
      <c r="A186" s="173">
        <f t="shared" si="2"/>
        <v>185</v>
      </c>
      <c r="B186" s="174" t="s">
        <v>1595</v>
      </c>
      <c r="C186" s="175" t="s">
        <v>1737</v>
      </c>
      <c r="D186" s="176" t="s">
        <v>4955</v>
      </c>
      <c r="E186" s="180" t="s">
        <v>1752</v>
      </c>
    </row>
    <row r="187" spans="1:5">
      <c r="A187" s="173">
        <f t="shared" si="2"/>
        <v>186</v>
      </c>
      <c r="B187" s="174" t="s">
        <v>1595</v>
      </c>
      <c r="C187" s="175" t="s">
        <v>1737</v>
      </c>
      <c r="D187" s="176" t="s">
        <v>4956</v>
      </c>
      <c r="E187" s="180" t="s">
        <v>1747</v>
      </c>
    </row>
    <row r="188" spans="1:5">
      <c r="A188" s="173">
        <f t="shared" si="2"/>
        <v>187</v>
      </c>
      <c r="B188" s="174" t="s">
        <v>4957</v>
      </c>
      <c r="C188" s="175" t="s">
        <v>1764</v>
      </c>
      <c r="D188" s="181" t="s">
        <v>1764</v>
      </c>
      <c r="E188" s="180" t="s">
        <v>1766</v>
      </c>
    </row>
    <row r="189" spans="1:5">
      <c r="A189" s="173">
        <f t="shared" si="2"/>
        <v>188</v>
      </c>
      <c r="B189" s="174" t="s">
        <v>4957</v>
      </c>
      <c r="C189" s="175" t="s">
        <v>4958</v>
      </c>
      <c r="D189" s="181" t="s">
        <v>1800</v>
      </c>
      <c r="E189" s="180" t="s">
        <v>2997</v>
      </c>
    </row>
    <row r="190" spans="1:5">
      <c r="A190" s="173">
        <f t="shared" si="2"/>
        <v>189</v>
      </c>
      <c r="B190" s="174" t="s">
        <v>4957</v>
      </c>
      <c r="C190" s="175" t="s">
        <v>4958</v>
      </c>
      <c r="D190" s="181" t="s">
        <v>3012</v>
      </c>
      <c r="E190" s="180" t="s">
        <v>3013</v>
      </c>
    </row>
    <row r="191" spans="1:5">
      <c r="A191" s="173">
        <f t="shared" si="2"/>
        <v>190</v>
      </c>
      <c r="B191" s="174" t="s">
        <v>4957</v>
      </c>
      <c r="C191" s="175" t="s">
        <v>4958</v>
      </c>
      <c r="D191" s="181" t="s">
        <v>3015</v>
      </c>
      <c r="E191" s="180" t="s">
        <v>4959</v>
      </c>
    </row>
    <row r="192" spans="1:5">
      <c r="A192" s="173">
        <f t="shared" si="2"/>
        <v>191</v>
      </c>
      <c r="B192" s="174" t="s">
        <v>4957</v>
      </c>
      <c r="C192" s="175" t="s">
        <v>4960</v>
      </c>
      <c r="D192" s="181" t="s">
        <v>4961</v>
      </c>
      <c r="E192" s="180" t="s">
        <v>1811</v>
      </c>
    </row>
    <row r="193" spans="1:5">
      <c r="A193" s="173">
        <f t="shared" si="2"/>
        <v>192</v>
      </c>
      <c r="B193" s="174" t="s">
        <v>4957</v>
      </c>
      <c r="C193" s="175" t="s">
        <v>4960</v>
      </c>
      <c r="D193" s="181" t="s">
        <v>1817</v>
      </c>
      <c r="E193" s="180" t="s">
        <v>1820</v>
      </c>
    </row>
    <row r="194" spans="1:5">
      <c r="A194" s="173">
        <f t="shared" ref="A194:A257" si="3">ROW()-1</f>
        <v>193</v>
      </c>
      <c r="B194" s="174" t="s">
        <v>4957</v>
      </c>
      <c r="C194" s="175" t="s">
        <v>4960</v>
      </c>
      <c r="D194" s="182" t="s">
        <v>1825</v>
      </c>
      <c r="E194" s="180" t="s">
        <v>1823</v>
      </c>
    </row>
    <row r="195" spans="1:5">
      <c r="A195" s="173">
        <f t="shared" si="3"/>
        <v>194</v>
      </c>
      <c r="B195" s="174" t="s">
        <v>4957</v>
      </c>
      <c r="C195" s="175" t="s">
        <v>4960</v>
      </c>
      <c r="D195" s="181" t="s">
        <v>1828</v>
      </c>
      <c r="E195" s="180" t="s">
        <v>1829</v>
      </c>
    </row>
    <row r="196" spans="1:5">
      <c r="A196" s="173">
        <f t="shared" si="3"/>
        <v>195</v>
      </c>
      <c r="B196" s="174" t="s">
        <v>4957</v>
      </c>
      <c r="C196" s="175" t="s">
        <v>4962</v>
      </c>
      <c r="D196" s="181" t="s">
        <v>4963</v>
      </c>
      <c r="E196" s="180" t="s">
        <v>1832</v>
      </c>
    </row>
    <row r="197" spans="1:5">
      <c r="A197" s="173">
        <f t="shared" si="3"/>
        <v>196</v>
      </c>
      <c r="B197" s="174" t="s">
        <v>4957</v>
      </c>
      <c r="C197" s="175" t="s">
        <v>4962</v>
      </c>
      <c r="D197" s="181" t="s">
        <v>1837</v>
      </c>
      <c r="E197" s="180" t="s">
        <v>1839</v>
      </c>
    </row>
    <row r="198" spans="1:5">
      <c r="A198" s="173">
        <f t="shared" si="3"/>
        <v>197</v>
      </c>
      <c r="B198" s="174" t="s">
        <v>4957</v>
      </c>
      <c r="C198" s="175" t="s">
        <v>4962</v>
      </c>
      <c r="D198" s="181" t="s">
        <v>1844</v>
      </c>
      <c r="E198" s="180" t="s">
        <v>1842</v>
      </c>
    </row>
    <row r="199" spans="1:5">
      <c r="A199" s="173">
        <f t="shared" si="3"/>
        <v>198</v>
      </c>
      <c r="B199" s="174" t="s">
        <v>4957</v>
      </c>
      <c r="C199" s="175" t="s">
        <v>4962</v>
      </c>
      <c r="D199" s="181" t="s">
        <v>1847</v>
      </c>
      <c r="E199" s="180" t="s">
        <v>1848</v>
      </c>
    </row>
    <row r="200" spans="1:5">
      <c r="A200" s="173">
        <f t="shared" si="3"/>
        <v>199</v>
      </c>
      <c r="B200" s="174" t="s">
        <v>4957</v>
      </c>
      <c r="C200" s="175" t="s">
        <v>4964</v>
      </c>
      <c r="D200" s="181" t="s">
        <v>4965</v>
      </c>
      <c r="E200" s="180" t="s">
        <v>1852</v>
      </c>
    </row>
    <row r="201" spans="1:5">
      <c r="A201" s="173">
        <f t="shared" si="3"/>
        <v>200</v>
      </c>
      <c r="B201" s="174" t="s">
        <v>4957</v>
      </c>
      <c r="C201" s="175" t="s">
        <v>4964</v>
      </c>
      <c r="D201" s="181" t="s">
        <v>1860</v>
      </c>
      <c r="E201" s="180" t="s">
        <v>1858</v>
      </c>
    </row>
    <row r="202" spans="1:5">
      <c r="A202" s="173">
        <f t="shared" si="3"/>
        <v>201</v>
      </c>
      <c r="B202" s="174" t="s">
        <v>4957</v>
      </c>
      <c r="C202" s="175" t="s">
        <v>4964</v>
      </c>
      <c r="D202" s="181" t="s">
        <v>1866</v>
      </c>
      <c r="E202" s="180" t="s">
        <v>1864</v>
      </c>
    </row>
    <row r="203" spans="1:5">
      <c r="A203" s="173">
        <f t="shared" si="3"/>
        <v>202</v>
      </c>
      <c r="B203" s="174" t="s">
        <v>4957</v>
      </c>
      <c r="C203" s="175" t="s">
        <v>4964</v>
      </c>
      <c r="D203" s="181" t="s">
        <v>1869</v>
      </c>
      <c r="E203" s="180" t="s">
        <v>1870</v>
      </c>
    </row>
    <row r="204" spans="1:5">
      <c r="A204" s="173">
        <f t="shared" si="3"/>
        <v>203</v>
      </c>
      <c r="B204" s="174" t="s">
        <v>4957</v>
      </c>
      <c r="C204" s="175" t="s">
        <v>4966</v>
      </c>
      <c r="D204" s="181" t="s">
        <v>4967</v>
      </c>
      <c r="E204" s="176" t="s">
        <v>1876</v>
      </c>
    </row>
    <row r="205" spans="1:5">
      <c r="A205" s="173">
        <f t="shared" si="3"/>
        <v>204</v>
      </c>
      <c r="B205" s="174" t="s">
        <v>4957</v>
      </c>
      <c r="C205" s="175" t="s">
        <v>4966</v>
      </c>
      <c r="D205" s="181" t="s">
        <v>1889</v>
      </c>
      <c r="E205" s="180" t="s">
        <v>1887</v>
      </c>
    </row>
    <row r="206" spans="1:5">
      <c r="A206" s="173">
        <f t="shared" si="3"/>
        <v>205</v>
      </c>
      <c r="B206" s="174" t="s">
        <v>4957</v>
      </c>
      <c r="C206" s="175" t="s">
        <v>4966</v>
      </c>
      <c r="D206" s="181" t="s">
        <v>1884</v>
      </c>
      <c r="E206" s="180" t="s">
        <v>1882</v>
      </c>
    </row>
    <row r="207" spans="1:5">
      <c r="A207" s="173">
        <f t="shared" si="3"/>
        <v>206</v>
      </c>
      <c r="B207" s="174" t="s">
        <v>4957</v>
      </c>
      <c r="C207" s="175" t="s">
        <v>4966</v>
      </c>
      <c r="D207" s="181" t="s">
        <v>1884</v>
      </c>
      <c r="E207" s="180" t="s">
        <v>1892</v>
      </c>
    </row>
    <row r="208" spans="1:5">
      <c r="A208" s="173">
        <f t="shared" si="3"/>
        <v>207</v>
      </c>
      <c r="B208" s="174" t="s">
        <v>4957</v>
      </c>
      <c r="C208" s="175" t="s">
        <v>4968</v>
      </c>
      <c r="D208" s="182" t="s">
        <v>335</v>
      </c>
      <c r="E208" s="180" t="s">
        <v>1895</v>
      </c>
    </row>
    <row r="209" spans="1:5">
      <c r="A209" s="173">
        <f t="shared" si="3"/>
        <v>208</v>
      </c>
      <c r="B209" s="174" t="s">
        <v>4957</v>
      </c>
      <c r="C209" s="175" t="s">
        <v>4968</v>
      </c>
      <c r="D209" s="182" t="s">
        <v>4969</v>
      </c>
      <c r="E209" s="180" t="s">
        <v>1900</v>
      </c>
    </row>
    <row r="210" spans="1:5">
      <c r="A210" s="173">
        <f t="shared" si="3"/>
        <v>209</v>
      </c>
      <c r="B210" s="174" t="s">
        <v>4957</v>
      </c>
      <c r="C210" s="175" t="s">
        <v>4968</v>
      </c>
      <c r="D210" s="179" t="s">
        <v>4970</v>
      </c>
      <c r="E210" s="180" t="s">
        <v>1903</v>
      </c>
    </row>
    <row r="211" spans="1:5">
      <c r="A211" s="173">
        <f t="shared" si="3"/>
        <v>210</v>
      </c>
      <c r="B211" s="174" t="s">
        <v>4957</v>
      </c>
      <c r="C211" s="175" t="s">
        <v>4968</v>
      </c>
      <c r="D211" s="179" t="s">
        <v>4838</v>
      </c>
      <c r="E211" s="180" t="s">
        <v>1906</v>
      </c>
    </row>
    <row r="212" spans="1:5">
      <c r="A212" s="173">
        <f t="shared" si="3"/>
        <v>211</v>
      </c>
      <c r="B212" s="174" t="s">
        <v>4957</v>
      </c>
      <c r="C212" s="175" t="s">
        <v>4968</v>
      </c>
      <c r="D212" s="179" t="s">
        <v>4971</v>
      </c>
      <c r="E212" s="180" t="s">
        <v>1908</v>
      </c>
    </row>
    <row r="213" spans="1:5">
      <c r="A213" s="173">
        <f t="shared" si="3"/>
        <v>212</v>
      </c>
      <c r="B213" s="174" t="s">
        <v>4957</v>
      </c>
      <c r="C213" s="175" t="s">
        <v>4972</v>
      </c>
      <c r="D213" s="179" t="s">
        <v>1797</v>
      </c>
      <c r="E213" s="176" t="s">
        <v>1916</v>
      </c>
    </row>
    <row r="214" spans="1:5">
      <c r="A214" s="173">
        <f t="shared" si="3"/>
        <v>213</v>
      </c>
      <c r="B214" s="174" t="s">
        <v>4957</v>
      </c>
      <c r="C214" s="175" t="s">
        <v>4972</v>
      </c>
      <c r="D214" s="179" t="s">
        <v>1923</v>
      </c>
      <c r="E214" s="176" t="s">
        <v>1925</v>
      </c>
    </row>
    <row r="215" spans="1:5">
      <c r="A215" s="173">
        <f t="shared" si="3"/>
        <v>214</v>
      </c>
      <c r="B215" s="174" t="s">
        <v>4957</v>
      </c>
      <c r="C215" s="175" t="s">
        <v>4972</v>
      </c>
      <c r="D215" s="179" t="s">
        <v>1948</v>
      </c>
      <c r="E215" s="180" t="s">
        <v>1929</v>
      </c>
    </row>
    <row r="216" spans="1:5">
      <c r="A216" s="173">
        <f t="shared" si="3"/>
        <v>215</v>
      </c>
      <c r="B216" s="174" t="s">
        <v>4957</v>
      </c>
      <c r="C216" s="175" t="s">
        <v>4972</v>
      </c>
      <c r="D216" s="179" t="s">
        <v>4973</v>
      </c>
      <c r="E216" s="176" t="s">
        <v>1932</v>
      </c>
    </row>
    <row r="217" spans="1:5">
      <c r="A217" s="173">
        <f t="shared" si="3"/>
        <v>216</v>
      </c>
      <c r="B217" s="174" t="s">
        <v>4957</v>
      </c>
      <c r="C217" s="175" t="s">
        <v>4972</v>
      </c>
      <c r="D217" s="179" t="s">
        <v>4974</v>
      </c>
      <c r="E217" s="180" t="s">
        <v>1979</v>
      </c>
    </row>
    <row r="218" spans="1:5">
      <c r="A218" s="173">
        <f t="shared" si="3"/>
        <v>217</v>
      </c>
      <c r="B218" s="174" t="s">
        <v>4957</v>
      </c>
      <c r="C218" s="175" t="s">
        <v>4972</v>
      </c>
      <c r="D218" s="179" t="s">
        <v>1953</v>
      </c>
      <c r="E218" s="180" t="s">
        <v>1955</v>
      </c>
    </row>
    <row r="219" spans="1:5">
      <c r="A219" s="173">
        <f t="shared" si="3"/>
        <v>218</v>
      </c>
      <c r="B219" s="174" t="s">
        <v>4957</v>
      </c>
      <c r="C219" s="175" t="s">
        <v>4972</v>
      </c>
      <c r="D219" s="179" t="s">
        <v>1957</v>
      </c>
      <c r="E219" s="180" t="s">
        <v>1958</v>
      </c>
    </row>
    <row r="220" spans="1:5">
      <c r="A220" s="173">
        <f t="shared" si="3"/>
        <v>219</v>
      </c>
      <c r="B220" s="174" t="s">
        <v>4957</v>
      </c>
      <c r="C220" s="175" t="s">
        <v>4972</v>
      </c>
      <c r="D220" s="179" t="s">
        <v>1960</v>
      </c>
      <c r="E220" s="180" t="s">
        <v>1961</v>
      </c>
    </row>
    <row r="221" spans="1:5">
      <c r="A221" s="173">
        <f t="shared" si="3"/>
        <v>220</v>
      </c>
      <c r="B221" s="174" t="s">
        <v>4957</v>
      </c>
      <c r="C221" s="175" t="s">
        <v>4972</v>
      </c>
      <c r="D221" s="179" t="s">
        <v>1963</v>
      </c>
      <c r="E221" s="180" t="s">
        <v>1964</v>
      </c>
    </row>
    <row r="222" spans="1:5">
      <c r="A222" s="173">
        <f t="shared" si="3"/>
        <v>221</v>
      </c>
      <c r="B222" s="174" t="s">
        <v>4957</v>
      </c>
      <c r="C222" s="175" t="s">
        <v>4972</v>
      </c>
      <c r="D222" s="179" t="s">
        <v>4975</v>
      </c>
      <c r="E222" s="180" t="s">
        <v>1967</v>
      </c>
    </row>
    <row r="223" spans="1:5">
      <c r="A223" s="173">
        <f t="shared" si="3"/>
        <v>222</v>
      </c>
      <c r="B223" s="174" t="s">
        <v>4957</v>
      </c>
      <c r="C223" s="175" t="s">
        <v>4972</v>
      </c>
      <c r="D223" s="179" t="s">
        <v>1969</v>
      </c>
      <c r="E223" s="180" t="s">
        <v>1970</v>
      </c>
    </row>
    <row r="224" spans="1:5">
      <c r="A224" s="173">
        <f t="shared" si="3"/>
        <v>223</v>
      </c>
      <c r="B224" s="174" t="s">
        <v>4957</v>
      </c>
      <c r="C224" s="175" t="s">
        <v>4972</v>
      </c>
      <c r="D224" s="183" t="s">
        <v>1972</v>
      </c>
      <c r="E224" s="180" t="s">
        <v>1973</v>
      </c>
    </row>
    <row r="225" spans="1:5">
      <c r="A225" s="173">
        <f t="shared" si="3"/>
        <v>224</v>
      </c>
      <c r="B225" s="174" t="s">
        <v>4957</v>
      </c>
      <c r="C225" s="175" t="s">
        <v>4972</v>
      </c>
      <c r="D225" s="179" t="s">
        <v>1975</v>
      </c>
      <c r="E225" s="180" t="s">
        <v>1976</v>
      </c>
    </row>
    <row r="226" spans="1:5">
      <c r="A226" s="173">
        <f t="shared" si="3"/>
        <v>225</v>
      </c>
      <c r="B226" s="174" t="s">
        <v>4957</v>
      </c>
      <c r="C226" s="175" t="s">
        <v>4793</v>
      </c>
      <c r="D226" s="179" t="s">
        <v>1991</v>
      </c>
      <c r="E226" s="180" t="s">
        <v>1985</v>
      </c>
    </row>
    <row r="227" spans="1:5">
      <c r="A227" s="173">
        <f t="shared" si="3"/>
        <v>226</v>
      </c>
      <c r="B227" s="174" t="s">
        <v>4957</v>
      </c>
      <c r="C227" s="175" t="s">
        <v>4793</v>
      </c>
      <c r="D227" s="179" t="s">
        <v>1992</v>
      </c>
      <c r="E227" s="180" t="s">
        <v>1993</v>
      </c>
    </row>
    <row r="228" spans="1:5">
      <c r="A228" s="173">
        <f t="shared" si="3"/>
        <v>227</v>
      </c>
      <c r="B228" s="174" t="s">
        <v>4957</v>
      </c>
      <c r="C228" s="175" t="s">
        <v>4793</v>
      </c>
      <c r="D228" s="179" t="s">
        <v>2001</v>
      </c>
      <c r="E228" s="180" t="s">
        <v>1999</v>
      </c>
    </row>
    <row r="229" spans="1:5">
      <c r="A229" s="173">
        <f t="shared" si="3"/>
        <v>228</v>
      </c>
      <c r="B229" s="174" t="s">
        <v>4957</v>
      </c>
      <c r="C229" s="175" t="s">
        <v>4793</v>
      </c>
      <c r="D229" s="183" t="s">
        <v>2006</v>
      </c>
      <c r="E229" s="176" t="s">
        <v>2004</v>
      </c>
    </row>
    <row r="230" spans="1:5">
      <c r="A230" s="173">
        <f t="shared" si="3"/>
        <v>229</v>
      </c>
      <c r="B230" s="174" t="s">
        <v>4957</v>
      </c>
      <c r="C230" s="175" t="s">
        <v>4793</v>
      </c>
      <c r="D230" s="183" t="s">
        <v>2010</v>
      </c>
      <c r="E230" s="176" t="s">
        <v>1996</v>
      </c>
    </row>
    <row r="231" spans="1:5">
      <c r="A231" s="173">
        <f t="shared" si="3"/>
        <v>230</v>
      </c>
      <c r="B231" s="174" t="s">
        <v>4957</v>
      </c>
      <c r="C231" s="175" t="s">
        <v>4793</v>
      </c>
      <c r="D231" s="179" t="s">
        <v>2012</v>
      </c>
      <c r="E231" s="180" t="s">
        <v>2013</v>
      </c>
    </row>
    <row r="232" spans="1:5">
      <c r="A232" s="173">
        <f t="shared" si="3"/>
        <v>231</v>
      </c>
      <c r="B232" s="174" t="s">
        <v>4957</v>
      </c>
      <c r="C232" s="175" t="s">
        <v>4793</v>
      </c>
      <c r="D232" s="183" t="s">
        <v>2015</v>
      </c>
      <c r="E232" s="180" t="s">
        <v>2016</v>
      </c>
    </row>
    <row r="233" spans="1:5">
      <c r="A233" s="173">
        <f t="shared" si="3"/>
        <v>232</v>
      </c>
      <c r="B233" s="174" t="s">
        <v>4957</v>
      </c>
      <c r="C233" s="175" t="s">
        <v>4793</v>
      </c>
      <c r="D233" s="179" t="s">
        <v>2018</v>
      </c>
      <c r="E233" s="180" t="s">
        <v>2019</v>
      </c>
    </row>
    <row r="234" spans="1:5">
      <c r="A234" s="173">
        <f t="shared" si="3"/>
        <v>233</v>
      </c>
      <c r="B234" s="174" t="s">
        <v>4957</v>
      </c>
      <c r="C234" s="175" t="s">
        <v>4793</v>
      </c>
      <c r="D234" s="179" t="s">
        <v>2815</v>
      </c>
      <c r="E234" s="180" t="s">
        <v>2022</v>
      </c>
    </row>
    <row r="235" spans="1:5">
      <c r="A235" s="173">
        <f t="shared" si="3"/>
        <v>234</v>
      </c>
      <c r="B235" s="174" t="s">
        <v>4957</v>
      </c>
      <c r="C235" s="175" t="s">
        <v>4793</v>
      </c>
      <c r="D235" s="179" t="s">
        <v>2024</v>
      </c>
      <c r="E235" s="180" t="s">
        <v>2025</v>
      </c>
    </row>
    <row r="236" spans="1:5">
      <c r="A236" s="173">
        <f t="shared" si="3"/>
        <v>235</v>
      </c>
      <c r="B236" s="174" t="s">
        <v>4957</v>
      </c>
      <c r="C236" s="175" t="s">
        <v>4793</v>
      </c>
      <c r="D236" s="182" t="s">
        <v>4976</v>
      </c>
      <c r="E236" s="180" t="s">
        <v>2028</v>
      </c>
    </row>
    <row r="237" spans="1:5">
      <c r="A237" s="173">
        <f t="shared" si="3"/>
        <v>236</v>
      </c>
      <c r="B237" s="174" t="s">
        <v>4957</v>
      </c>
      <c r="C237" s="175" t="s">
        <v>4793</v>
      </c>
      <c r="D237" s="181" t="s">
        <v>4977</v>
      </c>
      <c r="E237" s="180" t="s">
        <v>2031</v>
      </c>
    </row>
    <row r="238" spans="1:5">
      <c r="A238" s="173">
        <f t="shared" si="3"/>
        <v>237</v>
      </c>
      <c r="B238" s="174" t="s">
        <v>4957</v>
      </c>
      <c r="C238" s="175" t="s">
        <v>4793</v>
      </c>
      <c r="D238" s="181" t="s">
        <v>2033</v>
      </c>
      <c r="E238" s="180" t="s">
        <v>2034</v>
      </c>
    </row>
    <row r="239" spans="1:5">
      <c r="A239" s="173">
        <f t="shared" si="3"/>
        <v>238</v>
      </c>
      <c r="B239" s="174" t="s">
        <v>4957</v>
      </c>
      <c r="C239" s="175" t="s">
        <v>2036</v>
      </c>
      <c r="D239" s="181" t="s">
        <v>4978</v>
      </c>
      <c r="E239" s="180" t="s">
        <v>2039</v>
      </c>
    </row>
    <row r="240" spans="1:5">
      <c r="A240" s="173">
        <f t="shared" si="3"/>
        <v>239</v>
      </c>
      <c r="B240" s="174" t="s">
        <v>4957</v>
      </c>
      <c r="C240" s="175" t="s">
        <v>2036</v>
      </c>
      <c r="D240" s="181" t="s">
        <v>4979</v>
      </c>
      <c r="E240" s="180" t="s">
        <v>2046</v>
      </c>
    </row>
    <row r="241" spans="1:5">
      <c r="A241" s="173">
        <f t="shared" si="3"/>
        <v>240</v>
      </c>
      <c r="B241" s="174" t="s">
        <v>4957</v>
      </c>
      <c r="C241" s="175" t="s">
        <v>2036</v>
      </c>
      <c r="D241" s="181" t="s">
        <v>4980</v>
      </c>
      <c r="E241" s="180" t="s">
        <v>2054</v>
      </c>
    </row>
    <row r="242" spans="1:5">
      <c r="A242" s="173">
        <f t="shared" si="3"/>
        <v>241</v>
      </c>
      <c r="B242" s="174" t="s">
        <v>4957</v>
      </c>
      <c r="C242" s="175" t="s">
        <v>2036</v>
      </c>
      <c r="D242" s="181" t="s">
        <v>1814</v>
      </c>
      <c r="E242" s="180" t="s">
        <v>2058</v>
      </c>
    </row>
    <row r="243" spans="1:5">
      <c r="A243" s="173">
        <f t="shared" si="3"/>
        <v>242</v>
      </c>
      <c r="B243" s="174" t="s">
        <v>4957</v>
      </c>
      <c r="C243" s="175" t="s">
        <v>2036</v>
      </c>
      <c r="D243" s="176" t="s">
        <v>1818</v>
      </c>
      <c r="E243" s="180" t="s">
        <v>4981</v>
      </c>
    </row>
    <row r="244" spans="1:5">
      <c r="A244" s="173">
        <f t="shared" si="3"/>
        <v>243</v>
      </c>
      <c r="B244" s="174" t="s">
        <v>4957</v>
      </c>
      <c r="C244" s="175" t="s">
        <v>4982</v>
      </c>
      <c r="D244" s="176" t="s">
        <v>2072</v>
      </c>
      <c r="E244" s="176" t="s">
        <v>2069</v>
      </c>
    </row>
    <row r="245" spans="1:5">
      <c r="A245" s="173">
        <f t="shared" si="3"/>
        <v>244</v>
      </c>
      <c r="B245" s="174" t="s">
        <v>4957</v>
      </c>
      <c r="C245" s="175" t="s">
        <v>4982</v>
      </c>
      <c r="D245" s="182" t="s">
        <v>4983</v>
      </c>
      <c r="E245" s="180" t="s">
        <v>2075</v>
      </c>
    </row>
    <row r="246" spans="1:5">
      <c r="A246" s="173">
        <f t="shared" si="3"/>
        <v>245</v>
      </c>
      <c r="B246" s="174" t="s">
        <v>4957</v>
      </c>
      <c r="C246" s="175" t="s">
        <v>4982</v>
      </c>
      <c r="D246" s="181" t="s">
        <v>4984</v>
      </c>
      <c r="E246" s="180" t="s">
        <v>2091</v>
      </c>
    </row>
    <row r="247" spans="1:5">
      <c r="A247" s="173">
        <f t="shared" si="3"/>
        <v>246</v>
      </c>
      <c r="B247" s="174" t="s">
        <v>4957</v>
      </c>
      <c r="C247" s="175" t="s">
        <v>4982</v>
      </c>
      <c r="D247" s="181" t="s">
        <v>4985</v>
      </c>
      <c r="E247" s="176" t="s">
        <v>2078</v>
      </c>
    </row>
    <row r="248" spans="1:5">
      <c r="A248" s="173">
        <f t="shared" si="3"/>
        <v>247</v>
      </c>
      <c r="B248" s="174" t="s">
        <v>4957</v>
      </c>
      <c r="C248" s="175" t="s">
        <v>4986</v>
      </c>
      <c r="D248" s="181" t="s">
        <v>2097</v>
      </c>
      <c r="E248" s="176" t="s">
        <v>2099</v>
      </c>
    </row>
    <row r="249" spans="1:5">
      <c r="A249" s="173">
        <f t="shared" si="3"/>
        <v>248</v>
      </c>
      <c r="B249" s="174" t="s">
        <v>4957</v>
      </c>
      <c r="C249" s="175" t="s">
        <v>4986</v>
      </c>
      <c r="D249" s="181" t="s">
        <v>4835</v>
      </c>
      <c r="E249" s="180" t="s">
        <v>2105</v>
      </c>
    </row>
    <row r="250" spans="1:5">
      <c r="A250" s="173">
        <f t="shared" si="3"/>
        <v>249</v>
      </c>
      <c r="B250" s="174" t="s">
        <v>4957</v>
      </c>
      <c r="C250" s="175" t="s">
        <v>4986</v>
      </c>
      <c r="D250" s="181" t="s">
        <v>2420</v>
      </c>
      <c r="E250" s="180" t="s">
        <v>2114</v>
      </c>
    </row>
    <row r="251" spans="1:5">
      <c r="A251" s="173">
        <f t="shared" si="3"/>
        <v>250</v>
      </c>
      <c r="B251" s="174" t="s">
        <v>4957</v>
      </c>
      <c r="C251" s="175" t="s">
        <v>4986</v>
      </c>
      <c r="D251" s="181" t="s">
        <v>4987</v>
      </c>
      <c r="E251" s="180" t="s">
        <v>2117</v>
      </c>
    </row>
    <row r="252" spans="1:5">
      <c r="A252" s="173">
        <f t="shared" si="3"/>
        <v>251</v>
      </c>
      <c r="B252" s="174" t="s">
        <v>4957</v>
      </c>
      <c r="C252" s="175" t="s">
        <v>4986</v>
      </c>
      <c r="D252" s="181" t="s">
        <v>4988</v>
      </c>
      <c r="E252" s="180" t="s">
        <v>2120</v>
      </c>
    </row>
    <row r="253" spans="1:5">
      <c r="A253" s="173">
        <f t="shared" si="3"/>
        <v>252</v>
      </c>
      <c r="B253" s="174" t="s">
        <v>4957</v>
      </c>
      <c r="C253" s="175" t="s">
        <v>4986</v>
      </c>
      <c r="D253" s="181" t="s">
        <v>2122</v>
      </c>
      <c r="E253" s="180" t="s">
        <v>2123</v>
      </c>
    </row>
    <row r="254" spans="1:5">
      <c r="A254" s="173">
        <f t="shared" si="3"/>
        <v>253</v>
      </c>
      <c r="B254" s="174" t="s">
        <v>4957</v>
      </c>
      <c r="C254" s="175" t="s">
        <v>4986</v>
      </c>
      <c r="D254" s="181" t="s">
        <v>2125</v>
      </c>
      <c r="E254" s="180" t="s">
        <v>2126</v>
      </c>
    </row>
    <row r="255" spans="1:5">
      <c r="A255" s="173">
        <f t="shared" si="3"/>
        <v>254</v>
      </c>
      <c r="B255" s="174" t="s">
        <v>4957</v>
      </c>
      <c r="C255" s="184" t="s">
        <v>4986</v>
      </c>
      <c r="D255" s="181" t="s">
        <v>2128</v>
      </c>
      <c r="E255" s="180" t="s">
        <v>2129</v>
      </c>
    </row>
    <row r="256" spans="1:5">
      <c r="A256" s="173">
        <f t="shared" si="3"/>
        <v>255</v>
      </c>
      <c r="B256" s="174" t="s">
        <v>4957</v>
      </c>
      <c r="C256" s="184" t="s">
        <v>4986</v>
      </c>
      <c r="D256" s="181" t="s">
        <v>4841</v>
      </c>
      <c r="E256" s="180" t="s">
        <v>4989</v>
      </c>
    </row>
    <row r="257" spans="1:5">
      <c r="A257" s="173">
        <f t="shared" si="3"/>
        <v>256</v>
      </c>
      <c r="B257" s="174" t="s">
        <v>4957</v>
      </c>
      <c r="C257" s="184" t="s">
        <v>4986</v>
      </c>
      <c r="D257" s="181" t="s">
        <v>4990</v>
      </c>
      <c r="E257" s="180" t="s">
        <v>2102</v>
      </c>
    </row>
    <row r="258" spans="1:5">
      <c r="A258" s="173">
        <f t="shared" ref="A258:A321" si="4">ROW()-1</f>
        <v>257</v>
      </c>
      <c r="B258" s="174" t="s">
        <v>4957</v>
      </c>
      <c r="C258" s="184" t="s">
        <v>4991</v>
      </c>
      <c r="D258" s="181" t="s">
        <v>2132</v>
      </c>
      <c r="E258" s="176" t="s">
        <v>2134</v>
      </c>
    </row>
    <row r="259" spans="1:5">
      <c r="A259" s="173">
        <f t="shared" si="4"/>
        <v>258</v>
      </c>
      <c r="B259" s="174" t="s">
        <v>4957</v>
      </c>
      <c r="C259" s="184" t="s">
        <v>4991</v>
      </c>
      <c r="D259" s="181" t="s">
        <v>2138</v>
      </c>
      <c r="E259" s="180" t="s">
        <v>2139</v>
      </c>
    </row>
    <row r="260" spans="1:5">
      <c r="A260" s="173">
        <f t="shared" si="4"/>
        <v>259</v>
      </c>
      <c r="B260" s="174" t="s">
        <v>4957</v>
      </c>
      <c r="C260" s="184" t="s">
        <v>4991</v>
      </c>
      <c r="D260" s="181" t="s">
        <v>2144</v>
      </c>
      <c r="E260" s="180" t="s">
        <v>2142</v>
      </c>
    </row>
    <row r="261" spans="1:5">
      <c r="A261" s="173">
        <f t="shared" si="4"/>
        <v>260</v>
      </c>
      <c r="B261" s="174" t="s">
        <v>4957</v>
      </c>
      <c r="C261" s="175" t="s">
        <v>4991</v>
      </c>
      <c r="D261" s="181" t="s">
        <v>2146</v>
      </c>
      <c r="E261" s="180" t="s">
        <v>2147</v>
      </c>
    </row>
    <row r="262" spans="1:5">
      <c r="A262" s="173">
        <f t="shared" si="4"/>
        <v>261</v>
      </c>
      <c r="B262" s="174" t="s">
        <v>4957</v>
      </c>
      <c r="C262" s="175" t="s">
        <v>4991</v>
      </c>
      <c r="D262" s="181" t="s">
        <v>4992</v>
      </c>
      <c r="E262" s="180" t="s">
        <v>2150</v>
      </c>
    </row>
    <row r="263" spans="1:5">
      <c r="A263" s="173">
        <f t="shared" si="4"/>
        <v>262</v>
      </c>
      <c r="B263" s="174" t="s">
        <v>4957</v>
      </c>
      <c r="C263" s="175" t="s">
        <v>4991</v>
      </c>
      <c r="D263" s="181" t="s">
        <v>4993</v>
      </c>
      <c r="E263" s="180" t="s">
        <v>2153</v>
      </c>
    </row>
    <row r="264" spans="1:5">
      <c r="A264" s="173">
        <f t="shared" si="4"/>
        <v>263</v>
      </c>
      <c r="B264" s="174" t="s">
        <v>4957</v>
      </c>
      <c r="C264" s="175" t="s">
        <v>4994</v>
      </c>
      <c r="D264" s="181" t="s">
        <v>2155</v>
      </c>
      <c r="E264" s="176" t="s">
        <v>2157</v>
      </c>
    </row>
    <row r="265" spans="1:5">
      <c r="A265" s="173">
        <f t="shared" si="4"/>
        <v>264</v>
      </c>
      <c r="B265" s="174" t="s">
        <v>4957</v>
      </c>
      <c r="C265" s="175" t="s">
        <v>4994</v>
      </c>
      <c r="D265" s="181" t="s">
        <v>2161</v>
      </c>
      <c r="E265" s="176" t="s">
        <v>2162</v>
      </c>
    </row>
    <row r="266" spans="1:5">
      <c r="A266" s="173">
        <f t="shared" si="4"/>
        <v>265</v>
      </c>
      <c r="B266" s="174" t="s">
        <v>4957</v>
      </c>
      <c r="C266" s="175" t="s">
        <v>4994</v>
      </c>
      <c r="D266" s="183" t="s">
        <v>2169</v>
      </c>
      <c r="E266" s="176" t="s">
        <v>2165</v>
      </c>
    </row>
    <row r="267" spans="1:5">
      <c r="A267" s="173">
        <f t="shared" si="4"/>
        <v>266</v>
      </c>
      <c r="B267" s="174" t="s">
        <v>4957</v>
      </c>
      <c r="C267" s="175" t="s">
        <v>4994</v>
      </c>
      <c r="D267" s="181" t="s">
        <v>2171</v>
      </c>
      <c r="E267" s="180" t="s">
        <v>2172</v>
      </c>
    </row>
    <row r="268" spans="1:5">
      <c r="A268" s="173">
        <f t="shared" si="4"/>
        <v>267</v>
      </c>
      <c r="B268" s="174" t="s">
        <v>4957</v>
      </c>
      <c r="C268" s="175" t="s">
        <v>4994</v>
      </c>
      <c r="D268" s="181" t="s">
        <v>2174</v>
      </c>
      <c r="E268" s="180" t="s">
        <v>2175</v>
      </c>
    </row>
    <row r="269" spans="1:5">
      <c r="A269" s="173">
        <f t="shared" si="4"/>
        <v>268</v>
      </c>
      <c r="B269" s="174" t="s">
        <v>4957</v>
      </c>
      <c r="C269" s="175" t="s">
        <v>4994</v>
      </c>
      <c r="D269" s="181" t="s">
        <v>2177</v>
      </c>
      <c r="E269" s="180" t="s">
        <v>2178</v>
      </c>
    </row>
    <row r="270" spans="1:5">
      <c r="A270" s="173">
        <f t="shared" si="4"/>
        <v>269</v>
      </c>
      <c r="B270" s="174" t="s">
        <v>4957</v>
      </c>
      <c r="C270" s="175" t="s">
        <v>4994</v>
      </c>
      <c r="D270" s="181" t="s">
        <v>2180</v>
      </c>
      <c r="E270" s="180" t="s">
        <v>2181</v>
      </c>
    </row>
    <row r="271" spans="1:5">
      <c r="A271" s="173">
        <f t="shared" si="4"/>
        <v>270</v>
      </c>
      <c r="B271" s="174" t="s">
        <v>4957</v>
      </c>
      <c r="C271" s="175" t="s">
        <v>4994</v>
      </c>
      <c r="D271" s="181" t="s">
        <v>2183</v>
      </c>
      <c r="E271" s="180" t="s">
        <v>2184</v>
      </c>
    </row>
    <row r="272" spans="1:5">
      <c r="A272" s="173">
        <f t="shared" si="4"/>
        <v>271</v>
      </c>
      <c r="B272" s="174" t="s">
        <v>4957</v>
      </c>
      <c r="C272" s="175" t="s">
        <v>4994</v>
      </c>
      <c r="D272" s="181" t="s">
        <v>2186</v>
      </c>
      <c r="E272" s="180" t="s">
        <v>2187</v>
      </c>
    </row>
    <row r="273" spans="1:5">
      <c r="A273" s="173">
        <f t="shared" si="4"/>
        <v>272</v>
      </c>
      <c r="B273" s="174" t="s">
        <v>4957</v>
      </c>
      <c r="C273" s="175" t="s">
        <v>4994</v>
      </c>
      <c r="D273" s="181" t="s">
        <v>2189</v>
      </c>
      <c r="E273" s="176" t="s">
        <v>2190</v>
      </c>
    </row>
    <row r="274" spans="1:5">
      <c r="A274" s="173">
        <f t="shared" si="4"/>
        <v>273</v>
      </c>
      <c r="B274" s="174" t="s">
        <v>4957</v>
      </c>
      <c r="C274" s="175" t="s">
        <v>4994</v>
      </c>
      <c r="D274" s="181" t="s">
        <v>2192</v>
      </c>
      <c r="E274" s="176" t="s">
        <v>2193</v>
      </c>
    </row>
    <row r="275" spans="1:5">
      <c r="A275" s="173">
        <f t="shared" si="4"/>
        <v>274</v>
      </c>
      <c r="B275" s="174" t="s">
        <v>4957</v>
      </c>
      <c r="C275" s="175" t="s">
        <v>2195</v>
      </c>
      <c r="D275" s="181" t="s">
        <v>2195</v>
      </c>
      <c r="E275" s="180" t="s">
        <v>2197</v>
      </c>
    </row>
    <row r="276" spans="1:5">
      <c r="A276" s="173">
        <f t="shared" si="4"/>
        <v>275</v>
      </c>
      <c r="B276" s="174" t="s">
        <v>4957</v>
      </c>
      <c r="C276" s="175" t="s">
        <v>2195</v>
      </c>
      <c r="D276" s="181" t="s">
        <v>2201</v>
      </c>
      <c r="E276" s="180" t="s">
        <v>2202</v>
      </c>
    </row>
    <row r="277" spans="1:5">
      <c r="A277" s="173">
        <f t="shared" si="4"/>
        <v>276</v>
      </c>
      <c r="B277" s="174" t="s">
        <v>4957</v>
      </c>
      <c r="C277" s="175" t="s">
        <v>2195</v>
      </c>
      <c r="D277" s="181" t="s">
        <v>2204</v>
      </c>
      <c r="E277" s="180" t="s">
        <v>2205</v>
      </c>
    </row>
    <row r="278" spans="1:5">
      <c r="A278" s="173">
        <f t="shared" si="4"/>
        <v>277</v>
      </c>
      <c r="B278" s="174" t="s">
        <v>4957</v>
      </c>
      <c r="C278" s="175" t="s">
        <v>2195</v>
      </c>
      <c r="D278" s="181" t="s">
        <v>2207</v>
      </c>
      <c r="E278" s="180" t="s">
        <v>2208</v>
      </c>
    </row>
    <row r="279" spans="1:5">
      <c r="A279" s="173">
        <f t="shared" si="4"/>
        <v>278</v>
      </c>
      <c r="B279" s="174" t="s">
        <v>4957</v>
      </c>
      <c r="C279" s="175" t="s">
        <v>2195</v>
      </c>
      <c r="D279" s="181" t="s">
        <v>2210</v>
      </c>
      <c r="E279" s="180" t="s">
        <v>2211</v>
      </c>
    </row>
    <row r="280" spans="1:5">
      <c r="A280" s="173">
        <f t="shared" si="4"/>
        <v>279</v>
      </c>
      <c r="B280" s="174" t="s">
        <v>4957</v>
      </c>
      <c r="C280" s="175" t="s">
        <v>2195</v>
      </c>
      <c r="D280" s="181" t="s">
        <v>2213</v>
      </c>
      <c r="E280" s="180" t="s">
        <v>2214</v>
      </c>
    </row>
    <row r="281" spans="1:5">
      <c r="A281" s="173">
        <f t="shared" si="4"/>
        <v>280</v>
      </c>
      <c r="B281" s="174" t="s">
        <v>4957</v>
      </c>
      <c r="C281" s="175" t="s">
        <v>2195</v>
      </c>
      <c r="D281" s="181" t="s">
        <v>2216</v>
      </c>
      <c r="E281" s="180" t="s">
        <v>2217</v>
      </c>
    </row>
    <row r="282" spans="1:5">
      <c r="A282" s="173">
        <f t="shared" si="4"/>
        <v>281</v>
      </c>
      <c r="B282" s="174" t="s">
        <v>4957</v>
      </c>
      <c r="C282" s="175" t="s">
        <v>2195</v>
      </c>
      <c r="D282" s="181" t="s">
        <v>2219</v>
      </c>
      <c r="E282" s="180" t="s">
        <v>2220</v>
      </c>
    </row>
    <row r="283" spans="1:5">
      <c r="A283" s="173">
        <f t="shared" si="4"/>
        <v>282</v>
      </c>
      <c r="B283" s="174" t="s">
        <v>4957</v>
      </c>
      <c r="C283" s="175" t="s">
        <v>4792</v>
      </c>
      <c r="D283" s="181" t="s">
        <v>4995</v>
      </c>
      <c r="E283" s="180" t="s">
        <v>2224</v>
      </c>
    </row>
    <row r="284" spans="1:5">
      <c r="A284" s="173">
        <f t="shared" si="4"/>
        <v>283</v>
      </c>
      <c r="B284" s="174" t="s">
        <v>4957</v>
      </c>
      <c r="C284" s="175" t="s">
        <v>4792</v>
      </c>
      <c r="D284" s="181" t="s">
        <v>4996</v>
      </c>
      <c r="E284" s="180" t="s">
        <v>2229</v>
      </c>
    </row>
    <row r="285" spans="1:5">
      <c r="A285" s="173">
        <f t="shared" si="4"/>
        <v>284</v>
      </c>
      <c r="B285" s="174" t="s">
        <v>4957</v>
      </c>
      <c r="C285" s="175" t="s">
        <v>4792</v>
      </c>
      <c r="D285" s="181" t="s">
        <v>4997</v>
      </c>
      <c r="E285" s="180" t="s">
        <v>2240</v>
      </c>
    </row>
    <row r="286" spans="1:5">
      <c r="A286" s="173">
        <f t="shared" si="4"/>
        <v>285</v>
      </c>
      <c r="B286" s="174" t="s">
        <v>4957</v>
      </c>
      <c r="C286" s="175" t="s">
        <v>4792</v>
      </c>
      <c r="D286" s="179" t="s">
        <v>4998</v>
      </c>
      <c r="E286" s="180" t="s">
        <v>2252</v>
      </c>
    </row>
    <row r="287" spans="1:5">
      <c r="A287" s="173">
        <f t="shared" si="4"/>
        <v>286</v>
      </c>
      <c r="B287" s="174" t="s">
        <v>4957</v>
      </c>
      <c r="C287" s="175" t="s">
        <v>4792</v>
      </c>
      <c r="D287" s="181" t="s">
        <v>4999</v>
      </c>
      <c r="E287" s="180" t="s">
        <v>2232</v>
      </c>
    </row>
    <row r="288" spans="1:5">
      <c r="A288" s="173">
        <f t="shared" si="4"/>
        <v>287</v>
      </c>
      <c r="B288" s="174" t="s">
        <v>4957</v>
      </c>
      <c r="C288" s="175" t="s">
        <v>4792</v>
      </c>
      <c r="D288" s="176" t="s">
        <v>5000</v>
      </c>
      <c r="E288" s="180" t="s">
        <v>2247</v>
      </c>
    </row>
    <row r="289" spans="1:5">
      <c r="A289" s="173">
        <f t="shared" si="4"/>
        <v>288</v>
      </c>
      <c r="B289" s="174" t="s">
        <v>4957</v>
      </c>
      <c r="C289" s="175" t="s">
        <v>4792</v>
      </c>
      <c r="D289" s="176" t="s">
        <v>5001</v>
      </c>
      <c r="E289" s="180" t="s">
        <v>2259</v>
      </c>
    </row>
    <row r="290" spans="1:5">
      <c r="A290" s="173">
        <f t="shared" si="4"/>
        <v>289</v>
      </c>
      <c r="B290" s="174" t="s">
        <v>4957</v>
      </c>
      <c r="C290" s="175" t="s">
        <v>4792</v>
      </c>
      <c r="D290" s="176" t="s">
        <v>5002</v>
      </c>
      <c r="E290" s="180" t="s">
        <v>2237</v>
      </c>
    </row>
    <row r="291" spans="1:5">
      <c r="A291" s="173">
        <f t="shared" si="4"/>
        <v>290</v>
      </c>
      <c r="B291" s="174" t="s">
        <v>4957</v>
      </c>
      <c r="C291" s="175" t="s">
        <v>5003</v>
      </c>
      <c r="D291" s="176" t="s">
        <v>5004</v>
      </c>
      <c r="E291" s="176" t="s">
        <v>2291</v>
      </c>
    </row>
    <row r="292" spans="1:5">
      <c r="A292" s="173">
        <f t="shared" si="4"/>
        <v>291</v>
      </c>
      <c r="B292" s="174" t="s">
        <v>4957</v>
      </c>
      <c r="C292" s="175" t="s">
        <v>5003</v>
      </c>
      <c r="D292" s="176" t="s">
        <v>2295</v>
      </c>
      <c r="E292" s="180" t="s">
        <v>2296</v>
      </c>
    </row>
    <row r="293" spans="1:5">
      <c r="A293" s="173">
        <f t="shared" si="4"/>
        <v>292</v>
      </c>
      <c r="B293" s="174" t="s">
        <v>4957</v>
      </c>
      <c r="C293" s="175" t="s">
        <v>5003</v>
      </c>
      <c r="D293" s="176" t="s">
        <v>2301</v>
      </c>
      <c r="E293" s="180" t="s">
        <v>2299</v>
      </c>
    </row>
    <row r="294" spans="1:5">
      <c r="A294" s="173">
        <f t="shared" si="4"/>
        <v>293</v>
      </c>
      <c r="B294" s="174" t="s">
        <v>4957</v>
      </c>
      <c r="C294" s="175" t="s">
        <v>5003</v>
      </c>
      <c r="D294" s="176" t="s">
        <v>2303</v>
      </c>
      <c r="E294" s="180" t="s">
        <v>2304</v>
      </c>
    </row>
    <row r="295" spans="1:5">
      <c r="A295" s="173">
        <f t="shared" si="4"/>
        <v>294</v>
      </c>
      <c r="B295" s="174" t="s">
        <v>4957</v>
      </c>
      <c r="C295" s="175" t="s">
        <v>5003</v>
      </c>
      <c r="D295" s="176" t="s">
        <v>2306</v>
      </c>
      <c r="E295" s="180" t="s">
        <v>2309</v>
      </c>
    </row>
    <row r="296" spans="1:5">
      <c r="A296" s="173">
        <f t="shared" si="4"/>
        <v>295</v>
      </c>
      <c r="B296" s="174" t="s">
        <v>4957</v>
      </c>
      <c r="C296" s="175" t="s">
        <v>5003</v>
      </c>
      <c r="D296" s="176" t="s">
        <v>5005</v>
      </c>
      <c r="E296" s="180" t="s">
        <v>2314</v>
      </c>
    </row>
    <row r="297" spans="1:5">
      <c r="A297" s="173">
        <f t="shared" si="4"/>
        <v>296</v>
      </c>
      <c r="B297" s="174" t="s">
        <v>4957</v>
      </c>
      <c r="C297" s="175" t="s">
        <v>5003</v>
      </c>
      <c r="D297" s="176" t="s">
        <v>5006</v>
      </c>
      <c r="E297" s="180" t="s">
        <v>2341</v>
      </c>
    </row>
    <row r="298" spans="1:5">
      <c r="A298" s="173">
        <f t="shared" si="4"/>
        <v>297</v>
      </c>
      <c r="B298" s="174" t="s">
        <v>4957</v>
      </c>
      <c r="C298" s="175" t="s">
        <v>5003</v>
      </c>
      <c r="D298" s="176" t="s">
        <v>5007</v>
      </c>
      <c r="E298" s="180" t="s">
        <v>2353</v>
      </c>
    </row>
    <row r="299" spans="1:5">
      <c r="A299" s="173">
        <f t="shared" si="4"/>
        <v>298</v>
      </c>
      <c r="B299" s="174" t="s">
        <v>4957</v>
      </c>
      <c r="C299" s="175" t="s">
        <v>5003</v>
      </c>
      <c r="D299" s="176" t="s">
        <v>5008</v>
      </c>
      <c r="E299" s="180" t="s">
        <v>2320</v>
      </c>
    </row>
    <row r="300" spans="1:5">
      <c r="A300" s="173">
        <f t="shared" si="4"/>
        <v>299</v>
      </c>
      <c r="B300" s="174" t="s">
        <v>4957</v>
      </c>
      <c r="C300" s="175" t="s">
        <v>5003</v>
      </c>
      <c r="D300" s="176" t="s">
        <v>5009</v>
      </c>
      <c r="E300" s="180" t="s">
        <v>2348</v>
      </c>
    </row>
    <row r="301" spans="1:5">
      <c r="A301" s="173">
        <f t="shared" si="4"/>
        <v>300</v>
      </c>
      <c r="B301" s="174" t="s">
        <v>4957</v>
      </c>
      <c r="C301" s="175" t="s">
        <v>5003</v>
      </c>
      <c r="D301" s="176" t="s">
        <v>5010</v>
      </c>
      <c r="E301" s="180" t="s">
        <v>2360</v>
      </c>
    </row>
    <row r="302" spans="1:5">
      <c r="A302" s="173">
        <f t="shared" si="4"/>
        <v>301</v>
      </c>
      <c r="B302" s="174" t="s">
        <v>4957</v>
      </c>
      <c r="C302" s="175" t="s">
        <v>5003</v>
      </c>
      <c r="D302" s="176" t="s">
        <v>5011</v>
      </c>
      <c r="E302" s="180" t="s">
        <v>2323</v>
      </c>
    </row>
    <row r="303" spans="1:5">
      <c r="A303" s="173">
        <f t="shared" si="4"/>
        <v>302</v>
      </c>
      <c r="B303" s="174" t="s">
        <v>4957</v>
      </c>
      <c r="C303" s="175" t="s">
        <v>5003</v>
      </c>
      <c r="D303" s="176" t="s">
        <v>5012</v>
      </c>
      <c r="E303" s="180" t="s">
        <v>2394</v>
      </c>
    </row>
    <row r="304" spans="1:5">
      <c r="A304" s="173">
        <f t="shared" si="4"/>
        <v>303</v>
      </c>
      <c r="B304" s="174" t="s">
        <v>4957</v>
      </c>
      <c r="C304" s="175" t="s">
        <v>5003</v>
      </c>
      <c r="D304" s="176" t="s">
        <v>5013</v>
      </c>
      <c r="E304" s="180" t="s">
        <v>2396</v>
      </c>
    </row>
    <row r="305" spans="1:5">
      <c r="A305" s="173">
        <f t="shared" si="4"/>
        <v>304</v>
      </c>
      <c r="B305" s="174" t="s">
        <v>4957</v>
      </c>
      <c r="C305" s="175" t="s">
        <v>5003</v>
      </c>
      <c r="D305" s="176" t="s">
        <v>5014</v>
      </c>
      <c r="E305" s="180" t="s">
        <v>2317</v>
      </c>
    </row>
    <row r="306" spans="1:5">
      <c r="A306" s="173">
        <f t="shared" si="4"/>
        <v>305</v>
      </c>
      <c r="B306" s="174" t="s">
        <v>4957</v>
      </c>
      <c r="C306" s="175" t="s">
        <v>5003</v>
      </c>
      <c r="D306" s="176" t="s">
        <v>5015</v>
      </c>
      <c r="E306" s="180" t="s">
        <v>2401</v>
      </c>
    </row>
    <row r="307" spans="1:5">
      <c r="A307" s="173">
        <f t="shared" si="4"/>
        <v>306</v>
      </c>
      <c r="B307" s="174" t="s">
        <v>4957</v>
      </c>
      <c r="C307" s="175" t="s">
        <v>5003</v>
      </c>
      <c r="D307" s="176" t="s">
        <v>5016</v>
      </c>
      <c r="E307" s="180" t="s">
        <v>2404</v>
      </c>
    </row>
    <row r="308" spans="1:5">
      <c r="A308" s="173">
        <f t="shared" si="4"/>
        <v>307</v>
      </c>
      <c r="B308" s="174" t="s">
        <v>4957</v>
      </c>
      <c r="C308" s="175" t="s">
        <v>5003</v>
      </c>
      <c r="D308" s="176" t="s">
        <v>5017</v>
      </c>
      <c r="E308" s="180" t="s">
        <v>2326</v>
      </c>
    </row>
    <row r="309" spans="1:5">
      <c r="A309" s="173">
        <f t="shared" si="4"/>
        <v>308</v>
      </c>
      <c r="B309" s="174" t="s">
        <v>4957</v>
      </c>
      <c r="C309" s="175" t="s">
        <v>2406</v>
      </c>
      <c r="D309" s="176" t="s">
        <v>5018</v>
      </c>
      <c r="E309" s="176" t="s">
        <v>2408</v>
      </c>
    </row>
    <row r="310" spans="1:5">
      <c r="A310" s="173">
        <f t="shared" si="4"/>
        <v>309</v>
      </c>
      <c r="B310" s="174" t="s">
        <v>4957</v>
      </c>
      <c r="C310" s="175" t="s">
        <v>2406</v>
      </c>
      <c r="D310" s="176" t="s">
        <v>5019</v>
      </c>
      <c r="E310" s="176" t="s">
        <v>2413</v>
      </c>
    </row>
    <row r="311" spans="1:5">
      <c r="A311" s="173">
        <f t="shared" si="4"/>
        <v>310</v>
      </c>
      <c r="B311" s="174" t="s">
        <v>4957</v>
      </c>
      <c r="C311" s="175" t="s">
        <v>2406</v>
      </c>
      <c r="D311" s="176" t="s">
        <v>5020</v>
      </c>
      <c r="E311" s="180" t="s">
        <v>2416</v>
      </c>
    </row>
    <row r="312" spans="1:5">
      <c r="A312" s="173">
        <f t="shared" si="4"/>
        <v>311</v>
      </c>
      <c r="B312" s="174" t="s">
        <v>4957</v>
      </c>
      <c r="C312" s="175" t="s">
        <v>2406</v>
      </c>
      <c r="D312" s="176" t="s">
        <v>2420</v>
      </c>
      <c r="E312" s="180" t="s">
        <v>2421</v>
      </c>
    </row>
    <row r="313" spans="1:5">
      <c r="A313" s="173">
        <f t="shared" si="4"/>
        <v>312</v>
      </c>
      <c r="B313" s="174" t="s">
        <v>4957</v>
      </c>
      <c r="C313" s="175" t="s">
        <v>2406</v>
      </c>
      <c r="D313" s="176" t="s">
        <v>4987</v>
      </c>
      <c r="E313" s="180" t="s">
        <v>2424</v>
      </c>
    </row>
    <row r="314" spans="1:5">
      <c r="A314" s="173">
        <f t="shared" si="4"/>
        <v>313</v>
      </c>
      <c r="B314" s="174" t="s">
        <v>4957</v>
      </c>
      <c r="C314" s="175" t="s">
        <v>2406</v>
      </c>
      <c r="D314" s="176" t="s">
        <v>2426</v>
      </c>
      <c r="E314" s="180" t="s">
        <v>2427</v>
      </c>
    </row>
    <row r="315" spans="1:5">
      <c r="A315" s="173">
        <f t="shared" si="4"/>
        <v>314</v>
      </c>
      <c r="B315" s="174" t="s">
        <v>4957</v>
      </c>
      <c r="C315" s="175" t="s">
        <v>2406</v>
      </c>
      <c r="D315" s="176" t="s">
        <v>2429</v>
      </c>
      <c r="E315" s="180" t="s">
        <v>2430</v>
      </c>
    </row>
    <row r="316" spans="1:5">
      <c r="A316" s="173">
        <f t="shared" si="4"/>
        <v>315</v>
      </c>
      <c r="B316" s="174" t="s">
        <v>4957</v>
      </c>
      <c r="C316" s="175" t="s">
        <v>2406</v>
      </c>
      <c r="D316" s="176" t="s">
        <v>5021</v>
      </c>
      <c r="E316" s="176" t="s">
        <v>2433</v>
      </c>
    </row>
    <row r="317" spans="1:5">
      <c r="A317" s="173">
        <f t="shared" si="4"/>
        <v>316</v>
      </c>
      <c r="B317" s="174" t="s">
        <v>4957</v>
      </c>
      <c r="C317" s="175" t="s">
        <v>2406</v>
      </c>
      <c r="D317" s="176" t="s">
        <v>2555</v>
      </c>
      <c r="E317" s="176" t="s">
        <v>2436</v>
      </c>
    </row>
    <row r="318" spans="1:5">
      <c r="A318" s="173">
        <f t="shared" si="4"/>
        <v>317</v>
      </c>
      <c r="B318" s="174" t="s">
        <v>4957</v>
      </c>
      <c r="C318" s="175" t="s">
        <v>2406</v>
      </c>
      <c r="D318" s="176" t="s">
        <v>4841</v>
      </c>
      <c r="E318" s="180" t="s">
        <v>5022</v>
      </c>
    </row>
    <row r="319" spans="1:5">
      <c r="A319" s="173">
        <f t="shared" si="4"/>
        <v>318</v>
      </c>
      <c r="B319" s="174" t="s">
        <v>4957</v>
      </c>
      <c r="C319" s="175" t="s">
        <v>2406</v>
      </c>
      <c r="D319" s="176" t="s">
        <v>4814</v>
      </c>
      <c r="E319" s="180" t="s">
        <v>2439</v>
      </c>
    </row>
    <row r="320" spans="1:5">
      <c r="A320" s="173">
        <f t="shared" si="4"/>
        <v>319</v>
      </c>
      <c r="B320" s="174" t="s">
        <v>4957</v>
      </c>
      <c r="C320" s="175" t="s">
        <v>2406</v>
      </c>
      <c r="D320" s="176" t="s">
        <v>5023</v>
      </c>
      <c r="E320" s="180" t="s">
        <v>2442</v>
      </c>
    </row>
    <row r="321" spans="1:5">
      <c r="A321" s="173">
        <f t="shared" si="4"/>
        <v>320</v>
      </c>
      <c r="B321" s="174" t="s">
        <v>4957</v>
      </c>
      <c r="C321" s="175" t="s">
        <v>2444</v>
      </c>
      <c r="D321" s="176" t="s">
        <v>5024</v>
      </c>
      <c r="E321" s="176" t="s">
        <v>2446</v>
      </c>
    </row>
    <row r="322" spans="1:5">
      <c r="A322" s="173">
        <f t="shared" ref="A322:A385" si="5">ROW()-1</f>
        <v>321</v>
      </c>
      <c r="B322" s="174" t="s">
        <v>4957</v>
      </c>
      <c r="C322" s="175" t="s">
        <v>2444</v>
      </c>
      <c r="D322" s="176" t="s">
        <v>5025</v>
      </c>
      <c r="E322" s="176" t="s">
        <v>2451</v>
      </c>
    </row>
    <row r="323" spans="1:5">
      <c r="A323" s="173">
        <f t="shared" si="5"/>
        <v>322</v>
      </c>
      <c r="B323" s="174" t="s">
        <v>4957</v>
      </c>
      <c r="C323" s="175" t="s">
        <v>2444</v>
      </c>
      <c r="D323" s="176" t="s">
        <v>5026</v>
      </c>
      <c r="E323" s="180" t="s">
        <v>2454</v>
      </c>
    </row>
    <row r="324" spans="1:5">
      <c r="A324" s="173">
        <f t="shared" si="5"/>
        <v>323</v>
      </c>
      <c r="B324" s="174" t="s">
        <v>4957</v>
      </c>
      <c r="C324" s="175" t="s">
        <v>2444</v>
      </c>
      <c r="D324" s="176" t="s">
        <v>2420</v>
      </c>
      <c r="E324" s="180" t="s">
        <v>2458</v>
      </c>
    </row>
    <row r="325" spans="1:5">
      <c r="A325" s="173">
        <f t="shared" si="5"/>
        <v>324</v>
      </c>
      <c r="B325" s="174" t="s">
        <v>4957</v>
      </c>
      <c r="C325" s="175" t="s">
        <v>2444</v>
      </c>
      <c r="D325" s="176" t="s">
        <v>4987</v>
      </c>
      <c r="E325" s="180" t="s">
        <v>2460</v>
      </c>
    </row>
    <row r="326" spans="1:5">
      <c r="A326" s="173">
        <f t="shared" si="5"/>
        <v>325</v>
      </c>
      <c r="B326" s="174" t="s">
        <v>4957</v>
      </c>
      <c r="C326" s="175" t="s">
        <v>2444</v>
      </c>
      <c r="D326" s="176" t="s">
        <v>2426</v>
      </c>
      <c r="E326" s="180" t="s">
        <v>2462</v>
      </c>
    </row>
    <row r="327" spans="1:5">
      <c r="A327" s="173">
        <f t="shared" si="5"/>
        <v>326</v>
      </c>
      <c r="B327" s="174" t="s">
        <v>4957</v>
      </c>
      <c r="C327" s="175" t="s">
        <v>2444</v>
      </c>
      <c r="D327" s="176" t="s">
        <v>2429</v>
      </c>
      <c r="E327" s="180" t="s">
        <v>2464</v>
      </c>
    </row>
    <row r="328" spans="1:5">
      <c r="A328" s="173">
        <f t="shared" si="5"/>
        <v>327</v>
      </c>
      <c r="B328" s="174" t="s">
        <v>4957</v>
      </c>
      <c r="C328" s="175" t="s">
        <v>2444</v>
      </c>
      <c r="D328" s="176" t="s">
        <v>5021</v>
      </c>
      <c r="E328" s="176" t="s">
        <v>2466</v>
      </c>
    </row>
    <row r="329" spans="1:5">
      <c r="A329" s="173">
        <f t="shared" si="5"/>
        <v>328</v>
      </c>
      <c r="B329" s="174" t="s">
        <v>4957</v>
      </c>
      <c r="C329" s="175" t="s">
        <v>2444</v>
      </c>
      <c r="D329" s="176" t="s">
        <v>2555</v>
      </c>
      <c r="E329" s="176" t="s">
        <v>2468</v>
      </c>
    </row>
    <row r="330" spans="1:5">
      <c r="A330" s="173">
        <f t="shared" si="5"/>
        <v>329</v>
      </c>
      <c r="B330" s="174" t="s">
        <v>4957</v>
      </c>
      <c r="C330" s="175" t="s">
        <v>2444</v>
      </c>
      <c r="D330" s="176" t="s">
        <v>4841</v>
      </c>
      <c r="E330" s="180" t="s">
        <v>5027</v>
      </c>
    </row>
    <row r="331" spans="1:5">
      <c r="A331" s="173">
        <f t="shared" si="5"/>
        <v>330</v>
      </c>
      <c r="B331" s="174" t="s">
        <v>4957</v>
      </c>
      <c r="C331" s="175" t="s">
        <v>2444</v>
      </c>
      <c r="D331" s="176" t="s">
        <v>4814</v>
      </c>
      <c r="E331" s="180" t="s">
        <v>2471</v>
      </c>
    </row>
    <row r="332" spans="1:5">
      <c r="A332" s="173">
        <f t="shared" si="5"/>
        <v>331</v>
      </c>
      <c r="B332" s="174" t="s">
        <v>4957</v>
      </c>
      <c r="C332" s="175" t="s">
        <v>2444</v>
      </c>
      <c r="D332" s="176" t="s">
        <v>5023</v>
      </c>
      <c r="E332" s="180" t="s">
        <v>2474</v>
      </c>
    </row>
    <row r="333" spans="1:5">
      <c r="A333" s="173">
        <f t="shared" si="5"/>
        <v>332</v>
      </c>
      <c r="B333" s="174" t="s">
        <v>4957</v>
      </c>
      <c r="C333" s="175" t="s">
        <v>2476</v>
      </c>
      <c r="D333" s="176" t="s">
        <v>2478</v>
      </c>
      <c r="E333" s="180" t="s">
        <v>2479</v>
      </c>
    </row>
    <row r="334" spans="1:5">
      <c r="A334" s="173">
        <f t="shared" si="5"/>
        <v>333</v>
      </c>
      <c r="B334" s="174" t="s">
        <v>4957</v>
      </c>
      <c r="C334" s="175" t="s">
        <v>2476</v>
      </c>
      <c r="D334" s="176" t="s">
        <v>5028</v>
      </c>
      <c r="E334" s="180" t="s">
        <v>2486</v>
      </c>
    </row>
    <row r="335" spans="1:5">
      <c r="A335" s="173">
        <f t="shared" si="5"/>
        <v>334</v>
      </c>
      <c r="B335" s="174" t="s">
        <v>4957</v>
      </c>
      <c r="C335" s="175" t="s">
        <v>2476</v>
      </c>
      <c r="D335" s="176" t="s">
        <v>3083</v>
      </c>
      <c r="E335" s="180" t="s">
        <v>2490</v>
      </c>
    </row>
    <row r="336" spans="1:5">
      <c r="A336" s="173">
        <f t="shared" si="5"/>
        <v>335</v>
      </c>
      <c r="B336" s="174" t="s">
        <v>4957</v>
      </c>
      <c r="C336" s="175" t="s">
        <v>2476</v>
      </c>
      <c r="D336" s="176" t="s">
        <v>5029</v>
      </c>
      <c r="E336" s="180" t="s">
        <v>2520</v>
      </c>
    </row>
    <row r="337" spans="1:5">
      <c r="A337" s="173">
        <f t="shared" si="5"/>
        <v>336</v>
      </c>
      <c r="B337" s="174" t="s">
        <v>4957</v>
      </c>
      <c r="C337" s="175" t="s">
        <v>2476</v>
      </c>
      <c r="D337" s="176" t="s">
        <v>5030</v>
      </c>
      <c r="E337" s="180" t="s">
        <v>2518</v>
      </c>
    </row>
    <row r="338" spans="1:5">
      <c r="A338" s="173">
        <f t="shared" si="5"/>
        <v>337</v>
      </c>
      <c r="B338" s="174" t="s">
        <v>4957</v>
      </c>
      <c r="C338" s="175" t="s">
        <v>2476</v>
      </c>
      <c r="D338" s="176" t="s">
        <v>2426</v>
      </c>
      <c r="E338" s="180" t="s">
        <v>2522</v>
      </c>
    </row>
    <row r="339" spans="1:5">
      <c r="A339" s="173">
        <f t="shared" si="5"/>
        <v>338</v>
      </c>
      <c r="B339" s="174" t="s">
        <v>4957</v>
      </c>
      <c r="C339" s="175" t="s">
        <v>2476</v>
      </c>
      <c r="D339" s="176" t="s">
        <v>2429</v>
      </c>
      <c r="E339" s="180" t="s">
        <v>2524</v>
      </c>
    </row>
    <row r="340" spans="1:5">
      <c r="A340" s="173">
        <f t="shared" si="5"/>
        <v>339</v>
      </c>
      <c r="B340" s="174" t="s">
        <v>4957</v>
      </c>
      <c r="C340" s="175" t="s">
        <v>2476</v>
      </c>
      <c r="D340" s="176" t="s">
        <v>5021</v>
      </c>
      <c r="E340" s="180" t="s">
        <v>5031</v>
      </c>
    </row>
    <row r="341" spans="1:5">
      <c r="A341" s="173">
        <f t="shared" si="5"/>
        <v>340</v>
      </c>
      <c r="B341" s="174" t="s">
        <v>4957</v>
      </c>
      <c r="C341" s="175" t="s">
        <v>2476</v>
      </c>
      <c r="D341" s="176" t="s">
        <v>2555</v>
      </c>
      <c r="E341" s="180" t="s">
        <v>2526</v>
      </c>
    </row>
    <row r="342" spans="1:5">
      <c r="A342" s="173">
        <f t="shared" si="5"/>
        <v>341</v>
      </c>
      <c r="B342" s="174" t="s">
        <v>4957</v>
      </c>
      <c r="C342" s="175" t="s">
        <v>2476</v>
      </c>
      <c r="D342" s="176" t="s">
        <v>4955</v>
      </c>
      <c r="E342" s="180" t="s">
        <v>5032</v>
      </c>
    </row>
    <row r="343" spans="1:5">
      <c r="A343" s="173">
        <f t="shared" si="5"/>
        <v>342</v>
      </c>
      <c r="B343" s="174" t="s">
        <v>4957</v>
      </c>
      <c r="C343" s="175" t="s">
        <v>2529</v>
      </c>
      <c r="D343" s="176" t="s">
        <v>2531</v>
      </c>
      <c r="E343" s="180" t="s">
        <v>2532</v>
      </c>
    </row>
    <row r="344" spans="1:5">
      <c r="A344" s="173">
        <f t="shared" si="5"/>
        <v>343</v>
      </c>
      <c r="B344" s="174" t="s">
        <v>4957</v>
      </c>
      <c r="C344" s="175" t="s">
        <v>2529</v>
      </c>
      <c r="D344" s="176" t="s">
        <v>5033</v>
      </c>
      <c r="E344" s="180" t="s">
        <v>2537</v>
      </c>
    </row>
    <row r="345" spans="1:5">
      <c r="A345" s="173">
        <f t="shared" si="5"/>
        <v>344</v>
      </c>
      <c r="B345" s="174" t="s">
        <v>4957</v>
      </c>
      <c r="C345" s="175" t="s">
        <v>2529</v>
      </c>
      <c r="D345" s="176" t="s">
        <v>5034</v>
      </c>
      <c r="E345" s="180" t="s">
        <v>2540</v>
      </c>
    </row>
    <row r="346" spans="1:5">
      <c r="A346" s="173">
        <f t="shared" si="5"/>
        <v>345</v>
      </c>
      <c r="B346" s="174" t="s">
        <v>4957</v>
      </c>
      <c r="C346" s="175" t="s">
        <v>2529</v>
      </c>
      <c r="D346" s="176" t="s">
        <v>5029</v>
      </c>
      <c r="E346" s="180" t="s">
        <v>2546</v>
      </c>
    </row>
    <row r="347" spans="1:5">
      <c r="A347" s="173">
        <f t="shared" si="5"/>
        <v>346</v>
      </c>
      <c r="B347" s="174" t="s">
        <v>4957</v>
      </c>
      <c r="C347" s="175" t="s">
        <v>2529</v>
      </c>
      <c r="D347" s="176" t="s">
        <v>5030</v>
      </c>
      <c r="E347" s="180" t="s">
        <v>5035</v>
      </c>
    </row>
    <row r="348" spans="1:5">
      <c r="A348" s="173">
        <f t="shared" si="5"/>
        <v>347</v>
      </c>
      <c r="B348" s="174" t="s">
        <v>4957</v>
      </c>
      <c r="C348" s="175" t="s">
        <v>2529</v>
      </c>
      <c r="D348" s="176" t="s">
        <v>2426</v>
      </c>
      <c r="E348" s="180" t="s">
        <v>2548</v>
      </c>
    </row>
    <row r="349" spans="1:5">
      <c r="A349" s="173">
        <f t="shared" si="5"/>
        <v>348</v>
      </c>
      <c r="B349" s="174" t="s">
        <v>4957</v>
      </c>
      <c r="C349" s="175" t="s">
        <v>2529</v>
      </c>
      <c r="D349" s="176" t="s">
        <v>2429</v>
      </c>
      <c r="E349" s="180" t="s">
        <v>2550</v>
      </c>
    </row>
    <row r="350" spans="1:5">
      <c r="A350" s="173">
        <f t="shared" si="5"/>
        <v>349</v>
      </c>
      <c r="B350" s="174" t="s">
        <v>4957</v>
      </c>
      <c r="C350" s="175" t="s">
        <v>2529</v>
      </c>
      <c r="D350" s="176" t="s">
        <v>5021</v>
      </c>
      <c r="E350" s="180" t="s">
        <v>2553</v>
      </c>
    </row>
    <row r="351" spans="1:5">
      <c r="A351" s="173">
        <f t="shared" si="5"/>
        <v>350</v>
      </c>
      <c r="B351" s="174" t="s">
        <v>4957</v>
      </c>
      <c r="C351" s="175" t="s">
        <v>2529</v>
      </c>
      <c r="D351" s="176" t="s">
        <v>2555</v>
      </c>
      <c r="E351" s="180" t="s">
        <v>2556</v>
      </c>
    </row>
    <row r="352" spans="1:5">
      <c r="A352" s="173">
        <f t="shared" si="5"/>
        <v>351</v>
      </c>
      <c r="B352" s="174" t="s">
        <v>4957</v>
      </c>
      <c r="C352" s="175" t="s">
        <v>2529</v>
      </c>
      <c r="D352" s="179" t="s">
        <v>4841</v>
      </c>
      <c r="E352" s="180" t="s">
        <v>5036</v>
      </c>
    </row>
    <row r="353" spans="1:5">
      <c r="A353" s="173">
        <f t="shared" si="5"/>
        <v>352</v>
      </c>
      <c r="B353" s="174" t="s">
        <v>4957</v>
      </c>
      <c r="C353" s="175" t="s">
        <v>2529</v>
      </c>
      <c r="D353" s="183" t="s">
        <v>2420</v>
      </c>
      <c r="E353" s="180" t="s">
        <v>2544</v>
      </c>
    </row>
    <row r="354" spans="1:5">
      <c r="A354" s="173">
        <f t="shared" si="5"/>
        <v>353</v>
      </c>
      <c r="B354" s="174" t="s">
        <v>4957</v>
      </c>
      <c r="C354" s="175" t="s">
        <v>2529</v>
      </c>
      <c r="D354" s="179" t="s">
        <v>4955</v>
      </c>
      <c r="E354" s="180" t="s">
        <v>2561</v>
      </c>
    </row>
    <row r="355" spans="1:5">
      <c r="A355" s="173">
        <f t="shared" si="5"/>
        <v>354</v>
      </c>
      <c r="B355" s="174" t="s">
        <v>4957</v>
      </c>
      <c r="C355" s="175" t="s">
        <v>2563</v>
      </c>
      <c r="D355" s="179" t="s">
        <v>5037</v>
      </c>
      <c r="E355" s="180" t="s">
        <v>2565</v>
      </c>
    </row>
    <row r="356" spans="1:5">
      <c r="A356" s="173">
        <f t="shared" si="5"/>
        <v>355</v>
      </c>
      <c r="B356" s="174" t="s">
        <v>4957</v>
      </c>
      <c r="C356" s="175" t="s">
        <v>2563</v>
      </c>
      <c r="D356" s="179" t="s">
        <v>5038</v>
      </c>
      <c r="E356" s="180" t="s">
        <v>5039</v>
      </c>
    </row>
    <row r="357" spans="1:5">
      <c r="A357" s="173">
        <f t="shared" si="5"/>
        <v>356</v>
      </c>
      <c r="B357" s="174" t="s">
        <v>4957</v>
      </c>
      <c r="C357" s="175" t="s">
        <v>2563</v>
      </c>
      <c r="D357" s="179" t="s">
        <v>3120</v>
      </c>
      <c r="E357" s="180" t="s">
        <v>2577</v>
      </c>
    </row>
    <row r="358" spans="1:5">
      <c r="A358" s="173">
        <f t="shared" si="5"/>
        <v>357</v>
      </c>
      <c r="B358" s="174" t="s">
        <v>4957</v>
      </c>
      <c r="C358" s="175" t="s">
        <v>2563</v>
      </c>
      <c r="D358" s="179" t="s">
        <v>2647</v>
      </c>
      <c r="E358" s="180" t="s">
        <v>2571</v>
      </c>
    </row>
    <row r="359" spans="1:5">
      <c r="A359" s="173">
        <f t="shared" si="5"/>
        <v>358</v>
      </c>
      <c r="B359" s="174" t="s">
        <v>4957</v>
      </c>
      <c r="C359" s="175" t="s">
        <v>2563</v>
      </c>
      <c r="D359" s="179" t="s">
        <v>5040</v>
      </c>
      <c r="E359" s="180" t="s">
        <v>2586</v>
      </c>
    </row>
    <row r="360" spans="1:5">
      <c r="A360" s="173">
        <f t="shared" si="5"/>
        <v>359</v>
      </c>
      <c r="B360" s="174" t="s">
        <v>4957</v>
      </c>
      <c r="C360" s="175" t="s">
        <v>2563</v>
      </c>
      <c r="D360" s="179" t="s">
        <v>5041</v>
      </c>
      <c r="E360" s="180" t="s">
        <v>2631</v>
      </c>
    </row>
    <row r="361" spans="1:5">
      <c r="A361" s="173">
        <f t="shared" si="5"/>
        <v>360</v>
      </c>
      <c r="B361" s="174" t="s">
        <v>4957</v>
      </c>
      <c r="C361" s="175" t="s">
        <v>2563</v>
      </c>
      <c r="D361" s="181" t="s">
        <v>3139</v>
      </c>
      <c r="E361" s="180" t="s">
        <v>2580</v>
      </c>
    </row>
    <row r="362" spans="1:5">
      <c r="A362" s="173">
        <f t="shared" si="5"/>
        <v>361</v>
      </c>
      <c r="B362" s="174" t="s">
        <v>4957</v>
      </c>
      <c r="C362" s="175" t="s">
        <v>2563</v>
      </c>
      <c r="D362" s="181" t="s">
        <v>2651</v>
      </c>
      <c r="E362" s="180" t="s">
        <v>2574</v>
      </c>
    </row>
    <row r="363" spans="1:5">
      <c r="A363" s="173">
        <f t="shared" si="5"/>
        <v>362</v>
      </c>
      <c r="B363" s="174" t="s">
        <v>4957</v>
      </c>
      <c r="C363" s="175" t="s">
        <v>2563</v>
      </c>
      <c r="D363" s="181" t="s">
        <v>5042</v>
      </c>
      <c r="E363" s="180" t="s">
        <v>2583</v>
      </c>
    </row>
    <row r="364" spans="1:5">
      <c r="A364" s="173">
        <f t="shared" si="5"/>
        <v>363</v>
      </c>
      <c r="B364" s="174" t="s">
        <v>4957</v>
      </c>
      <c r="C364" s="175" t="s">
        <v>1803</v>
      </c>
      <c r="D364" s="181" t="s">
        <v>5043</v>
      </c>
      <c r="E364" s="180" t="s">
        <v>2694</v>
      </c>
    </row>
    <row r="365" spans="1:5">
      <c r="A365" s="173">
        <f t="shared" si="5"/>
        <v>364</v>
      </c>
      <c r="B365" s="174" t="s">
        <v>4957</v>
      </c>
      <c r="C365" s="175" t="s">
        <v>1803</v>
      </c>
      <c r="D365" s="181" t="s">
        <v>2698</v>
      </c>
      <c r="E365" s="180" t="s">
        <v>2699</v>
      </c>
    </row>
    <row r="366" spans="1:5">
      <c r="A366" s="173">
        <f t="shared" si="5"/>
        <v>365</v>
      </c>
      <c r="B366" s="174" t="s">
        <v>4957</v>
      </c>
      <c r="C366" s="184" t="s">
        <v>1803</v>
      </c>
      <c r="D366" s="179" t="s">
        <v>2704</v>
      </c>
      <c r="E366" s="180" t="s">
        <v>2702</v>
      </c>
    </row>
    <row r="367" spans="1:5">
      <c r="A367" s="173">
        <f t="shared" si="5"/>
        <v>366</v>
      </c>
      <c r="B367" s="174" t="s">
        <v>4957</v>
      </c>
      <c r="C367" s="184" t="s">
        <v>1803</v>
      </c>
      <c r="D367" s="179" t="s">
        <v>5044</v>
      </c>
      <c r="E367" s="180" t="s">
        <v>2708</v>
      </c>
    </row>
    <row r="368" spans="1:5">
      <c r="A368" s="173">
        <f t="shared" si="5"/>
        <v>367</v>
      </c>
      <c r="B368" s="174" t="s">
        <v>4957</v>
      </c>
      <c r="C368" s="184" t="s">
        <v>1803</v>
      </c>
      <c r="D368" s="179" t="s">
        <v>5023</v>
      </c>
      <c r="E368" s="180" t="s">
        <v>2711</v>
      </c>
    </row>
    <row r="369" spans="1:5">
      <c r="A369" s="173">
        <f t="shared" si="5"/>
        <v>368</v>
      </c>
      <c r="B369" s="174" t="s">
        <v>4957</v>
      </c>
      <c r="C369" s="184" t="s">
        <v>2715</v>
      </c>
      <c r="D369" s="179" t="s">
        <v>2715</v>
      </c>
      <c r="E369" s="180" t="s">
        <v>2718</v>
      </c>
    </row>
    <row r="370" spans="1:5">
      <c r="A370" s="173">
        <f t="shared" si="5"/>
        <v>369</v>
      </c>
      <c r="B370" s="174" t="s">
        <v>4957</v>
      </c>
      <c r="C370" s="184" t="s">
        <v>2715</v>
      </c>
      <c r="D370" s="179" t="s">
        <v>2724</v>
      </c>
      <c r="E370" s="180" t="s">
        <v>2726</v>
      </c>
    </row>
    <row r="371" spans="1:5">
      <c r="A371" s="173">
        <f t="shared" si="5"/>
        <v>370</v>
      </c>
      <c r="B371" s="174" t="s">
        <v>4957</v>
      </c>
      <c r="C371" s="184" t="s">
        <v>2715</v>
      </c>
      <c r="D371" s="179" t="s">
        <v>2730</v>
      </c>
      <c r="E371" s="180" t="s">
        <v>2722</v>
      </c>
    </row>
    <row r="372" spans="1:5">
      <c r="A372" s="173">
        <f t="shared" si="5"/>
        <v>371</v>
      </c>
      <c r="B372" s="174" t="s">
        <v>4957</v>
      </c>
      <c r="C372" s="184" t="s">
        <v>2715</v>
      </c>
      <c r="D372" s="179" t="s">
        <v>5045</v>
      </c>
      <c r="E372" s="180" t="s">
        <v>2733</v>
      </c>
    </row>
    <row r="373" spans="1:5">
      <c r="A373" s="173">
        <f t="shared" si="5"/>
        <v>372</v>
      </c>
      <c r="B373" s="174" t="s">
        <v>4957</v>
      </c>
      <c r="C373" s="184" t="s">
        <v>2715</v>
      </c>
      <c r="D373" s="179" t="s">
        <v>5023</v>
      </c>
      <c r="E373" s="180" t="s">
        <v>2736</v>
      </c>
    </row>
    <row r="374" spans="1:5">
      <c r="A374" s="173">
        <f t="shared" si="5"/>
        <v>373</v>
      </c>
      <c r="B374" s="174" t="s">
        <v>4957</v>
      </c>
      <c r="C374" s="184" t="s">
        <v>2738</v>
      </c>
      <c r="D374" s="179" t="s">
        <v>5046</v>
      </c>
      <c r="E374" s="180" t="s">
        <v>2740</v>
      </c>
    </row>
    <row r="375" spans="1:5">
      <c r="A375" s="173">
        <f t="shared" si="5"/>
        <v>374</v>
      </c>
      <c r="B375" s="174" t="s">
        <v>4957</v>
      </c>
      <c r="C375" s="184" t="s">
        <v>2738</v>
      </c>
      <c r="D375" s="179" t="s">
        <v>5047</v>
      </c>
      <c r="E375" s="180" t="s">
        <v>2745</v>
      </c>
    </row>
    <row r="376" spans="1:5">
      <c r="A376" s="173">
        <f t="shared" si="5"/>
        <v>375</v>
      </c>
      <c r="B376" s="174" t="s">
        <v>4957</v>
      </c>
      <c r="C376" s="184" t="s">
        <v>2738</v>
      </c>
      <c r="D376" s="179" t="s">
        <v>5048</v>
      </c>
      <c r="E376" s="180" t="s">
        <v>2748</v>
      </c>
    </row>
    <row r="377" spans="1:5">
      <c r="A377" s="173">
        <f t="shared" si="5"/>
        <v>376</v>
      </c>
      <c r="B377" s="174" t="s">
        <v>4957</v>
      </c>
      <c r="C377" s="184" t="s">
        <v>2738</v>
      </c>
      <c r="D377" s="179" t="s">
        <v>4955</v>
      </c>
      <c r="E377" s="180" t="s">
        <v>2753</v>
      </c>
    </row>
    <row r="378" spans="1:5">
      <c r="A378" s="173">
        <f t="shared" si="5"/>
        <v>377</v>
      </c>
      <c r="B378" s="174" t="s">
        <v>4957</v>
      </c>
      <c r="C378" s="184" t="s">
        <v>2755</v>
      </c>
      <c r="D378" s="179" t="s">
        <v>1797</v>
      </c>
      <c r="E378" s="180" t="s">
        <v>2757</v>
      </c>
    </row>
    <row r="379" spans="1:5">
      <c r="A379" s="173">
        <f t="shared" si="5"/>
        <v>378</v>
      </c>
      <c r="B379" s="174" t="s">
        <v>4957</v>
      </c>
      <c r="C379" s="184" t="s">
        <v>2755</v>
      </c>
      <c r="D379" s="179" t="s">
        <v>1948</v>
      </c>
      <c r="E379" s="180" t="s">
        <v>2760</v>
      </c>
    </row>
    <row r="380" spans="1:5">
      <c r="A380" s="173">
        <f t="shared" si="5"/>
        <v>379</v>
      </c>
      <c r="B380" s="174" t="s">
        <v>4957</v>
      </c>
      <c r="C380" s="184" t="s">
        <v>2755</v>
      </c>
      <c r="D380" s="179" t="s">
        <v>5049</v>
      </c>
      <c r="E380" s="180" t="s">
        <v>2767</v>
      </c>
    </row>
    <row r="381" spans="1:5">
      <c r="A381" s="173">
        <f t="shared" si="5"/>
        <v>380</v>
      </c>
      <c r="B381" s="174" t="s">
        <v>4957</v>
      </c>
      <c r="C381" s="184" t="s">
        <v>2755</v>
      </c>
      <c r="D381" s="179" t="s">
        <v>5050</v>
      </c>
      <c r="E381" s="180" t="s">
        <v>2770</v>
      </c>
    </row>
    <row r="382" spans="1:5">
      <c r="A382" s="173">
        <f t="shared" si="5"/>
        <v>381</v>
      </c>
      <c r="B382" s="174" t="s">
        <v>4957</v>
      </c>
      <c r="C382" s="184" t="s">
        <v>2755</v>
      </c>
      <c r="D382" s="179" t="s">
        <v>2780</v>
      </c>
      <c r="E382" s="180" t="s">
        <v>2781</v>
      </c>
    </row>
    <row r="383" spans="1:5">
      <c r="A383" s="173">
        <f t="shared" si="5"/>
        <v>382</v>
      </c>
      <c r="B383" s="174" t="s">
        <v>4957</v>
      </c>
      <c r="C383" s="184" t="s">
        <v>2755</v>
      </c>
      <c r="D383" s="179" t="s">
        <v>5051</v>
      </c>
      <c r="E383" s="180" t="s">
        <v>5052</v>
      </c>
    </row>
    <row r="384" spans="1:5">
      <c r="A384" s="173">
        <f t="shared" si="5"/>
        <v>383</v>
      </c>
      <c r="B384" s="174" t="s">
        <v>4957</v>
      </c>
      <c r="C384" s="184" t="s">
        <v>2755</v>
      </c>
      <c r="D384" s="179" t="s">
        <v>1953</v>
      </c>
      <c r="E384" s="180" t="s">
        <v>2783</v>
      </c>
    </row>
    <row r="385" spans="1:5">
      <c r="A385" s="173">
        <f t="shared" si="5"/>
        <v>384</v>
      </c>
      <c r="B385" s="174" t="s">
        <v>4957</v>
      </c>
      <c r="C385" s="184" t="s">
        <v>2755</v>
      </c>
      <c r="D385" s="179" t="s">
        <v>1960</v>
      </c>
      <c r="E385" s="180" t="s">
        <v>2787</v>
      </c>
    </row>
    <row r="386" spans="1:5">
      <c r="A386" s="173">
        <f t="shared" ref="A386:A449" si="6">ROW()-1</f>
        <v>385</v>
      </c>
      <c r="B386" s="174" t="s">
        <v>4957</v>
      </c>
      <c r="C386" s="175" t="s">
        <v>2755</v>
      </c>
      <c r="D386" s="179" t="s">
        <v>1963</v>
      </c>
      <c r="E386" s="180" t="s">
        <v>2789</v>
      </c>
    </row>
    <row r="387" spans="1:5">
      <c r="A387" s="173">
        <f t="shared" si="6"/>
        <v>386</v>
      </c>
      <c r="B387" s="174" t="s">
        <v>4957</v>
      </c>
      <c r="C387" s="175" t="s">
        <v>2755</v>
      </c>
      <c r="D387" s="179" t="s">
        <v>4975</v>
      </c>
      <c r="E387" s="180" t="s">
        <v>2785</v>
      </c>
    </row>
    <row r="388" spans="1:5">
      <c r="A388" s="173">
        <f t="shared" si="6"/>
        <v>387</v>
      </c>
      <c r="B388" s="174" t="s">
        <v>4957</v>
      </c>
      <c r="C388" s="175" t="s">
        <v>2755</v>
      </c>
      <c r="D388" s="179" t="s">
        <v>1969</v>
      </c>
      <c r="E388" s="180" t="s">
        <v>2791</v>
      </c>
    </row>
    <row r="389" spans="1:5">
      <c r="A389" s="173">
        <f t="shared" si="6"/>
        <v>388</v>
      </c>
      <c r="B389" s="174" t="s">
        <v>4957</v>
      </c>
      <c r="C389" s="175" t="s">
        <v>2795</v>
      </c>
      <c r="D389" s="179" t="s">
        <v>1984</v>
      </c>
      <c r="E389" s="180" t="s">
        <v>5053</v>
      </c>
    </row>
    <row r="390" spans="1:5">
      <c r="A390" s="173">
        <f t="shared" si="6"/>
        <v>389</v>
      </c>
      <c r="B390" s="174" t="s">
        <v>4957</v>
      </c>
      <c r="C390" s="175" t="s">
        <v>2795</v>
      </c>
      <c r="D390" s="179" t="s">
        <v>1992</v>
      </c>
      <c r="E390" s="180" t="s">
        <v>2800</v>
      </c>
    </row>
    <row r="391" spans="1:5">
      <c r="A391" s="173">
        <f t="shared" si="6"/>
        <v>390</v>
      </c>
      <c r="B391" s="174" t="s">
        <v>4957</v>
      </c>
      <c r="C391" s="175" t="s">
        <v>2795</v>
      </c>
      <c r="D391" s="179" t="s">
        <v>2001</v>
      </c>
      <c r="E391" s="180" t="s">
        <v>2804</v>
      </c>
    </row>
    <row r="392" spans="1:5">
      <c r="A392" s="173">
        <f t="shared" si="6"/>
        <v>391</v>
      </c>
      <c r="B392" s="174" t="s">
        <v>4957</v>
      </c>
      <c r="C392" s="175" t="s">
        <v>2795</v>
      </c>
      <c r="D392" s="179" t="s">
        <v>2006</v>
      </c>
      <c r="E392" s="180" t="s">
        <v>2806</v>
      </c>
    </row>
    <row r="393" spans="1:5">
      <c r="A393" s="173">
        <f t="shared" si="6"/>
        <v>392</v>
      </c>
      <c r="B393" s="174" t="s">
        <v>4957</v>
      </c>
      <c r="C393" s="175" t="s">
        <v>2795</v>
      </c>
      <c r="D393" s="179" t="s">
        <v>2010</v>
      </c>
      <c r="E393" s="180" t="s">
        <v>2802</v>
      </c>
    </row>
    <row r="394" spans="1:5">
      <c r="A394" s="173">
        <f t="shared" si="6"/>
        <v>393</v>
      </c>
      <c r="B394" s="174" t="s">
        <v>4957</v>
      </c>
      <c r="C394" s="175" t="s">
        <v>2795</v>
      </c>
      <c r="D394" s="179" t="s">
        <v>2012</v>
      </c>
      <c r="E394" s="180" t="s">
        <v>2810</v>
      </c>
    </row>
    <row r="395" spans="1:5">
      <c r="A395" s="173">
        <f t="shared" si="6"/>
        <v>394</v>
      </c>
      <c r="B395" s="174" t="s">
        <v>4957</v>
      </c>
      <c r="C395" s="175" t="s">
        <v>2795</v>
      </c>
      <c r="D395" s="179" t="s">
        <v>5054</v>
      </c>
      <c r="E395" s="180" t="s">
        <v>2812</v>
      </c>
    </row>
    <row r="396" spans="1:5">
      <c r="A396" s="173">
        <f t="shared" si="6"/>
        <v>395</v>
      </c>
      <c r="B396" s="174" t="s">
        <v>4957</v>
      </c>
      <c r="C396" s="175" t="s">
        <v>2795</v>
      </c>
      <c r="D396" s="179" t="s">
        <v>2815</v>
      </c>
      <c r="E396" s="180" t="s">
        <v>2816</v>
      </c>
    </row>
    <row r="397" spans="1:5">
      <c r="A397" s="173">
        <f t="shared" si="6"/>
        <v>396</v>
      </c>
      <c r="B397" s="174" t="s">
        <v>4957</v>
      </c>
      <c r="C397" s="175" t="s">
        <v>2795</v>
      </c>
      <c r="D397" s="179" t="s">
        <v>2024</v>
      </c>
      <c r="E397" s="180" t="s">
        <v>2818</v>
      </c>
    </row>
    <row r="398" spans="1:5">
      <c r="A398" s="173">
        <f t="shared" si="6"/>
        <v>397</v>
      </c>
      <c r="B398" s="174" t="s">
        <v>4957</v>
      </c>
      <c r="C398" s="175" t="s">
        <v>2795</v>
      </c>
      <c r="D398" s="179" t="s">
        <v>4976</v>
      </c>
      <c r="E398" s="180" t="s">
        <v>5055</v>
      </c>
    </row>
    <row r="399" spans="1:5">
      <c r="A399" s="173">
        <f t="shared" si="6"/>
        <v>398</v>
      </c>
      <c r="B399" s="174" t="s">
        <v>4957</v>
      </c>
      <c r="C399" s="175" t="s">
        <v>2795</v>
      </c>
      <c r="D399" s="179" t="s">
        <v>4977</v>
      </c>
      <c r="E399" s="180" t="s">
        <v>2820</v>
      </c>
    </row>
    <row r="400" spans="1:5">
      <c r="A400" s="173">
        <f t="shared" si="6"/>
        <v>399</v>
      </c>
      <c r="B400" s="174" t="s">
        <v>4957</v>
      </c>
      <c r="C400" s="175" t="s">
        <v>2795</v>
      </c>
      <c r="D400" s="179" t="s">
        <v>5056</v>
      </c>
      <c r="E400" s="180" t="s">
        <v>2824</v>
      </c>
    </row>
    <row r="401" spans="1:5">
      <c r="A401" s="173">
        <f t="shared" si="6"/>
        <v>400</v>
      </c>
      <c r="B401" s="174" t="s">
        <v>4957</v>
      </c>
      <c r="C401" s="175" t="s">
        <v>5057</v>
      </c>
      <c r="D401" s="179" t="s">
        <v>5058</v>
      </c>
      <c r="E401" s="180" t="s">
        <v>2829</v>
      </c>
    </row>
    <row r="402" spans="1:5">
      <c r="A402" s="173">
        <f t="shared" si="6"/>
        <v>401</v>
      </c>
      <c r="B402" s="174" t="s">
        <v>4957</v>
      </c>
      <c r="C402" s="175" t="s">
        <v>5057</v>
      </c>
      <c r="D402" s="179" t="s">
        <v>2838</v>
      </c>
      <c r="E402" s="180" t="s">
        <v>2836</v>
      </c>
    </row>
    <row r="403" spans="1:5">
      <c r="A403" s="173">
        <f t="shared" si="6"/>
        <v>402</v>
      </c>
      <c r="B403" s="174" t="s">
        <v>4957</v>
      </c>
      <c r="C403" s="175" t="s">
        <v>5057</v>
      </c>
      <c r="D403" s="179" t="s">
        <v>5044</v>
      </c>
      <c r="E403" s="180" t="s">
        <v>5059</v>
      </c>
    </row>
    <row r="404" spans="1:5">
      <c r="A404" s="173">
        <f t="shared" si="6"/>
        <v>403</v>
      </c>
      <c r="B404" s="174" t="s">
        <v>4957</v>
      </c>
      <c r="C404" s="175" t="s">
        <v>5057</v>
      </c>
      <c r="D404" s="183" t="s">
        <v>5060</v>
      </c>
      <c r="E404" s="180" t="s">
        <v>5061</v>
      </c>
    </row>
    <row r="405" spans="1:5">
      <c r="A405" s="173">
        <f t="shared" si="6"/>
        <v>404</v>
      </c>
      <c r="B405" s="174" t="s">
        <v>4957</v>
      </c>
      <c r="C405" s="175" t="s">
        <v>5057</v>
      </c>
      <c r="D405" s="183" t="s">
        <v>2429</v>
      </c>
      <c r="E405" s="180" t="s">
        <v>2856</v>
      </c>
    </row>
    <row r="406" spans="1:5">
      <c r="A406" s="173">
        <f t="shared" si="6"/>
        <v>405</v>
      </c>
      <c r="B406" s="174" t="s">
        <v>4957</v>
      </c>
      <c r="C406" s="175" t="s">
        <v>5057</v>
      </c>
      <c r="D406" s="183" t="s">
        <v>5021</v>
      </c>
      <c r="E406" s="180" t="s">
        <v>2850</v>
      </c>
    </row>
    <row r="407" spans="1:5">
      <c r="A407" s="173">
        <f t="shared" si="6"/>
        <v>406</v>
      </c>
      <c r="B407" s="174" t="s">
        <v>4957</v>
      </c>
      <c r="C407" s="175" t="s">
        <v>5057</v>
      </c>
      <c r="D407" s="183" t="s">
        <v>2426</v>
      </c>
      <c r="E407" s="180" t="s">
        <v>2853</v>
      </c>
    </row>
    <row r="408" spans="1:5">
      <c r="A408" s="173">
        <f t="shared" si="6"/>
        <v>407</v>
      </c>
      <c r="B408" s="174" t="s">
        <v>4957</v>
      </c>
      <c r="C408" s="175" t="s">
        <v>5057</v>
      </c>
      <c r="D408" s="179" t="s">
        <v>2555</v>
      </c>
      <c r="E408" s="180" t="s">
        <v>2859</v>
      </c>
    </row>
    <row r="409" spans="1:5">
      <c r="A409" s="173">
        <f t="shared" si="6"/>
        <v>408</v>
      </c>
      <c r="B409" s="174" t="s">
        <v>4957</v>
      </c>
      <c r="C409" s="175" t="s">
        <v>5057</v>
      </c>
      <c r="D409" s="179" t="s">
        <v>4955</v>
      </c>
      <c r="E409" s="180" t="s">
        <v>2868</v>
      </c>
    </row>
    <row r="410" spans="1:5">
      <c r="A410" s="173">
        <f t="shared" si="6"/>
        <v>409</v>
      </c>
      <c r="B410" s="174" t="s">
        <v>4957</v>
      </c>
      <c r="C410" s="175" t="s">
        <v>5057</v>
      </c>
      <c r="D410" s="183" t="s">
        <v>5062</v>
      </c>
      <c r="E410" s="180" t="s">
        <v>2865</v>
      </c>
    </row>
    <row r="411" spans="1:5">
      <c r="A411" s="173">
        <f t="shared" si="6"/>
        <v>410</v>
      </c>
      <c r="B411" s="174" t="s">
        <v>4957</v>
      </c>
      <c r="C411" s="175" t="s">
        <v>5063</v>
      </c>
      <c r="D411" s="179" t="s">
        <v>5064</v>
      </c>
      <c r="E411" s="180" t="s">
        <v>2872</v>
      </c>
    </row>
    <row r="412" spans="1:5">
      <c r="A412" s="173">
        <f t="shared" si="6"/>
        <v>411</v>
      </c>
      <c r="B412" s="174" t="s">
        <v>4957</v>
      </c>
      <c r="C412" s="175" t="s">
        <v>5063</v>
      </c>
      <c r="D412" s="179" t="s">
        <v>5065</v>
      </c>
      <c r="E412" s="180" t="s">
        <v>2894</v>
      </c>
    </row>
    <row r="413" spans="1:5">
      <c r="A413" s="173">
        <f t="shared" si="6"/>
        <v>412</v>
      </c>
      <c r="B413" s="174" t="s">
        <v>4957</v>
      </c>
      <c r="C413" s="175" t="s">
        <v>5063</v>
      </c>
      <c r="D413" s="183" t="s">
        <v>5066</v>
      </c>
      <c r="E413" s="180" t="s">
        <v>2897</v>
      </c>
    </row>
    <row r="414" spans="1:5">
      <c r="A414" s="173">
        <f t="shared" si="6"/>
        <v>413</v>
      </c>
      <c r="B414" s="174" t="s">
        <v>4957</v>
      </c>
      <c r="C414" s="175" t="s">
        <v>5063</v>
      </c>
      <c r="D414" s="179" t="s">
        <v>5067</v>
      </c>
      <c r="E414" s="180" t="s">
        <v>2900</v>
      </c>
    </row>
    <row r="415" spans="1:5">
      <c r="A415" s="173">
        <f t="shared" si="6"/>
        <v>414</v>
      </c>
      <c r="B415" s="174" t="s">
        <v>4957</v>
      </c>
      <c r="C415" s="175" t="s">
        <v>5063</v>
      </c>
      <c r="D415" s="179" t="s">
        <v>5068</v>
      </c>
      <c r="E415" s="180" t="s">
        <v>5069</v>
      </c>
    </row>
    <row r="416" spans="1:5">
      <c r="A416" s="173">
        <f t="shared" si="6"/>
        <v>415</v>
      </c>
      <c r="B416" s="174" t="s">
        <v>4957</v>
      </c>
      <c r="C416" s="175" t="s">
        <v>5063</v>
      </c>
      <c r="D416" s="179" t="s">
        <v>5070</v>
      </c>
      <c r="E416" s="180" t="s">
        <v>2903</v>
      </c>
    </row>
    <row r="417" spans="1:5">
      <c r="A417" s="173">
        <f t="shared" si="6"/>
        <v>416</v>
      </c>
      <c r="B417" s="174" t="s">
        <v>4957</v>
      </c>
      <c r="C417" s="175" t="s">
        <v>5063</v>
      </c>
      <c r="D417" s="179" t="s">
        <v>5071</v>
      </c>
      <c r="E417" s="180" t="s">
        <v>2877</v>
      </c>
    </row>
    <row r="418" spans="1:5">
      <c r="A418" s="173">
        <f t="shared" si="6"/>
        <v>417</v>
      </c>
      <c r="B418" s="174" t="s">
        <v>4957</v>
      </c>
      <c r="C418" s="175" t="s">
        <v>5063</v>
      </c>
      <c r="D418" s="181" t="s">
        <v>5072</v>
      </c>
      <c r="E418" s="180" t="s">
        <v>2887</v>
      </c>
    </row>
    <row r="419" spans="1:5">
      <c r="A419" s="173">
        <f t="shared" si="6"/>
        <v>418</v>
      </c>
      <c r="B419" s="174" t="s">
        <v>4957</v>
      </c>
      <c r="C419" s="175" t="s">
        <v>5063</v>
      </c>
      <c r="D419" s="181" t="s">
        <v>5073</v>
      </c>
      <c r="E419" s="180" t="s">
        <v>2912</v>
      </c>
    </row>
    <row r="420" spans="1:5">
      <c r="A420" s="173">
        <f t="shared" si="6"/>
        <v>419</v>
      </c>
      <c r="B420" s="174" t="s">
        <v>4957</v>
      </c>
      <c r="C420" s="175" t="s">
        <v>5063</v>
      </c>
      <c r="D420" s="181" t="s">
        <v>5074</v>
      </c>
      <c r="E420" s="180" t="s">
        <v>2909</v>
      </c>
    </row>
    <row r="421" spans="1:5">
      <c r="A421" s="173">
        <f t="shared" si="6"/>
        <v>420</v>
      </c>
      <c r="B421" s="174" t="s">
        <v>4957</v>
      </c>
      <c r="C421" s="175" t="s">
        <v>1813</v>
      </c>
      <c r="D421" s="181" t="s">
        <v>5075</v>
      </c>
      <c r="E421" s="180" t="s">
        <v>2916</v>
      </c>
    </row>
    <row r="422" spans="1:5">
      <c r="A422" s="173">
        <f t="shared" si="6"/>
        <v>421</v>
      </c>
      <c r="B422" s="174" t="s">
        <v>4957</v>
      </c>
      <c r="C422" s="175" t="s">
        <v>1813</v>
      </c>
      <c r="D422" s="181" t="s">
        <v>2920</v>
      </c>
      <c r="E422" s="180" t="s">
        <v>2921</v>
      </c>
    </row>
    <row r="423" spans="1:5">
      <c r="A423" s="173">
        <f t="shared" si="6"/>
        <v>422</v>
      </c>
      <c r="B423" s="174" t="s">
        <v>4957</v>
      </c>
      <c r="C423" s="175" t="s">
        <v>1813</v>
      </c>
      <c r="D423" s="181" t="s">
        <v>2930</v>
      </c>
      <c r="E423" s="180" t="s">
        <v>2931</v>
      </c>
    </row>
    <row r="424" spans="1:5">
      <c r="A424" s="173">
        <f t="shared" si="6"/>
        <v>423</v>
      </c>
      <c r="B424" s="174" t="s">
        <v>4957</v>
      </c>
      <c r="C424" s="175" t="s">
        <v>1813</v>
      </c>
      <c r="D424" s="181" t="s">
        <v>5076</v>
      </c>
      <c r="E424" s="180" t="s">
        <v>2937</v>
      </c>
    </row>
    <row r="425" spans="1:5">
      <c r="A425" s="173">
        <f t="shared" si="6"/>
        <v>424</v>
      </c>
      <c r="B425" s="174" t="s">
        <v>4957</v>
      </c>
      <c r="C425" s="175" t="s">
        <v>1813</v>
      </c>
      <c r="D425" s="182" t="s">
        <v>5077</v>
      </c>
      <c r="E425" s="180" t="s">
        <v>2934</v>
      </c>
    </row>
    <row r="426" spans="1:5">
      <c r="A426" s="173">
        <f t="shared" si="6"/>
        <v>425</v>
      </c>
      <c r="B426" s="174" t="s">
        <v>4957</v>
      </c>
      <c r="C426" s="175" t="s">
        <v>1813</v>
      </c>
      <c r="D426" s="182" t="s">
        <v>5078</v>
      </c>
      <c r="E426" s="180" t="s">
        <v>5079</v>
      </c>
    </row>
    <row r="427" spans="1:5">
      <c r="A427" s="173">
        <f t="shared" si="6"/>
        <v>426</v>
      </c>
      <c r="B427" s="174" t="s">
        <v>4957</v>
      </c>
      <c r="C427" s="175" t="s">
        <v>1813</v>
      </c>
      <c r="D427" s="181" t="s">
        <v>5023</v>
      </c>
      <c r="E427" s="180" t="s">
        <v>2928</v>
      </c>
    </row>
    <row r="428" spans="1:5">
      <c r="A428" s="173">
        <f t="shared" si="6"/>
        <v>427</v>
      </c>
      <c r="B428" s="174" t="s">
        <v>4957</v>
      </c>
      <c r="C428" s="175" t="s">
        <v>3017</v>
      </c>
      <c r="D428" s="181" t="s">
        <v>5080</v>
      </c>
      <c r="E428" s="180" t="s">
        <v>3019</v>
      </c>
    </row>
    <row r="429" spans="1:5">
      <c r="A429" s="173">
        <f t="shared" si="6"/>
        <v>428</v>
      </c>
      <c r="B429" s="174" t="s">
        <v>4957</v>
      </c>
      <c r="C429" s="175" t="s">
        <v>3017</v>
      </c>
      <c r="D429" s="181" t="s">
        <v>5081</v>
      </c>
      <c r="E429" s="180" t="s">
        <v>3027</v>
      </c>
    </row>
    <row r="430" spans="1:5">
      <c r="A430" s="173">
        <f t="shared" si="6"/>
        <v>429</v>
      </c>
      <c r="B430" s="174" t="s">
        <v>4957</v>
      </c>
      <c r="C430" s="175" t="s">
        <v>3017</v>
      </c>
      <c r="D430" s="176" t="s">
        <v>5082</v>
      </c>
      <c r="E430" s="180" t="s">
        <v>3037</v>
      </c>
    </row>
    <row r="431" spans="1:5">
      <c r="A431" s="173">
        <f t="shared" si="6"/>
        <v>430</v>
      </c>
      <c r="B431" s="174" t="s">
        <v>4957</v>
      </c>
      <c r="C431" s="175" t="s">
        <v>5083</v>
      </c>
      <c r="D431" s="179" t="s">
        <v>5084</v>
      </c>
      <c r="E431" s="180" t="s">
        <v>3046</v>
      </c>
    </row>
    <row r="432" spans="1:5">
      <c r="A432" s="173">
        <f t="shared" si="6"/>
        <v>431</v>
      </c>
      <c r="B432" s="174" t="s">
        <v>4957</v>
      </c>
      <c r="C432" s="175" t="s">
        <v>5083</v>
      </c>
      <c r="D432" s="176" t="s">
        <v>5085</v>
      </c>
      <c r="E432" s="180" t="s">
        <v>3043</v>
      </c>
    </row>
    <row r="433" spans="1:5">
      <c r="A433" s="173">
        <f t="shared" si="6"/>
        <v>432</v>
      </c>
      <c r="B433" s="174" t="s">
        <v>4957</v>
      </c>
      <c r="C433" s="175" t="s">
        <v>5083</v>
      </c>
      <c r="D433" s="176" t="s">
        <v>5086</v>
      </c>
      <c r="E433" s="180" t="s">
        <v>3057</v>
      </c>
    </row>
    <row r="434" spans="1:5">
      <c r="A434" s="173">
        <f t="shared" si="6"/>
        <v>433</v>
      </c>
      <c r="B434" s="174" t="s">
        <v>4957</v>
      </c>
      <c r="C434" s="175" t="s">
        <v>5087</v>
      </c>
      <c r="D434" s="179" t="s">
        <v>5088</v>
      </c>
      <c r="E434" s="180" t="s">
        <v>3065</v>
      </c>
    </row>
    <row r="435" spans="1:5">
      <c r="A435" s="173">
        <f t="shared" si="6"/>
        <v>434</v>
      </c>
      <c r="B435" s="174" t="s">
        <v>4957</v>
      </c>
      <c r="C435" s="175" t="s">
        <v>3077</v>
      </c>
      <c r="D435" s="179" t="s">
        <v>2478</v>
      </c>
      <c r="E435" s="180" t="s">
        <v>3079</v>
      </c>
    </row>
    <row r="436" spans="1:5">
      <c r="A436" s="173">
        <f t="shared" si="6"/>
        <v>435</v>
      </c>
      <c r="B436" s="174" t="s">
        <v>4957</v>
      </c>
      <c r="C436" s="175" t="s">
        <v>3077</v>
      </c>
      <c r="D436" s="179" t="s">
        <v>3083</v>
      </c>
      <c r="E436" s="180" t="s">
        <v>3081</v>
      </c>
    </row>
    <row r="437" spans="1:5">
      <c r="A437" s="173">
        <f t="shared" si="6"/>
        <v>436</v>
      </c>
      <c r="B437" s="174" t="s">
        <v>4957</v>
      </c>
      <c r="C437" s="175" t="s">
        <v>3108</v>
      </c>
      <c r="D437" s="179" t="s">
        <v>5037</v>
      </c>
      <c r="E437" s="180" t="s">
        <v>3110</v>
      </c>
    </row>
    <row r="438" spans="1:5">
      <c r="A438" s="173">
        <f t="shared" si="6"/>
        <v>437</v>
      </c>
      <c r="B438" s="174" t="s">
        <v>4957</v>
      </c>
      <c r="C438" s="175" t="s">
        <v>3108</v>
      </c>
      <c r="D438" s="179" t="s">
        <v>5038</v>
      </c>
      <c r="E438" s="180" t="s">
        <v>3118</v>
      </c>
    </row>
    <row r="439" spans="1:5">
      <c r="A439" s="173">
        <f t="shared" si="6"/>
        <v>438</v>
      </c>
      <c r="B439" s="174" t="s">
        <v>4957</v>
      </c>
      <c r="C439" s="175" t="s">
        <v>3108</v>
      </c>
      <c r="D439" s="179" t="s">
        <v>3120</v>
      </c>
      <c r="E439" s="180" t="s">
        <v>3121</v>
      </c>
    </row>
    <row r="440" spans="1:5">
      <c r="A440" s="173">
        <f t="shared" si="6"/>
        <v>439</v>
      </c>
      <c r="B440" s="174" t="s">
        <v>4957</v>
      </c>
      <c r="C440" s="175" t="s">
        <v>3108</v>
      </c>
      <c r="D440" s="179" t="s">
        <v>5089</v>
      </c>
      <c r="E440" s="180" t="s">
        <v>3124</v>
      </c>
    </row>
    <row r="441" spans="1:5">
      <c r="A441" s="173">
        <f t="shared" si="6"/>
        <v>440</v>
      </c>
      <c r="B441" s="174" t="s">
        <v>4957</v>
      </c>
      <c r="C441" s="175" t="s">
        <v>3108</v>
      </c>
      <c r="D441" s="179" t="s">
        <v>5040</v>
      </c>
      <c r="E441" s="180" t="s">
        <v>3126</v>
      </c>
    </row>
    <row r="442" spans="1:5">
      <c r="A442" s="173">
        <f t="shared" si="6"/>
        <v>441</v>
      </c>
      <c r="B442" s="174" t="s">
        <v>4957</v>
      </c>
      <c r="C442" s="175" t="s">
        <v>3108</v>
      </c>
      <c r="D442" s="183" t="s">
        <v>5041</v>
      </c>
      <c r="E442" s="180" t="s">
        <v>3181</v>
      </c>
    </row>
    <row r="443" spans="1:5">
      <c r="A443" s="173">
        <f t="shared" si="6"/>
        <v>442</v>
      </c>
      <c r="B443" s="174" t="s">
        <v>4957</v>
      </c>
      <c r="C443" s="175" t="s">
        <v>3108</v>
      </c>
      <c r="D443" s="183" t="s">
        <v>3139</v>
      </c>
      <c r="E443" s="180" t="s">
        <v>3140</v>
      </c>
    </row>
    <row r="444" spans="1:5">
      <c r="A444" s="173">
        <f t="shared" si="6"/>
        <v>443</v>
      </c>
      <c r="B444" s="174" t="s">
        <v>4957</v>
      </c>
      <c r="C444" s="175" t="s">
        <v>3108</v>
      </c>
      <c r="D444" s="179" t="s">
        <v>2651</v>
      </c>
      <c r="E444" s="180" t="s">
        <v>3129</v>
      </c>
    </row>
    <row r="445" spans="1:5">
      <c r="A445" s="173">
        <f t="shared" si="6"/>
        <v>444</v>
      </c>
      <c r="B445" s="174" t="s">
        <v>4957</v>
      </c>
      <c r="C445" s="175" t="s">
        <v>3108</v>
      </c>
      <c r="D445" s="179" t="s">
        <v>2582</v>
      </c>
      <c r="E445" s="180" t="s">
        <v>3131</v>
      </c>
    </row>
    <row r="446" spans="1:5">
      <c r="A446" s="173">
        <f t="shared" si="6"/>
        <v>445</v>
      </c>
      <c r="B446" s="174" t="s">
        <v>4957</v>
      </c>
      <c r="C446" s="175" t="s">
        <v>3187</v>
      </c>
      <c r="D446" s="179" t="s">
        <v>3187</v>
      </c>
      <c r="E446" s="180" t="s">
        <v>3189</v>
      </c>
    </row>
    <row r="447" spans="1:5">
      <c r="A447" s="173">
        <f t="shared" si="6"/>
        <v>446</v>
      </c>
      <c r="B447" s="185" t="s">
        <v>4957</v>
      </c>
      <c r="C447" s="185" t="s">
        <v>4791</v>
      </c>
      <c r="D447" s="176" t="s">
        <v>3195</v>
      </c>
      <c r="E447" s="176" t="s">
        <v>3197</v>
      </c>
    </row>
    <row r="448" spans="1:5">
      <c r="A448" s="173">
        <f t="shared" si="6"/>
        <v>447</v>
      </c>
      <c r="B448" s="185" t="s">
        <v>4957</v>
      </c>
      <c r="C448" s="185" t="s">
        <v>4791</v>
      </c>
      <c r="D448" s="176" t="s">
        <v>3206</v>
      </c>
      <c r="E448" s="176" t="s">
        <v>3207</v>
      </c>
    </row>
    <row r="449" spans="1:5">
      <c r="A449" s="173">
        <f t="shared" si="6"/>
        <v>448</v>
      </c>
      <c r="B449" s="185" t="s">
        <v>4957</v>
      </c>
      <c r="C449" s="185" t="s">
        <v>4791</v>
      </c>
      <c r="D449" s="176" t="s">
        <v>3221</v>
      </c>
      <c r="E449" s="176" t="s">
        <v>3200</v>
      </c>
    </row>
    <row r="450" spans="1:5">
      <c r="A450" s="173">
        <f t="shared" ref="A450:A513" si="7">ROW()-1</f>
        <v>449</v>
      </c>
      <c r="B450" s="185" t="s">
        <v>543</v>
      </c>
      <c r="C450" s="185" t="s">
        <v>3227</v>
      </c>
      <c r="D450" s="176" t="s">
        <v>3231</v>
      </c>
      <c r="E450" s="176" t="s">
        <v>3231</v>
      </c>
    </row>
    <row r="451" spans="1:5">
      <c r="A451" s="173">
        <f t="shared" si="7"/>
        <v>450</v>
      </c>
      <c r="B451" s="185" t="s">
        <v>543</v>
      </c>
      <c r="C451" s="185" t="s">
        <v>3227</v>
      </c>
      <c r="D451" s="176" t="s">
        <v>3229</v>
      </c>
      <c r="E451" s="176" t="s">
        <v>3229</v>
      </c>
    </row>
    <row r="452" spans="1:5">
      <c r="A452" s="173">
        <f t="shared" si="7"/>
        <v>451</v>
      </c>
      <c r="B452" s="185" t="s">
        <v>543</v>
      </c>
      <c r="C452" s="185" t="s">
        <v>3227</v>
      </c>
      <c r="D452" s="176" t="s">
        <v>3234</v>
      </c>
      <c r="E452" s="176" t="s">
        <v>3234</v>
      </c>
    </row>
    <row r="453" spans="1:5">
      <c r="A453" s="173">
        <f t="shared" si="7"/>
        <v>452</v>
      </c>
      <c r="B453" s="174" t="s">
        <v>543</v>
      </c>
      <c r="C453" s="175" t="s">
        <v>3236</v>
      </c>
      <c r="D453" s="179" t="s">
        <v>3240</v>
      </c>
      <c r="E453" s="180" t="s">
        <v>3240</v>
      </c>
    </row>
    <row r="454" spans="1:5">
      <c r="A454" s="173">
        <f t="shared" si="7"/>
        <v>453</v>
      </c>
      <c r="B454" s="174" t="s">
        <v>543</v>
      </c>
      <c r="C454" s="175" t="s">
        <v>3236</v>
      </c>
      <c r="D454" s="181" t="s">
        <v>3238</v>
      </c>
      <c r="E454" s="180" t="s">
        <v>3238</v>
      </c>
    </row>
    <row r="455" spans="1:5">
      <c r="A455" s="173">
        <f t="shared" si="7"/>
        <v>454</v>
      </c>
      <c r="B455" s="174" t="s">
        <v>543</v>
      </c>
      <c r="C455" s="175" t="s">
        <v>3236</v>
      </c>
      <c r="D455" s="181" t="s">
        <v>3243</v>
      </c>
      <c r="E455" s="180" t="s">
        <v>3243</v>
      </c>
    </row>
    <row r="456" spans="1:5">
      <c r="A456" s="173">
        <f t="shared" si="7"/>
        <v>455</v>
      </c>
      <c r="B456" s="174" t="s">
        <v>4957</v>
      </c>
      <c r="C456" s="175" t="s">
        <v>3398</v>
      </c>
      <c r="D456" s="181" t="s">
        <v>5090</v>
      </c>
      <c r="E456" s="180" t="s">
        <v>3401</v>
      </c>
    </row>
    <row r="457" spans="1:5">
      <c r="A457" s="173">
        <f t="shared" si="7"/>
        <v>456</v>
      </c>
      <c r="B457" s="174" t="s">
        <v>4957</v>
      </c>
      <c r="C457" s="175" t="s">
        <v>3398</v>
      </c>
      <c r="D457" s="181" t="s">
        <v>3400</v>
      </c>
      <c r="E457" s="180" t="s">
        <v>3418</v>
      </c>
    </row>
    <row r="458" spans="1:5">
      <c r="A458" s="173">
        <f t="shared" si="7"/>
        <v>457</v>
      </c>
      <c r="B458" s="174" t="s">
        <v>4957</v>
      </c>
      <c r="C458" s="175" t="s">
        <v>3398</v>
      </c>
      <c r="D458" s="181" t="s">
        <v>4841</v>
      </c>
      <c r="E458" s="180" t="s">
        <v>5091</v>
      </c>
    </row>
    <row r="459" spans="1:5">
      <c r="A459" s="173">
        <f t="shared" si="7"/>
        <v>458</v>
      </c>
      <c r="B459" s="174" t="s">
        <v>4957</v>
      </c>
      <c r="C459" s="175" t="s">
        <v>3398</v>
      </c>
      <c r="D459" s="181" t="s">
        <v>5092</v>
      </c>
      <c r="E459" s="180" t="s">
        <v>3406</v>
      </c>
    </row>
    <row r="460" spans="1:5">
      <c r="A460" s="173">
        <f t="shared" si="7"/>
        <v>459</v>
      </c>
      <c r="B460" s="174" t="s">
        <v>4957</v>
      </c>
      <c r="C460" s="184" t="s">
        <v>3416</v>
      </c>
      <c r="D460" s="181" t="s">
        <v>3400</v>
      </c>
      <c r="E460" s="180" t="s">
        <v>5093</v>
      </c>
    </row>
    <row r="461" spans="1:5">
      <c r="A461" s="173">
        <f t="shared" si="7"/>
        <v>460</v>
      </c>
      <c r="B461" s="174" t="s">
        <v>4957</v>
      </c>
      <c r="C461" s="184" t="s">
        <v>3416</v>
      </c>
      <c r="D461" s="181" t="s">
        <v>4841</v>
      </c>
      <c r="E461" s="180" t="s">
        <v>5094</v>
      </c>
    </row>
    <row r="462" spans="1:5">
      <c r="A462" s="173">
        <f t="shared" si="7"/>
        <v>461</v>
      </c>
      <c r="B462" s="174" t="s">
        <v>4957</v>
      </c>
      <c r="C462" s="184" t="s">
        <v>3416</v>
      </c>
      <c r="D462" s="181" t="s">
        <v>5092</v>
      </c>
      <c r="E462" s="180" t="s">
        <v>3423</v>
      </c>
    </row>
    <row r="463" spans="1:5">
      <c r="A463" s="173">
        <f t="shared" si="7"/>
        <v>462</v>
      </c>
      <c r="B463" s="174" t="s">
        <v>4957</v>
      </c>
      <c r="C463" s="180" t="s">
        <v>3245</v>
      </c>
      <c r="D463" s="181" t="s">
        <v>5095</v>
      </c>
      <c r="E463" s="176" t="s">
        <v>3247</v>
      </c>
    </row>
    <row r="464" spans="1:5">
      <c r="A464" s="173">
        <f t="shared" si="7"/>
        <v>463</v>
      </c>
      <c r="B464" s="174" t="s">
        <v>4957</v>
      </c>
      <c r="C464" s="180" t="s">
        <v>3257</v>
      </c>
      <c r="D464" s="181" t="s">
        <v>5095</v>
      </c>
      <c r="E464" s="186" t="s">
        <v>3259</v>
      </c>
    </row>
    <row r="465" spans="1:5">
      <c r="A465" s="173">
        <f t="shared" si="7"/>
        <v>464</v>
      </c>
      <c r="B465" s="174" t="s">
        <v>4957</v>
      </c>
      <c r="C465" s="180" t="s">
        <v>3269</v>
      </c>
      <c r="D465" s="181" t="s">
        <v>5095</v>
      </c>
      <c r="E465" s="186" t="s">
        <v>3272</v>
      </c>
    </row>
    <row r="466" spans="1:5">
      <c r="A466" s="173">
        <f t="shared" si="7"/>
        <v>465</v>
      </c>
      <c r="B466" s="174" t="s">
        <v>4957</v>
      </c>
      <c r="C466" s="180" t="s">
        <v>3294</v>
      </c>
      <c r="D466" s="181" t="s">
        <v>5095</v>
      </c>
      <c r="E466" s="186" t="s">
        <v>3297</v>
      </c>
    </row>
    <row r="467" spans="1:5">
      <c r="A467" s="173">
        <f t="shared" si="7"/>
        <v>466</v>
      </c>
      <c r="B467" s="174" t="s">
        <v>4957</v>
      </c>
      <c r="C467" s="180" t="s">
        <v>3316</v>
      </c>
      <c r="D467" s="181" t="s">
        <v>5095</v>
      </c>
      <c r="E467" s="186" t="s">
        <v>3319</v>
      </c>
    </row>
    <row r="468" spans="1:5">
      <c r="A468" s="173">
        <f t="shared" si="7"/>
        <v>467</v>
      </c>
      <c r="B468" s="174" t="s">
        <v>4957</v>
      </c>
      <c r="C468" s="176" t="s">
        <v>3376</v>
      </c>
      <c r="D468" s="181" t="s">
        <v>5095</v>
      </c>
      <c r="E468" s="180" t="s">
        <v>3378</v>
      </c>
    </row>
    <row r="469" spans="1:5">
      <c r="A469" s="173">
        <f t="shared" si="7"/>
        <v>468</v>
      </c>
      <c r="B469" s="174" t="s">
        <v>4957</v>
      </c>
      <c r="C469" s="176" t="s">
        <v>3389</v>
      </c>
      <c r="D469" s="181" t="s">
        <v>5095</v>
      </c>
      <c r="E469" s="180" t="s">
        <v>3390</v>
      </c>
    </row>
    <row r="470" spans="1:5">
      <c r="A470" s="173">
        <f t="shared" si="7"/>
        <v>469</v>
      </c>
      <c r="B470" s="174" t="s">
        <v>4957</v>
      </c>
      <c r="C470" s="176" t="s">
        <v>3333</v>
      </c>
      <c r="D470" s="181" t="s">
        <v>5095</v>
      </c>
      <c r="E470" s="180" t="s">
        <v>3334</v>
      </c>
    </row>
    <row r="471" spans="1:5">
      <c r="A471" s="173">
        <f t="shared" si="7"/>
        <v>470</v>
      </c>
      <c r="B471" s="174" t="s">
        <v>4957</v>
      </c>
      <c r="C471" s="176" t="s">
        <v>3346</v>
      </c>
      <c r="D471" s="181" t="s">
        <v>5095</v>
      </c>
      <c r="E471" s="180" t="s">
        <v>3344</v>
      </c>
    </row>
    <row r="472" spans="1:5">
      <c r="A472" s="173">
        <f t="shared" si="7"/>
        <v>471</v>
      </c>
      <c r="B472" s="174" t="s">
        <v>4957</v>
      </c>
      <c r="C472" s="176" t="s">
        <v>3362</v>
      </c>
      <c r="D472" s="181" t="s">
        <v>5095</v>
      </c>
      <c r="E472" s="180" t="s">
        <v>3364</v>
      </c>
    </row>
    <row r="473" spans="1:5">
      <c r="A473" s="173">
        <f t="shared" si="7"/>
        <v>472</v>
      </c>
      <c r="B473" s="174" t="s">
        <v>3512</v>
      </c>
      <c r="C473" s="184" t="s">
        <v>5096</v>
      </c>
      <c r="D473" s="181" t="s">
        <v>5097</v>
      </c>
      <c r="E473" s="180" t="s">
        <v>4047</v>
      </c>
    </row>
    <row r="474" spans="1:5">
      <c r="A474" s="173">
        <f t="shared" si="7"/>
        <v>473</v>
      </c>
      <c r="B474" s="174" t="s">
        <v>3512</v>
      </c>
      <c r="C474" s="184" t="s">
        <v>5096</v>
      </c>
      <c r="D474" s="181" t="s">
        <v>5098</v>
      </c>
      <c r="E474" s="180" t="s">
        <v>4058</v>
      </c>
    </row>
    <row r="475" spans="1:5">
      <c r="A475" s="173">
        <f t="shared" si="7"/>
        <v>474</v>
      </c>
      <c r="B475" s="174" t="s">
        <v>3512</v>
      </c>
      <c r="C475" s="184" t="s">
        <v>5096</v>
      </c>
      <c r="D475" s="181" t="s">
        <v>5099</v>
      </c>
      <c r="E475" s="180" t="s">
        <v>4064</v>
      </c>
    </row>
    <row r="476" spans="1:5">
      <c r="A476" s="173">
        <f t="shared" si="7"/>
        <v>475</v>
      </c>
      <c r="B476" s="174" t="s">
        <v>3512</v>
      </c>
      <c r="C476" s="184" t="s">
        <v>5096</v>
      </c>
      <c r="D476" s="181" t="s">
        <v>5100</v>
      </c>
      <c r="E476" s="180" t="s">
        <v>5101</v>
      </c>
    </row>
    <row r="477" spans="1:5">
      <c r="A477" s="173">
        <f t="shared" si="7"/>
        <v>476</v>
      </c>
      <c r="B477" s="174" t="s">
        <v>3512</v>
      </c>
      <c r="C477" s="184" t="s">
        <v>5096</v>
      </c>
      <c r="D477" s="181" t="s">
        <v>5102</v>
      </c>
      <c r="E477" s="180" t="s">
        <v>4052</v>
      </c>
    </row>
    <row r="478" spans="1:5">
      <c r="A478" s="173">
        <f t="shared" si="7"/>
        <v>477</v>
      </c>
      <c r="B478" s="174" t="s">
        <v>3512</v>
      </c>
      <c r="C478" s="184" t="s">
        <v>5096</v>
      </c>
      <c r="D478" s="181" t="s">
        <v>5023</v>
      </c>
      <c r="E478" s="180" t="s">
        <v>4061</v>
      </c>
    </row>
    <row r="479" spans="1:5">
      <c r="A479" s="173">
        <f t="shared" si="7"/>
        <v>478</v>
      </c>
      <c r="B479" s="174" t="s">
        <v>3512</v>
      </c>
      <c r="C479" s="184" t="s">
        <v>5096</v>
      </c>
      <c r="D479" s="181" t="s">
        <v>5103</v>
      </c>
      <c r="E479" s="180" t="s">
        <v>4055</v>
      </c>
    </row>
    <row r="480" spans="1:5">
      <c r="A480" s="173">
        <f t="shared" si="7"/>
        <v>479</v>
      </c>
      <c r="B480" s="174" t="s">
        <v>3512</v>
      </c>
      <c r="C480" s="184" t="s">
        <v>5104</v>
      </c>
      <c r="D480" s="181" t="s">
        <v>4027</v>
      </c>
      <c r="E480" s="180" t="s">
        <v>4025</v>
      </c>
    </row>
    <row r="481" spans="1:5">
      <c r="A481" s="173">
        <f t="shared" si="7"/>
        <v>480</v>
      </c>
      <c r="B481" s="174" t="s">
        <v>3512</v>
      </c>
      <c r="C481" s="184" t="s">
        <v>5104</v>
      </c>
      <c r="D481" s="181" t="s">
        <v>5105</v>
      </c>
      <c r="E481" s="180" t="s">
        <v>4036</v>
      </c>
    </row>
    <row r="482" spans="1:5">
      <c r="A482" s="173">
        <f t="shared" si="7"/>
        <v>481</v>
      </c>
      <c r="B482" s="174" t="s">
        <v>3512</v>
      </c>
      <c r="C482" s="184" t="s">
        <v>5104</v>
      </c>
      <c r="D482" s="181" t="s">
        <v>5103</v>
      </c>
      <c r="E482" s="180" t="s">
        <v>4033</v>
      </c>
    </row>
    <row r="483" spans="1:5">
      <c r="A483" s="173">
        <f t="shared" si="7"/>
        <v>482</v>
      </c>
      <c r="B483" s="174" t="s">
        <v>3512</v>
      </c>
      <c r="C483" s="184" t="s">
        <v>5104</v>
      </c>
      <c r="D483" s="181" t="s">
        <v>5106</v>
      </c>
      <c r="E483" s="180" t="s">
        <v>5107</v>
      </c>
    </row>
    <row r="484" spans="1:5">
      <c r="A484" s="173">
        <f t="shared" si="7"/>
        <v>483</v>
      </c>
      <c r="B484" s="174" t="s">
        <v>3512</v>
      </c>
      <c r="C484" s="184" t="s">
        <v>5104</v>
      </c>
      <c r="D484" s="181" t="s">
        <v>5023</v>
      </c>
      <c r="E484" s="180" t="s">
        <v>4039</v>
      </c>
    </row>
    <row r="485" spans="1:5">
      <c r="A485" s="173">
        <f t="shared" si="7"/>
        <v>484</v>
      </c>
      <c r="B485" s="174" t="s">
        <v>3512</v>
      </c>
      <c r="C485" s="184" t="s">
        <v>5104</v>
      </c>
      <c r="D485" s="181" t="s">
        <v>5108</v>
      </c>
      <c r="E485" s="180" t="s">
        <v>5109</v>
      </c>
    </row>
    <row r="486" spans="1:5">
      <c r="A486" s="173">
        <f t="shared" si="7"/>
        <v>485</v>
      </c>
      <c r="B486" s="174" t="s">
        <v>3512</v>
      </c>
      <c r="C486" s="184" t="s">
        <v>5104</v>
      </c>
      <c r="D486" s="181" t="s">
        <v>5110</v>
      </c>
      <c r="E486" s="180" t="s">
        <v>4030</v>
      </c>
    </row>
    <row r="487" spans="1:5">
      <c r="A487" s="173">
        <f t="shared" si="7"/>
        <v>486</v>
      </c>
      <c r="B487" s="174" t="s">
        <v>3512</v>
      </c>
      <c r="C487" s="184" t="s">
        <v>5111</v>
      </c>
      <c r="D487" s="181" t="s">
        <v>5112</v>
      </c>
      <c r="E487" s="180" t="s">
        <v>4008</v>
      </c>
    </row>
    <row r="488" spans="1:5">
      <c r="A488" s="173">
        <f t="shared" si="7"/>
        <v>487</v>
      </c>
      <c r="B488" s="176" t="s">
        <v>3512</v>
      </c>
      <c r="C488" s="174" t="s">
        <v>5111</v>
      </c>
      <c r="D488" s="184" t="s">
        <v>5023</v>
      </c>
      <c r="E488" s="180" t="s">
        <v>4021</v>
      </c>
    </row>
    <row r="489" spans="1:5">
      <c r="A489" s="173">
        <f t="shared" si="7"/>
        <v>488</v>
      </c>
      <c r="B489" s="176" t="s">
        <v>3512</v>
      </c>
      <c r="C489" s="174" t="s">
        <v>5111</v>
      </c>
      <c r="D489" s="184" t="s">
        <v>5113</v>
      </c>
      <c r="E489" s="180" t="s">
        <v>4016</v>
      </c>
    </row>
    <row r="490" spans="1:5">
      <c r="A490" s="173">
        <f t="shared" si="7"/>
        <v>489</v>
      </c>
      <c r="B490" s="176" t="s">
        <v>3512</v>
      </c>
      <c r="C490" s="174" t="s">
        <v>5111</v>
      </c>
      <c r="D490" s="184" t="s">
        <v>5114</v>
      </c>
      <c r="E490" s="180" t="s">
        <v>4013</v>
      </c>
    </row>
    <row r="491" spans="1:5">
      <c r="A491" s="173">
        <f t="shared" si="7"/>
        <v>490</v>
      </c>
      <c r="B491" s="176" t="s">
        <v>3512</v>
      </c>
      <c r="C491" s="174" t="s">
        <v>5115</v>
      </c>
      <c r="D491" s="187" t="s">
        <v>5116</v>
      </c>
      <c r="E491" s="180" t="s">
        <v>3882</v>
      </c>
    </row>
    <row r="492" spans="1:5">
      <c r="A492" s="173">
        <f t="shared" si="7"/>
        <v>491</v>
      </c>
      <c r="B492" s="176" t="s">
        <v>3512</v>
      </c>
      <c r="C492" s="174" t="s">
        <v>5115</v>
      </c>
      <c r="D492" s="187" t="s">
        <v>3528</v>
      </c>
      <c r="E492" s="180" t="s">
        <v>3529</v>
      </c>
    </row>
    <row r="493" spans="1:5">
      <c r="A493" s="173">
        <f t="shared" si="7"/>
        <v>492</v>
      </c>
      <c r="B493" s="176" t="s">
        <v>3512</v>
      </c>
      <c r="C493" s="174" t="s">
        <v>5115</v>
      </c>
      <c r="D493" s="187" t="s">
        <v>5117</v>
      </c>
      <c r="E493" s="180" t="s">
        <v>3721</v>
      </c>
    </row>
    <row r="494" spans="1:5">
      <c r="A494" s="173">
        <f t="shared" si="7"/>
        <v>493</v>
      </c>
      <c r="B494" s="176" t="s">
        <v>3512</v>
      </c>
      <c r="C494" s="174" t="s">
        <v>5118</v>
      </c>
      <c r="D494" s="187" t="s">
        <v>5119</v>
      </c>
      <c r="E494" s="180" t="s">
        <v>5120</v>
      </c>
    </row>
    <row r="495" spans="1:5">
      <c r="A495" s="173">
        <f t="shared" si="7"/>
        <v>494</v>
      </c>
      <c r="B495" s="176" t="s">
        <v>3512</v>
      </c>
      <c r="C495" s="174" t="s">
        <v>5118</v>
      </c>
      <c r="D495" s="187" t="s">
        <v>5121</v>
      </c>
      <c r="E495" s="180" t="s">
        <v>5122</v>
      </c>
    </row>
    <row r="496" spans="1:5">
      <c r="A496" s="173">
        <f t="shared" si="7"/>
        <v>495</v>
      </c>
      <c r="B496" s="176" t="s">
        <v>3512</v>
      </c>
      <c r="C496" s="174" t="s">
        <v>5118</v>
      </c>
      <c r="D496" s="187" t="s">
        <v>5123</v>
      </c>
      <c r="E496" s="180" t="s">
        <v>5124</v>
      </c>
    </row>
    <row r="497" spans="1:5">
      <c r="A497" s="173">
        <f t="shared" si="7"/>
        <v>496</v>
      </c>
      <c r="B497" s="176" t="s">
        <v>3512</v>
      </c>
      <c r="C497" s="174" t="s">
        <v>5118</v>
      </c>
      <c r="D497" s="187" t="s">
        <v>5125</v>
      </c>
      <c r="E497" s="180" t="s">
        <v>5126</v>
      </c>
    </row>
    <row r="498" spans="1:5">
      <c r="A498" s="173">
        <f t="shared" si="7"/>
        <v>497</v>
      </c>
      <c r="B498" s="176" t="s">
        <v>3512</v>
      </c>
      <c r="C498" s="174" t="s">
        <v>5118</v>
      </c>
      <c r="D498" s="187" t="s">
        <v>3635</v>
      </c>
      <c r="E498" s="180" t="s">
        <v>5127</v>
      </c>
    </row>
    <row r="499" spans="1:5">
      <c r="A499" s="173">
        <f t="shared" si="7"/>
        <v>498</v>
      </c>
      <c r="B499" s="176" t="s">
        <v>3512</v>
      </c>
      <c r="C499" s="174" t="s">
        <v>5118</v>
      </c>
      <c r="D499" s="187" t="s">
        <v>5128</v>
      </c>
      <c r="E499" s="180" t="s">
        <v>5129</v>
      </c>
    </row>
    <row r="500" spans="1:5">
      <c r="A500" s="173">
        <f t="shared" si="7"/>
        <v>499</v>
      </c>
      <c r="B500" s="176" t="s">
        <v>3512</v>
      </c>
      <c r="C500" s="174" t="s">
        <v>5130</v>
      </c>
      <c r="D500" s="187" t="s">
        <v>5131</v>
      </c>
      <c r="E500" s="180" t="s">
        <v>5132</v>
      </c>
    </row>
    <row r="501" spans="1:5">
      <c r="A501" s="173">
        <f t="shared" si="7"/>
        <v>500</v>
      </c>
      <c r="B501" s="176" t="s">
        <v>3512</v>
      </c>
      <c r="C501" s="174" t="s">
        <v>5130</v>
      </c>
      <c r="D501" s="187" t="s">
        <v>5119</v>
      </c>
      <c r="E501" s="180" t="s">
        <v>5133</v>
      </c>
    </row>
    <row r="502" spans="1:5">
      <c r="A502" s="173">
        <f t="shared" si="7"/>
        <v>501</v>
      </c>
      <c r="B502" s="176" t="s">
        <v>3512</v>
      </c>
      <c r="C502" s="174" t="s">
        <v>5130</v>
      </c>
      <c r="D502" s="187" t="s">
        <v>5121</v>
      </c>
      <c r="E502" s="180" t="s">
        <v>5134</v>
      </c>
    </row>
    <row r="503" spans="1:5">
      <c r="A503" s="173">
        <f t="shared" si="7"/>
        <v>502</v>
      </c>
      <c r="B503" s="176" t="s">
        <v>3512</v>
      </c>
      <c r="C503" s="174" t="s">
        <v>5130</v>
      </c>
      <c r="D503" s="187" t="s">
        <v>5125</v>
      </c>
      <c r="E503" s="180" t="s">
        <v>5135</v>
      </c>
    </row>
    <row r="504" spans="1:5">
      <c r="A504" s="173">
        <f t="shared" si="7"/>
        <v>503</v>
      </c>
      <c r="B504" s="176" t="s">
        <v>3512</v>
      </c>
      <c r="C504" s="174" t="s">
        <v>5130</v>
      </c>
      <c r="D504" s="187" t="s">
        <v>5136</v>
      </c>
      <c r="E504" s="180" t="s">
        <v>5137</v>
      </c>
    </row>
    <row r="505" spans="1:5">
      <c r="A505" s="173">
        <f t="shared" si="7"/>
        <v>504</v>
      </c>
      <c r="B505" s="176" t="s">
        <v>3512</v>
      </c>
      <c r="C505" s="174" t="s">
        <v>5130</v>
      </c>
      <c r="D505" s="187" t="s">
        <v>5138</v>
      </c>
      <c r="E505" s="180" t="s">
        <v>5139</v>
      </c>
    </row>
    <row r="506" spans="1:5">
      <c r="A506" s="173">
        <f t="shared" si="7"/>
        <v>505</v>
      </c>
      <c r="B506" s="176" t="s">
        <v>3512</v>
      </c>
      <c r="C506" s="174" t="s">
        <v>5130</v>
      </c>
      <c r="D506" s="187" t="s">
        <v>3635</v>
      </c>
      <c r="E506" s="180" t="s">
        <v>5140</v>
      </c>
    </row>
    <row r="507" spans="1:5">
      <c r="A507" s="173">
        <f t="shared" si="7"/>
        <v>506</v>
      </c>
      <c r="B507" s="176" t="s">
        <v>3512</v>
      </c>
      <c r="C507" s="174" t="s">
        <v>5141</v>
      </c>
      <c r="D507" s="187" t="s">
        <v>5142</v>
      </c>
      <c r="E507" s="180" t="s">
        <v>5143</v>
      </c>
    </row>
    <row r="508" spans="1:5">
      <c r="A508" s="173">
        <f t="shared" si="7"/>
        <v>507</v>
      </c>
      <c r="B508" s="176" t="s">
        <v>3512</v>
      </c>
      <c r="C508" s="174" t="s">
        <v>5141</v>
      </c>
      <c r="D508" s="187" t="s">
        <v>5144</v>
      </c>
      <c r="E508" s="180" t="s">
        <v>5145</v>
      </c>
    </row>
    <row r="509" spans="1:5">
      <c r="A509" s="173">
        <f t="shared" si="7"/>
        <v>508</v>
      </c>
      <c r="B509" s="176" t="s">
        <v>3512</v>
      </c>
      <c r="C509" s="174" t="s">
        <v>5146</v>
      </c>
      <c r="D509" s="187" t="s">
        <v>3877</v>
      </c>
      <c r="E509" s="180" t="s">
        <v>3875</v>
      </c>
    </row>
    <row r="510" spans="1:5">
      <c r="A510" s="173">
        <f t="shared" si="7"/>
        <v>509</v>
      </c>
      <c r="B510" s="176" t="s">
        <v>3512</v>
      </c>
      <c r="C510" s="174" t="s">
        <v>5146</v>
      </c>
      <c r="D510" s="187" t="s">
        <v>3874</v>
      </c>
      <c r="E510" s="180" t="s">
        <v>3878</v>
      </c>
    </row>
    <row r="511" spans="1:5">
      <c r="A511" s="173">
        <f t="shared" si="7"/>
        <v>510</v>
      </c>
      <c r="B511" s="176" t="s">
        <v>3512</v>
      </c>
      <c r="C511" s="174" t="s">
        <v>5147</v>
      </c>
      <c r="D511" s="187" t="s">
        <v>3551</v>
      </c>
      <c r="E511" s="180" t="s">
        <v>3552</v>
      </c>
    </row>
    <row r="512" spans="1:5">
      <c r="A512" s="173">
        <f t="shared" si="7"/>
        <v>511</v>
      </c>
      <c r="B512" s="176" t="s">
        <v>3512</v>
      </c>
      <c r="C512" s="174" t="s">
        <v>5147</v>
      </c>
      <c r="D512" s="187" t="s">
        <v>3554</v>
      </c>
      <c r="E512" s="180" t="s">
        <v>3555</v>
      </c>
    </row>
    <row r="513" spans="1:5">
      <c r="A513" s="173">
        <f t="shared" si="7"/>
        <v>512</v>
      </c>
      <c r="B513" s="176" t="s">
        <v>3512</v>
      </c>
      <c r="C513" s="174" t="s">
        <v>5147</v>
      </c>
      <c r="D513" s="187" t="s">
        <v>3528</v>
      </c>
      <c r="E513" s="180" t="s">
        <v>5148</v>
      </c>
    </row>
    <row r="514" spans="1:5">
      <c r="A514" s="173">
        <f t="shared" ref="A514:A577" si="8">ROW()-1</f>
        <v>513</v>
      </c>
      <c r="B514" s="176" t="s">
        <v>3512</v>
      </c>
      <c r="C514" s="174" t="s">
        <v>5147</v>
      </c>
      <c r="D514" s="187" t="s">
        <v>5149</v>
      </c>
      <c r="E514" s="180" t="s">
        <v>5150</v>
      </c>
    </row>
    <row r="515" spans="1:5">
      <c r="A515" s="173">
        <f t="shared" si="8"/>
        <v>514</v>
      </c>
      <c r="B515" s="176" t="s">
        <v>3512</v>
      </c>
      <c r="C515" s="174" t="s">
        <v>5147</v>
      </c>
      <c r="D515" s="187" t="s">
        <v>5151</v>
      </c>
      <c r="E515" s="180" t="s">
        <v>5152</v>
      </c>
    </row>
    <row r="516" spans="1:5">
      <c r="A516" s="173">
        <f t="shared" si="8"/>
        <v>515</v>
      </c>
      <c r="B516" s="176" t="s">
        <v>3512</v>
      </c>
      <c r="C516" s="174" t="s">
        <v>5153</v>
      </c>
      <c r="D516" s="187" t="s">
        <v>5154</v>
      </c>
      <c r="E516" s="180" t="s">
        <v>3854</v>
      </c>
    </row>
    <row r="517" spans="1:5">
      <c r="A517" s="173">
        <f t="shared" si="8"/>
        <v>516</v>
      </c>
      <c r="B517" s="176" t="s">
        <v>3512</v>
      </c>
      <c r="C517" s="174" t="s">
        <v>5153</v>
      </c>
      <c r="D517" s="187" t="s">
        <v>5155</v>
      </c>
      <c r="E517" s="180" t="s">
        <v>3859</v>
      </c>
    </row>
    <row r="518" spans="1:5">
      <c r="A518" s="173">
        <f t="shared" si="8"/>
        <v>517</v>
      </c>
      <c r="B518" s="176" t="s">
        <v>3512</v>
      </c>
      <c r="C518" s="174" t="s">
        <v>5153</v>
      </c>
      <c r="D518" s="187" t="s">
        <v>3528</v>
      </c>
      <c r="E518" s="180" t="s">
        <v>5156</v>
      </c>
    </row>
    <row r="519" spans="1:5">
      <c r="A519" s="173">
        <f t="shared" si="8"/>
        <v>518</v>
      </c>
      <c r="B519" s="176" t="s">
        <v>3512</v>
      </c>
      <c r="C519" s="174" t="s">
        <v>5153</v>
      </c>
      <c r="D519" s="187" t="s">
        <v>5149</v>
      </c>
      <c r="E519" s="180" t="s">
        <v>5157</v>
      </c>
    </row>
    <row r="520" spans="1:5">
      <c r="A520" s="173">
        <f t="shared" si="8"/>
        <v>519</v>
      </c>
      <c r="B520" s="176" t="s">
        <v>3512</v>
      </c>
      <c r="C520" s="174" t="s">
        <v>5153</v>
      </c>
      <c r="D520" s="187" t="s">
        <v>5151</v>
      </c>
      <c r="E520" s="180" t="s">
        <v>5158</v>
      </c>
    </row>
    <row r="521" spans="1:5">
      <c r="A521" s="173">
        <f t="shared" si="8"/>
        <v>520</v>
      </c>
      <c r="B521" s="176" t="s">
        <v>3512</v>
      </c>
      <c r="C521" s="174" t="s">
        <v>5159</v>
      </c>
      <c r="D521" s="187" t="s">
        <v>3554</v>
      </c>
      <c r="E521" s="180" t="s">
        <v>5160</v>
      </c>
    </row>
    <row r="522" spans="1:5">
      <c r="A522" s="173">
        <f t="shared" si="8"/>
        <v>521</v>
      </c>
      <c r="B522" s="176" t="s">
        <v>3512</v>
      </c>
      <c r="C522" s="174" t="s">
        <v>5159</v>
      </c>
      <c r="D522" s="187" t="s">
        <v>3622</v>
      </c>
      <c r="E522" s="180" t="s">
        <v>3623</v>
      </c>
    </row>
    <row r="523" spans="1:5">
      <c r="A523" s="173">
        <f t="shared" si="8"/>
        <v>522</v>
      </c>
      <c r="B523" s="176" t="s">
        <v>3512</v>
      </c>
      <c r="C523" s="174" t="s">
        <v>5159</v>
      </c>
      <c r="D523" s="187" t="s">
        <v>3528</v>
      </c>
      <c r="E523" s="180" t="s">
        <v>5161</v>
      </c>
    </row>
    <row r="524" spans="1:5">
      <c r="A524" s="173">
        <f t="shared" si="8"/>
        <v>523</v>
      </c>
      <c r="B524" s="176" t="s">
        <v>3512</v>
      </c>
      <c r="C524" s="174" t="s">
        <v>5162</v>
      </c>
      <c r="D524" s="187" t="s">
        <v>3554</v>
      </c>
      <c r="E524" s="180" t="s">
        <v>5163</v>
      </c>
    </row>
    <row r="525" spans="1:5">
      <c r="A525" s="173">
        <f t="shared" si="8"/>
        <v>524</v>
      </c>
      <c r="B525" s="176" t="s">
        <v>3512</v>
      </c>
      <c r="C525" s="174" t="s">
        <v>5162</v>
      </c>
      <c r="D525" s="187" t="s">
        <v>3844</v>
      </c>
      <c r="E525" s="180" t="s">
        <v>3845</v>
      </c>
    </row>
    <row r="526" spans="1:5">
      <c r="A526" s="173">
        <f t="shared" si="8"/>
        <v>525</v>
      </c>
      <c r="B526" s="176" t="s">
        <v>3512</v>
      </c>
      <c r="C526" s="174" t="s">
        <v>5162</v>
      </c>
      <c r="D526" s="187" t="s">
        <v>3528</v>
      </c>
      <c r="E526" s="180" t="s">
        <v>5164</v>
      </c>
    </row>
    <row r="527" spans="1:5">
      <c r="A527" s="173">
        <f t="shared" si="8"/>
        <v>526</v>
      </c>
      <c r="B527" s="176" t="s">
        <v>3512</v>
      </c>
      <c r="C527" s="174" t="s">
        <v>5162</v>
      </c>
      <c r="D527" s="187" t="s">
        <v>5149</v>
      </c>
      <c r="E527" s="180" t="s">
        <v>5165</v>
      </c>
    </row>
    <row r="528" spans="1:5">
      <c r="A528" s="173">
        <f t="shared" si="8"/>
        <v>527</v>
      </c>
      <c r="B528" s="176" t="s">
        <v>3512</v>
      </c>
      <c r="C528" s="174" t="s">
        <v>5162</v>
      </c>
      <c r="D528" s="187" t="s">
        <v>5151</v>
      </c>
      <c r="E528" s="180" t="s">
        <v>5166</v>
      </c>
    </row>
    <row r="529" spans="1:5">
      <c r="A529" s="173">
        <f t="shared" si="8"/>
        <v>528</v>
      </c>
      <c r="B529" s="176" t="s">
        <v>3512</v>
      </c>
      <c r="C529" s="174" t="s">
        <v>5167</v>
      </c>
      <c r="D529" s="187" t="s">
        <v>3580</v>
      </c>
      <c r="E529" s="180" t="s">
        <v>3581</v>
      </c>
    </row>
    <row r="530" spans="1:5">
      <c r="A530" s="173">
        <f t="shared" si="8"/>
        <v>529</v>
      </c>
      <c r="B530" s="176" t="s">
        <v>3512</v>
      </c>
      <c r="C530" s="174" t="s">
        <v>5167</v>
      </c>
      <c r="D530" s="187" t="s">
        <v>3528</v>
      </c>
      <c r="E530" s="180" t="s">
        <v>5168</v>
      </c>
    </row>
    <row r="531" spans="1:5">
      <c r="A531" s="173">
        <f t="shared" si="8"/>
        <v>530</v>
      </c>
      <c r="B531" s="176" t="s">
        <v>3512</v>
      </c>
      <c r="C531" s="174" t="s">
        <v>5167</v>
      </c>
      <c r="D531" s="187" t="s">
        <v>3635</v>
      </c>
      <c r="E531" s="180" t="s">
        <v>3636</v>
      </c>
    </row>
    <row r="532" spans="1:5">
      <c r="A532" s="173">
        <f t="shared" si="8"/>
        <v>531</v>
      </c>
      <c r="B532" s="176" t="s">
        <v>3512</v>
      </c>
      <c r="C532" s="174" t="s">
        <v>5169</v>
      </c>
      <c r="D532" s="187" t="s">
        <v>3551</v>
      </c>
      <c r="E532" s="180" t="s">
        <v>5170</v>
      </c>
    </row>
    <row r="533" spans="1:5">
      <c r="A533" s="173">
        <f t="shared" si="8"/>
        <v>532</v>
      </c>
      <c r="B533" s="176" t="s">
        <v>3512</v>
      </c>
      <c r="C533" s="174" t="s">
        <v>5169</v>
      </c>
      <c r="D533" s="187" t="s">
        <v>3554</v>
      </c>
      <c r="E533" s="180" t="s">
        <v>5171</v>
      </c>
    </row>
    <row r="534" spans="1:5">
      <c r="A534" s="173">
        <f t="shared" si="8"/>
        <v>533</v>
      </c>
      <c r="B534" s="176" t="s">
        <v>3512</v>
      </c>
      <c r="C534" s="174" t="s">
        <v>5169</v>
      </c>
      <c r="D534" s="187" t="s">
        <v>3528</v>
      </c>
      <c r="E534" s="180" t="s">
        <v>5172</v>
      </c>
    </row>
    <row r="535" spans="1:5">
      <c r="A535" s="173">
        <f t="shared" si="8"/>
        <v>534</v>
      </c>
      <c r="B535" s="176" t="s">
        <v>3512</v>
      </c>
      <c r="C535" s="174" t="s">
        <v>5169</v>
      </c>
      <c r="D535" s="187" t="s">
        <v>1429</v>
      </c>
      <c r="E535" s="180" t="s">
        <v>5173</v>
      </c>
    </row>
    <row r="536" spans="1:5">
      <c r="A536" s="173">
        <f t="shared" si="8"/>
        <v>535</v>
      </c>
      <c r="B536" s="176" t="s">
        <v>3512</v>
      </c>
      <c r="C536" s="174" t="s">
        <v>5169</v>
      </c>
      <c r="D536" s="187" t="s">
        <v>5174</v>
      </c>
      <c r="E536" s="180" t="s">
        <v>5175</v>
      </c>
    </row>
    <row r="537" spans="1:5">
      <c r="A537" s="173">
        <f t="shared" si="8"/>
        <v>536</v>
      </c>
      <c r="B537" s="176" t="s">
        <v>3512</v>
      </c>
      <c r="C537" s="174" t="s">
        <v>5169</v>
      </c>
      <c r="D537" s="187" t="s">
        <v>5151</v>
      </c>
      <c r="E537" s="180" t="s">
        <v>5176</v>
      </c>
    </row>
    <row r="538" spans="1:5">
      <c r="A538" s="173">
        <f t="shared" si="8"/>
        <v>537</v>
      </c>
      <c r="B538" s="176" t="s">
        <v>3512</v>
      </c>
      <c r="C538" s="174" t="s">
        <v>5169</v>
      </c>
      <c r="D538" s="187" t="s">
        <v>5177</v>
      </c>
      <c r="E538" s="180" t="s">
        <v>5178</v>
      </c>
    </row>
    <row r="539" spans="1:5">
      <c r="A539" s="173">
        <f t="shared" si="8"/>
        <v>538</v>
      </c>
      <c r="B539" s="176" t="s">
        <v>3512</v>
      </c>
      <c r="C539" s="174" t="s">
        <v>5179</v>
      </c>
      <c r="D539" s="187" t="s">
        <v>3662</v>
      </c>
      <c r="E539" s="180" t="s">
        <v>3663</v>
      </c>
    </row>
    <row r="540" spans="1:5">
      <c r="A540" s="173">
        <f t="shared" si="8"/>
        <v>539</v>
      </c>
      <c r="B540" s="176" t="s">
        <v>3512</v>
      </c>
      <c r="C540" s="174" t="s">
        <v>5179</v>
      </c>
      <c r="D540" s="187" t="s">
        <v>5180</v>
      </c>
      <c r="E540" s="180" t="s">
        <v>5181</v>
      </c>
    </row>
    <row r="541" spans="1:5">
      <c r="A541" s="173">
        <f t="shared" si="8"/>
        <v>540</v>
      </c>
      <c r="B541" s="176" t="s">
        <v>3512</v>
      </c>
      <c r="C541" s="174" t="s">
        <v>5179</v>
      </c>
      <c r="D541" s="187" t="s">
        <v>3528</v>
      </c>
      <c r="E541" s="180" t="s">
        <v>5182</v>
      </c>
    </row>
    <row r="542" spans="1:5">
      <c r="A542" s="173">
        <f t="shared" si="8"/>
        <v>541</v>
      </c>
      <c r="B542" s="176" t="s">
        <v>3512</v>
      </c>
      <c r="C542" s="174" t="s">
        <v>5179</v>
      </c>
      <c r="D542" s="187" t="s">
        <v>3635</v>
      </c>
      <c r="E542" s="180" t="s">
        <v>5183</v>
      </c>
    </row>
    <row r="543" spans="1:5">
      <c r="A543" s="173">
        <f t="shared" si="8"/>
        <v>542</v>
      </c>
      <c r="B543" s="176" t="s">
        <v>3512</v>
      </c>
      <c r="C543" s="174" t="s">
        <v>5184</v>
      </c>
      <c r="D543" s="187" t="s">
        <v>3673</v>
      </c>
      <c r="E543" s="180" t="s">
        <v>3674</v>
      </c>
    </row>
    <row r="544" spans="1:5">
      <c r="A544" s="173">
        <f t="shared" si="8"/>
        <v>543</v>
      </c>
      <c r="B544" s="176" t="s">
        <v>3512</v>
      </c>
      <c r="C544" s="174" t="s">
        <v>5184</v>
      </c>
      <c r="D544" s="187" t="s">
        <v>3528</v>
      </c>
      <c r="E544" s="180" t="s">
        <v>5185</v>
      </c>
    </row>
    <row r="545" spans="1:5">
      <c r="A545" s="173">
        <f t="shared" si="8"/>
        <v>544</v>
      </c>
      <c r="B545" s="176" t="s">
        <v>3512</v>
      </c>
      <c r="C545" s="174" t="s">
        <v>5184</v>
      </c>
      <c r="D545" s="187" t="s">
        <v>5186</v>
      </c>
      <c r="E545" s="180" t="s">
        <v>5187</v>
      </c>
    </row>
    <row r="546" spans="1:5">
      <c r="A546" s="173">
        <f t="shared" si="8"/>
        <v>545</v>
      </c>
      <c r="B546" s="176" t="s">
        <v>3512</v>
      </c>
      <c r="C546" s="174" t="s">
        <v>5184</v>
      </c>
      <c r="D546" s="187" t="s">
        <v>3679</v>
      </c>
      <c r="E546" s="180" t="s">
        <v>3680</v>
      </c>
    </row>
    <row r="547" spans="1:5">
      <c r="A547" s="173">
        <f t="shared" si="8"/>
        <v>546</v>
      </c>
      <c r="B547" s="176" t="s">
        <v>3512</v>
      </c>
      <c r="C547" s="174" t="s">
        <v>5188</v>
      </c>
      <c r="D547" s="184" t="s">
        <v>3554</v>
      </c>
      <c r="E547" s="180" t="s">
        <v>5189</v>
      </c>
    </row>
    <row r="548" spans="1:5">
      <c r="A548" s="173">
        <f t="shared" si="8"/>
        <v>547</v>
      </c>
      <c r="B548" s="176" t="s">
        <v>3512</v>
      </c>
      <c r="C548" s="174" t="s">
        <v>5188</v>
      </c>
      <c r="D548" s="184" t="s">
        <v>5190</v>
      </c>
      <c r="E548" s="180" t="s">
        <v>5191</v>
      </c>
    </row>
    <row r="549" spans="1:5">
      <c r="A549" s="173">
        <f t="shared" si="8"/>
        <v>548</v>
      </c>
      <c r="B549" s="176" t="s">
        <v>3512</v>
      </c>
      <c r="C549" s="174" t="s">
        <v>5188</v>
      </c>
      <c r="D549" s="184" t="s">
        <v>5192</v>
      </c>
      <c r="E549" s="180" t="s">
        <v>5193</v>
      </c>
    </row>
    <row r="550" spans="1:5">
      <c r="A550" s="173">
        <f t="shared" si="8"/>
        <v>549</v>
      </c>
      <c r="B550" s="176" t="s">
        <v>3512</v>
      </c>
      <c r="C550" s="174" t="s">
        <v>5194</v>
      </c>
      <c r="D550" s="184" t="s">
        <v>5195</v>
      </c>
      <c r="E550" s="180" t="s">
        <v>3901</v>
      </c>
    </row>
    <row r="551" spans="1:5">
      <c r="A551" s="173">
        <f t="shared" si="8"/>
        <v>550</v>
      </c>
      <c r="B551" s="176" t="s">
        <v>3512</v>
      </c>
      <c r="C551" s="174" t="s">
        <v>5194</v>
      </c>
      <c r="D551" s="184" t="s">
        <v>5196</v>
      </c>
      <c r="E551" s="180" t="s">
        <v>3898</v>
      </c>
    </row>
    <row r="552" spans="1:5">
      <c r="A552" s="173">
        <f t="shared" si="8"/>
        <v>551</v>
      </c>
      <c r="B552" s="176" t="s">
        <v>3512</v>
      </c>
      <c r="C552" s="184" t="s">
        <v>5197</v>
      </c>
      <c r="D552" s="181" t="s">
        <v>5198</v>
      </c>
      <c r="E552" s="180" t="s">
        <v>5199</v>
      </c>
    </row>
    <row r="553" spans="1:5">
      <c r="A553" s="173">
        <f t="shared" si="8"/>
        <v>552</v>
      </c>
      <c r="B553" s="176" t="s">
        <v>3512</v>
      </c>
      <c r="C553" s="184" t="s">
        <v>5197</v>
      </c>
      <c r="D553" s="181" t="s">
        <v>5196</v>
      </c>
      <c r="E553" s="180" t="s">
        <v>5200</v>
      </c>
    </row>
    <row r="554" spans="1:5">
      <c r="A554" s="173">
        <f t="shared" si="8"/>
        <v>553</v>
      </c>
      <c r="B554" s="176" t="s">
        <v>3512</v>
      </c>
      <c r="C554" s="184" t="s">
        <v>5197</v>
      </c>
      <c r="D554" s="181" t="s">
        <v>5149</v>
      </c>
      <c r="E554" s="180" t="s">
        <v>3905</v>
      </c>
    </row>
    <row r="555" spans="1:5">
      <c r="A555" s="173">
        <f t="shared" si="8"/>
        <v>554</v>
      </c>
      <c r="B555" s="176" t="s">
        <v>3512</v>
      </c>
      <c r="C555" s="184" t="s">
        <v>5201</v>
      </c>
      <c r="D555" s="181" t="s">
        <v>3520</v>
      </c>
      <c r="E555" s="180" t="s">
        <v>3920</v>
      </c>
    </row>
    <row r="556" spans="1:5">
      <c r="A556" s="173">
        <f t="shared" si="8"/>
        <v>555</v>
      </c>
      <c r="B556" s="176" t="s">
        <v>3512</v>
      </c>
      <c r="C556" s="184" t="s">
        <v>5201</v>
      </c>
      <c r="D556" s="181" t="s">
        <v>3923</v>
      </c>
      <c r="E556" s="180" t="s">
        <v>3924</v>
      </c>
    </row>
    <row r="557" spans="1:5">
      <c r="A557" s="173">
        <f t="shared" si="8"/>
        <v>556</v>
      </c>
      <c r="B557" s="176" t="s">
        <v>3512</v>
      </c>
      <c r="C557" s="184" t="s">
        <v>5201</v>
      </c>
      <c r="D557" s="181" t="s">
        <v>5202</v>
      </c>
      <c r="E557" s="180" t="s">
        <v>5203</v>
      </c>
    </row>
    <row r="558" spans="1:5">
      <c r="A558" s="173">
        <f t="shared" si="8"/>
        <v>557</v>
      </c>
      <c r="B558" s="176" t="s">
        <v>3512</v>
      </c>
      <c r="C558" s="184" t="s">
        <v>5201</v>
      </c>
      <c r="D558" s="184" t="s">
        <v>5204</v>
      </c>
      <c r="E558" s="180" t="s">
        <v>3915</v>
      </c>
    </row>
    <row r="559" spans="1:5">
      <c r="A559" s="173">
        <f t="shared" si="8"/>
        <v>558</v>
      </c>
      <c r="B559" s="176" t="s">
        <v>3512</v>
      </c>
      <c r="C559" s="184" t="s">
        <v>5201</v>
      </c>
      <c r="D559" s="181" t="s">
        <v>5205</v>
      </c>
      <c r="E559" s="180" t="s">
        <v>5206</v>
      </c>
    </row>
    <row r="560" spans="1:5">
      <c r="A560" s="173">
        <f t="shared" si="8"/>
        <v>559</v>
      </c>
      <c r="B560" s="176" t="s">
        <v>3512</v>
      </c>
      <c r="C560" s="184" t="s">
        <v>5201</v>
      </c>
      <c r="D560" s="184" t="s">
        <v>5117</v>
      </c>
      <c r="E560" s="180" t="s">
        <v>3928</v>
      </c>
    </row>
    <row r="561" spans="1:5">
      <c r="A561" s="173">
        <f t="shared" si="8"/>
        <v>560</v>
      </c>
      <c r="B561" s="176" t="s">
        <v>3512</v>
      </c>
      <c r="C561" s="184" t="s">
        <v>5207</v>
      </c>
      <c r="D561" s="184" t="s">
        <v>5208</v>
      </c>
      <c r="E561" s="180" t="s">
        <v>4215</v>
      </c>
    </row>
    <row r="562" spans="1:5">
      <c r="A562" s="173">
        <f t="shared" si="8"/>
        <v>561</v>
      </c>
      <c r="B562" s="176" t="s">
        <v>3512</v>
      </c>
      <c r="C562" s="184" t="s">
        <v>5209</v>
      </c>
      <c r="D562" s="184" t="s">
        <v>4091</v>
      </c>
      <c r="E562" s="180" t="s">
        <v>4092</v>
      </c>
    </row>
    <row r="563" spans="1:5">
      <c r="A563" s="173">
        <f t="shared" si="8"/>
        <v>562</v>
      </c>
      <c r="B563" s="176" t="s">
        <v>3512</v>
      </c>
      <c r="C563" s="184" t="s">
        <v>5210</v>
      </c>
      <c r="D563" s="184" t="s">
        <v>4218</v>
      </c>
      <c r="E563" s="180" t="s">
        <v>4219</v>
      </c>
    </row>
    <row r="564" spans="1:5">
      <c r="A564" s="173">
        <f t="shared" si="8"/>
        <v>563</v>
      </c>
      <c r="B564" s="176" t="s">
        <v>3512</v>
      </c>
      <c r="C564" s="184" t="s">
        <v>5210</v>
      </c>
      <c r="D564" s="184" t="s">
        <v>4221</v>
      </c>
      <c r="E564" s="180" t="s">
        <v>4222</v>
      </c>
    </row>
    <row r="565" spans="1:5">
      <c r="A565" s="173">
        <f t="shared" si="8"/>
        <v>564</v>
      </c>
      <c r="B565" s="176" t="s">
        <v>3512</v>
      </c>
      <c r="C565" s="184" t="s">
        <v>5210</v>
      </c>
      <c r="D565" s="184" t="s">
        <v>4224</v>
      </c>
      <c r="E565" s="180" t="s">
        <v>4225</v>
      </c>
    </row>
    <row r="566" spans="1:5">
      <c r="A566" s="173">
        <f t="shared" si="8"/>
        <v>565</v>
      </c>
      <c r="B566" s="176" t="s">
        <v>3512</v>
      </c>
      <c r="C566" s="184" t="s">
        <v>5210</v>
      </c>
      <c r="D566" s="184" t="s">
        <v>4087</v>
      </c>
      <c r="E566" s="180" t="s">
        <v>4088</v>
      </c>
    </row>
    <row r="567" spans="1:5">
      <c r="A567" s="173">
        <f t="shared" si="8"/>
        <v>566</v>
      </c>
      <c r="B567" s="176" t="s">
        <v>3512</v>
      </c>
      <c r="C567" s="184" t="s">
        <v>5211</v>
      </c>
      <c r="D567" s="184" t="s">
        <v>5212</v>
      </c>
      <c r="E567" s="180" t="s">
        <v>4232</v>
      </c>
    </row>
    <row r="568" spans="1:5">
      <c r="A568" s="173">
        <f t="shared" si="8"/>
        <v>567</v>
      </c>
      <c r="B568" s="176" t="s">
        <v>3512</v>
      </c>
      <c r="C568" s="184" t="s">
        <v>5211</v>
      </c>
      <c r="D568" s="184" t="s">
        <v>5213</v>
      </c>
      <c r="E568" s="180" t="s">
        <v>5214</v>
      </c>
    </row>
    <row r="569" spans="1:5">
      <c r="A569" s="173">
        <f t="shared" si="8"/>
        <v>568</v>
      </c>
      <c r="B569" s="176" t="s">
        <v>3512</v>
      </c>
      <c r="C569" s="184" t="s">
        <v>5211</v>
      </c>
      <c r="D569" s="184" t="s">
        <v>5215</v>
      </c>
      <c r="E569" s="180" t="s">
        <v>4237</v>
      </c>
    </row>
    <row r="570" spans="1:5">
      <c r="A570" s="173">
        <f t="shared" si="8"/>
        <v>569</v>
      </c>
      <c r="B570" s="176" t="s">
        <v>3512</v>
      </c>
      <c r="C570" s="184" t="s">
        <v>5211</v>
      </c>
      <c r="D570" s="181" t="s">
        <v>613</v>
      </c>
      <c r="E570" s="180" t="s">
        <v>4229</v>
      </c>
    </row>
    <row r="571" spans="1:5">
      <c r="A571" s="173">
        <f t="shared" si="8"/>
        <v>570</v>
      </c>
      <c r="B571" s="176" t="s">
        <v>3512</v>
      </c>
      <c r="C571" s="184" t="s">
        <v>5211</v>
      </c>
      <c r="D571" s="181" t="s">
        <v>5216</v>
      </c>
      <c r="E571" s="180" t="s">
        <v>4240</v>
      </c>
    </row>
    <row r="572" spans="1:5">
      <c r="A572" s="173">
        <f t="shared" si="8"/>
        <v>571</v>
      </c>
      <c r="B572" s="176" t="s">
        <v>3512</v>
      </c>
      <c r="C572" s="184" t="s">
        <v>5211</v>
      </c>
      <c r="D572" s="181" t="s">
        <v>5217</v>
      </c>
      <c r="E572" s="180" t="s">
        <v>5218</v>
      </c>
    </row>
    <row r="573" spans="1:5">
      <c r="A573" s="173">
        <f t="shared" si="8"/>
        <v>572</v>
      </c>
      <c r="B573" s="188" t="s">
        <v>3512</v>
      </c>
      <c r="C573" s="184" t="s">
        <v>5219</v>
      </c>
      <c r="D573" s="181" t="s">
        <v>5220</v>
      </c>
      <c r="E573" s="180" t="s">
        <v>5221</v>
      </c>
    </row>
    <row r="574" spans="1:5">
      <c r="A574" s="173">
        <f t="shared" si="8"/>
        <v>573</v>
      </c>
      <c r="B574" s="188" t="s">
        <v>3512</v>
      </c>
      <c r="C574" s="184" t="s">
        <v>5219</v>
      </c>
      <c r="D574" s="184" t="s">
        <v>5222</v>
      </c>
      <c r="E574" s="180" t="s">
        <v>4254</v>
      </c>
    </row>
    <row r="575" spans="1:5">
      <c r="A575" s="173">
        <f t="shared" si="8"/>
        <v>574</v>
      </c>
      <c r="B575" s="188" t="s">
        <v>3512</v>
      </c>
      <c r="C575" s="184" t="s">
        <v>5219</v>
      </c>
      <c r="D575" s="181" t="s">
        <v>613</v>
      </c>
      <c r="E575" s="180" t="s">
        <v>5223</v>
      </c>
    </row>
    <row r="576" spans="1:5">
      <c r="A576" s="173">
        <f t="shared" si="8"/>
        <v>575</v>
      </c>
      <c r="B576" s="176" t="s">
        <v>3512</v>
      </c>
      <c r="C576" s="184" t="s">
        <v>5219</v>
      </c>
      <c r="D576" s="181" t="s">
        <v>5224</v>
      </c>
      <c r="E576" s="180" t="s">
        <v>4245</v>
      </c>
    </row>
    <row r="577" spans="1:5">
      <c r="A577" s="173">
        <f t="shared" si="8"/>
        <v>576</v>
      </c>
      <c r="B577" s="176" t="s">
        <v>3512</v>
      </c>
      <c r="C577" s="184" t="s">
        <v>5219</v>
      </c>
      <c r="D577" s="181" t="s">
        <v>3850</v>
      </c>
      <c r="E577" s="180" t="s">
        <v>3851</v>
      </c>
    </row>
    <row r="578" spans="1:5">
      <c r="A578" s="173">
        <f t="shared" ref="A578:A641" si="9">ROW()-1</f>
        <v>577</v>
      </c>
      <c r="B578" s="176" t="s">
        <v>3512</v>
      </c>
      <c r="C578" s="184" t="s">
        <v>5219</v>
      </c>
      <c r="D578" s="181" t="s">
        <v>5225</v>
      </c>
      <c r="E578" s="180" t="s">
        <v>4150</v>
      </c>
    </row>
    <row r="579" spans="1:5">
      <c r="A579" s="173">
        <f t="shared" si="9"/>
        <v>578</v>
      </c>
      <c r="B579" s="176" t="s">
        <v>3512</v>
      </c>
      <c r="C579" s="184" t="s">
        <v>5219</v>
      </c>
      <c r="D579" s="181" t="s">
        <v>4247</v>
      </c>
      <c r="E579" s="180" t="s">
        <v>4248</v>
      </c>
    </row>
    <row r="580" spans="1:5">
      <c r="A580" s="173">
        <f t="shared" si="9"/>
        <v>579</v>
      </c>
      <c r="B580" s="176" t="s">
        <v>3512</v>
      </c>
      <c r="C580" s="184" t="s">
        <v>5219</v>
      </c>
      <c r="D580" s="181" t="s">
        <v>3847</v>
      </c>
      <c r="E580" s="180" t="s">
        <v>4251</v>
      </c>
    </row>
    <row r="581" spans="1:5">
      <c r="A581" s="173">
        <f t="shared" si="9"/>
        <v>580</v>
      </c>
      <c r="B581" s="176" t="s">
        <v>3512</v>
      </c>
      <c r="C581" s="184" t="s">
        <v>5219</v>
      </c>
      <c r="D581" s="181" t="s">
        <v>4261</v>
      </c>
      <c r="E581" s="180" t="s">
        <v>3547</v>
      </c>
    </row>
    <row r="582" spans="1:5">
      <c r="A582" s="173">
        <f t="shared" si="9"/>
        <v>581</v>
      </c>
      <c r="B582" s="176" t="s">
        <v>3512</v>
      </c>
      <c r="C582" s="184" t="s">
        <v>5226</v>
      </c>
      <c r="D582" s="181" t="s">
        <v>4256</v>
      </c>
      <c r="E582" s="180" t="s">
        <v>4257</v>
      </c>
    </row>
    <row r="583" spans="1:5">
      <c r="A583" s="173">
        <f t="shared" si="9"/>
        <v>582</v>
      </c>
      <c r="B583" s="176" t="s">
        <v>3512</v>
      </c>
      <c r="C583" s="184" t="s">
        <v>5226</v>
      </c>
      <c r="D583" s="181" t="s">
        <v>5227</v>
      </c>
      <c r="E583" s="180" t="s">
        <v>4096</v>
      </c>
    </row>
    <row r="584" spans="1:5">
      <c r="A584" s="173">
        <f t="shared" si="9"/>
        <v>583</v>
      </c>
      <c r="B584" s="176" t="s">
        <v>3512</v>
      </c>
      <c r="C584" s="184" t="s">
        <v>5226</v>
      </c>
      <c r="D584" s="181" t="s">
        <v>5228</v>
      </c>
      <c r="E584" s="180" t="s">
        <v>4139</v>
      </c>
    </row>
    <row r="585" spans="1:5">
      <c r="A585" s="173">
        <f t="shared" si="9"/>
        <v>584</v>
      </c>
      <c r="B585" s="176" t="s">
        <v>3512</v>
      </c>
      <c r="C585" s="184" t="s">
        <v>5226</v>
      </c>
      <c r="D585" s="181" t="s">
        <v>5229</v>
      </c>
      <c r="E585" s="180" t="s">
        <v>4144</v>
      </c>
    </row>
    <row r="586" spans="1:5">
      <c r="A586" s="173">
        <f t="shared" si="9"/>
        <v>585</v>
      </c>
      <c r="B586" s="176" t="s">
        <v>3512</v>
      </c>
      <c r="C586" s="184" t="s">
        <v>5226</v>
      </c>
      <c r="D586" s="181" t="s">
        <v>214</v>
      </c>
      <c r="E586" s="180" t="s">
        <v>4259</v>
      </c>
    </row>
    <row r="587" spans="1:5">
      <c r="A587" s="173">
        <f t="shared" si="9"/>
        <v>586</v>
      </c>
      <c r="B587" s="176" t="s">
        <v>3512</v>
      </c>
      <c r="C587" s="184" t="s">
        <v>5226</v>
      </c>
      <c r="D587" s="181" t="s">
        <v>5230</v>
      </c>
      <c r="E587" s="180" t="s">
        <v>4115</v>
      </c>
    </row>
    <row r="588" spans="1:5">
      <c r="A588" s="173">
        <f t="shared" si="9"/>
        <v>587</v>
      </c>
      <c r="B588" s="176" t="s">
        <v>3512</v>
      </c>
      <c r="C588" s="184" t="s">
        <v>5231</v>
      </c>
      <c r="D588" s="181" t="s">
        <v>5112</v>
      </c>
      <c r="E588" s="180" t="s">
        <v>4265</v>
      </c>
    </row>
    <row r="589" spans="1:5">
      <c r="A589" s="173">
        <f t="shared" si="9"/>
        <v>588</v>
      </c>
      <c r="B589" s="188" t="s">
        <v>3512</v>
      </c>
      <c r="C589" s="184" t="s">
        <v>5231</v>
      </c>
      <c r="D589" s="184" t="s">
        <v>5232</v>
      </c>
      <c r="E589" s="180" t="s">
        <v>4271</v>
      </c>
    </row>
    <row r="590" spans="1:5">
      <c r="A590" s="173">
        <f t="shared" si="9"/>
        <v>589</v>
      </c>
      <c r="B590" s="188" t="s">
        <v>3512</v>
      </c>
      <c r="C590" s="184" t="s">
        <v>5231</v>
      </c>
      <c r="D590" s="184" t="s">
        <v>5233</v>
      </c>
      <c r="E590" s="180" t="s">
        <v>4268</v>
      </c>
    </row>
    <row r="591" spans="1:5">
      <c r="A591" s="173">
        <f t="shared" si="9"/>
        <v>590</v>
      </c>
      <c r="B591" s="188" t="s">
        <v>3512</v>
      </c>
      <c r="C591" s="184" t="s">
        <v>5231</v>
      </c>
      <c r="D591" s="184" t="s">
        <v>5234</v>
      </c>
      <c r="E591" s="180" t="s">
        <v>4274</v>
      </c>
    </row>
    <row r="592" spans="1:5">
      <c r="A592" s="173">
        <f t="shared" si="9"/>
        <v>591</v>
      </c>
      <c r="B592" s="188" t="s">
        <v>3512</v>
      </c>
      <c r="C592" s="176" t="s">
        <v>5235</v>
      </c>
      <c r="D592" s="184" t="s">
        <v>5112</v>
      </c>
      <c r="E592" s="180" t="s">
        <v>4279</v>
      </c>
    </row>
    <row r="593" spans="1:5">
      <c r="A593" s="173">
        <f t="shared" si="9"/>
        <v>592</v>
      </c>
      <c r="B593" s="188" t="s">
        <v>3512</v>
      </c>
      <c r="C593" s="176" t="s">
        <v>5235</v>
      </c>
      <c r="D593" s="181" t="s">
        <v>5236</v>
      </c>
      <c r="E593" s="180" t="s">
        <v>4163</v>
      </c>
    </row>
    <row r="594" spans="1:5">
      <c r="A594" s="173">
        <f t="shared" si="9"/>
        <v>593</v>
      </c>
      <c r="B594" s="188" t="s">
        <v>3512</v>
      </c>
      <c r="C594" s="176" t="s">
        <v>5235</v>
      </c>
      <c r="D594" s="181" t="s">
        <v>5237</v>
      </c>
      <c r="E594" s="180" t="s">
        <v>4286</v>
      </c>
    </row>
    <row r="595" spans="1:5">
      <c r="A595" s="173">
        <f t="shared" si="9"/>
        <v>594</v>
      </c>
      <c r="B595" s="188" t="s">
        <v>3512</v>
      </c>
      <c r="C595" s="176" t="s">
        <v>5238</v>
      </c>
      <c r="D595" s="184" t="s">
        <v>5239</v>
      </c>
      <c r="E595" s="180" t="s">
        <v>4169</v>
      </c>
    </row>
    <row r="596" spans="1:5">
      <c r="A596" s="173">
        <f t="shared" si="9"/>
        <v>595</v>
      </c>
      <c r="B596" s="188" t="s">
        <v>3512</v>
      </c>
      <c r="C596" s="176" t="s">
        <v>5240</v>
      </c>
      <c r="D596" s="184" t="s">
        <v>5119</v>
      </c>
      <c r="E596" s="180" t="s">
        <v>4173</v>
      </c>
    </row>
    <row r="597" spans="1:5">
      <c r="A597" s="173">
        <f t="shared" si="9"/>
        <v>596</v>
      </c>
      <c r="B597" s="188" t="s">
        <v>3512</v>
      </c>
      <c r="C597" s="176" t="s">
        <v>5240</v>
      </c>
      <c r="D597" s="184" t="s">
        <v>5241</v>
      </c>
      <c r="E597" s="180" t="s">
        <v>4178</v>
      </c>
    </row>
    <row r="598" spans="1:5">
      <c r="A598" s="173">
        <f t="shared" si="9"/>
        <v>597</v>
      </c>
      <c r="B598" s="188" t="s">
        <v>3512</v>
      </c>
      <c r="C598" s="176" t="s">
        <v>5242</v>
      </c>
      <c r="D598" s="181" t="s">
        <v>5243</v>
      </c>
      <c r="E598" s="180" t="s">
        <v>4188</v>
      </c>
    </row>
    <row r="599" spans="1:5">
      <c r="A599" s="173">
        <f t="shared" si="9"/>
        <v>598</v>
      </c>
      <c r="B599" s="188" t="s">
        <v>3512</v>
      </c>
      <c r="C599" s="176" t="s">
        <v>5242</v>
      </c>
      <c r="D599" s="181" t="s">
        <v>5244</v>
      </c>
      <c r="E599" s="180" t="s">
        <v>4191</v>
      </c>
    </row>
    <row r="600" spans="1:5">
      <c r="A600" s="173">
        <f t="shared" si="9"/>
        <v>599</v>
      </c>
      <c r="B600" s="188" t="s">
        <v>3512</v>
      </c>
      <c r="C600" s="176" t="s">
        <v>5242</v>
      </c>
      <c r="D600" s="184" t="s">
        <v>900</v>
      </c>
      <c r="E600" s="180" t="s">
        <v>4210</v>
      </c>
    </row>
    <row r="601" spans="1:5">
      <c r="A601" s="173">
        <f t="shared" si="9"/>
        <v>600</v>
      </c>
      <c r="B601" s="188" t="s">
        <v>3512</v>
      </c>
      <c r="C601" s="176" t="s">
        <v>5242</v>
      </c>
      <c r="D601" s="184" t="s">
        <v>4200</v>
      </c>
      <c r="E601" s="180" t="s">
        <v>4201</v>
      </c>
    </row>
    <row r="602" spans="1:5">
      <c r="A602" s="173">
        <f t="shared" si="9"/>
        <v>601</v>
      </c>
      <c r="B602" s="188" t="s">
        <v>3512</v>
      </c>
      <c r="C602" s="176" t="s">
        <v>5242</v>
      </c>
      <c r="D602" s="184" t="s">
        <v>4203</v>
      </c>
      <c r="E602" s="180" t="s">
        <v>4204</v>
      </c>
    </row>
    <row r="603" spans="1:5">
      <c r="A603" s="173">
        <f t="shared" si="9"/>
        <v>602</v>
      </c>
      <c r="B603" s="188" t="s">
        <v>3512</v>
      </c>
      <c r="C603" s="176" t="s">
        <v>5245</v>
      </c>
      <c r="D603" s="184" t="s">
        <v>5227</v>
      </c>
      <c r="E603" s="180" t="s">
        <v>4302</v>
      </c>
    </row>
    <row r="604" spans="1:5">
      <c r="A604" s="173">
        <f t="shared" si="9"/>
        <v>603</v>
      </c>
      <c r="B604" s="188" t="s">
        <v>3512</v>
      </c>
      <c r="C604" s="176" t="s">
        <v>5245</v>
      </c>
      <c r="D604" s="184" t="s">
        <v>5229</v>
      </c>
      <c r="E604" s="180" t="s">
        <v>5246</v>
      </c>
    </row>
    <row r="605" spans="1:5">
      <c r="A605" s="173">
        <f t="shared" si="9"/>
        <v>604</v>
      </c>
      <c r="B605" s="188" t="s">
        <v>3512</v>
      </c>
      <c r="C605" s="176" t="s">
        <v>5245</v>
      </c>
      <c r="D605" s="184" t="s">
        <v>5228</v>
      </c>
      <c r="E605" s="180" t="s">
        <v>4306</v>
      </c>
    </row>
    <row r="606" spans="1:5">
      <c r="A606" s="173">
        <f t="shared" si="9"/>
        <v>605</v>
      </c>
      <c r="B606" s="188" t="s">
        <v>3512</v>
      </c>
      <c r="C606" s="176" t="s">
        <v>5247</v>
      </c>
      <c r="D606" s="184" t="s">
        <v>5248</v>
      </c>
      <c r="E606" s="180" t="s">
        <v>4297</v>
      </c>
    </row>
    <row r="607" spans="1:5">
      <c r="A607" s="173">
        <f t="shared" si="9"/>
        <v>606</v>
      </c>
      <c r="B607" s="188" t="s">
        <v>3512</v>
      </c>
      <c r="C607" s="176" t="s">
        <v>5247</v>
      </c>
      <c r="D607" s="184" t="s">
        <v>5249</v>
      </c>
      <c r="E607" s="180" t="s">
        <v>4208</v>
      </c>
    </row>
    <row r="608" spans="1:5">
      <c r="A608" s="173">
        <f t="shared" si="9"/>
        <v>607</v>
      </c>
      <c r="B608" s="188" t="s">
        <v>3512</v>
      </c>
      <c r="C608" s="176" t="s">
        <v>5250</v>
      </c>
      <c r="D608" s="184" t="s">
        <v>613</v>
      </c>
      <c r="E608" s="180" t="s">
        <v>4291</v>
      </c>
    </row>
    <row r="609" spans="1:5">
      <c r="A609" s="173">
        <f t="shared" si="9"/>
        <v>608</v>
      </c>
      <c r="B609" s="188" t="s">
        <v>3512</v>
      </c>
      <c r="C609" s="176" t="s">
        <v>5250</v>
      </c>
      <c r="D609" s="184" t="s">
        <v>906</v>
      </c>
      <c r="E609" s="180" t="s">
        <v>4294</v>
      </c>
    </row>
    <row r="610" spans="1:5">
      <c r="A610" s="173">
        <f t="shared" si="9"/>
        <v>609</v>
      </c>
      <c r="B610" s="188" t="s">
        <v>3512</v>
      </c>
      <c r="C610" s="176" t="s">
        <v>5250</v>
      </c>
      <c r="D610" s="184" t="s">
        <v>4737</v>
      </c>
      <c r="E610" s="180" t="s">
        <v>4665</v>
      </c>
    </row>
    <row r="611" spans="1:5">
      <c r="A611" s="173">
        <f t="shared" si="9"/>
        <v>610</v>
      </c>
      <c r="B611" s="188" t="s">
        <v>3512</v>
      </c>
      <c r="C611" s="176" t="s">
        <v>5251</v>
      </c>
      <c r="D611" s="184" t="s">
        <v>5252</v>
      </c>
      <c r="E611" s="180" t="s">
        <v>4195</v>
      </c>
    </row>
    <row r="612" spans="1:5">
      <c r="A612" s="173">
        <f t="shared" si="9"/>
        <v>611</v>
      </c>
      <c r="B612" s="188" t="s">
        <v>3512</v>
      </c>
      <c r="C612" s="176" t="s">
        <v>5251</v>
      </c>
      <c r="D612" s="184" t="s">
        <v>5253</v>
      </c>
      <c r="E612" s="180" t="s">
        <v>4198</v>
      </c>
    </row>
    <row r="613" spans="1:5">
      <c r="A613" s="173">
        <f t="shared" si="9"/>
        <v>612</v>
      </c>
      <c r="B613" s="188" t="s">
        <v>3512</v>
      </c>
      <c r="C613" s="174" t="s">
        <v>5254</v>
      </c>
      <c r="D613" s="181" t="s">
        <v>4314</v>
      </c>
      <c r="E613" s="180" t="s">
        <v>4312</v>
      </c>
    </row>
    <row r="614" spans="1:5">
      <c r="A614" s="173">
        <f t="shared" si="9"/>
        <v>613</v>
      </c>
      <c r="B614" s="188" t="s">
        <v>3512</v>
      </c>
      <c r="C614" s="174" t="s">
        <v>5254</v>
      </c>
      <c r="D614" s="181" t="s">
        <v>4321</v>
      </c>
      <c r="E614" s="180" t="s">
        <v>4322</v>
      </c>
    </row>
    <row r="615" spans="1:5">
      <c r="A615" s="173">
        <f t="shared" si="9"/>
        <v>614</v>
      </c>
      <c r="B615" s="188" t="s">
        <v>3512</v>
      </c>
      <c r="C615" s="174" t="s">
        <v>5254</v>
      </c>
      <c r="D615" s="181" t="s">
        <v>4318</v>
      </c>
      <c r="E615" s="180" t="s">
        <v>4319</v>
      </c>
    </row>
    <row r="616" spans="1:5">
      <c r="A616" s="173">
        <f t="shared" si="9"/>
        <v>615</v>
      </c>
      <c r="B616" s="188" t="s">
        <v>3512</v>
      </c>
      <c r="C616" s="174" t="s">
        <v>5255</v>
      </c>
      <c r="D616" s="181" t="s">
        <v>4329</v>
      </c>
      <c r="E616" s="180" t="s">
        <v>4327</v>
      </c>
    </row>
    <row r="617" spans="1:5">
      <c r="A617" s="173">
        <f t="shared" si="9"/>
        <v>616</v>
      </c>
      <c r="B617" s="188" t="s">
        <v>3512</v>
      </c>
      <c r="C617" s="174" t="s">
        <v>5255</v>
      </c>
      <c r="D617" s="181" t="s">
        <v>4331</v>
      </c>
      <c r="E617" s="180" t="s">
        <v>4332</v>
      </c>
    </row>
    <row r="618" spans="1:5">
      <c r="A618" s="173">
        <f t="shared" si="9"/>
        <v>617</v>
      </c>
      <c r="B618" s="188" t="s">
        <v>3512</v>
      </c>
      <c r="C618" s="174" t="s">
        <v>5255</v>
      </c>
      <c r="D618" s="181" t="s">
        <v>4334</v>
      </c>
      <c r="E618" s="180" t="s">
        <v>4335</v>
      </c>
    </row>
    <row r="619" spans="1:5">
      <c r="A619" s="173">
        <f t="shared" si="9"/>
        <v>618</v>
      </c>
      <c r="B619" s="188" t="s">
        <v>3512</v>
      </c>
      <c r="C619" s="174" t="s">
        <v>5255</v>
      </c>
      <c r="D619" s="181" t="s">
        <v>4337</v>
      </c>
      <c r="E619" s="180" t="s">
        <v>4338</v>
      </c>
    </row>
    <row r="620" spans="1:5">
      <c r="A620" s="173">
        <f t="shared" si="9"/>
        <v>619</v>
      </c>
      <c r="B620" s="188" t="s">
        <v>3512</v>
      </c>
      <c r="C620" s="174" t="s">
        <v>5256</v>
      </c>
      <c r="D620" s="181" t="s">
        <v>5257</v>
      </c>
      <c r="E620" s="180" t="s">
        <v>4342</v>
      </c>
    </row>
    <row r="621" spans="1:5">
      <c r="A621" s="173">
        <f t="shared" si="9"/>
        <v>620</v>
      </c>
      <c r="B621" s="188" t="s">
        <v>3512</v>
      </c>
      <c r="C621" s="174" t="s">
        <v>5256</v>
      </c>
      <c r="D621" s="181" t="s">
        <v>3673</v>
      </c>
      <c r="E621" s="180" t="s">
        <v>4344</v>
      </c>
    </row>
    <row r="622" spans="1:5">
      <c r="A622" s="173">
        <f t="shared" si="9"/>
        <v>621</v>
      </c>
      <c r="B622" s="188" t="s">
        <v>3512</v>
      </c>
      <c r="C622" s="174" t="s">
        <v>5258</v>
      </c>
      <c r="D622" s="181" t="s">
        <v>5259</v>
      </c>
      <c r="E622" s="180" t="s">
        <v>5260</v>
      </c>
    </row>
    <row r="623" spans="1:5">
      <c r="A623" s="173">
        <f t="shared" si="9"/>
        <v>622</v>
      </c>
      <c r="B623" s="188" t="s">
        <v>3512</v>
      </c>
      <c r="C623" s="174" t="s">
        <v>5258</v>
      </c>
      <c r="D623" s="181" t="s">
        <v>4293</v>
      </c>
      <c r="E623" s="180" t="s">
        <v>5261</v>
      </c>
    </row>
    <row r="624" spans="1:5">
      <c r="A624" s="173">
        <f t="shared" si="9"/>
        <v>623</v>
      </c>
      <c r="B624" s="188" t="s">
        <v>3512</v>
      </c>
      <c r="C624" s="174" t="s">
        <v>5262</v>
      </c>
      <c r="D624" s="181" t="s">
        <v>4347</v>
      </c>
      <c r="E624" s="180" t="s">
        <v>4348</v>
      </c>
    </row>
    <row r="625" spans="1:5">
      <c r="A625" s="173">
        <f t="shared" si="9"/>
        <v>624</v>
      </c>
      <c r="B625" s="188" t="s">
        <v>3512</v>
      </c>
      <c r="C625" s="174" t="s">
        <v>5262</v>
      </c>
      <c r="D625" s="181" t="s">
        <v>5263</v>
      </c>
      <c r="E625" s="180" t="s">
        <v>4351</v>
      </c>
    </row>
    <row r="626" spans="1:5">
      <c r="A626" s="173">
        <f t="shared" si="9"/>
        <v>625</v>
      </c>
      <c r="B626" s="188" t="s">
        <v>3512</v>
      </c>
      <c r="C626" s="174" t="s">
        <v>5262</v>
      </c>
      <c r="D626" s="181" t="s">
        <v>3679</v>
      </c>
      <c r="E626" s="180" t="s">
        <v>4353</v>
      </c>
    </row>
    <row r="627" spans="1:5">
      <c r="A627" s="173">
        <f t="shared" si="9"/>
        <v>626</v>
      </c>
      <c r="B627" s="188" t="s">
        <v>3512</v>
      </c>
      <c r="C627" s="174" t="s">
        <v>5264</v>
      </c>
      <c r="D627" s="181" t="s">
        <v>5265</v>
      </c>
      <c r="E627" s="180" t="s">
        <v>4357</v>
      </c>
    </row>
    <row r="628" spans="1:5">
      <c r="A628" s="173">
        <f t="shared" si="9"/>
        <v>627</v>
      </c>
      <c r="B628" s="188" t="s">
        <v>3512</v>
      </c>
      <c r="C628" s="184" t="s">
        <v>5264</v>
      </c>
      <c r="D628" s="181" t="s">
        <v>4359</v>
      </c>
      <c r="E628" s="180" t="s">
        <v>4360</v>
      </c>
    </row>
    <row r="629" spans="1:5">
      <c r="A629" s="173">
        <f t="shared" si="9"/>
        <v>628</v>
      </c>
      <c r="B629" s="188" t="s">
        <v>3512</v>
      </c>
      <c r="C629" s="184" t="s">
        <v>5266</v>
      </c>
      <c r="D629" s="181" t="s">
        <v>5267</v>
      </c>
      <c r="E629" s="180" t="s">
        <v>4364</v>
      </c>
    </row>
    <row r="630" spans="1:5">
      <c r="A630" s="173">
        <f t="shared" si="9"/>
        <v>629</v>
      </c>
      <c r="B630" s="188" t="s">
        <v>3512</v>
      </c>
      <c r="C630" s="184" t="s">
        <v>5266</v>
      </c>
      <c r="D630" s="181" t="s">
        <v>4003</v>
      </c>
      <c r="E630" s="180" t="s">
        <v>4366</v>
      </c>
    </row>
    <row r="631" spans="1:5">
      <c r="A631" s="173">
        <f t="shared" si="9"/>
        <v>630</v>
      </c>
      <c r="B631" s="188" t="s">
        <v>3512</v>
      </c>
      <c r="C631" s="184" t="s">
        <v>5268</v>
      </c>
      <c r="D631" s="181" t="s">
        <v>5268</v>
      </c>
      <c r="E631" s="180" t="s">
        <v>3946</v>
      </c>
    </row>
    <row r="632" spans="1:5">
      <c r="A632" s="173">
        <f t="shared" si="9"/>
        <v>631</v>
      </c>
      <c r="B632" s="188" t="s">
        <v>3512</v>
      </c>
      <c r="C632" s="184" t="s">
        <v>5268</v>
      </c>
      <c r="D632" s="181" t="s">
        <v>3948</v>
      </c>
      <c r="E632" s="180" t="s">
        <v>3950</v>
      </c>
    </row>
    <row r="633" spans="1:5">
      <c r="A633" s="173">
        <f t="shared" si="9"/>
        <v>632</v>
      </c>
      <c r="B633" s="188" t="s">
        <v>3512</v>
      </c>
      <c r="C633" s="184" t="s">
        <v>5269</v>
      </c>
      <c r="D633" s="181" t="s">
        <v>5269</v>
      </c>
      <c r="E633" s="180" t="s">
        <v>3954</v>
      </c>
    </row>
    <row r="634" spans="1:5">
      <c r="A634" s="173">
        <f t="shared" si="9"/>
        <v>633</v>
      </c>
      <c r="B634" s="188" t="s">
        <v>3512</v>
      </c>
      <c r="C634" s="184" t="s">
        <v>5269</v>
      </c>
      <c r="D634" s="181" t="s">
        <v>3956</v>
      </c>
      <c r="E634" s="180" t="s">
        <v>3957</v>
      </c>
    </row>
    <row r="635" spans="1:5">
      <c r="A635" s="173">
        <f t="shared" si="9"/>
        <v>634</v>
      </c>
      <c r="B635" s="188" t="s">
        <v>3512</v>
      </c>
      <c r="C635" s="184" t="s">
        <v>5269</v>
      </c>
      <c r="D635" s="181" t="s">
        <v>3959</v>
      </c>
      <c r="E635" s="180" t="s">
        <v>3960</v>
      </c>
    </row>
    <row r="636" spans="1:5">
      <c r="A636" s="173">
        <f t="shared" si="9"/>
        <v>635</v>
      </c>
      <c r="B636" s="188" t="s">
        <v>3512</v>
      </c>
      <c r="C636" s="184" t="s">
        <v>5269</v>
      </c>
      <c r="D636" s="181" t="s">
        <v>3966</v>
      </c>
      <c r="E636" s="180" t="s">
        <v>3967</v>
      </c>
    </row>
    <row r="637" spans="1:5">
      <c r="A637" s="173">
        <f t="shared" si="9"/>
        <v>636</v>
      </c>
      <c r="B637" s="188" t="s">
        <v>3512</v>
      </c>
      <c r="C637" s="184" t="s">
        <v>5270</v>
      </c>
      <c r="D637" s="181" t="s">
        <v>5270</v>
      </c>
      <c r="E637" s="180" t="s">
        <v>3971</v>
      </c>
    </row>
    <row r="638" spans="1:5">
      <c r="A638" s="173">
        <f t="shared" si="9"/>
        <v>637</v>
      </c>
      <c r="B638" s="188" t="s">
        <v>3512</v>
      </c>
      <c r="C638" s="184" t="s">
        <v>5270</v>
      </c>
      <c r="D638" s="181" t="s">
        <v>5271</v>
      </c>
      <c r="E638" s="180" t="s">
        <v>3974</v>
      </c>
    </row>
    <row r="639" spans="1:5">
      <c r="A639" s="173">
        <f t="shared" si="9"/>
        <v>638</v>
      </c>
      <c r="B639" s="188" t="s">
        <v>3512</v>
      </c>
      <c r="C639" s="184" t="s">
        <v>5270</v>
      </c>
      <c r="D639" s="181" t="s">
        <v>5272</v>
      </c>
      <c r="E639" s="180" t="s">
        <v>5273</v>
      </c>
    </row>
    <row r="640" spans="1:5">
      <c r="A640" s="173">
        <f t="shared" si="9"/>
        <v>639</v>
      </c>
      <c r="B640" s="188" t="s">
        <v>3512</v>
      </c>
      <c r="C640" s="185" t="s">
        <v>5270</v>
      </c>
      <c r="D640" s="176" t="s">
        <v>5274</v>
      </c>
      <c r="E640" s="180" t="s">
        <v>5275</v>
      </c>
    </row>
    <row r="641" spans="1:5">
      <c r="A641" s="173">
        <f t="shared" si="9"/>
        <v>640</v>
      </c>
      <c r="B641" s="188" t="s">
        <v>3512</v>
      </c>
      <c r="C641" s="185" t="s">
        <v>5270</v>
      </c>
      <c r="D641" s="176" t="s">
        <v>5276</v>
      </c>
      <c r="E641" s="180" t="s">
        <v>5277</v>
      </c>
    </row>
    <row r="642" spans="1:5">
      <c r="A642" s="173">
        <f t="shared" ref="A642:A705" si="10">ROW()-1</f>
        <v>641</v>
      </c>
      <c r="B642" s="188" t="s">
        <v>3512</v>
      </c>
      <c r="C642" s="185" t="s">
        <v>5270</v>
      </c>
      <c r="D642" s="174" t="s">
        <v>3976</v>
      </c>
      <c r="E642" s="180" t="s">
        <v>5278</v>
      </c>
    </row>
    <row r="643" spans="1:5">
      <c r="A643" s="173">
        <f t="shared" si="10"/>
        <v>642</v>
      </c>
      <c r="B643" s="188" t="s">
        <v>3512</v>
      </c>
      <c r="C643" s="185" t="s">
        <v>5279</v>
      </c>
      <c r="D643" s="174" t="s">
        <v>3979</v>
      </c>
      <c r="E643" s="180" t="s">
        <v>3980</v>
      </c>
    </row>
    <row r="644" spans="1:5">
      <c r="A644" s="173">
        <f t="shared" si="10"/>
        <v>643</v>
      </c>
      <c r="B644" s="188" t="s">
        <v>3512</v>
      </c>
      <c r="C644" s="185" t="s">
        <v>5279</v>
      </c>
      <c r="D644" s="174" t="s">
        <v>3982</v>
      </c>
      <c r="E644" s="180" t="s">
        <v>3983</v>
      </c>
    </row>
    <row r="645" spans="1:5">
      <c r="A645" s="173">
        <f t="shared" si="10"/>
        <v>644</v>
      </c>
      <c r="B645" s="188" t="s">
        <v>3512</v>
      </c>
      <c r="C645" s="185" t="s">
        <v>5279</v>
      </c>
      <c r="D645" s="174" t="s">
        <v>3985</v>
      </c>
      <c r="E645" s="180" t="s">
        <v>3986</v>
      </c>
    </row>
    <row r="646" spans="1:5">
      <c r="A646" s="173">
        <f t="shared" si="10"/>
        <v>645</v>
      </c>
      <c r="B646" s="188" t="s">
        <v>3512</v>
      </c>
      <c r="C646" s="185" t="s">
        <v>5279</v>
      </c>
      <c r="D646" s="174" t="s">
        <v>3988</v>
      </c>
      <c r="E646" s="180" t="s">
        <v>3989</v>
      </c>
    </row>
    <row r="647" spans="1:5">
      <c r="A647" s="173">
        <f t="shared" si="10"/>
        <v>646</v>
      </c>
      <c r="B647" s="188" t="s">
        <v>3512</v>
      </c>
      <c r="C647" s="185" t="s">
        <v>5279</v>
      </c>
      <c r="D647" s="174" t="s">
        <v>3991</v>
      </c>
      <c r="E647" s="180" t="s">
        <v>3992</v>
      </c>
    </row>
    <row r="648" spans="1:5">
      <c r="A648" s="173">
        <f t="shared" si="10"/>
        <v>647</v>
      </c>
      <c r="B648" s="182" t="s">
        <v>3512</v>
      </c>
      <c r="C648" s="185" t="s">
        <v>5279</v>
      </c>
      <c r="D648" s="174" t="s">
        <v>3994</v>
      </c>
      <c r="E648" s="180" t="s">
        <v>3995</v>
      </c>
    </row>
    <row r="649" spans="1:5">
      <c r="A649" s="173">
        <f t="shared" si="10"/>
        <v>648</v>
      </c>
      <c r="B649" s="185" t="s">
        <v>3512</v>
      </c>
      <c r="C649" s="176" t="s">
        <v>5279</v>
      </c>
      <c r="D649" s="176" t="s">
        <v>3997</v>
      </c>
      <c r="E649" s="176" t="s">
        <v>3998</v>
      </c>
    </row>
    <row r="650" spans="1:5">
      <c r="A650" s="173">
        <f t="shared" si="10"/>
        <v>649</v>
      </c>
      <c r="B650" s="185" t="s">
        <v>3512</v>
      </c>
      <c r="C650" s="185" t="s">
        <v>5279</v>
      </c>
      <c r="D650" s="176" t="s">
        <v>4000</v>
      </c>
      <c r="E650" s="176" t="s">
        <v>4001</v>
      </c>
    </row>
    <row r="651" spans="1:5">
      <c r="A651" s="173">
        <f t="shared" si="10"/>
        <v>650</v>
      </c>
      <c r="B651" s="185" t="s">
        <v>3512</v>
      </c>
      <c r="C651" s="176" t="s">
        <v>5279</v>
      </c>
      <c r="D651" s="176" t="s">
        <v>4003</v>
      </c>
      <c r="E651" s="176" t="s">
        <v>4004</v>
      </c>
    </row>
    <row r="652" spans="1:5">
      <c r="A652" s="173">
        <f t="shared" si="10"/>
        <v>651</v>
      </c>
      <c r="B652" s="185" t="s">
        <v>3512</v>
      </c>
      <c r="C652" s="176" t="s">
        <v>5280</v>
      </c>
      <c r="D652" s="176" t="s">
        <v>3511</v>
      </c>
      <c r="E652" s="176" t="s">
        <v>3514</v>
      </c>
    </row>
    <row r="653" spans="1:5">
      <c r="A653" s="173">
        <f t="shared" si="10"/>
        <v>652</v>
      </c>
      <c r="B653" s="185" t="s">
        <v>3512</v>
      </c>
      <c r="C653" s="176" t="s">
        <v>5280</v>
      </c>
      <c r="D653" s="176" t="s">
        <v>3516</v>
      </c>
      <c r="E653" s="176" t="s">
        <v>3517</v>
      </c>
    </row>
    <row r="654" spans="1:5">
      <c r="A654" s="173">
        <f t="shared" si="10"/>
        <v>653</v>
      </c>
      <c r="B654" s="185" t="s">
        <v>3512</v>
      </c>
      <c r="C654" s="176" t="s">
        <v>5281</v>
      </c>
      <c r="D654" s="176" t="s">
        <v>3520</v>
      </c>
      <c r="E654" s="176" t="s">
        <v>3521</v>
      </c>
    </row>
    <row r="655" spans="1:5">
      <c r="A655" s="173">
        <f t="shared" si="10"/>
        <v>654</v>
      </c>
      <c r="B655" s="185" t="s">
        <v>3512</v>
      </c>
      <c r="C655" s="176" t="s">
        <v>5282</v>
      </c>
      <c r="D655" s="176" t="s">
        <v>3524</v>
      </c>
      <c r="E655" s="176" t="s">
        <v>3525</v>
      </c>
    </row>
    <row r="656" spans="1:5">
      <c r="A656" s="173">
        <f t="shared" si="10"/>
        <v>655</v>
      </c>
      <c r="B656" s="185" t="s">
        <v>3512</v>
      </c>
      <c r="C656" s="176" t="s">
        <v>5283</v>
      </c>
      <c r="D656" s="176" t="s">
        <v>3557</v>
      </c>
      <c r="E656" s="176" t="s">
        <v>3558</v>
      </c>
    </row>
    <row r="657" spans="1:5">
      <c r="A657" s="173">
        <f t="shared" si="10"/>
        <v>656</v>
      </c>
      <c r="B657" s="185" t="s">
        <v>3512</v>
      </c>
      <c r="C657" s="176" t="s">
        <v>5283</v>
      </c>
      <c r="D657" s="176" t="s">
        <v>3560</v>
      </c>
      <c r="E657" s="176" t="s">
        <v>3561</v>
      </c>
    </row>
    <row r="658" spans="1:5">
      <c r="A658" s="173">
        <f t="shared" si="10"/>
        <v>657</v>
      </c>
      <c r="B658" s="185" t="s">
        <v>3512</v>
      </c>
      <c r="C658" s="176" t="s">
        <v>5283</v>
      </c>
      <c r="D658" s="176" t="s">
        <v>3563</v>
      </c>
      <c r="E658" s="176" t="s">
        <v>3564</v>
      </c>
    </row>
    <row r="659" spans="1:5">
      <c r="A659" s="173">
        <f t="shared" si="10"/>
        <v>658</v>
      </c>
      <c r="B659" s="185" t="s">
        <v>3512</v>
      </c>
      <c r="C659" s="176" t="s">
        <v>5283</v>
      </c>
      <c r="D659" s="176" t="s">
        <v>3566</v>
      </c>
      <c r="E659" s="176" t="s">
        <v>3567</v>
      </c>
    </row>
    <row r="660" spans="1:5">
      <c r="A660" s="173">
        <f t="shared" si="10"/>
        <v>659</v>
      </c>
      <c r="B660" s="185" t="s">
        <v>3512</v>
      </c>
      <c r="C660" s="176" t="s">
        <v>5283</v>
      </c>
      <c r="D660" s="176" t="s">
        <v>3572</v>
      </c>
      <c r="E660" s="176" t="s">
        <v>3570</v>
      </c>
    </row>
    <row r="661" spans="1:5">
      <c r="A661" s="173">
        <f t="shared" si="10"/>
        <v>660</v>
      </c>
      <c r="B661" s="185" t="s">
        <v>3512</v>
      </c>
      <c r="C661" s="176" t="s">
        <v>5283</v>
      </c>
      <c r="D661" s="176" t="s">
        <v>3574</v>
      </c>
      <c r="E661" s="176" t="s">
        <v>3575</v>
      </c>
    </row>
    <row r="662" spans="1:5">
      <c r="A662" s="173">
        <f t="shared" si="10"/>
        <v>661</v>
      </c>
      <c r="B662" s="185" t="s">
        <v>3512</v>
      </c>
      <c r="C662" s="176" t="s">
        <v>5283</v>
      </c>
      <c r="D662" s="176" t="s">
        <v>3577</v>
      </c>
      <c r="E662" s="176" t="s">
        <v>3578</v>
      </c>
    </row>
    <row r="663" spans="1:5">
      <c r="A663" s="173">
        <f t="shared" si="10"/>
        <v>662</v>
      </c>
      <c r="B663" s="185" t="s">
        <v>3512</v>
      </c>
      <c r="C663" s="176" t="s">
        <v>5284</v>
      </c>
      <c r="D663" s="176" t="s">
        <v>3584</v>
      </c>
      <c r="E663" s="176" t="s">
        <v>3585</v>
      </c>
    </row>
    <row r="664" spans="1:5">
      <c r="A664" s="173">
        <f t="shared" si="10"/>
        <v>663</v>
      </c>
      <c r="B664" s="185" t="s">
        <v>3512</v>
      </c>
      <c r="C664" s="176" t="s">
        <v>5284</v>
      </c>
      <c r="D664" s="176" t="s">
        <v>3587</v>
      </c>
      <c r="E664" s="176" t="s">
        <v>3588</v>
      </c>
    </row>
    <row r="665" spans="1:5">
      <c r="A665" s="173">
        <f t="shared" si="10"/>
        <v>664</v>
      </c>
      <c r="B665" s="185" t="s">
        <v>3512</v>
      </c>
      <c r="C665" s="176" t="s">
        <v>5284</v>
      </c>
      <c r="D665" s="176" t="s">
        <v>3590</v>
      </c>
      <c r="E665" s="176" t="s">
        <v>3591</v>
      </c>
    </row>
    <row r="666" spans="1:5">
      <c r="A666" s="173">
        <f t="shared" si="10"/>
        <v>665</v>
      </c>
      <c r="B666" s="185" t="s">
        <v>3512</v>
      </c>
      <c r="C666" s="176" t="s">
        <v>5285</v>
      </c>
      <c r="D666" s="176" t="s">
        <v>3594</v>
      </c>
      <c r="E666" s="176" t="s">
        <v>3595</v>
      </c>
    </row>
    <row r="667" spans="1:5">
      <c r="A667" s="173">
        <f t="shared" si="10"/>
        <v>666</v>
      </c>
      <c r="B667" s="185" t="s">
        <v>3512</v>
      </c>
      <c r="C667" s="176" t="s">
        <v>5285</v>
      </c>
      <c r="D667" s="176" t="s">
        <v>3597</v>
      </c>
      <c r="E667" s="176" t="s">
        <v>3598</v>
      </c>
    </row>
    <row r="668" spans="1:5">
      <c r="A668" s="173">
        <f t="shared" si="10"/>
        <v>667</v>
      </c>
      <c r="B668" s="185" t="s">
        <v>3512</v>
      </c>
      <c r="C668" s="176" t="s">
        <v>5285</v>
      </c>
      <c r="D668" s="176" t="s">
        <v>3600</v>
      </c>
      <c r="E668" s="176" t="s">
        <v>3601</v>
      </c>
    </row>
    <row r="669" spans="1:5">
      <c r="A669" s="173">
        <f t="shared" si="10"/>
        <v>668</v>
      </c>
      <c r="B669" s="185" t="s">
        <v>3512</v>
      </c>
      <c r="C669" s="176" t="s">
        <v>5283</v>
      </c>
      <c r="D669" s="176" t="s">
        <v>3603</v>
      </c>
      <c r="E669" s="176" t="s">
        <v>3604</v>
      </c>
    </row>
    <row r="670" spans="1:5">
      <c r="A670" s="173">
        <f t="shared" si="10"/>
        <v>669</v>
      </c>
      <c r="B670" s="185" t="s">
        <v>3512</v>
      </c>
      <c r="C670" s="176" t="s">
        <v>5283</v>
      </c>
      <c r="D670" s="176" t="s">
        <v>3606</v>
      </c>
      <c r="E670" s="176" t="s">
        <v>3607</v>
      </c>
    </row>
    <row r="671" spans="1:5">
      <c r="A671" s="173">
        <f t="shared" si="10"/>
        <v>670</v>
      </c>
      <c r="B671" s="185" t="s">
        <v>3512</v>
      </c>
      <c r="C671" s="176" t="s">
        <v>5286</v>
      </c>
      <c r="D671" s="176" t="s">
        <v>3610</v>
      </c>
      <c r="E671" s="176" t="s">
        <v>3611</v>
      </c>
    </row>
    <row r="672" spans="1:5">
      <c r="A672" s="173">
        <f t="shared" si="10"/>
        <v>671</v>
      </c>
      <c r="B672" s="180" t="s">
        <v>3512</v>
      </c>
      <c r="C672" s="184" t="s">
        <v>5286</v>
      </c>
      <c r="D672" s="187" t="s">
        <v>3613</v>
      </c>
      <c r="E672" s="184" t="s">
        <v>3614</v>
      </c>
    </row>
    <row r="673" spans="1:5">
      <c r="A673" s="173">
        <f t="shared" si="10"/>
        <v>672</v>
      </c>
      <c r="B673" s="180" t="s">
        <v>3512</v>
      </c>
      <c r="C673" s="184" t="s">
        <v>5286</v>
      </c>
      <c r="D673" s="187" t="s">
        <v>3616</v>
      </c>
      <c r="E673" s="184" t="s">
        <v>3617</v>
      </c>
    </row>
    <row r="674" spans="1:5">
      <c r="A674" s="173">
        <f t="shared" si="10"/>
        <v>673</v>
      </c>
      <c r="B674" s="180" t="s">
        <v>3512</v>
      </c>
      <c r="C674" s="184" t="s">
        <v>5286</v>
      </c>
      <c r="D674" s="187" t="s">
        <v>3619</v>
      </c>
      <c r="E674" s="184" t="s">
        <v>3620</v>
      </c>
    </row>
    <row r="675" spans="1:5">
      <c r="A675" s="173">
        <f t="shared" si="10"/>
        <v>674</v>
      </c>
      <c r="B675" s="180" t="s">
        <v>3512</v>
      </c>
      <c r="C675" s="184" t="s">
        <v>5287</v>
      </c>
      <c r="D675" s="187" t="s">
        <v>3626</v>
      </c>
      <c r="E675" s="184" t="s">
        <v>3627</v>
      </c>
    </row>
    <row r="676" spans="1:5">
      <c r="A676" s="173">
        <f t="shared" si="10"/>
        <v>675</v>
      </c>
      <c r="B676" s="180" t="s">
        <v>3512</v>
      </c>
      <c r="C676" s="184" t="s">
        <v>5287</v>
      </c>
      <c r="D676" s="187" t="s">
        <v>3629</v>
      </c>
      <c r="E676" s="184" t="s">
        <v>3630</v>
      </c>
    </row>
    <row r="677" spans="1:5">
      <c r="A677" s="173">
        <f t="shared" si="10"/>
        <v>676</v>
      </c>
      <c r="B677" s="185" t="s">
        <v>3512</v>
      </c>
      <c r="C677" s="176" t="s">
        <v>5287</v>
      </c>
      <c r="D677" s="176" t="s">
        <v>3632</v>
      </c>
      <c r="E677" s="176" t="s">
        <v>3633</v>
      </c>
    </row>
    <row r="678" spans="1:5">
      <c r="A678" s="173">
        <f t="shared" si="10"/>
        <v>677</v>
      </c>
      <c r="B678" s="185" t="s">
        <v>3512</v>
      </c>
      <c r="C678" s="176" t="s">
        <v>5288</v>
      </c>
      <c r="D678" s="176" t="s">
        <v>3639</v>
      </c>
      <c r="E678" s="176" t="s">
        <v>3640</v>
      </c>
    </row>
    <row r="679" spans="1:5">
      <c r="A679" s="173">
        <f t="shared" si="10"/>
        <v>678</v>
      </c>
      <c r="B679" s="180" t="s">
        <v>3512</v>
      </c>
      <c r="C679" s="184" t="s">
        <v>5289</v>
      </c>
      <c r="D679" s="176" t="s">
        <v>3647</v>
      </c>
      <c r="E679" s="176" t="s">
        <v>3648</v>
      </c>
    </row>
    <row r="680" spans="1:5">
      <c r="A680" s="173">
        <f t="shared" si="10"/>
        <v>679</v>
      </c>
      <c r="B680" s="185" t="s">
        <v>3512</v>
      </c>
      <c r="C680" s="176" t="s">
        <v>5290</v>
      </c>
      <c r="D680" s="176" t="s">
        <v>3655</v>
      </c>
      <c r="E680" s="176" t="s">
        <v>3656</v>
      </c>
    </row>
    <row r="681" spans="1:5">
      <c r="A681" s="173">
        <f t="shared" si="10"/>
        <v>680</v>
      </c>
      <c r="B681" s="185" t="s">
        <v>3512</v>
      </c>
      <c r="C681" s="176" t="s">
        <v>5291</v>
      </c>
      <c r="D681" s="176" t="s">
        <v>3666</v>
      </c>
      <c r="E681" s="176" t="s">
        <v>3667</v>
      </c>
    </row>
    <row r="682" spans="1:5">
      <c r="A682" s="173">
        <f t="shared" si="10"/>
        <v>681</v>
      </c>
      <c r="B682" s="185" t="s">
        <v>3512</v>
      </c>
      <c r="C682" s="185" t="s">
        <v>5291</v>
      </c>
      <c r="D682" s="176" t="s">
        <v>3676</v>
      </c>
      <c r="E682" s="176" t="s">
        <v>3677</v>
      </c>
    </row>
    <row r="683" spans="1:5">
      <c r="A683" s="173">
        <f t="shared" si="10"/>
        <v>682</v>
      </c>
      <c r="B683" s="185" t="s">
        <v>3512</v>
      </c>
      <c r="C683" s="185" t="s">
        <v>5292</v>
      </c>
      <c r="D683" s="176" t="s">
        <v>3683</v>
      </c>
      <c r="E683" s="176" t="s">
        <v>3684</v>
      </c>
    </row>
    <row r="684" spans="1:5">
      <c r="A684" s="173">
        <f t="shared" si="10"/>
        <v>683</v>
      </c>
      <c r="B684" s="185" t="s">
        <v>3512</v>
      </c>
      <c r="C684" s="185" t="s">
        <v>5293</v>
      </c>
      <c r="D684" s="176" t="s">
        <v>3689</v>
      </c>
      <c r="E684" s="176" t="s">
        <v>3690</v>
      </c>
    </row>
    <row r="685" spans="1:5">
      <c r="A685" s="173">
        <f t="shared" si="10"/>
        <v>684</v>
      </c>
      <c r="B685" s="185" t="s">
        <v>3512</v>
      </c>
      <c r="C685" s="185" t="s">
        <v>5293</v>
      </c>
      <c r="D685" s="176" t="s">
        <v>3692</v>
      </c>
      <c r="E685" s="176" t="s">
        <v>3693</v>
      </c>
    </row>
    <row r="686" spans="1:5">
      <c r="A686" s="173">
        <f t="shared" si="10"/>
        <v>685</v>
      </c>
      <c r="B686" s="185" t="s">
        <v>3512</v>
      </c>
      <c r="C686" s="185" t="s">
        <v>5293</v>
      </c>
      <c r="D686" s="176" t="s">
        <v>3695</v>
      </c>
      <c r="E686" s="176" t="s">
        <v>3696</v>
      </c>
    </row>
    <row r="687" spans="1:5">
      <c r="A687" s="173">
        <f t="shared" si="10"/>
        <v>686</v>
      </c>
      <c r="B687" s="185" t="s">
        <v>3512</v>
      </c>
      <c r="C687" s="185" t="s">
        <v>5293</v>
      </c>
      <c r="D687" s="176" t="s">
        <v>3698</v>
      </c>
      <c r="E687" s="176" t="s">
        <v>3699</v>
      </c>
    </row>
    <row r="688" spans="1:5">
      <c r="A688" s="173">
        <f t="shared" si="10"/>
        <v>687</v>
      </c>
      <c r="B688" s="185" t="s">
        <v>3512</v>
      </c>
      <c r="C688" s="185" t="s">
        <v>5293</v>
      </c>
      <c r="D688" s="176" t="s">
        <v>3701</v>
      </c>
      <c r="E688" s="176" t="s">
        <v>3702</v>
      </c>
    </row>
    <row r="689" spans="1:5">
      <c r="A689" s="173">
        <f t="shared" si="10"/>
        <v>688</v>
      </c>
      <c r="B689" s="185" t="s">
        <v>3512</v>
      </c>
      <c r="C689" s="185" t="s">
        <v>5293</v>
      </c>
      <c r="D689" s="176" t="s">
        <v>3704</v>
      </c>
      <c r="E689" s="176" t="s">
        <v>3705</v>
      </c>
    </row>
    <row r="690" spans="1:5">
      <c r="A690" s="173">
        <f t="shared" si="10"/>
        <v>689</v>
      </c>
      <c r="B690" s="185" t="s">
        <v>3512</v>
      </c>
      <c r="C690" s="185" t="s">
        <v>5293</v>
      </c>
      <c r="D690" s="176" t="s">
        <v>3707</v>
      </c>
      <c r="E690" s="176" t="s">
        <v>3708</v>
      </c>
    </row>
    <row r="691" spans="1:5">
      <c r="A691" s="173">
        <f t="shared" si="10"/>
        <v>690</v>
      </c>
      <c r="B691" s="185" t="s">
        <v>3512</v>
      </c>
      <c r="C691" s="176" t="s">
        <v>5293</v>
      </c>
      <c r="D691" s="176" t="s">
        <v>3710</v>
      </c>
      <c r="E691" s="176" t="s">
        <v>3711</v>
      </c>
    </row>
    <row r="692" spans="1:5">
      <c r="A692" s="173">
        <f t="shared" si="10"/>
        <v>691</v>
      </c>
      <c r="B692" s="185" t="s">
        <v>3512</v>
      </c>
      <c r="C692" s="176" t="s">
        <v>5293</v>
      </c>
      <c r="D692" s="176" t="s">
        <v>3713</v>
      </c>
      <c r="E692" s="176" t="s">
        <v>3714</v>
      </c>
    </row>
    <row r="693" spans="1:5">
      <c r="A693" s="173">
        <f t="shared" si="10"/>
        <v>692</v>
      </c>
      <c r="B693" s="185" t="s">
        <v>3512</v>
      </c>
      <c r="C693" s="176" t="s">
        <v>5293</v>
      </c>
      <c r="D693" s="176" t="s">
        <v>3716</v>
      </c>
      <c r="E693" s="176" t="s">
        <v>3717</v>
      </c>
    </row>
    <row r="694" spans="1:5">
      <c r="A694" s="173">
        <f t="shared" si="10"/>
        <v>693</v>
      </c>
      <c r="B694" s="185" t="s">
        <v>3512</v>
      </c>
      <c r="C694" s="176" t="s">
        <v>5294</v>
      </c>
      <c r="D694" s="176" t="s">
        <v>3745</v>
      </c>
      <c r="E694" s="176" t="s">
        <v>3746</v>
      </c>
    </row>
    <row r="695" spans="1:5">
      <c r="A695" s="173">
        <f t="shared" si="10"/>
        <v>694</v>
      </c>
      <c r="B695" s="185" t="s">
        <v>3512</v>
      </c>
      <c r="C695" s="176" t="s">
        <v>5295</v>
      </c>
      <c r="D695" s="176" t="s">
        <v>3749</v>
      </c>
      <c r="E695" s="176" t="s">
        <v>3750</v>
      </c>
    </row>
    <row r="696" spans="1:5">
      <c r="A696" s="173">
        <f t="shared" si="10"/>
        <v>695</v>
      </c>
      <c r="B696" s="180" t="s">
        <v>3512</v>
      </c>
      <c r="C696" s="184" t="s">
        <v>5295</v>
      </c>
      <c r="D696" s="187" t="s">
        <v>3752</v>
      </c>
      <c r="E696" s="184" t="s">
        <v>3753</v>
      </c>
    </row>
    <row r="697" spans="1:5">
      <c r="A697" s="173">
        <f t="shared" si="10"/>
        <v>696</v>
      </c>
      <c r="B697" s="180" t="s">
        <v>3512</v>
      </c>
      <c r="C697" s="184" t="s">
        <v>5295</v>
      </c>
      <c r="D697" s="187" t="s">
        <v>3755</v>
      </c>
      <c r="E697" s="184" t="s">
        <v>3756</v>
      </c>
    </row>
    <row r="698" spans="1:5">
      <c r="A698" s="173">
        <f t="shared" si="10"/>
        <v>697</v>
      </c>
      <c r="B698" s="180" t="s">
        <v>3512</v>
      </c>
      <c r="C698" s="184" t="s">
        <v>5295</v>
      </c>
      <c r="D698" s="187" t="s">
        <v>3758</v>
      </c>
      <c r="E698" s="184" t="s">
        <v>3759</v>
      </c>
    </row>
    <row r="699" spans="1:5">
      <c r="A699" s="173">
        <f t="shared" si="10"/>
        <v>698</v>
      </c>
      <c r="B699" s="180" t="s">
        <v>3512</v>
      </c>
      <c r="C699" s="184" t="s">
        <v>5296</v>
      </c>
      <c r="D699" s="187" t="s">
        <v>3762</v>
      </c>
      <c r="E699" s="184" t="s">
        <v>3763</v>
      </c>
    </row>
    <row r="700" spans="1:5">
      <c r="A700" s="173">
        <f t="shared" si="10"/>
        <v>699</v>
      </c>
      <c r="B700" s="180" t="s">
        <v>3512</v>
      </c>
      <c r="C700" s="184" t="s">
        <v>5296</v>
      </c>
      <c r="D700" s="187" t="s">
        <v>3765</v>
      </c>
      <c r="E700" s="184" t="s">
        <v>3766</v>
      </c>
    </row>
    <row r="701" spans="1:5">
      <c r="A701" s="173">
        <f t="shared" si="10"/>
        <v>700</v>
      </c>
      <c r="B701" s="180" t="s">
        <v>3512</v>
      </c>
      <c r="C701" s="184" t="s">
        <v>5296</v>
      </c>
      <c r="D701" s="187" t="s">
        <v>3768</v>
      </c>
      <c r="E701" s="184" t="s">
        <v>3769</v>
      </c>
    </row>
    <row r="702" spans="1:5">
      <c r="A702" s="173">
        <f t="shared" si="10"/>
        <v>701</v>
      </c>
      <c r="B702" s="180" t="s">
        <v>3512</v>
      </c>
      <c r="C702" s="184" t="s">
        <v>5296</v>
      </c>
      <c r="D702" s="187" t="s">
        <v>3771</v>
      </c>
      <c r="E702" s="184" t="s">
        <v>3772</v>
      </c>
    </row>
    <row r="703" spans="1:5">
      <c r="A703" s="173">
        <f t="shared" si="10"/>
        <v>702</v>
      </c>
      <c r="B703" s="180" t="s">
        <v>3512</v>
      </c>
      <c r="C703" s="184" t="s">
        <v>5296</v>
      </c>
      <c r="D703" s="187" t="s">
        <v>3774</v>
      </c>
      <c r="E703" s="184" t="s">
        <v>3775</v>
      </c>
    </row>
    <row r="704" spans="1:5">
      <c r="A704" s="173">
        <f t="shared" si="10"/>
        <v>703</v>
      </c>
      <c r="B704" s="180" t="s">
        <v>3512</v>
      </c>
      <c r="C704" s="184" t="s">
        <v>5296</v>
      </c>
      <c r="D704" s="187" t="s">
        <v>3777</v>
      </c>
      <c r="E704" s="184" t="s">
        <v>3778</v>
      </c>
    </row>
    <row r="705" spans="1:5">
      <c r="A705" s="173">
        <f t="shared" si="10"/>
        <v>704</v>
      </c>
      <c r="B705" s="180" t="s">
        <v>3512</v>
      </c>
      <c r="C705" s="184" t="s">
        <v>5296</v>
      </c>
      <c r="D705" s="187" t="s">
        <v>3780</v>
      </c>
      <c r="E705" s="184" t="s">
        <v>3781</v>
      </c>
    </row>
    <row r="706" spans="1:5">
      <c r="A706" s="173">
        <f t="shared" ref="A706:A727" si="11">ROW()-1</f>
        <v>705</v>
      </c>
      <c r="B706" s="180" t="s">
        <v>3512</v>
      </c>
      <c r="C706" s="184" t="s">
        <v>5296</v>
      </c>
      <c r="D706" s="187" t="s">
        <v>3783</v>
      </c>
      <c r="E706" s="184" t="s">
        <v>3784</v>
      </c>
    </row>
    <row r="707" spans="1:5">
      <c r="A707" s="173">
        <f t="shared" si="11"/>
        <v>706</v>
      </c>
      <c r="B707" s="180" t="s">
        <v>3512</v>
      </c>
      <c r="C707" s="184" t="s">
        <v>5296</v>
      </c>
      <c r="D707" s="187" t="s">
        <v>3786</v>
      </c>
      <c r="E707" s="184" t="s">
        <v>3787</v>
      </c>
    </row>
    <row r="708" spans="1:5">
      <c r="A708" s="173">
        <f t="shared" si="11"/>
        <v>707</v>
      </c>
      <c r="B708" s="180" t="s">
        <v>3512</v>
      </c>
      <c r="C708" s="184" t="s">
        <v>5296</v>
      </c>
      <c r="D708" s="187" t="s">
        <v>3789</v>
      </c>
      <c r="E708" s="184" t="s">
        <v>3790</v>
      </c>
    </row>
    <row r="709" spans="1:5">
      <c r="A709" s="173">
        <f t="shared" si="11"/>
        <v>708</v>
      </c>
      <c r="B709" s="180" t="s">
        <v>3512</v>
      </c>
      <c r="C709" s="184" t="s">
        <v>5296</v>
      </c>
      <c r="D709" s="187" t="s">
        <v>3792</v>
      </c>
      <c r="E709" s="184" t="s">
        <v>3793</v>
      </c>
    </row>
    <row r="710" spans="1:5">
      <c r="A710" s="173">
        <f t="shared" si="11"/>
        <v>709</v>
      </c>
      <c r="B710" s="180" t="s">
        <v>3512</v>
      </c>
      <c r="C710" s="184" t="s">
        <v>5296</v>
      </c>
      <c r="D710" s="187" t="s">
        <v>3795</v>
      </c>
      <c r="E710" s="184" t="s">
        <v>3796</v>
      </c>
    </row>
    <row r="711" spans="1:5">
      <c r="A711" s="173">
        <f t="shared" si="11"/>
        <v>710</v>
      </c>
      <c r="B711" s="180" t="s">
        <v>3512</v>
      </c>
      <c r="C711" s="184" t="s">
        <v>5296</v>
      </c>
      <c r="D711" s="187" t="s">
        <v>3798</v>
      </c>
      <c r="E711" s="184" t="s">
        <v>3799</v>
      </c>
    </row>
    <row r="712" spans="1:5">
      <c r="A712" s="173">
        <f t="shared" si="11"/>
        <v>711</v>
      </c>
      <c r="B712" s="180" t="s">
        <v>3512</v>
      </c>
      <c r="C712" s="184" t="s">
        <v>5296</v>
      </c>
      <c r="D712" s="187" t="s">
        <v>3801</v>
      </c>
      <c r="E712" s="184" t="s">
        <v>3802</v>
      </c>
    </row>
    <row r="713" spans="1:5">
      <c r="A713" s="173">
        <f t="shared" si="11"/>
        <v>712</v>
      </c>
      <c r="B713" s="180" t="s">
        <v>3512</v>
      </c>
      <c r="C713" s="184" t="s">
        <v>5296</v>
      </c>
      <c r="D713" s="187" t="s">
        <v>3804</v>
      </c>
      <c r="E713" s="184" t="s">
        <v>3805</v>
      </c>
    </row>
    <row r="714" spans="1:5">
      <c r="A714" s="173">
        <f t="shared" si="11"/>
        <v>713</v>
      </c>
      <c r="B714" s="180" t="s">
        <v>3512</v>
      </c>
      <c r="C714" s="184" t="s">
        <v>5296</v>
      </c>
      <c r="D714" s="187" t="s">
        <v>3807</v>
      </c>
      <c r="E714" s="184" t="s">
        <v>3808</v>
      </c>
    </row>
    <row r="715" spans="1:5">
      <c r="A715" s="173">
        <f t="shared" si="11"/>
        <v>714</v>
      </c>
      <c r="B715" s="180" t="s">
        <v>3512</v>
      </c>
      <c r="C715" s="184" t="s">
        <v>5296</v>
      </c>
      <c r="D715" s="187" t="s">
        <v>3810</v>
      </c>
      <c r="E715" s="184" t="s">
        <v>3811</v>
      </c>
    </row>
    <row r="716" spans="1:5">
      <c r="A716" s="173">
        <f t="shared" si="11"/>
        <v>715</v>
      </c>
      <c r="B716" s="180" t="s">
        <v>3512</v>
      </c>
      <c r="C716" s="184" t="s">
        <v>5296</v>
      </c>
      <c r="D716" s="187" t="s">
        <v>3813</v>
      </c>
      <c r="E716" s="184" t="s">
        <v>3814</v>
      </c>
    </row>
    <row r="717" spans="1:5">
      <c r="A717" s="173">
        <f t="shared" si="11"/>
        <v>716</v>
      </c>
      <c r="B717" s="185" t="s">
        <v>3512</v>
      </c>
      <c r="C717" s="185" t="s">
        <v>5296</v>
      </c>
      <c r="D717" s="176" t="s">
        <v>3816</v>
      </c>
      <c r="E717" s="176" t="s">
        <v>3817</v>
      </c>
    </row>
    <row r="718" spans="1:5">
      <c r="A718" s="173">
        <f t="shared" si="11"/>
        <v>717</v>
      </c>
      <c r="B718" s="185" t="s">
        <v>3512</v>
      </c>
      <c r="C718" s="176" t="s">
        <v>5296</v>
      </c>
      <c r="D718" s="176" t="s">
        <v>3819</v>
      </c>
      <c r="E718" s="176" t="s">
        <v>3820</v>
      </c>
    </row>
    <row r="719" spans="1:5">
      <c r="A719" s="173">
        <f t="shared" si="11"/>
        <v>718</v>
      </c>
      <c r="B719" s="185" t="s">
        <v>3512</v>
      </c>
      <c r="C719" s="185" t="s">
        <v>5296</v>
      </c>
      <c r="D719" s="176" t="s">
        <v>3822</v>
      </c>
      <c r="E719" s="176" t="s">
        <v>3823</v>
      </c>
    </row>
    <row r="720" spans="1:5">
      <c r="A720" s="173">
        <f t="shared" si="11"/>
        <v>719</v>
      </c>
      <c r="B720" s="185" t="s">
        <v>3512</v>
      </c>
      <c r="C720" s="185" t="s">
        <v>5296</v>
      </c>
      <c r="D720" s="176" t="s">
        <v>3827</v>
      </c>
      <c r="E720" s="176" t="s">
        <v>3828</v>
      </c>
    </row>
    <row r="721" spans="1:5">
      <c r="A721" s="173">
        <f t="shared" si="11"/>
        <v>720</v>
      </c>
      <c r="B721" s="185" t="s">
        <v>3512</v>
      </c>
      <c r="C721" s="176" t="s">
        <v>3765</v>
      </c>
      <c r="D721" s="176" t="s">
        <v>3831</v>
      </c>
      <c r="E721" s="176" t="s">
        <v>3832</v>
      </c>
    </row>
    <row r="722" spans="1:5">
      <c r="A722" s="173">
        <f t="shared" si="11"/>
        <v>721</v>
      </c>
      <c r="B722" s="185" t="s">
        <v>3512</v>
      </c>
      <c r="C722" s="176" t="s">
        <v>3765</v>
      </c>
      <c r="D722" s="176" t="s">
        <v>3834</v>
      </c>
      <c r="E722" s="176" t="s">
        <v>3835</v>
      </c>
    </row>
    <row r="723" spans="1:5">
      <c r="A723" s="173">
        <f t="shared" si="11"/>
        <v>722</v>
      </c>
      <c r="B723" s="185" t="s">
        <v>3512</v>
      </c>
      <c r="C723" s="176" t="s">
        <v>3765</v>
      </c>
      <c r="D723" s="176" t="s">
        <v>3837</v>
      </c>
      <c r="E723" s="176" t="s">
        <v>3839</v>
      </c>
    </row>
    <row r="724" spans="1:5">
      <c r="A724" s="173">
        <f t="shared" si="11"/>
        <v>723</v>
      </c>
      <c r="B724" s="185" t="s">
        <v>3512</v>
      </c>
      <c r="C724" s="176" t="s">
        <v>5297</v>
      </c>
      <c r="D724" s="176" t="s">
        <v>3841</v>
      </c>
      <c r="E724" s="176" t="s">
        <v>3842</v>
      </c>
    </row>
    <row r="725" spans="1:5">
      <c r="A725" s="173">
        <f t="shared" si="11"/>
        <v>724</v>
      </c>
      <c r="B725" s="187" t="s">
        <v>3512</v>
      </c>
      <c r="C725" s="189" t="s">
        <v>5297</v>
      </c>
      <c r="D725" s="187" t="s">
        <v>3865</v>
      </c>
      <c r="E725" s="187" t="s">
        <v>3866</v>
      </c>
    </row>
    <row r="726" spans="1:5">
      <c r="A726" s="173">
        <f t="shared" si="11"/>
        <v>725</v>
      </c>
      <c r="B726" s="187" t="s">
        <v>3512</v>
      </c>
      <c r="C726" s="189" t="s">
        <v>5298</v>
      </c>
      <c r="D726" s="187" t="s">
        <v>3939</v>
      </c>
      <c r="E726" s="187" t="s">
        <v>3940</v>
      </c>
    </row>
    <row r="727" spans="1:5">
      <c r="A727" s="173">
        <f t="shared" si="11"/>
        <v>726</v>
      </c>
      <c r="B727" s="187" t="s">
        <v>3512</v>
      </c>
      <c r="C727" s="189" t="s">
        <v>5297</v>
      </c>
      <c r="D727" s="187" t="s">
        <v>3847</v>
      </c>
      <c r="E727" s="187" t="s">
        <v>3848</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topLeftCell="A2" workbookViewId="0">
      <selection activeCell="F1" sqref="F1:H50"/>
    </sheetView>
  </sheetViews>
  <sheetFormatPr defaultColWidth="8.88888888888889" defaultRowHeight="16.5" outlineLevelCol="7"/>
  <cols>
    <col min="1" max="1" width="10" style="164"/>
    <col min="3" max="3" width="25.6666666666667" customWidth="1"/>
    <col min="4" max="4" width="37.7777777777778" customWidth="1"/>
    <col min="6" max="6" width="10.2222222222222"/>
  </cols>
  <sheetData>
    <row r="1" spans="1:8">
      <c r="A1" s="164" t="s">
        <v>5299</v>
      </c>
      <c r="B1" t="s">
        <v>1</v>
      </c>
      <c r="C1" t="s">
        <v>4811</v>
      </c>
      <c r="D1" t="s">
        <v>5300</v>
      </c>
      <c r="F1" t="s">
        <v>5299</v>
      </c>
      <c r="G1" t="s">
        <v>1</v>
      </c>
      <c r="H1" t="s">
        <v>4811</v>
      </c>
    </row>
    <row r="2" spans="1:8">
      <c r="A2" s="165">
        <v>32959.02</v>
      </c>
      <c r="B2" t="s">
        <v>543</v>
      </c>
      <c r="C2" t="s">
        <v>5063</v>
      </c>
      <c r="D2" t="s">
        <v>5063</v>
      </c>
      <c r="G2" t="s">
        <v>543</v>
      </c>
      <c r="H2" t="s">
        <v>2529</v>
      </c>
    </row>
    <row r="3" spans="1:8">
      <c r="A3" s="166">
        <v>26681.11</v>
      </c>
      <c r="B3" t="s">
        <v>543</v>
      </c>
      <c r="C3" t="s">
        <v>5057</v>
      </c>
      <c r="D3" t="s">
        <v>5057</v>
      </c>
      <c r="G3" t="s">
        <v>543</v>
      </c>
      <c r="H3" t="s">
        <v>4962</v>
      </c>
    </row>
    <row r="4" spans="1:8">
      <c r="A4" s="166">
        <v>43945.36</v>
      </c>
      <c r="B4" t="s">
        <v>543</v>
      </c>
      <c r="C4" t="s">
        <v>2738</v>
      </c>
      <c r="D4" t="e">
        <v>#N/A</v>
      </c>
      <c r="G4" t="s">
        <v>543</v>
      </c>
      <c r="H4" t="s">
        <v>5087</v>
      </c>
    </row>
    <row r="5" spans="1:8">
      <c r="A5" s="166">
        <v>202462.6</v>
      </c>
      <c r="B5" t="s">
        <v>543</v>
      </c>
      <c r="C5" t="s">
        <v>5003</v>
      </c>
      <c r="D5" t="s">
        <v>5003</v>
      </c>
      <c r="G5" t="s">
        <v>543</v>
      </c>
      <c r="H5" t="s">
        <v>4994</v>
      </c>
    </row>
    <row r="6" spans="1:8">
      <c r="A6" s="166">
        <v>15694.76</v>
      </c>
      <c r="B6" t="s">
        <v>543</v>
      </c>
      <c r="C6" t="s">
        <v>3269</v>
      </c>
      <c r="D6" t="s">
        <v>3269</v>
      </c>
      <c r="G6" t="s">
        <v>614</v>
      </c>
      <c r="H6" t="s">
        <v>588</v>
      </c>
    </row>
    <row r="7" spans="1:8">
      <c r="A7" s="166">
        <v>26681.1</v>
      </c>
      <c r="B7" t="s">
        <v>543</v>
      </c>
      <c r="C7" t="s">
        <v>3245</v>
      </c>
      <c r="D7" t="e">
        <v>#N/A</v>
      </c>
      <c r="G7" t="s">
        <v>543</v>
      </c>
      <c r="H7" t="s">
        <v>2036</v>
      </c>
    </row>
    <row r="8" spans="1:8">
      <c r="A8" s="166">
        <v>26681.1</v>
      </c>
      <c r="B8" t="s">
        <v>543</v>
      </c>
      <c r="C8" t="s">
        <v>3257</v>
      </c>
      <c r="D8" t="e">
        <v>#N/A</v>
      </c>
      <c r="G8" t="s">
        <v>543</v>
      </c>
      <c r="H8" t="s">
        <v>4972</v>
      </c>
    </row>
    <row r="9" spans="1:8">
      <c r="A9" s="166">
        <v>28250.58</v>
      </c>
      <c r="B9" t="s">
        <v>543</v>
      </c>
      <c r="C9" t="s">
        <v>3316</v>
      </c>
      <c r="D9" t="s">
        <v>3316</v>
      </c>
      <c r="G9" t="s">
        <v>543</v>
      </c>
      <c r="H9" t="s">
        <v>5063</v>
      </c>
    </row>
    <row r="10" spans="1:8">
      <c r="A10" s="166">
        <v>58070.65</v>
      </c>
      <c r="B10" t="s">
        <v>543</v>
      </c>
      <c r="C10" t="s">
        <v>2444</v>
      </c>
      <c r="D10" t="e">
        <v>#N/A</v>
      </c>
      <c r="G10" t="s">
        <v>543</v>
      </c>
      <c r="H10" t="s">
        <v>5057</v>
      </c>
    </row>
    <row r="11" spans="1:8">
      <c r="A11" s="166">
        <v>65918.03</v>
      </c>
      <c r="B11" t="s">
        <v>543</v>
      </c>
      <c r="C11" t="s">
        <v>2406</v>
      </c>
      <c r="D11" t="e">
        <v>#N/A</v>
      </c>
      <c r="G11" t="s">
        <v>543</v>
      </c>
      <c r="H11" t="s">
        <v>5003</v>
      </c>
    </row>
    <row r="12" spans="1:8">
      <c r="A12" s="166">
        <v>47084.31</v>
      </c>
      <c r="B12" t="s">
        <v>543</v>
      </c>
      <c r="C12" t="s">
        <v>2529</v>
      </c>
      <c r="D12" t="s">
        <v>2529</v>
      </c>
      <c r="G12" t="s">
        <v>543</v>
      </c>
      <c r="H12" t="s">
        <v>3269</v>
      </c>
    </row>
    <row r="13" spans="1:8">
      <c r="A13" s="166">
        <v>21972.67</v>
      </c>
      <c r="B13" t="s">
        <v>543</v>
      </c>
      <c r="C13" t="s">
        <v>3294</v>
      </c>
      <c r="D13" t="s">
        <v>3294</v>
      </c>
      <c r="G13" t="s">
        <v>25</v>
      </c>
      <c r="H13" t="s">
        <v>198</v>
      </c>
    </row>
    <row r="14" spans="1:8">
      <c r="A14" s="166">
        <v>15694.76</v>
      </c>
      <c r="B14" t="s">
        <v>543</v>
      </c>
      <c r="C14" t="s">
        <v>3333</v>
      </c>
      <c r="D14" t="e">
        <v>#N/A</v>
      </c>
      <c r="G14" t="s">
        <v>614</v>
      </c>
      <c r="H14" t="s">
        <v>910</v>
      </c>
    </row>
    <row r="15" spans="1:8">
      <c r="A15" s="166">
        <v>12555.82</v>
      </c>
      <c r="B15" t="s">
        <v>543</v>
      </c>
      <c r="C15" t="s">
        <v>2476</v>
      </c>
      <c r="D15" t="s">
        <v>2476</v>
      </c>
      <c r="G15" t="s">
        <v>543</v>
      </c>
      <c r="H15" t="s">
        <v>3316</v>
      </c>
    </row>
    <row r="16" spans="1:8">
      <c r="A16" s="166">
        <v>76904.38</v>
      </c>
      <c r="B16" t="s">
        <v>543</v>
      </c>
      <c r="C16" t="s">
        <v>3077</v>
      </c>
      <c r="D16" t="e">
        <v>#N/A</v>
      </c>
      <c r="G16" t="s">
        <v>25</v>
      </c>
      <c r="H16" t="s">
        <v>4833</v>
      </c>
    </row>
    <row r="17" spans="1:8">
      <c r="A17" s="166">
        <v>62779.09</v>
      </c>
      <c r="B17" t="s">
        <v>543</v>
      </c>
      <c r="C17" t="s">
        <v>4791</v>
      </c>
      <c r="D17" t="e">
        <v>#N/A</v>
      </c>
      <c r="G17" t="s">
        <v>543</v>
      </c>
      <c r="H17" t="s">
        <v>4960</v>
      </c>
    </row>
    <row r="18" spans="1:8">
      <c r="A18" s="166">
        <v>23542.16</v>
      </c>
      <c r="B18" t="s">
        <v>543</v>
      </c>
      <c r="C18" t="s">
        <v>4960</v>
      </c>
      <c r="D18" t="s">
        <v>4960</v>
      </c>
      <c r="G18" t="s">
        <v>1595</v>
      </c>
      <c r="H18" t="s">
        <v>1722</v>
      </c>
    </row>
    <row r="19" spans="1:8">
      <c r="A19" s="166">
        <v>156947.7</v>
      </c>
      <c r="B19" t="s">
        <v>543</v>
      </c>
      <c r="C19" t="s">
        <v>4792</v>
      </c>
      <c r="D19" t="e">
        <v>#N/A</v>
      </c>
      <c r="G19" t="s">
        <v>1595</v>
      </c>
      <c r="H19" t="s">
        <v>4945</v>
      </c>
    </row>
    <row r="20" spans="1:8">
      <c r="A20" s="166">
        <v>32959.01</v>
      </c>
      <c r="B20" t="s">
        <v>543</v>
      </c>
      <c r="C20" t="s">
        <v>3362</v>
      </c>
      <c r="D20" t="e">
        <v>#N/A</v>
      </c>
      <c r="G20" t="s">
        <v>543</v>
      </c>
      <c r="H20" t="s">
        <v>2563</v>
      </c>
    </row>
    <row r="21" spans="1:8">
      <c r="A21" s="166">
        <v>6277.91</v>
      </c>
      <c r="B21" t="s">
        <v>543</v>
      </c>
      <c r="C21" t="s">
        <v>3389</v>
      </c>
      <c r="D21" t="e">
        <v>#N/A</v>
      </c>
      <c r="G21" t="s">
        <v>614</v>
      </c>
      <c r="H21" t="s">
        <v>821</v>
      </c>
    </row>
    <row r="22" spans="1:8">
      <c r="A22" s="166">
        <v>40806.39</v>
      </c>
      <c r="B22" t="s">
        <v>543</v>
      </c>
      <c r="C22" t="s">
        <v>3346</v>
      </c>
      <c r="D22" t="e">
        <v>#N/A</v>
      </c>
      <c r="G22" t="s">
        <v>614</v>
      </c>
      <c r="H22" t="s">
        <v>664</v>
      </c>
    </row>
    <row r="23" spans="1:8">
      <c r="A23" s="166">
        <v>15694.76</v>
      </c>
      <c r="B23" t="s">
        <v>543</v>
      </c>
      <c r="C23" t="s">
        <v>3376</v>
      </c>
      <c r="D23" t="e">
        <v>#N/A</v>
      </c>
      <c r="G23" t="s">
        <v>614</v>
      </c>
      <c r="H23" t="s">
        <v>1316</v>
      </c>
    </row>
    <row r="24" spans="1:8">
      <c r="A24" s="166">
        <v>153808.8</v>
      </c>
      <c r="B24" t="s">
        <v>543</v>
      </c>
      <c r="C24" t="s">
        <v>2563</v>
      </c>
      <c r="D24" t="s">
        <v>2563</v>
      </c>
      <c r="G24" t="s">
        <v>614</v>
      </c>
      <c r="H24" t="s">
        <v>4932</v>
      </c>
    </row>
    <row r="25" spans="1:8">
      <c r="A25" s="166">
        <v>114571.9</v>
      </c>
      <c r="B25" t="s">
        <v>543</v>
      </c>
      <c r="C25" t="s">
        <v>3108</v>
      </c>
      <c r="D25" t="e">
        <v>#N/A</v>
      </c>
      <c r="G25" t="s">
        <v>614</v>
      </c>
      <c r="H25" t="s">
        <v>792</v>
      </c>
    </row>
    <row r="26" spans="1:8">
      <c r="A26" s="166">
        <v>23542.16</v>
      </c>
      <c r="B26" t="s">
        <v>543</v>
      </c>
      <c r="C26" t="s">
        <v>4962</v>
      </c>
      <c r="D26" t="s">
        <v>4962</v>
      </c>
      <c r="G26" t="s">
        <v>543</v>
      </c>
      <c r="H26" t="s">
        <v>4991</v>
      </c>
    </row>
    <row r="27" spans="1:8">
      <c r="A27" s="166">
        <v>73765.42</v>
      </c>
      <c r="B27" t="s">
        <v>543</v>
      </c>
      <c r="C27" t="s">
        <v>1764</v>
      </c>
      <c r="D27" t="s">
        <v>1764</v>
      </c>
      <c r="G27" t="s">
        <v>543</v>
      </c>
      <c r="H27" t="s">
        <v>4966</v>
      </c>
    </row>
    <row r="28" spans="1:8">
      <c r="A28" s="166">
        <v>34528.49</v>
      </c>
      <c r="B28" t="s">
        <v>543</v>
      </c>
      <c r="C28" t="s">
        <v>4986</v>
      </c>
      <c r="D28" t="s">
        <v>4986</v>
      </c>
      <c r="G28" t="s">
        <v>25</v>
      </c>
      <c r="H28" t="s">
        <v>25</v>
      </c>
    </row>
    <row r="29" spans="1:8">
      <c r="A29" s="166">
        <v>45514.84</v>
      </c>
      <c r="B29" t="s">
        <v>543</v>
      </c>
      <c r="C29" t="s">
        <v>4991</v>
      </c>
      <c r="D29" t="s">
        <v>4991</v>
      </c>
      <c r="G29" t="s">
        <v>543</v>
      </c>
      <c r="H29" t="s">
        <v>2195</v>
      </c>
    </row>
    <row r="30" spans="1:8">
      <c r="A30" s="166">
        <v>32959.01</v>
      </c>
      <c r="B30" t="s">
        <v>543</v>
      </c>
      <c r="C30" t="s">
        <v>4966</v>
      </c>
      <c r="D30" t="s">
        <v>4966</v>
      </c>
      <c r="G30" t="s">
        <v>543</v>
      </c>
      <c r="H30" t="s">
        <v>3398</v>
      </c>
    </row>
    <row r="31" spans="1:8">
      <c r="A31" s="166">
        <v>28250.58</v>
      </c>
      <c r="B31" t="s">
        <v>543</v>
      </c>
      <c r="C31" t="s">
        <v>2195</v>
      </c>
      <c r="D31" t="s">
        <v>2195</v>
      </c>
      <c r="G31" t="s">
        <v>543</v>
      </c>
      <c r="H31" t="s">
        <v>3017</v>
      </c>
    </row>
    <row r="32" spans="1:8">
      <c r="A32" s="166">
        <v>18833.72</v>
      </c>
      <c r="B32" t="s">
        <v>543</v>
      </c>
      <c r="C32" t="s">
        <v>5087</v>
      </c>
      <c r="D32" t="s">
        <v>5087</v>
      </c>
      <c r="G32" t="s">
        <v>543</v>
      </c>
      <c r="H32" t="s">
        <v>4968</v>
      </c>
    </row>
    <row r="33" spans="1:8">
      <c r="A33" s="166">
        <v>54931.69</v>
      </c>
      <c r="B33" t="s">
        <v>543</v>
      </c>
      <c r="C33" t="s">
        <v>4994</v>
      </c>
      <c r="D33" t="s">
        <v>4994</v>
      </c>
      <c r="G33" t="s">
        <v>543</v>
      </c>
      <c r="H33" t="s">
        <v>1813</v>
      </c>
    </row>
    <row r="34" spans="1:8">
      <c r="A34" s="166">
        <v>15694.76</v>
      </c>
      <c r="B34" t="s">
        <v>543</v>
      </c>
      <c r="C34" t="s">
        <v>3398</v>
      </c>
      <c r="D34" t="s">
        <v>3398</v>
      </c>
      <c r="G34" t="s">
        <v>614</v>
      </c>
      <c r="H34" t="s">
        <v>994</v>
      </c>
    </row>
    <row r="35" spans="1:8">
      <c r="A35" s="166">
        <v>7847.38</v>
      </c>
      <c r="B35" t="s">
        <v>543</v>
      </c>
      <c r="C35" t="s">
        <v>3416</v>
      </c>
      <c r="D35" t="e">
        <v>#N/A</v>
      </c>
      <c r="G35" t="s">
        <v>543</v>
      </c>
      <c r="H35" t="s">
        <v>4982</v>
      </c>
    </row>
    <row r="36" spans="1:8">
      <c r="A36" s="166">
        <v>20403.2</v>
      </c>
      <c r="B36" t="s">
        <v>543</v>
      </c>
      <c r="C36" t="s">
        <v>3227</v>
      </c>
      <c r="D36" t="e">
        <v>#N/A</v>
      </c>
      <c r="G36" t="s">
        <v>543</v>
      </c>
      <c r="H36" t="s">
        <v>4958</v>
      </c>
    </row>
    <row r="37" spans="1:8">
      <c r="A37" s="166">
        <v>0</v>
      </c>
      <c r="B37" t="s">
        <v>543</v>
      </c>
      <c r="C37" t="s">
        <v>2036</v>
      </c>
      <c r="D37" t="s">
        <v>2036</v>
      </c>
      <c r="G37" t="s">
        <v>383</v>
      </c>
      <c r="H37" t="s">
        <v>4849</v>
      </c>
    </row>
    <row r="38" spans="1:8">
      <c r="A38" s="166">
        <v>0</v>
      </c>
      <c r="B38" t="s">
        <v>543</v>
      </c>
      <c r="C38" t="s">
        <v>3017</v>
      </c>
      <c r="D38" t="s">
        <v>3017</v>
      </c>
      <c r="G38" t="s">
        <v>383</v>
      </c>
      <c r="H38" t="s">
        <v>380</v>
      </c>
    </row>
    <row r="39" spans="1:8">
      <c r="A39" s="166">
        <v>69057</v>
      </c>
      <c r="B39" t="s">
        <v>543</v>
      </c>
      <c r="C39" t="s">
        <v>4972</v>
      </c>
      <c r="D39" t="s">
        <v>4972</v>
      </c>
      <c r="G39" t="s">
        <v>543</v>
      </c>
      <c r="H39" t="s">
        <v>2715</v>
      </c>
    </row>
    <row r="40" spans="1:8">
      <c r="A40" s="166">
        <v>86321.25</v>
      </c>
      <c r="B40" t="s">
        <v>543</v>
      </c>
      <c r="C40" t="s">
        <v>2755</v>
      </c>
      <c r="D40" t="e">
        <v>#N/A</v>
      </c>
      <c r="G40" t="s">
        <v>614</v>
      </c>
      <c r="H40" t="s">
        <v>1416</v>
      </c>
    </row>
    <row r="41" spans="1:8">
      <c r="A41" s="166">
        <v>31389.54</v>
      </c>
      <c r="B41" t="s">
        <v>543</v>
      </c>
      <c r="C41" t="s">
        <v>4964</v>
      </c>
      <c r="D41" t="s">
        <v>4964</v>
      </c>
      <c r="G41" t="s">
        <v>543</v>
      </c>
      <c r="H41" t="s">
        <v>1803</v>
      </c>
    </row>
    <row r="42" spans="1:8">
      <c r="A42" s="166">
        <v>100446.5</v>
      </c>
      <c r="B42" t="s">
        <v>543</v>
      </c>
      <c r="C42" t="s">
        <v>4793</v>
      </c>
      <c r="D42" t="e">
        <v>#N/A</v>
      </c>
      <c r="G42" t="s">
        <v>543</v>
      </c>
      <c r="H42" t="s">
        <v>2476</v>
      </c>
    </row>
    <row r="43" spans="1:8">
      <c r="A43" s="166">
        <v>6277.91</v>
      </c>
      <c r="B43" t="s">
        <v>543</v>
      </c>
      <c r="C43" t="s">
        <v>2795</v>
      </c>
      <c r="D43" t="e">
        <v>#N/A</v>
      </c>
      <c r="G43" t="s">
        <v>543</v>
      </c>
      <c r="H43" t="s">
        <v>1764</v>
      </c>
    </row>
    <row r="44" spans="1:8">
      <c r="A44" s="166">
        <v>20403.2</v>
      </c>
      <c r="B44" t="s">
        <v>543</v>
      </c>
      <c r="C44" t="s">
        <v>3236</v>
      </c>
      <c r="D44" t="e">
        <v>#N/A</v>
      </c>
      <c r="G44" t="s">
        <v>543</v>
      </c>
      <c r="H44" t="s">
        <v>4986</v>
      </c>
    </row>
    <row r="45" spans="1:8">
      <c r="A45" s="166">
        <v>45514.83</v>
      </c>
      <c r="B45" t="s">
        <v>543</v>
      </c>
      <c r="C45" t="s">
        <v>4968</v>
      </c>
      <c r="D45" t="s">
        <v>4968</v>
      </c>
      <c r="G45" t="s">
        <v>1595</v>
      </c>
      <c r="H45" t="s">
        <v>4941</v>
      </c>
    </row>
    <row r="46" spans="1:8">
      <c r="A46" s="166">
        <v>109863.4</v>
      </c>
      <c r="B46" t="s">
        <v>543</v>
      </c>
      <c r="C46" t="s">
        <v>1813</v>
      </c>
      <c r="D46" t="s">
        <v>1813</v>
      </c>
      <c r="G46" t="s">
        <v>543</v>
      </c>
      <c r="H46" t="s">
        <v>3294</v>
      </c>
    </row>
    <row r="47" spans="1:8">
      <c r="A47" s="166">
        <v>53362.21</v>
      </c>
      <c r="B47" t="s">
        <v>543</v>
      </c>
      <c r="C47" t="s">
        <v>4982</v>
      </c>
      <c r="D47" t="s">
        <v>4982</v>
      </c>
      <c r="G47" t="s">
        <v>614</v>
      </c>
      <c r="H47" t="s">
        <v>612</v>
      </c>
    </row>
    <row r="48" spans="1:8">
      <c r="A48" s="166">
        <v>0</v>
      </c>
      <c r="B48" t="s">
        <v>543</v>
      </c>
      <c r="C48" t="s">
        <v>5083</v>
      </c>
      <c r="D48" t="e">
        <v>#N/A</v>
      </c>
      <c r="G48" t="s">
        <v>25</v>
      </c>
      <c r="H48" t="s">
        <v>337</v>
      </c>
    </row>
    <row r="49" spans="1:8">
      <c r="A49" s="166">
        <v>6277.91</v>
      </c>
      <c r="B49" t="s">
        <v>543</v>
      </c>
      <c r="C49" t="s">
        <v>2715</v>
      </c>
      <c r="D49" t="s">
        <v>2715</v>
      </c>
      <c r="F49">
        <v>119280.26</v>
      </c>
      <c r="G49" t="s">
        <v>3512</v>
      </c>
      <c r="H49" t="s">
        <v>3838</v>
      </c>
    </row>
    <row r="50" spans="1:8">
      <c r="A50" s="166">
        <v>25111.63</v>
      </c>
      <c r="B50" t="s">
        <v>543</v>
      </c>
      <c r="C50" t="s">
        <v>3187</v>
      </c>
      <c r="D50" t="e">
        <v>#N/A</v>
      </c>
      <c r="G50" t="s">
        <v>543</v>
      </c>
      <c r="H50" t="s">
        <v>4964</v>
      </c>
    </row>
    <row r="51" spans="1:4">
      <c r="A51" s="166">
        <v>37667.45</v>
      </c>
      <c r="B51" t="s">
        <v>543</v>
      </c>
      <c r="C51" t="s">
        <v>1803</v>
      </c>
      <c r="D51" t="s">
        <v>1803</v>
      </c>
    </row>
    <row r="52" spans="1:4">
      <c r="A52" s="166">
        <v>0</v>
      </c>
      <c r="B52" t="s">
        <v>25</v>
      </c>
      <c r="C52" t="s">
        <v>198</v>
      </c>
      <c r="D52" t="s">
        <v>198</v>
      </c>
    </row>
    <row r="53" spans="1:4">
      <c r="A53" s="166">
        <v>14125.29</v>
      </c>
      <c r="B53" t="s">
        <v>25</v>
      </c>
      <c r="C53" t="s">
        <v>363</v>
      </c>
      <c r="D53" t="e">
        <v>#N/A</v>
      </c>
    </row>
    <row r="54" spans="1:4">
      <c r="A54" s="166">
        <v>40806.39</v>
      </c>
      <c r="B54" t="s">
        <v>25</v>
      </c>
      <c r="C54" t="s">
        <v>4833</v>
      </c>
      <c r="D54" t="s">
        <v>4833</v>
      </c>
    </row>
    <row r="55" spans="1:4">
      <c r="A55" s="166">
        <v>106724.4</v>
      </c>
      <c r="B55" t="s">
        <v>25</v>
      </c>
      <c r="C55" t="s">
        <v>25</v>
      </c>
      <c r="D55" t="s">
        <v>25</v>
      </c>
    </row>
    <row r="56" spans="1:4">
      <c r="A56" s="166">
        <v>28250.58</v>
      </c>
      <c r="B56" t="s">
        <v>25</v>
      </c>
      <c r="C56" t="s">
        <v>337</v>
      </c>
      <c r="D56" t="s">
        <v>337</v>
      </c>
    </row>
    <row r="57" spans="1:4">
      <c r="A57" s="166">
        <v>20403.2</v>
      </c>
      <c r="B57" t="s">
        <v>383</v>
      </c>
      <c r="C57" t="s">
        <v>4849</v>
      </c>
      <c r="D57" t="s">
        <v>4849</v>
      </c>
    </row>
    <row r="58" spans="1:4">
      <c r="A58" s="166">
        <v>28250.58</v>
      </c>
      <c r="B58" t="s">
        <v>383</v>
      </c>
      <c r="C58" t="s">
        <v>380</v>
      </c>
      <c r="D58" t="s">
        <v>380</v>
      </c>
    </row>
    <row r="59" spans="1:4">
      <c r="A59" s="166">
        <v>1319930</v>
      </c>
      <c r="B59" t="s">
        <v>3512</v>
      </c>
      <c r="C59" t="s">
        <v>3513</v>
      </c>
      <c r="D59" t="e">
        <v>#N/A</v>
      </c>
    </row>
    <row r="60" spans="1:4">
      <c r="A60" s="166">
        <v>543039.1</v>
      </c>
      <c r="B60" t="s">
        <v>3512</v>
      </c>
      <c r="C60" t="s">
        <v>3838</v>
      </c>
      <c r="D60" t="s">
        <v>3838</v>
      </c>
    </row>
    <row r="61" spans="1:4">
      <c r="A61" s="166">
        <v>102016</v>
      </c>
      <c r="B61" t="s">
        <v>3512</v>
      </c>
      <c r="C61" t="s">
        <v>4326</v>
      </c>
      <c r="D61" t="e">
        <v>#N/A</v>
      </c>
    </row>
    <row r="62" spans="1:4">
      <c r="A62" s="166">
        <v>186767.7</v>
      </c>
      <c r="B62" t="s">
        <v>3512</v>
      </c>
      <c r="C62" t="s">
        <v>4290</v>
      </c>
      <c r="D62" t="e">
        <v>#N/A</v>
      </c>
    </row>
    <row r="63" spans="1:4">
      <c r="A63" s="166">
        <v>32959.02</v>
      </c>
      <c r="B63" t="s">
        <v>1595</v>
      </c>
      <c r="C63" t="s">
        <v>4941</v>
      </c>
      <c r="D63" t="s">
        <v>4941</v>
      </c>
    </row>
    <row r="64" spans="1:4">
      <c r="A64" s="166">
        <v>15694.76</v>
      </c>
      <c r="B64" t="s">
        <v>1595</v>
      </c>
      <c r="C64" t="s">
        <v>1722</v>
      </c>
      <c r="D64" t="s">
        <v>1722</v>
      </c>
    </row>
    <row r="65" spans="1:4">
      <c r="A65" s="166">
        <v>37667.43</v>
      </c>
      <c r="B65" t="s">
        <v>1595</v>
      </c>
      <c r="C65" t="s">
        <v>4945</v>
      </c>
      <c r="D65" t="s">
        <v>4945</v>
      </c>
    </row>
    <row r="66" spans="1:4">
      <c r="A66" s="166">
        <v>34528.48</v>
      </c>
      <c r="B66" t="s">
        <v>1595</v>
      </c>
      <c r="C66" t="s">
        <v>4795</v>
      </c>
      <c r="D66" t="e">
        <v>#N/A</v>
      </c>
    </row>
    <row r="67" spans="1:4">
      <c r="A67" s="166">
        <v>62779.09</v>
      </c>
      <c r="B67" t="s">
        <v>1595</v>
      </c>
      <c r="C67" t="s">
        <v>1737</v>
      </c>
      <c r="D67" t="e">
        <v>#N/A</v>
      </c>
    </row>
    <row r="68" spans="1:4">
      <c r="A68" s="166">
        <v>28250.58</v>
      </c>
      <c r="B68" t="s">
        <v>614</v>
      </c>
      <c r="C68" t="s">
        <v>1510</v>
      </c>
      <c r="D68" t="e">
        <v>#N/A</v>
      </c>
    </row>
    <row r="69" spans="1:4">
      <c r="A69" s="166">
        <v>64348.55</v>
      </c>
      <c r="B69" t="s">
        <v>614</v>
      </c>
      <c r="C69" t="s">
        <v>910</v>
      </c>
      <c r="D69" t="s">
        <v>910</v>
      </c>
    </row>
    <row r="70" spans="1:4">
      <c r="A70" s="166">
        <v>54931.69</v>
      </c>
      <c r="B70" t="s">
        <v>614</v>
      </c>
      <c r="C70" t="s">
        <v>1527</v>
      </c>
      <c r="D70" t="e">
        <v>#N/A</v>
      </c>
    </row>
    <row r="71" spans="1:4">
      <c r="A71" s="166">
        <v>61209.59</v>
      </c>
      <c r="B71" t="s">
        <v>614</v>
      </c>
      <c r="C71" t="s">
        <v>821</v>
      </c>
      <c r="D71" t="s">
        <v>821</v>
      </c>
    </row>
    <row r="72" spans="1:4">
      <c r="A72" s="166">
        <v>65918.01</v>
      </c>
      <c r="B72" t="s">
        <v>614</v>
      </c>
      <c r="C72" t="s">
        <v>612</v>
      </c>
      <c r="D72" t="s">
        <v>612</v>
      </c>
    </row>
    <row r="73" spans="1:4">
      <c r="A73" s="166">
        <v>141252.9</v>
      </c>
      <c r="B73" t="s">
        <v>614</v>
      </c>
      <c r="C73" t="s">
        <v>664</v>
      </c>
      <c r="D73" t="s">
        <v>664</v>
      </c>
    </row>
    <row r="74" spans="1:4">
      <c r="A74" s="166">
        <v>86321.24</v>
      </c>
      <c r="B74" t="s">
        <v>614</v>
      </c>
      <c r="C74" t="s">
        <v>1316</v>
      </c>
      <c r="D74" t="s">
        <v>1316</v>
      </c>
    </row>
    <row r="75" spans="1:4">
      <c r="A75" s="166">
        <v>131836</v>
      </c>
      <c r="B75" t="s">
        <v>614</v>
      </c>
      <c r="C75" t="s">
        <v>4932</v>
      </c>
      <c r="D75" t="s">
        <v>4932</v>
      </c>
    </row>
    <row r="76" spans="1:4">
      <c r="A76" s="166">
        <v>72195.94</v>
      </c>
      <c r="B76" t="s">
        <v>614</v>
      </c>
      <c r="C76" t="s">
        <v>792</v>
      </c>
      <c r="D76" t="s">
        <v>792</v>
      </c>
    </row>
    <row r="77" spans="1:4">
      <c r="A77" s="166">
        <v>265241.6</v>
      </c>
      <c r="B77" t="s">
        <v>614</v>
      </c>
      <c r="C77" t="s">
        <v>588</v>
      </c>
      <c r="D77" t="s">
        <v>588</v>
      </c>
    </row>
    <row r="78" spans="1:4">
      <c r="A78" s="166">
        <v>329590.1</v>
      </c>
      <c r="B78" t="s">
        <v>614</v>
      </c>
      <c r="C78" t="s">
        <v>994</v>
      </c>
      <c r="D78" t="s">
        <v>994</v>
      </c>
    </row>
    <row r="79" spans="1:4">
      <c r="A79" s="166">
        <v>50223.27</v>
      </c>
      <c r="B79" t="s">
        <v>614</v>
      </c>
      <c r="C79" t="s">
        <v>1566</v>
      </c>
      <c r="D79" t="e">
        <v>#N/A</v>
      </c>
    </row>
    <row r="80" spans="1:4">
      <c r="A80" s="166">
        <v>91029.66</v>
      </c>
      <c r="B80" t="s">
        <v>614</v>
      </c>
      <c r="C80" t="s">
        <v>4739</v>
      </c>
      <c r="D80" t="e">
        <v>#N/A</v>
      </c>
    </row>
    <row r="81" spans="1:4">
      <c r="A81" s="166">
        <v>108293.9</v>
      </c>
      <c r="B81" t="s">
        <v>614</v>
      </c>
      <c r="C81" t="s">
        <v>1416</v>
      </c>
      <c r="D81" t="s">
        <v>1416</v>
      </c>
    </row>
  </sheetData>
  <sheetProtection formatCells="0" insertHyperlinks="0" autoFilter="0"/>
  <autoFilter xmlns:etc="http://www.wps.cn/officeDocument/2017/etCustomData" ref="A1:H81" etc:filterBottomFollowUsedRange="0">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8"/>
  <sheetViews>
    <sheetView workbookViewId="0">
      <selection activeCell="E15" sqref="E15"/>
    </sheetView>
  </sheetViews>
  <sheetFormatPr defaultColWidth="8.88888888888889" defaultRowHeight="16.5"/>
  <sheetData>
    <row r="1" spans="1:1">
      <c r="A1" t="s">
        <v>5063</v>
      </c>
    </row>
    <row r="2" spans="1:1">
      <c r="A2" t="s">
        <v>5057</v>
      </c>
    </row>
    <row r="3" spans="1:1">
      <c r="A3" t="s">
        <v>5003</v>
      </c>
    </row>
    <row r="4" spans="1:1">
      <c r="A4" t="s">
        <v>3269</v>
      </c>
    </row>
    <row r="5" spans="1:1">
      <c r="A5" t="s">
        <v>3316</v>
      </c>
    </row>
    <row r="6" spans="1:1">
      <c r="A6" t="s">
        <v>2529</v>
      </c>
    </row>
    <row r="7" spans="1:1">
      <c r="A7" t="s">
        <v>3294</v>
      </c>
    </row>
    <row r="8" spans="1:1">
      <c r="A8" t="s">
        <v>2476</v>
      </c>
    </row>
    <row r="9" spans="1:1">
      <c r="A9" t="s">
        <v>4960</v>
      </c>
    </row>
    <row r="10" spans="1:1">
      <c r="A10" t="s">
        <v>2563</v>
      </c>
    </row>
    <row r="11" spans="1:1">
      <c r="A11" t="s">
        <v>4962</v>
      </c>
    </row>
    <row r="12" spans="1:1">
      <c r="A12" t="s">
        <v>1764</v>
      </c>
    </row>
    <row r="13" spans="1:1">
      <c r="A13" t="s">
        <v>4986</v>
      </c>
    </row>
    <row r="14" spans="1:1">
      <c r="A14" t="s">
        <v>4991</v>
      </c>
    </row>
    <row r="15" spans="1:1">
      <c r="A15" t="s">
        <v>4966</v>
      </c>
    </row>
    <row r="16" spans="1:1">
      <c r="A16" t="s">
        <v>2195</v>
      </c>
    </row>
    <row r="17" spans="1:1">
      <c r="A17" t="s">
        <v>5087</v>
      </c>
    </row>
    <row r="18" spans="1:1">
      <c r="A18" t="s">
        <v>4994</v>
      </c>
    </row>
    <row r="19" spans="1:1">
      <c r="A19" t="s">
        <v>3398</v>
      </c>
    </row>
    <row r="20" spans="1:1">
      <c r="A20" t="s">
        <v>2036</v>
      </c>
    </row>
    <row r="21" spans="1:1">
      <c r="A21" t="s">
        <v>3017</v>
      </c>
    </row>
    <row r="22" spans="1:1">
      <c r="A22" t="s">
        <v>4972</v>
      </c>
    </row>
    <row r="23" spans="1:1">
      <c r="A23" t="s">
        <v>4964</v>
      </c>
    </row>
    <row r="24" spans="1:1">
      <c r="A24" t="s">
        <v>4968</v>
      </c>
    </row>
    <row r="25" spans="1:1">
      <c r="A25" t="s">
        <v>1813</v>
      </c>
    </row>
    <row r="26" spans="1:1">
      <c r="A26" t="s">
        <v>4982</v>
      </c>
    </row>
    <row r="27" spans="1:1">
      <c r="A27" t="s">
        <v>2715</v>
      </c>
    </row>
    <row r="28" spans="1:1">
      <c r="A28" t="s">
        <v>1803</v>
      </c>
    </row>
    <row r="29" spans="1:1">
      <c r="A29" t="s">
        <v>198</v>
      </c>
    </row>
    <row r="30" spans="1:1">
      <c r="A30" t="s">
        <v>4833</v>
      </c>
    </row>
    <row r="31" spans="1:1">
      <c r="A31" t="s">
        <v>25</v>
      </c>
    </row>
    <row r="32" spans="1:1">
      <c r="A32" t="s">
        <v>337</v>
      </c>
    </row>
    <row r="33" spans="1:1">
      <c r="A33" t="s">
        <v>4849</v>
      </c>
    </row>
    <row r="34" spans="1:1">
      <c r="A34" t="s">
        <v>380</v>
      </c>
    </row>
    <row r="35" spans="1:1">
      <c r="A35" t="s">
        <v>3838</v>
      </c>
    </row>
    <row r="36" spans="1:1">
      <c r="A36" t="s">
        <v>4941</v>
      </c>
    </row>
    <row r="37" spans="1:1">
      <c r="A37" t="s">
        <v>1722</v>
      </c>
    </row>
    <row r="38" spans="1:1">
      <c r="A38" t="s">
        <v>4945</v>
      </c>
    </row>
    <row r="39" spans="1:1">
      <c r="A39" t="s">
        <v>910</v>
      </c>
    </row>
    <row r="40" spans="1:1">
      <c r="A40" t="s">
        <v>821</v>
      </c>
    </row>
    <row r="41" spans="1:1">
      <c r="A41" t="s">
        <v>612</v>
      </c>
    </row>
    <row r="42" spans="1:1">
      <c r="A42" t="s">
        <v>664</v>
      </c>
    </row>
    <row r="43" spans="1:1">
      <c r="A43" t="s">
        <v>1316</v>
      </c>
    </row>
    <row r="44" spans="1:1">
      <c r="A44" t="s">
        <v>4932</v>
      </c>
    </row>
    <row r="45" spans="1:1">
      <c r="A45" t="s">
        <v>792</v>
      </c>
    </row>
    <row r="46" spans="1:1">
      <c r="A46" t="s">
        <v>588</v>
      </c>
    </row>
    <row r="47" spans="1:1">
      <c r="A47" t="s">
        <v>994</v>
      </c>
    </row>
    <row r="48" spans="1:1">
      <c r="A48" t="s">
        <v>1416</v>
      </c>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33"/>
  <sheetViews>
    <sheetView zoomScale="80" zoomScaleNormal="80" workbookViewId="0">
      <selection activeCell="F1276" sqref="F1276"/>
    </sheetView>
  </sheetViews>
  <sheetFormatPr defaultColWidth="7.77777777777778" defaultRowHeight="16.5"/>
  <cols>
    <col min="1" max="1" width="5.83703703703704" style="138" customWidth="1"/>
    <col min="2" max="2" width="4.55555555555556" style="138" customWidth="1"/>
    <col min="3" max="3" width="27.3333333333333" style="138" customWidth="1"/>
    <col min="4" max="4" width="7.44444444444444" style="138" customWidth="1"/>
    <col min="5" max="5" width="8.11111111111111" style="138" customWidth="1"/>
    <col min="6" max="6" width="9.55555555555556" style="138" customWidth="1"/>
    <col min="7" max="7" width="9.11111111111111" style="138" customWidth="1"/>
    <col min="8" max="8" width="10.7777777777778" style="138" customWidth="1"/>
    <col min="9" max="9" width="10.7777777777778" style="139" customWidth="1"/>
    <col min="10" max="10" width="14.3333333333333" style="138" customWidth="1"/>
    <col min="11" max="11" width="27.2222222222222" style="138" customWidth="1"/>
    <col min="12" max="12" width="27" style="138" customWidth="1"/>
    <col min="13" max="16384" width="7.77777777777778" style="138"/>
  </cols>
  <sheetData>
    <row r="1" ht="16.15" customHeight="1" spans="1:12">
      <c r="A1" s="140"/>
      <c r="C1" s="140"/>
      <c r="D1" s="140"/>
      <c r="E1" s="140"/>
      <c r="F1" s="141" t="s">
        <v>4770</v>
      </c>
      <c r="G1" s="141"/>
      <c r="H1" s="144" t="s">
        <v>4771</v>
      </c>
      <c r="I1" s="149"/>
      <c r="J1" s="140"/>
      <c r="K1" s="140"/>
      <c r="L1" s="140"/>
    </row>
    <row r="2" s="136" customFormat="1" ht="16.15" customHeight="1" spans="1:12">
      <c r="A2" s="141" t="s">
        <v>4687</v>
      </c>
      <c r="B2" s="141" t="s">
        <v>0</v>
      </c>
      <c r="C2" s="141" t="s">
        <v>4772</v>
      </c>
      <c r="D2" s="141" t="s">
        <v>4773</v>
      </c>
      <c r="E2" s="141" t="s">
        <v>4774</v>
      </c>
      <c r="F2" s="141" t="s">
        <v>4775</v>
      </c>
      <c r="G2" s="145" t="s">
        <v>4776</v>
      </c>
      <c r="H2" s="146" t="s">
        <v>4777</v>
      </c>
      <c r="I2" s="150" t="s">
        <v>4696</v>
      </c>
      <c r="J2" s="141" t="s">
        <v>4778</v>
      </c>
      <c r="K2" s="141" t="s">
        <v>4779</v>
      </c>
      <c r="L2" s="141" t="s">
        <v>4698</v>
      </c>
    </row>
    <row r="3" ht="16.15" customHeight="1" spans="1:12">
      <c r="A3" s="142" t="s">
        <v>5301</v>
      </c>
      <c r="B3" s="142">
        <v>1</v>
      </c>
      <c r="C3" s="143" t="s">
        <v>5302</v>
      </c>
      <c r="D3" s="142" t="s">
        <v>4781</v>
      </c>
      <c r="E3" s="142" t="s">
        <v>4782</v>
      </c>
      <c r="F3" s="147">
        <v>531328.743529412</v>
      </c>
      <c r="G3" s="147"/>
      <c r="H3" s="147">
        <v>197754.05637931</v>
      </c>
      <c r="I3" s="151">
        <f>IF(F3=0,H3/G3,H3/F3)</f>
        <v>0.372187762825903</v>
      </c>
      <c r="J3" s="147">
        <f>H3-F3</f>
        <v>-333574.687150102</v>
      </c>
      <c r="K3" s="152" t="s">
        <v>4694</v>
      </c>
      <c r="L3" s="152"/>
    </row>
    <row r="4" ht="16.15" customHeight="1" spans="1:12">
      <c r="A4" s="142" t="s">
        <v>5301</v>
      </c>
      <c r="B4" s="142">
        <v>2</v>
      </c>
      <c r="C4" s="143" t="s">
        <v>5303</v>
      </c>
      <c r="D4" s="142" t="s">
        <v>4781</v>
      </c>
      <c r="E4" s="142" t="s">
        <v>4782</v>
      </c>
      <c r="F4" s="147"/>
      <c r="G4" s="147"/>
      <c r="H4" s="147"/>
      <c r="I4" s="151" t="e">
        <f t="shared" ref="I4:I28" si="0">IF(F4=0,H4/G4,H4/F4)</f>
        <v>#DIV/0!</v>
      </c>
      <c r="J4" s="147">
        <f t="shared" ref="J4:J28" si="1">H4-F4</f>
        <v>0</v>
      </c>
      <c r="K4" s="152" t="s">
        <v>4694</v>
      </c>
      <c r="L4" s="152"/>
    </row>
    <row r="5" ht="16.15" customHeight="1" spans="1:12">
      <c r="A5" s="142" t="s">
        <v>5301</v>
      </c>
      <c r="B5" s="142">
        <v>3</v>
      </c>
      <c r="C5" s="143" t="s">
        <v>5304</v>
      </c>
      <c r="D5" s="142" t="s">
        <v>4781</v>
      </c>
      <c r="E5" s="142" t="s">
        <v>4782</v>
      </c>
      <c r="F5" s="147"/>
      <c r="G5" s="147"/>
      <c r="H5" s="147"/>
      <c r="I5" s="151" t="e">
        <f t="shared" si="0"/>
        <v>#DIV/0!</v>
      </c>
      <c r="J5" s="147">
        <f t="shared" si="1"/>
        <v>0</v>
      </c>
      <c r="K5" s="152" t="s">
        <v>4694</v>
      </c>
      <c r="L5" s="152"/>
    </row>
    <row r="6" ht="16.15" customHeight="1" spans="1:12">
      <c r="A6" s="142" t="s">
        <v>5301</v>
      </c>
      <c r="B6" s="142">
        <v>4</v>
      </c>
      <c r="C6" s="143" t="s">
        <v>5305</v>
      </c>
      <c r="D6" s="142" t="s">
        <v>4781</v>
      </c>
      <c r="E6" s="142" t="s">
        <v>4782</v>
      </c>
      <c r="F6" s="147"/>
      <c r="G6" s="147"/>
      <c r="H6" s="147"/>
      <c r="I6" s="151" t="e">
        <f t="shared" si="0"/>
        <v>#DIV/0!</v>
      </c>
      <c r="J6" s="147">
        <f t="shared" si="1"/>
        <v>0</v>
      </c>
      <c r="K6" s="152" t="s">
        <v>4694</v>
      </c>
      <c r="L6" s="152"/>
    </row>
    <row r="7" ht="16.15" customHeight="1" spans="1:12">
      <c r="A7" s="142" t="s">
        <v>5301</v>
      </c>
      <c r="B7" s="142">
        <v>5</v>
      </c>
      <c r="C7" s="143" t="s">
        <v>5306</v>
      </c>
      <c r="D7" s="142" t="s">
        <v>4781</v>
      </c>
      <c r="E7" s="142" t="s">
        <v>4782</v>
      </c>
      <c r="F7" s="147">
        <v>232456.325294118</v>
      </c>
      <c r="G7" s="147"/>
      <c r="H7" s="147">
        <v>1040563.01094828</v>
      </c>
      <c r="I7" s="151">
        <f t="shared" si="0"/>
        <v>4.476380712083</v>
      </c>
      <c r="J7" s="147">
        <f t="shared" si="1"/>
        <v>808106.685654162</v>
      </c>
      <c r="K7" s="152" t="s">
        <v>4694</v>
      </c>
      <c r="L7" s="152"/>
    </row>
    <row r="8" ht="16.15" customHeight="1" spans="1:12">
      <c r="A8" s="142" t="s">
        <v>5301</v>
      </c>
      <c r="B8" s="142">
        <v>6</v>
      </c>
      <c r="C8" s="143" t="s">
        <v>5307</v>
      </c>
      <c r="D8" s="142" t="s">
        <v>4781</v>
      </c>
      <c r="E8" s="142" t="s">
        <v>4782</v>
      </c>
      <c r="F8" s="147"/>
      <c r="G8" s="147"/>
      <c r="H8" s="147"/>
      <c r="I8" s="151" t="e">
        <f t="shared" si="0"/>
        <v>#DIV/0!</v>
      </c>
      <c r="J8" s="147">
        <f t="shared" si="1"/>
        <v>0</v>
      </c>
      <c r="K8" s="152" t="s">
        <v>4694</v>
      </c>
      <c r="L8" s="152"/>
    </row>
    <row r="9" ht="16.15" customHeight="1" spans="1:12">
      <c r="A9" s="142" t="s">
        <v>5301</v>
      </c>
      <c r="B9" s="142">
        <v>7</v>
      </c>
      <c r="C9" s="143" t="s">
        <v>5308</v>
      </c>
      <c r="D9" s="142" t="s">
        <v>4781</v>
      </c>
      <c r="E9" s="142" t="s">
        <v>4782</v>
      </c>
      <c r="F9" s="147"/>
      <c r="G9" s="147"/>
      <c r="H9" s="147"/>
      <c r="I9" s="151" t="e">
        <f t="shared" si="0"/>
        <v>#DIV/0!</v>
      </c>
      <c r="J9" s="147">
        <f t="shared" si="1"/>
        <v>0</v>
      </c>
      <c r="K9" s="152" t="s">
        <v>4694</v>
      </c>
      <c r="L9" s="152"/>
    </row>
    <row r="10" ht="16.15" customHeight="1" spans="1:12">
      <c r="A10" s="142" t="s">
        <v>5301</v>
      </c>
      <c r="B10" s="142">
        <v>8</v>
      </c>
      <c r="C10" s="143" t="s">
        <v>5309</v>
      </c>
      <c r="D10" s="142" t="s">
        <v>4781</v>
      </c>
      <c r="E10" s="142" t="s">
        <v>4782</v>
      </c>
      <c r="F10" s="147"/>
      <c r="G10" s="147"/>
      <c r="H10" s="147"/>
      <c r="I10" s="151" t="e">
        <f t="shared" si="0"/>
        <v>#DIV/0!</v>
      </c>
      <c r="J10" s="147">
        <f t="shared" si="1"/>
        <v>0</v>
      </c>
      <c r="K10" s="152" t="s">
        <v>4694</v>
      </c>
      <c r="L10" s="152"/>
    </row>
    <row r="11" ht="16.15" customHeight="1" spans="1:12">
      <c r="A11" s="142" t="s">
        <v>5301</v>
      </c>
      <c r="B11" s="142">
        <v>9</v>
      </c>
      <c r="C11" s="143" t="s">
        <v>5310</v>
      </c>
      <c r="D11" s="142" t="s">
        <v>4781</v>
      </c>
      <c r="E11" s="142" t="s">
        <v>4782</v>
      </c>
      <c r="F11" s="147">
        <v>166040.232352941</v>
      </c>
      <c r="G11" s="147"/>
      <c r="H11" s="147">
        <v>240129.925603448</v>
      </c>
      <c r="I11" s="151">
        <f t="shared" si="0"/>
        <v>1.44621530698065</v>
      </c>
      <c r="J11" s="147">
        <f t="shared" si="1"/>
        <v>74089.6932505068</v>
      </c>
      <c r="K11" s="152" t="s">
        <v>4694</v>
      </c>
      <c r="L11" s="152"/>
    </row>
    <row r="12" ht="16.15" customHeight="1" spans="1:12">
      <c r="A12" s="142" t="s">
        <v>5301</v>
      </c>
      <c r="B12" s="142">
        <v>10</v>
      </c>
      <c r="C12" s="143" t="s">
        <v>5311</v>
      </c>
      <c r="D12" s="142" t="s">
        <v>4781</v>
      </c>
      <c r="E12" s="142" t="s">
        <v>4782</v>
      </c>
      <c r="F12" s="147"/>
      <c r="G12" s="147"/>
      <c r="H12" s="147"/>
      <c r="I12" s="151" t="e">
        <f t="shared" si="0"/>
        <v>#DIV/0!</v>
      </c>
      <c r="J12" s="147">
        <f t="shared" si="1"/>
        <v>0</v>
      </c>
      <c r="K12" s="152" t="s">
        <v>4694</v>
      </c>
      <c r="L12" s="152"/>
    </row>
    <row r="13" ht="16.15" customHeight="1" spans="1:12">
      <c r="A13" s="142" t="s">
        <v>5301</v>
      </c>
      <c r="B13" s="142">
        <v>11</v>
      </c>
      <c r="C13" s="143" t="s">
        <v>5312</v>
      </c>
      <c r="D13" s="142" t="s">
        <v>4781</v>
      </c>
      <c r="E13" s="142" t="s">
        <v>4782</v>
      </c>
      <c r="F13" s="147"/>
      <c r="G13" s="147"/>
      <c r="H13" s="147"/>
      <c r="I13" s="151" t="e">
        <f t="shared" si="0"/>
        <v>#DIV/0!</v>
      </c>
      <c r="J13" s="147">
        <f t="shared" si="1"/>
        <v>0</v>
      </c>
      <c r="K13" s="152" t="s">
        <v>4694</v>
      </c>
      <c r="L13" s="152"/>
    </row>
    <row r="14" ht="16.15" customHeight="1" spans="1:12">
      <c r="A14" s="142" t="s">
        <v>5301</v>
      </c>
      <c r="B14" s="142">
        <v>12</v>
      </c>
      <c r="C14" s="143" t="s">
        <v>5313</v>
      </c>
      <c r="D14" s="142" t="s">
        <v>4781</v>
      </c>
      <c r="E14" s="142" t="s">
        <v>4782</v>
      </c>
      <c r="F14" s="147">
        <v>398496.557647059</v>
      </c>
      <c r="G14" s="147"/>
      <c r="H14" s="147">
        <v>571289.496206896</v>
      </c>
      <c r="I14" s="151">
        <f t="shared" si="0"/>
        <v>1.43361212347756</v>
      </c>
      <c r="J14" s="147">
        <f t="shared" si="1"/>
        <v>172792.938559837</v>
      </c>
      <c r="K14" s="152" t="s">
        <v>4694</v>
      </c>
      <c r="L14" s="152"/>
    </row>
    <row r="15" ht="16.15" customHeight="1" spans="1:12">
      <c r="A15" s="142" t="s">
        <v>5301</v>
      </c>
      <c r="B15" s="142">
        <v>13</v>
      </c>
      <c r="C15" s="143" t="s">
        <v>5314</v>
      </c>
      <c r="D15" s="142" t="s">
        <v>4781</v>
      </c>
      <c r="E15" s="142" t="s">
        <v>4782</v>
      </c>
      <c r="F15" s="147"/>
      <c r="G15" s="147"/>
      <c r="H15" s="147"/>
      <c r="I15" s="151" t="e">
        <f t="shared" si="0"/>
        <v>#DIV/0!</v>
      </c>
      <c r="J15" s="147">
        <f t="shared" si="1"/>
        <v>0</v>
      </c>
      <c r="K15" s="152" t="s">
        <v>4694</v>
      </c>
      <c r="L15" s="152"/>
    </row>
    <row r="16" ht="16.15" customHeight="1" spans="1:12">
      <c r="A16" s="142" t="s">
        <v>5301</v>
      </c>
      <c r="B16" s="142">
        <v>14</v>
      </c>
      <c r="C16" s="143" t="s">
        <v>5315</v>
      </c>
      <c r="D16" s="142" t="s">
        <v>4781</v>
      </c>
      <c r="E16" s="142" t="s">
        <v>4782</v>
      </c>
      <c r="F16" s="147"/>
      <c r="G16" s="147"/>
      <c r="H16" s="147"/>
      <c r="I16" s="151" t="e">
        <f t="shared" si="0"/>
        <v>#DIV/0!</v>
      </c>
      <c r="J16" s="147">
        <f t="shared" si="1"/>
        <v>0</v>
      </c>
      <c r="K16" s="152" t="s">
        <v>4694</v>
      </c>
      <c r="L16" s="152"/>
    </row>
    <row r="17" ht="16.15" customHeight="1" spans="1:12">
      <c r="A17" s="142" t="s">
        <v>5301</v>
      </c>
      <c r="B17" s="142">
        <v>15</v>
      </c>
      <c r="C17" s="143" t="s">
        <v>5316</v>
      </c>
      <c r="D17" s="142" t="s">
        <v>4781</v>
      </c>
      <c r="E17" s="142" t="s">
        <v>4782</v>
      </c>
      <c r="F17" s="147"/>
      <c r="G17" s="147"/>
      <c r="H17" s="147"/>
      <c r="I17" s="151" t="e">
        <f t="shared" si="0"/>
        <v>#DIV/0!</v>
      </c>
      <c r="J17" s="147">
        <f t="shared" si="1"/>
        <v>0</v>
      </c>
      <c r="K17" s="152" t="s">
        <v>4694</v>
      </c>
      <c r="L17" s="152"/>
    </row>
    <row r="18" ht="16.15" customHeight="1" spans="1:12">
      <c r="A18" s="142" t="s">
        <v>5301</v>
      </c>
      <c r="B18" s="142">
        <v>16</v>
      </c>
      <c r="C18" s="143" t="s">
        <v>5317</v>
      </c>
      <c r="D18" s="142" t="s">
        <v>4781</v>
      </c>
      <c r="E18" s="142" t="s">
        <v>4782</v>
      </c>
      <c r="F18" s="147"/>
      <c r="G18" s="147"/>
      <c r="H18" s="147"/>
      <c r="I18" s="151" t="e">
        <f t="shared" si="0"/>
        <v>#DIV/0!</v>
      </c>
      <c r="J18" s="147">
        <f t="shared" si="1"/>
        <v>0</v>
      </c>
      <c r="K18" s="152" t="s">
        <v>4694</v>
      </c>
      <c r="L18" s="152"/>
    </row>
    <row r="19" ht="16.15" customHeight="1" spans="1:12">
      <c r="A19" s="142" t="s">
        <v>5301</v>
      </c>
      <c r="B19" s="142">
        <v>17</v>
      </c>
      <c r="C19" s="143" t="s">
        <v>5318</v>
      </c>
      <c r="D19" s="142" t="s">
        <v>4781</v>
      </c>
      <c r="E19" s="142" t="s">
        <v>4782</v>
      </c>
      <c r="F19" s="147">
        <v>298872.418235294</v>
      </c>
      <c r="G19" s="147"/>
      <c r="H19" s="147">
        <v>767474.075948276</v>
      </c>
      <c r="I19" s="151">
        <f t="shared" si="0"/>
        <v>2.5678986387565</v>
      </c>
      <c r="J19" s="147">
        <f t="shared" si="1"/>
        <v>468601.657712982</v>
      </c>
      <c r="K19" s="152" t="s">
        <v>4694</v>
      </c>
      <c r="L19" s="152"/>
    </row>
    <row r="20" ht="16.15" customHeight="1" spans="1:12">
      <c r="A20" s="142" t="s">
        <v>5301</v>
      </c>
      <c r="B20" s="142">
        <v>18</v>
      </c>
      <c r="C20" s="143" t="s">
        <v>5319</v>
      </c>
      <c r="D20" s="142" t="s">
        <v>4781</v>
      </c>
      <c r="E20" s="142" t="s">
        <v>4782</v>
      </c>
      <c r="F20" s="147"/>
      <c r="G20" s="147"/>
      <c r="H20" s="147"/>
      <c r="I20" s="151" t="e">
        <f t="shared" si="0"/>
        <v>#DIV/0!</v>
      </c>
      <c r="J20" s="147">
        <f t="shared" si="1"/>
        <v>0</v>
      </c>
      <c r="K20" s="152" t="s">
        <v>4694</v>
      </c>
      <c r="L20" s="152"/>
    </row>
    <row r="21" ht="16.15" customHeight="1" spans="1:12">
      <c r="A21" s="142" t="s">
        <v>5301</v>
      </c>
      <c r="B21" s="142">
        <v>19</v>
      </c>
      <c r="C21" s="143" t="s">
        <v>5320</v>
      </c>
      <c r="D21" s="142" t="s">
        <v>4781</v>
      </c>
      <c r="E21" s="142" t="s">
        <v>4782</v>
      </c>
      <c r="F21" s="147"/>
      <c r="G21" s="147"/>
      <c r="H21" s="147"/>
      <c r="I21" s="151" t="e">
        <f t="shared" si="0"/>
        <v>#DIV/0!</v>
      </c>
      <c r="J21" s="147">
        <f t="shared" si="1"/>
        <v>0</v>
      </c>
      <c r="K21" s="152" t="s">
        <v>4694</v>
      </c>
      <c r="L21" s="152"/>
    </row>
    <row r="22" ht="16.15" customHeight="1" spans="1:12">
      <c r="A22" s="142" t="s">
        <v>5301</v>
      </c>
      <c r="B22" s="142">
        <v>20</v>
      </c>
      <c r="C22" s="143" t="s">
        <v>5321</v>
      </c>
      <c r="D22" s="142" t="s">
        <v>4781</v>
      </c>
      <c r="E22" s="142" t="s">
        <v>4782</v>
      </c>
      <c r="F22" s="147">
        <v>66416.0929411765</v>
      </c>
      <c r="G22" s="147"/>
      <c r="H22" s="147">
        <v>76904.3552586207</v>
      </c>
      <c r="I22" s="151">
        <f t="shared" si="0"/>
        <v>1.15791748434726</v>
      </c>
      <c r="J22" s="147">
        <f t="shared" si="1"/>
        <v>10488.2623174442</v>
      </c>
      <c r="K22" s="152" t="s">
        <v>4694</v>
      </c>
      <c r="L22" s="152"/>
    </row>
    <row r="23" ht="16.15" customHeight="1" spans="1:12">
      <c r="A23" s="142" t="s">
        <v>5301</v>
      </c>
      <c r="B23" s="142">
        <v>21</v>
      </c>
      <c r="C23" s="143" t="s">
        <v>5322</v>
      </c>
      <c r="D23" s="142" t="s">
        <v>4785</v>
      </c>
      <c r="E23" s="142" t="s">
        <v>4782</v>
      </c>
      <c r="F23" s="148">
        <v>132840</v>
      </c>
      <c r="G23" s="147"/>
      <c r="H23" s="147">
        <v>152239.23387931</v>
      </c>
      <c r="I23" s="151">
        <f>IF(F23=0,H23/G23,H23/(F27+F28+F37+F41+F45))</f>
        <v>0.458413832819362</v>
      </c>
      <c r="J23" s="147">
        <f>H23-(F27+F28+F37+F41+F45)</f>
        <v>-179860.76612069</v>
      </c>
      <c r="K23" s="152"/>
      <c r="L23" s="152" t="s">
        <v>519</v>
      </c>
    </row>
    <row r="24" ht="16.15" customHeight="1" spans="1:12">
      <c r="A24" s="142" t="s">
        <v>5301</v>
      </c>
      <c r="B24" s="142">
        <v>22</v>
      </c>
      <c r="C24" s="143" t="s">
        <v>5323</v>
      </c>
      <c r="D24" s="142" t="s">
        <v>4785</v>
      </c>
      <c r="E24" s="142" t="s">
        <v>4782</v>
      </c>
      <c r="F24" s="148">
        <v>66420</v>
      </c>
      <c r="G24" s="147"/>
      <c r="H24" s="147"/>
      <c r="I24" s="151">
        <f t="shared" si="0"/>
        <v>0</v>
      </c>
      <c r="J24" s="147">
        <f t="shared" si="1"/>
        <v>-66420</v>
      </c>
      <c r="K24" s="152"/>
      <c r="L24" s="152" t="s">
        <v>5324</v>
      </c>
    </row>
    <row r="25" ht="16.15" customHeight="1" spans="1:12">
      <c r="A25" s="142" t="s">
        <v>5301</v>
      </c>
      <c r="B25" s="142">
        <v>23</v>
      </c>
      <c r="C25" s="143" t="s">
        <v>5325</v>
      </c>
      <c r="D25" s="142" t="s">
        <v>4785</v>
      </c>
      <c r="E25" s="142" t="s">
        <v>4782</v>
      </c>
      <c r="F25" s="148">
        <v>66420</v>
      </c>
      <c r="G25" s="147"/>
      <c r="H25" s="147"/>
      <c r="I25" s="151">
        <f t="shared" si="0"/>
        <v>0</v>
      </c>
      <c r="J25" s="147">
        <f t="shared" si="1"/>
        <v>-66420</v>
      </c>
      <c r="K25" s="152"/>
      <c r="L25" s="152" t="s">
        <v>5324</v>
      </c>
    </row>
    <row r="26" ht="16.15" customHeight="1" spans="1:12">
      <c r="A26" s="142" t="s">
        <v>5301</v>
      </c>
      <c r="B26" s="142">
        <v>24</v>
      </c>
      <c r="C26" s="143" t="s">
        <v>5326</v>
      </c>
      <c r="D26" s="142" t="s">
        <v>4785</v>
      </c>
      <c r="E26" s="142" t="s">
        <v>4782</v>
      </c>
      <c r="F26" s="148">
        <v>66420</v>
      </c>
      <c r="G26" s="147"/>
      <c r="H26" s="147"/>
      <c r="I26" s="151">
        <f t="shared" si="0"/>
        <v>0</v>
      </c>
      <c r="J26" s="147">
        <f t="shared" si="1"/>
        <v>-66420</v>
      </c>
      <c r="K26" s="152"/>
      <c r="L26" s="152" t="s">
        <v>5324</v>
      </c>
    </row>
    <row r="27" ht="16.15" customHeight="1" spans="1:12">
      <c r="A27" s="142" t="s">
        <v>5301</v>
      </c>
      <c r="B27" s="142">
        <v>25</v>
      </c>
      <c r="C27" s="143" t="s">
        <v>5327</v>
      </c>
      <c r="D27" s="142" t="s">
        <v>4781</v>
      </c>
      <c r="E27" s="142" t="s">
        <v>4782</v>
      </c>
      <c r="F27" s="148">
        <v>66420</v>
      </c>
      <c r="G27" s="147"/>
      <c r="H27" s="147"/>
      <c r="I27" s="151">
        <f t="shared" si="0"/>
        <v>0</v>
      </c>
      <c r="J27" s="147">
        <f t="shared" si="1"/>
        <v>-66420</v>
      </c>
      <c r="K27" s="152" t="s">
        <v>4694</v>
      </c>
      <c r="L27" s="152"/>
    </row>
    <row r="28" ht="16.15" customHeight="1" spans="1:12">
      <c r="A28" s="142" t="s">
        <v>5301</v>
      </c>
      <c r="B28" s="142">
        <v>26</v>
      </c>
      <c r="C28" s="143" t="s">
        <v>5328</v>
      </c>
      <c r="D28" s="142" t="s">
        <v>4781</v>
      </c>
      <c r="E28" s="142" t="s">
        <v>4782</v>
      </c>
      <c r="F28" s="148">
        <v>66420</v>
      </c>
      <c r="G28" s="147"/>
      <c r="H28" s="147"/>
      <c r="I28" s="151">
        <f t="shared" si="0"/>
        <v>0</v>
      </c>
      <c r="J28" s="147">
        <f t="shared" si="1"/>
        <v>-66420</v>
      </c>
      <c r="K28" s="152" t="s">
        <v>4694</v>
      </c>
      <c r="L28" s="152"/>
    </row>
    <row r="29" ht="16.15" customHeight="1" spans="1:12">
      <c r="A29" s="142" t="s">
        <v>5301</v>
      </c>
      <c r="B29" s="142">
        <v>27</v>
      </c>
      <c r="C29" s="143" t="s">
        <v>5329</v>
      </c>
      <c r="D29" s="142" t="s">
        <v>4785</v>
      </c>
      <c r="E29" s="142" t="s">
        <v>4782</v>
      </c>
      <c r="F29" s="148">
        <v>66420</v>
      </c>
      <c r="G29" s="147"/>
      <c r="H29" s="147"/>
      <c r="I29" s="151"/>
      <c r="J29" s="147"/>
      <c r="K29" s="152"/>
      <c r="L29" s="152" t="s">
        <v>5324</v>
      </c>
    </row>
    <row r="30" ht="16.15" customHeight="1" spans="1:12">
      <c r="A30" s="142" t="s">
        <v>5301</v>
      </c>
      <c r="B30" s="142">
        <v>28</v>
      </c>
      <c r="C30" s="143" t="s">
        <v>5330</v>
      </c>
      <c r="D30" s="142" t="s">
        <v>4785</v>
      </c>
      <c r="E30" s="142" t="s">
        <v>4782</v>
      </c>
      <c r="F30" s="148">
        <v>66420</v>
      </c>
      <c r="G30" s="147"/>
      <c r="H30" s="147"/>
      <c r="I30" s="151"/>
      <c r="J30" s="147"/>
      <c r="K30" s="152"/>
      <c r="L30" s="152" t="s">
        <v>5324</v>
      </c>
    </row>
    <row r="31" ht="16.15" customHeight="1" spans="1:12">
      <c r="A31" s="142" t="s">
        <v>5301</v>
      </c>
      <c r="B31" s="142">
        <v>29</v>
      </c>
      <c r="C31" s="143" t="s">
        <v>5331</v>
      </c>
      <c r="D31" s="142" t="s">
        <v>4785</v>
      </c>
      <c r="E31" s="142" t="s">
        <v>4782</v>
      </c>
      <c r="F31" s="148">
        <v>66420</v>
      </c>
      <c r="G31" s="147"/>
      <c r="H31" s="147"/>
      <c r="I31" s="151"/>
      <c r="J31" s="147"/>
      <c r="K31" s="152"/>
      <c r="L31" s="152" t="s">
        <v>5324</v>
      </c>
    </row>
    <row r="32" ht="16.15" customHeight="1" spans="1:12">
      <c r="A32" s="142" t="s">
        <v>5301</v>
      </c>
      <c r="B32" s="142">
        <v>30</v>
      </c>
      <c r="C32" s="143" t="s">
        <v>5332</v>
      </c>
      <c r="D32" s="142" t="s">
        <v>4785</v>
      </c>
      <c r="E32" s="142" t="s">
        <v>4782</v>
      </c>
      <c r="F32" s="148">
        <v>66420</v>
      </c>
      <c r="G32" s="147"/>
      <c r="H32" s="147"/>
      <c r="I32" s="151"/>
      <c r="J32" s="147"/>
      <c r="K32" s="152"/>
      <c r="L32" s="152" t="s">
        <v>5333</v>
      </c>
    </row>
    <row r="33" ht="16.15" customHeight="1" spans="1:12">
      <c r="A33" s="142" t="s">
        <v>5301</v>
      </c>
      <c r="B33" s="142">
        <v>31</v>
      </c>
      <c r="C33" s="143" t="s">
        <v>5334</v>
      </c>
      <c r="D33" s="142" t="s">
        <v>4785</v>
      </c>
      <c r="E33" s="142" t="s">
        <v>4782</v>
      </c>
      <c r="F33" s="148">
        <v>66420</v>
      </c>
      <c r="G33" s="147"/>
      <c r="H33" s="147"/>
      <c r="I33" s="151"/>
      <c r="J33" s="147"/>
      <c r="K33" s="152"/>
      <c r="L33" s="152" t="s">
        <v>519</v>
      </c>
    </row>
    <row r="34" ht="16.15" customHeight="1" spans="1:12">
      <c r="A34" s="142" t="s">
        <v>5301</v>
      </c>
      <c r="B34" s="142">
        <v>32</v>
      </c>
      <c r="C34" s="143" t="s">
        <v>5335</v>
      </c>
      <c r="D34" s="142" t="s">
        <v>4785</v>
      </c>
      <c r="E34" s="142" t="s">
        <v>4782</v>
      </c>
      <c r="F34" s="148">
        <v>66420</v>
      </c>
      <c r="G34" s="147"/>
      <c r="H34" s="147"/>
      <c r="I34" s="151"/>
      <c r="J34" s="147"/>
      <c r="K34" s="152"/>
      <c r="L34" s="152" t="s">
        <v>5324</v>
      </c>
    </row>
    <row r="35" ht="16.15" customHeight="1" spans="1:12">
      <c r="A35" s="142" t="s">
        <v>5301</v>
      </c>
      <c r="B35" s="142">
        <v>33</v>
      </c>
      <c r="C35" s="143" t="s">
        <v>5336</v>
      </c>
      <c r="D35" s="142" t="s">
        <v>4785</v>
      </c>
      <c r="E35" s="142" t="s">
        <v>4782</v>
      </c>
      <c r="F35" s="148">
        <v>66420</v>
      </c>
      <c r="G35" s="147"/>
      <c r="H35" s="147"/>
      <c r="I35" s="151"/>
      <c r="J35" s="147"/>
      <c r="K35" s="152"/>
      <c r="L35" s="152" t="s">
        <v>5324</v>
      </c>
    </row>
    <row r="36" ht="16.15" customHeight="1" spans="1:12">
      <c r="A36" s="142" t="s">
        <v>5301</v>
      </c>
      <c r="B36" s="142">
        <v>34</v>
      </c>
      <c r="C36" s="143" t="s">
        <v>5337</v>
      </c>
      <c r="D36" s="142" t="s">
        <v>4785</v>
      </c>
      <c r="E36" s="142" t="s">
        <v>4782</v>
      </c>
      <c r="F36" s="148">
        <v>66420</v>
      </c>
      <c r="G36" s="147"/>
      <c r="H36" s="147"/>
      <c r="I36" s="151"/>
      <c r="J36" s="147"/>
      <c r="K36" s="152"/>
      <c r="L36" s="152" t="s">
        <v>5324</v>
      </c>
    </row>
    <row r="37" ht="16.15" customHeight="1" spans="1:12">
      <c r="A37" s="142" t="s">
        <v>5301</v>
      </c>
      <c r="B37" s="142">
        <v>35</v>
      </c>
      <c r="C37" s="143" t="s">
        <v>5338</v>
      </c>
      <c r="D37" s="142" t="s">
        <v>4781</v>
      </c>
      <c r="E37" s="142" t="s">
        <v>4782</v>
      </c>
      <c r="F37" s="148">
        <v>66420</v>
      </c>
      <c r="G37" s="147"/>
      <c r="H37" s="147"/>
      <c r="I37" s="151"/>
      <c r="J37" s="147"/>
      <c r="K37" s="152" t="s">
        <v>4694</v>
      </c>
      <c r="L37" s="152"/>
    </row>
    <row r="38" ht="16.15" customHeight="1" spans="1:12">
      <c r="A38" s="142" t="s">
        <v>5301</v>
      </c>
      <c r="B38" s="142">
        <v>36</v>
      </c>
      <c r="C38" s="143" t="s">
        <v>5339</v>
      </c>
      <c r="D38" s="142" t="s">
        <v>4785</v>
      </c>
      <c r="E38" s="142" t="s">
        <v>4782</v>
      </c>
      <c r="F38" s="148">
        <v>66420</v>
      </c>
      <c r="G38" s="147"/>
      <c r="H38" s="147"/>
      <c r="I38" s="151"/>
      <c r="J38" s="147"/>
      <c r="K38" s="152"/>
      <c r="L38" s="152" t="s">
        <v>5324</v>
      </c>
    </row>
    <row r="39" ht="16.15" customHeight="1" spans="1:12">
      <c r="A39" s="142" t="s">
        <v>5301</v>
      </c>
      <c r="B39" s="142">
        <v>37</v>
      </c>
      <c r="C39" s="143" t="s">
        <v>5340</v>
      </c>
      <c r="D39" s="142" t="s">
        <v>4785</v>
      </c>
      <c r="E39" s="142" t="s">
        <v>4782</v>
      </c>
      <c r="F39" s="148">
        <v>66420</v>
      </c>
      <c r="G39" s="147"/>
      <c r="H39" s="147"/>
      <c r="I39" s="151"/>
      <c r="J39" s="147"/>
      <c r="K39" s="152"/>
      <c r="L39" s="152" t="s">
        <v>5324</v>
      </c>
    </row>
    <row r="40" ht="16.15" customHeight="1" spans="1:12">
      <c r="A40" s="142" t="s">
        <v>5301</v>
      </c>
      <c r="B40" s="142">
        <v>38</v>
      </c>
      <c r="C40" s="143" t="s">
        <v>5341</v>
      </c>
      <c r="D40" s="142" t="s">
        <v>4785</v>
      </c>
      <c r="E40" s="142" t="s">
        <v>4782</v>
      </c>
      <c r="F40" s="148">
        <v>66420</v>
      </c>
      <c r="G40" s="147"/>
      <c r="H40" s="147"/>
      <c r="I40" s="151"/>
      <c r="J40" s="147"/>
      <c r="K40" s="152"/>
      <c r="L40" s="152" t="s">
        <v>5324</v>
      </c>
    </row>
    <row r="41" ht="16.15" customHeight="1" spans="1:12">
      <c r="A41" s="142" t="s">
        <v>5301</v>
      </c>
      <c r="B41" s="142">
        <v>39</v>
      </c>
      <c r="C41" s="143" t="s">
        <v>5342</v>
      </c>
      <c r="D41" s="142" t="s">
        <v>4781</v>
      </c>
      <c r="E41" s="142" t="s">
        <v>4782</v>
      </c>
      <c r="F41" s="148">
        <v>66420</v>
      </c>
      <c r="G41" s="147"/>
      <c r="H41" s="147"/>
      <c r="I41" s="151"/>
      <c r="J41" s="147"/>
      <c r="K41" s="152" t="s">
        <v>4694</v>
      </c>
      <c r="L41" s="152"/>
    </row>
    <row r="42" ht="16.15" customHeight="1" spans="1:12">
      <c r="A42" s="142" t="s">
        <v>5301</v>
      </c>
      <c r="B42" s="142">
        <v>40</v>
      </c>
      <c r="C42" s="143" t="s">
        <v>5343</v>
      </c>
      <c r="D42" s="142" t="s">
        <v>4785</v>
      </c>
      <c r="E42" s="142" t="s">
        <v>4782</v>
      </c>
      <c r="F42" s="148">
        <v>66420</v>
      </c>
      <c r="G42" s="147"/>
      <c r="H42" s="147"/>
      <c r="I42" s="151"/>
      <c r="J42" s="147"/>
      <c r="K42" s="152"/>
      <c r="L42" s="152" t="s">
        <v>5324</v>
      </c>
    </row>
    <row r="43" ht="16.15" customHeight="1" spans="1:12">
      <c r="A43" s="142" t="s">
        <v>5301</v>
      </c>
      <c r="B43" s="142">
        <v>41</v>
      </c>
      <c r="C43" s="143" t="s">
        <v>5344</v>
      </c>
      <c r="D43" s="142" t="s">
        <v>4785</v>
      </c>
      <c r="E43" s="142" t="s">
        <v>4782</v>
      </c>
      <c r="F43" s="148">
        <v>66420</v>
      </c>
      <c r="G43" s="147"/>
      <c r="H43" s="147"/>
      <c r="I43" s="151"/>
      <c r="J43" s="147"/>
      <c r="K43" s="152"/>
      <c r="L43" s="152" t="s">
        <v>5324</v>
      </c>
    </row>
    <row r="44" ht="16.15" customHeight="1" spans="1:12">
      <c r="A44" s="142" t="s">
        <v>5301</v>
      </c>
      <c r="B44" s="142">
        <v>42</v>
      </c>
      <c r="C44" s="143" t="s">
        <v>5345</v>
      </c>
      <c r="D44" s="142" t="s">
        <v>4785</v>
      </c>
      <c r="E44" s="142" t="s">
        <v>4782</v>
      </c>
      <c r="F44" s="148">
        <v>66420</v>
      </c>
      <c r="G44" s="147"/>
      <c r="H44" s="147"/>
      <c r="I44" s="151"/>
      <c r="J44" s="147"/>
      <c r="K44" s="152"/>
      <c r="L44" s="152" t="s">
        <v>5324</v>
      </c>
    </row>
    <row r="45" ht="16.15" customHeight="1" spans="1:12">
      <c r="A45" s="142" t="s">
        <v>5301</v>
      </c>
      <c r="B45" s="142">
        <v>43</v>
      </c>
      <c r="C45" s="143" t="s">
        <v>5346</v>
      </c>
      <c r="D45" s="142" t="s">
        <v>4781</v>
      </c>
      <c r="E45" s="142" t="s">
        <v>4782</v>
      </c>
      <c r="F45" s="148">
        <v>66420</v>
      </c>
      <c r="G45" s="147"/>
      <c r="H45" s="147"/>
      <c r="I45" s="151"/>
      <c r="J45" s="147"/>
      <c r="K45" s="152" t="s">
        <v>4694</v>
      </c>
      <c r="L45" s="152"/>
    </row>
    <row r="46" ht="16.15" customHeight="1" spans="1:12">
      <c r="A46" s="142" t="s">
        <v>5301</v>
      </c>
      <c r="B46" s="142">
        <v>44</v>
      </c>
      <c r="C46" s="143" t="s">
        <v>5347</v>
      </c>
      <c r="D46" s="142" t="s">
        <v>4785</v>
      </c>
      <c r="E46" s="142" t="s">
        <v>4782</v>
      </c>
      <c r="F46" s="148">
        <v>132840</v>
      </c>
      <c r="G46" s="147"/>
      <c r="H46" s="147"/>
      <c r="I46" s="151"/>
      <c r="J46" s="147"/>
      <c r="K46" s="152"/>
      <c r="L46" s="152" t="s">
        <v>5324</v>
      </c>
    </row>
    <row r="47" ht="16.15" customHeight="1" spans="1:12">
      <c r="A47" s="142" t="s">
        <v>5301</v>
      </c>
      <c r="B47" s="142">
        <v>45</v>
      </c>
      <c r="C47" s="143" t="s">
        <v>5348</v>
      </c>
      <c r="D47" s="142" t="s">
        <v>4781</v>
      </c>
      <c r="E47" s="142" t="s">
        <v>4782</v>
      </c>
      <c r="F47" s="147">
        <v>199248.278823529</v>
      </c>
      <c r="G47" s="147"/>
      <c r="H47" s="147">
        <v>64348.5421551724</v>
      </c>
      <c r="I47" s="151">
        <f t="shared" ref="I47:I76" si="2">IF(F47=0,H47/G47,H47/F47)</f>
        <v>0.322956577266922</v>
      </c>
      <c r="J47" s="147">
        <f t="shared" ref="J47:J76" si="3">H47-F47</f>
        <v>-134899.736668357</v>
      </c>
      <c r="K47" s="152" t="s">
        <v>4694</v>
      </c>
      <c r="L47" s="152"/>
    </row>
    <row r="48" ht="16.15" customHeight="1" spans="1:12">
      <c r="A48" s="142" t="s">
        <v>5301</v>
      </c>
      <c r="B48" s="142">
        <v>46</v>
      </c>
      <c r="C48" s="143" t="s">
        <v>5349</v>
      </c>
      <c r="D48" s="142" t="s">
        <v>4781</v>
      </c>
      <c r="E48" s="142" t="s">
        <v>4782</v>
      </c>
      <c r="F48" s="147"/>
      <c r="G48" s="147"/>
      <c r="H48" s="147"/>
      <c r="I48" s="151" t="e">
        <f t="shared" si="2"/>
        <v>#DIV/0!</v>
      </c>
      <c r="J48" s="147">
        <f t="shared" si="3"/>
        <v>0</v>
      </c>
      <c r="K48" s="152" t="s">
        <v>4694</v>
      </c>
      <c r="L48" s="152"/>
    </row>
    <row r="49" ht="16.15" customHeight="1" spans="1:12">
      <c r="A49" s="142" t="s">
        <v>5301</v>
      </c>
      <c r="B49" s="142">
        <v>47</v>
      </c>
      <c r="C49" s="143" t="s">
        <v>5350</v>
      </c>
      <c r="D49" s="142" t="s">
        <v>4785</v>
      </c>
      <c r="E49" s="142" t="s">
        <v>4782</v>
      </c>
      <c r="F49" s="147">
        <v>564536.79</v>
      </c>
      <c r="G49" s="147"/>
      <c r="H49" s="147">
        <v>0</v>
      </c>
      <c r="I49" s="151">
        <f t="shared" si="2"/>
        <v>0</v>
      </c>
      <c r="J49" s="147">
        <f t="shared" si="3"/>
        <v>-564536.79</v>
      </c>
      <c r="K49" s="152"/>
      <c r="L49" s="152" t="s">
        <v>5333</v>
      </c>
    </row>
    <row r="50" ht="16.15" customHeight="1" spans="1:12">
      <c r="A50" s="142" t="s">
        <v>5301</v>
      </c>
      <c r="B50" s="142">
        <v>48</v>
      </c>
      <c r="C50" s="143" t="s">
        <v>5351</v>
      </c>
      <c r="D50" s="142" t="s">
        <v>4785</v>
      </c>
      <c r="E50" s="142" t="s">
        <v>4782</v>
      </c>
      <c r="F50" s="147"/>
      <c r="G50" s="147"/>
      <c r="H50" s="147"/>
      <c r="I50" s="151" t="e">
        <f t="shared" si="2"/>
        <v>#DIV/0!</v>
      </c>
      <c r="J50" s="147">
        <f t="shared" si="3"/>
        <v>0</v>
      </c>
      <c r="K50" s="152"/>
      <c r="L50" s="152" t="s">
        <v>5333</v>
      </c>
    </row>
    <row r="51" ht="16.15" customHeight="1" spans="1:12">
      <c r="A51" s="142" t="s">
        <v>5301</v>
      </c>
      <c r="B51" s="142">
        <v>49</v>
      </c>
      <c r="C51" s="143" t="s">
        <v>5352</v>
      </c>
      <c r="D51" s="142" t="s">
        <v>4785</v>
      </c>
      <c r="E51" s="142" t="s">
        <v>4782</v>
      </c>
      <c r="F51" s="147"/>
      <c r="G51" s="147"/>
      <c r="H51" s="147"/>
      <c r="I51" s="151" t="e">
        <f t="shared" si="2"/>
        <v>#DIV/0!</v>
      </c>
      <c r="J51" s="147">
        <f t="shared" si="3"/>
        <v>0</v>
      </c>
      <c r="K51" s="152"/>
      <c r="L51" s="152" t="s">
        <v>5333</v>
      </c>
    </row>
    <row r="52" ht="16.15" customHeight="1" spans="1:12">
      <c r="A52" s="142" t="s">
        <v>5301</v>
      </c>
      <c r="B52" s="142">
        <v>50</v>
      </c>
      <c r="C52" s="143" t="s">
        <v>5353</v>
      </c>
      <c r="D52" s="142" t="s">
        <v>4785</v>
      </c>
      <c r="E52" s="142" t="s">
        <v>4782</v>
      </c>
      <c r="F52" s="147"/>
      <c r="G52" s="147"/>
      <c r="H52" s="147"/>
      <c r="I52" s="151" t="e">
        <f t="shared" si="2"/>
        <v>#DIV/0!</v>
      </c>
      <c r="J52" s="147">
        <f t="shared" si="3"/>
        <v>0</v>
      </c>
      <c r="K52" s="152"/>
      <c r="L52" s="152" t="s">
        <v>5333</v>
      </c>
    </row>
    <row r="53" ht="16.15" customHeight="1" spans="1:12">
      <c r="A53" s="142" t="s">
        <v>5301</v>
      </c>
      <c r="B53" s="142">
        <v>51</v>
      </c>
      <c r="C53" s="143" t="s">
        <v>5354</v>
      </c>
      <c r="D53" s="142" t="s">
        <v>4785</v>
      </c>
      <c r="E53" s="142" t="s">
        <v>4782</v>
      </c>
      <c r="F53" s="147"/>
      <c r="G53" s="147"/>
      <c r="H53" s="147"/>
      <c r="I53" s="151" t="e">
        <f t="shared" si="2"/>
        <v>#DIV/0!</v>
      </c>
      <c r="J53" s="147"/>
      <c r="K53" s="152"/>
      <c r="L53" s="152" t="s">
        <v>5333</v>
      </c>
    </row>
    <row r="54" ht="16.15" customHeight="1" spans="1:12">
      <c r="A54" s="142" t="s">
        <v>5301</v>
      </c>
      <c r="B54" s="142">
        <v>52</v>
      </c>
      <c r="C54" s="143" t="s">
        <v>5355</v>
      </c>
      <c r="D54" s="142" t="s">
        <v>4785</v>
      </c>
      <c r="E54" s="142" t="s">
        <v>4782</v>
      </c>
      <c r="F54" s="147"/>
      <c r="G54" s="147"/>
      <c r="H54" s="147"/>
      <c r="I54" s="151" t="e">
        <f t="shared" si="2"/>
        <v>#DIV/0!</v>
      </c>
      <c r="J54" s="147"/>
      <c r="K54" s="152"/>
      <c r="L54" s="152" t="s">
        <v>5333</v>
      </c>
    </row>
    <row r="55" ht="16.15" customHeight="1" spans="1:12">
      <c r="A55" s="142" t="s">
        <v>5301</v>
      </c>
      <c r="B55" s="142">
        <v>53</v>
      </c>
      <c r="C55" s="143" t="s">
        <v>5356</v>
      </c>
      <c r="D55" s="142" t="s">
        <v>4785</v>
      </c>
      <c r="E55" s="142" t="s">
        <v>4782</v>
      </c>
      <c r="F55" s="147"/>
      <c r="G55" s="147"/>
      <c r="H55" s="147"/>
      <c r="I55" s="151" t="e">
        <f t="shared" si="2"/>
        <v>#DIV/0!</v>
      </c>
      <c r="J55" s="147"/>
      <c r="K55" s="152"/>
      <c r="L55" s="152" t="s">
        <v>5333</v>
      </c>
    </row>
    <row r="56" ht="16.15" customHeight="1" spans="1:12">
      <c r="A56" s="142" t="s">
        <v>5301</v>
      </c>
      <c r="B56" s="142">
        <v>54</v>
      </c>
      <c r="C56" s="143" t="s">
        <v>5357</v>
      </c>
      <c r="D56" s="142" t="s">
        <v>4785</v>
      </c>
      <c r="E56" s="142" t="s">
        <v>4782</v>
      </c>
      <c r="F56" s="147"/>
      <c r="G56" s="147"/>
      <c r="H56" s="147"/>
      <c r="I56" s="151" t="e">
        <f t="shared" si="2"/>
        <v>#DIV/0!</v>
      </c>
      <c r="J56" s="147"/>
      <c r="K56" s="152"/>
      <c r="L56" s="152" t="s">
        <v>5333</v>
      </c>
    </row>
    <row r="57" ht="16.15" customHeight="1" spans="1:12">
      <c r="A57" s="142" t="s">
        <v>5301</v>
      </c>
      <c r="B57" s="142">
        <v>55</v>
      </c>
      <c r="C57" s="143" t="s">
        <v>5358</v>
      </c>
      <c r="D57" s="142" t="s">
        <v>4785</v>
      </c>
      <c r="E57" s="142" t="s">
        <v>4782</v>
      </c>
      <c r="F57" s="147">
        <v>664160.929411765</v>
      </c>
      <c r="G57" s="147"/>
      <c r="H57" s="147">
        <v>0</v>
      </c>
      <c r="I57" s="151">
        <f t="shared" si="2"/>
        <v>0</v>
      </c>
      <c r="J57" s="147">
        <f t="shared" si="3"/>
        <v>-664160.929411765</v>
      </c>
      <c r="K57" s="152"/>
      <c r="L57" s="152" t="s">
        <v>5333</v>
      </c>
    </row>
    <row r="58" ht="16.15" customHeight="1" spans="1:12">
      <c r="A58" s="142" t="s">
        <v>5301</v>
      </c>
      <c r="B58" s="142">
        <v>56</v>
      </c>
      <c r="C58" s="143" t="s">
        <v>5359</v>
      </c>
      <c r="D58" s="142" t="s">
        <v>4785</v>
      </c>
      <c r="E58" s="142" t="s">
        <v>4782</v>
      </c>
      <c r="F58" s="147"/>
      <c r="G58" s="147"/>
      <c r="H58" s="147"/>
      <c r="I58" s="151" t="e">
        <f t="shared" si="2"/>
        <v>#DIV/0!</v>
      </c>
      <c r="J58" s="147">
        <f t="shared" si="3"/>
        <v>0</v>
      </c>
      <c r="K58" s="152"/>
      <c r="L58" s="152" t="s">
        <v>5333</v>
      </c>
    </row>
    <row r="59" ht="16.15" customHeight="1" spans="1:12">
      <c r="A59" s="142" t="s">
        <v>5301</v>
      </c>
      <c r="B59" s="142">
        <v>57</v>
      </c>
      <c r="C59" s="143" t="s">
        <v>5360</v>
      </c>
      <c r="D59" s="142" t="s">
        <v>4785</v>
      </c>
      <c r="E59" s="142" t="s">
        <v>4782</v>
      </c>
      <c r="F59" s="147"/>
      <c r="G59" s="147"/>
      <c r="H59" s="147"/>
      <c r="I59" s="151" t="e">
        <f t="shared" si="2"/>
        <v>#DIV/0!</v>
      </c>
      <c r="J59" s="147">
        <f t="shared" si="3"/>
        <v>0</v>
      </c>
      <c r="K59" s="152"/>
      <c r="L59" s="152" t="s">
        <v>5333</v>
      </c>
    </row>
    <row r="60" ht="16.15" customHeight="1" spans="1:12">
      <c r="A60" s="142" t="s">
        <v>5301</v>
      </c>
      <c r="B60" s="142">
        <v>58</v>
      </c>
      <c r="C60" s="143" t="s">
        <v>5361</v>
      </c>
      <c r="D60" s="142" t="s">
        <v>4785</v>
      </c>
      <c r="E60" s="142" t="s">
        <v>4782</v>
      </c>
      <c r="F60" s="147"/>
      <c r="G60" s="147"/>
      <c r="H60" s="147"/>
      <c r="I60" s="151" t="e">
        <f t="shared" si="2"/>
        <v>#DIV/0!</v>
      </c>
      <c r="J60" s="147">
        <f t="shared" si="3"/>
        <v>0</v>
      </c>
      <c r="K60" s="152"/>
      <c r="L60" s="152" t="s">
        <v>5333</v>
      </c>
    </row>
    <row r="61" ht="16.15" customHeight="1" spans="1:12">
      <c r="A61" s="142" t="s">
        <v>5301</v>
      </c>
      <c r="B61" s="142">
        <v>59</v>
      </c>
      <c r="C61" s="143" t="s">
        <v>5362</v>
      </c>
      <c r="D61" s="142" t="s">
        <v>4785</v>
      </c>
      <c r="E61" s="142" t="s">
        <v>4782</v>
      </c>
      <c r="F61" s="147"/>
      <c r="G61" s="147"/>
      <c r="H61" s="147"/>
      <c r="I61" s="151" t="e">
        <f t="shared" si="2"/>
        <v>#DIV/0!</v>
      </c>
      <c r="J61" s="147">
        <f t="shared" si="3"/>
        <v>0</v>
      </c>
      <c r="K61" s="152"/>
      <c r="L61" s="152" t="s">
        <v>5333</v>
      </c>
    </row>
    <row r="62" ht="16.15" customHeight="1" spans="1:12">
      <c r="A62" s="142" t="s">
        <v>5301</v>
      </c>
      <c r="B62" s="142">
        <v>60</v>
      </c>
      <c r="C62" s="143" t="s">
        <v>5363</v>
      </c>
      <c r="D62" s="142" t="s">
        <v>4785</v>
      </c>
      <c r="E62" s="142" t="s">
        <v>4782</v>
      </c>
      <c r="F62" s="147"/>
      <c r="G62" s="147"/>
      <c r="H62" s="147"/>
      <c r="I62" s="151" t="e">
        <f t="shared" si="2"/>
        <v>#DIV/0!</v>
      </c>
      <c r="J62" s="147">
        <f t="shared" si="3"/>
        <v>0</v>
      </c>
      <c r="K62" s="152"/>
      <c r="L62" s="152" t="s">
        <v>5333</v>
      </c>
    </row>
    <row r="63" ht="16.15" customHeight="1" spans="1:12">
      <c r="A63" s="142" t="s">
        <v>5301</v>
      </c>
      <c r="B63" s="142">
        <v>61</v>
      </c>
      <c r="C63" s="143" t="s">
        <v>5364</v>
      </c>
      <c r="D63" s="142" t="s">
        <v>4785</v>
      </c>
      <c r="E63" s="142" t="s">
        <v>4782</v>
      </c>
      <c r="F63" s="147"/>
      <c r="G63" s="147"/>
      <c r="H63" s="147"/>
      <c r="I63" s="151" t="e">
        <f t="shared" si="2"/>
        <v>#DIV/0!</v>
      </c>
      <c r="J63" s="147">
        <f t="shared" si="3"/>
        <v>0</v>
      </c>
      <c r="K63" s="152"/>
      <c r="L63" s="152" t="s">
        <v>5333</v>
      </c>
    </row>
    <row r="64" ht="16.15" customHeight="1" spans="1:12">
      <c r="A64" s="142" t="s">
        <v>5301</v>
      </c>
      <c r="B64" s="142">
        <v>62</v>
      </c>
      <c r="C64" s="143" t="s">
        <v>5365</v>
      </c>
      <c r="D64" s="142" t="s">
        <v>4785</v>
      </c>
      <c r="E64" s="142" t="s">
        <v>4782</v>
      </c>
      <c r="F64" s="147"/>
      <c r="G64" s="147"/>
      <c r="H64" s="147"/>
      <c r="I64" s="151" t="e">
        <f t="shared" si="2"/>
        <v>#DIV/0!</v>
      </c>
      <c r="J64" s="147">
        <f t="shared" si="3"/>
        <v>0</v>
      </c>
      <c r="K64" s="152"/>
      <c r="L64" s="152" t="s">
        <v>5333</v>
      </c>
    </row>
    <row r="65" ht="16.15" customHeight="1" spans="1:12">
      <c r="A65" s="142" t="s">
        <v>5301</v>
      </c>
      <c r="B65" s="142">
        <v>63</v>
      </c>
      <c r="C65" s="143" t="s">
        <v>5366</v>
      </c>
      <c r="D65" s="142" t="s">
        <v>4785</v>
      </c>
      <c r="E65" s="142" t="s">
        <v>4782</v>
      </c>
      <c r="F65" s="147">
        <v>664160.929411765</v>
      </c>
      <c r="G65" s="147"/>
      <c r="H65" s="147">
        <v>0</v>
      </c>
      <c r="I65" s="151">
        <f t="shared" si="2"/>
        <v>0</v>
      </c>
      <c r="J65" s="147">
        <f t="shared" si="3"/>
        <v>-664160.929411765</v>
      </c>
      <c r="K65" s="152"/>
      <c r="L65" s="152" t="s">
        <v>519</v>
      </c>
    </row>
    <row r="66" ht="16.15" customHeight="1" spans="1:12">
      <c r="A66" s="142" t="s">
        <v>5301</v>
      </c>
      <c r="B66" s="142">
        <v>64</v>
      </c>
      <c r="C66" s="143" t="s">
        <v>5367</v>
      </c>
      <c r="D66" s="142" t="s">
        <v>4785</v>
      </c>
      <c r="E66" s="142" t="s">
        <v>4782</v>
      </c>
      <c r="F66" s="147"/>
      <c r="G66" s="147"/>
      <c r="H66" s="147"/>
      <c r="I66" s="151" t="e">
        <f t="shared" si="2"/>
        <v>#DIV/0!</v>
      </c>
      <c r="J66" s="147">
        <f t="shared" si="3"/>
        <v>0</v>
      </c>
      <c r="K66" s="152"/>
      <c r="L66" s="152" t="s">
        <v>519</v>
      </c>
    </row>
    <row r="67" ht="16.15" customHeight="1" spans="1:12">
      <c r="A67" s="142" t="s">
        <v>5301</v>
      </c>
      <c r="B67" s="142">
        <v>65</v>
      </c>
      <c r="C67" s="143" t="s">
        <v>5368</v>
      </c>
      <c r="D67" s="142" t="s">
        <v>4785</v>
      </c>
      <c r="E67" s="142" t="s">
        <v>4782</v>
      </c>
      <c r="F67" s="147"/>
      <c r="G67" s="147"/>
      <c r="H67" s="147"/>
      <c r="I67" s="151" t="e">
        <f t="shared" si="2"/>
        <v>#DIV/0!</v>
      </c>
      <c r="J67" s="147">
        <f t="shared" si="3"/>
        <v>0</v>
      </c>
      <c r="K67" s="152"/>
      <c r="L67" s="152" t="s">
        <v>519</v>
      </c>
    </row>
    <row r="68" ht="16.15" customHeight="1" spans="1:12">
      <c r="A68" s="142" t="s">
        <v>5301</v>
      </c>
      <c r="B68" s="142">
        <v>66</v>
      </c>
      <c r="C68" s="143" t="s">
        <v>5369</v>
      </c>
      <c r="D68" s="142" t="s">
        <v>4785</v>
      </c>
      <c r="E68" s="142" t="s">
        <v>4782</v>
      </c>
      <c r="F68" s="147"/>
      <c r="G68" s="147"/>
      <c r="H68" s="147"/>
      <c r="I68" s="151" t="e">
        <f t="shared" si="2"/>
        <v>#DIV/0!</v>
      </c>
      <c r="J68" s="147">
        <f t="shared" si="3"/>
        <v>0</v>
      </c>
      <c r="K68" s="152"/>
      <c r="L68" s="152" t="s">
        <v>519</v>
      </c>
    </row>
    <row r="69" ht="16.15" customHeight="1" spans="1:12">
      <c r="A69" s="142" t="s">
        <v>5301</v>
      </c>
      <c r="B69" s="142">
        <v>67</v>
      </c>
      <c r="C69" s="143" t="s">
        <v>5370</v>
      </c>
      <c r="D69" s="142" t="s">
        <v>4785</v>
      </c>
      <c r="E69" s="142" t="s">
        <v>4782</v>
      </c>
      <c r="F69" s="147"/>
      <c r="G69" s="147"/>
      <c r="H69" s="147"/>
      <c r="I69" s="151" t="e">
        <f t="shared" si="2"/>
        <v>#DIV/0!</v>
      </c>
      <c r="J69" s="147">
        <f t="shared" si="3"/>
        <v>0</v>
      </c>
      <c r="K69" s="152"/>
      <c r="L69" s="152" t="s">
        <v>519</v>
      </c>
    </row>
    <row r="70" ht="16.15" customHeight="1" spans="1:12">
      <c r="A70" s="142" t="s">
        <v>5301</v>
      </c>
      <c r="B70" s="142">
        <v>68</v>
      </c>
      <c r="C70" s="142" t="s">
        <v>5371</v>
      </c>
      <c r="D70" s="142" t="s">
        <v>4781</v>
      </c>
      <c r="E70" s="142" t="s">
        <v>4790</v>
      </c>
      <c r="F70" s="147">
        <v>0</v>
      </c>
      <c r="G70" s="147">
        <v>287214.224741379</v>
      </c>
      <c r="H70" s="147">
        <v>287214.224741379</v>
      </c>
      <c r="I70" s="151">
        <f t="shared" si="2"/>
        <v>1</v>
      </c>
      <c r="J70" s="147">
        <f t="shared" si="3"/>
        <v>287214.224741379</v>
      </c>
      <c r="K70" s="152" t="s">
        <v>4694</v>
      </c>
      <c r="L70" s="152"/>
    </row>
    <row r="71" ht="16.15" customHeight="1" spans="1:12">
      <c r="A71" s="142" t="s">
        <v>5301</v>
      </c>
      <c r="B71" s="142">
        <v>69</v>
      </c>
      <c r="C71" s="142" t="s">
        <v>5372</v>
      </c>
      <c r="D71" s="142" t="s">
        <v>4781</v>
      </c>
      <c r="E71" s="142" t="s">
        <v>4790</v>
      </c>
      <c r="F71" s="147">
        <v>0</v>
      </c>
      <c r="G71" s="147">
        <v>185198.243275862</v>
      </c>
      <c r="H71" s="147">
        <v>185198.243275862</v>
      </c>
      <c r="I71" s="151">
        <f t="shared" si="2"/>
        <v>1</v>
      </c>
      <c r="J71" s="147">
        <f t="shared" si="3"/>
        <v>185198.243275862</v>
      </c>
      <c r="K71" s="152" t="s">
        <v>4694</v>
      </c>
      <c r="L71" s="152"/>
    </row>
    <row r="72" ht="16.15" customHeight="1" spans="1:12">
      <c r="A72" s="142" t="s">
        <v>5301</v>
      </c>
      <c r="B72" s="142">
        <v>70</v>
      </c>
      <c r="C72" s="142" t="s">
        <v>5373</v>
      </c>
      <c r="D72" s="142" t="s">
        <v>4781</v>
      </c>
      <c r="E72" s="142" t="s">
        <v>4790</v>
      </c>
      <c r="F72" s="147">
        <v>0</v>
      </c>
      <c r="G72" s="147">
        <v>122419.177758621</v>
      </c>
      <c r="H72" s="147">
        <v>122419.177758621</v>
      </c>
      <c r="I72" s="151">
        <f t="shared" si="2"/>
        <v>1</v>
      </c>
      <c r="J72" s="147">
        <f t="shared" si="3"/>
        <v>122419.177758621</v>
      </c>
      <c r="K72" s="152" t="s">
        <v>4694</v>
      </c>
      <c r="L72" s="152"/>
    </row>
    <row r="73" ht="16.15" customHeight="1" spans="1:12">
      <c r="A73" s="142" t="s">
        <v>5301</v>
      </c>
      <c r="B73" s="142">
        <v>71</v>
      </c>
      <c r="C73" s="142" t="s">
        <v>5374</v>
      </c>
      <c r="D73" s="142" t="s">
        <v>4781</v>
      </c>
      <c r="E73" s="142" t="s">
        <v>4790</v>
      </c>
      <c r="F73" s="147">
        <v>0</v>
      </c>
      <c r="G73" s="147">
        <v>998187.141724138</v>
      </c>
      <c r="H73" s="147">
        <v>998187.141724138</v>
      </c>
      <c r="I73" s="151">
        <f t="shared" si="2"/>
        <v>1</v>
      </c>
      <c r="J73" s="147">
        <f t="shared" si="3"/>
        <v>998187.141724138</v>
      </c>
      <c r="K73" s="152" t="s">
        <v>4694</v>
      </c>
      <c r="L73" s="152"/>
    </row>
    <row r="74" ht="16.15" customHeight="1" spans="1:12">
      <c r="A74" s="153" t="s">
        <v>5375</v>
      </c>
      <c r="B74" s="153"/>
      <c r="C74" s="153" t="s">
        <v>5376</v>
      </c>
      <c r="D74" s="153" t="s">
        <v>4781</v>
      </c>
      <c r="E74" s="153" t="s">
        <v>4782</v>
      </c>
      <c r="F74" s="154"/>
      <c r="G74" s="154">
        <v>139682.78</v>
      </c>
      <c r="H74" s="154">
        <v>139682.78</v>
      </c>
      <c r="I74" s="155">
        <f t="shared" si="2"/>
        <v>1</v>
      </c>
      <c r="J74" s="154">
        <f t="shared" si="3"/>
        <v>139682.78</v>
      </c>
      <c r="K74" s="156" t="s">
        <v>4694</v>
      </c>
      <c r="L74" s="156"/>
    </row>
    <row r="75" ht="16.15" customHeight="1" spans="1:12">
      <c r="A75" s="153" t="s">
        <v>5375</v>
      </c>
      <c r="B75" s="153"/>
      <c r="C75" s="153" t="s">
        <v>5377</v>
      </c>
      <c r="D75" s="153" t="s">
        <v>4781</v>
      </c>
      <c r="E75" s="153" t="s">
        <v>4782</v>
      </c>
      <c r="F75" s="154"/>
      <c r="G75" s="154">
        <v>116140.74</v>
      </c>
      <c r="H75" s="154">
        <v>116140.74</v>
      </c>
      <c r="I75" s="155">
        <f t="shared" si="2"/>
        <v>1</v>
      </c>
      <c r="J75" s="154">
        <f t="shared" si="3"/>
        <v>116140.74</v>
      </c>
      <c r="K75" s="156" t="s">
        <v>4694</v>
      </c>
      <c r="L75" s="156"/>
    </row>
    <row r="76" ht="16.15" customHeight="1" spans="1:12">
      <c r="A76" s="153" t="s">
        <v>5375</v>
      </c>
      <c r="B76" s="153"/>
      <c r="C76" s="153" t="s">
        <v>5378</v>
      </c>
      <c r="D76" s="153" t="s">
        <v>4781</v>
      </c>
      <c r="E76" s="153" t="s">
        <v>4782</v>
      </c>
      <c r="F76" s="154"/>
      <c r="G76" s="154">
        <v>196183.68</v>
      </c>
      <c r="H76" s="154">
        <v>196183.68</v>
      </c>
      <c r="I76" s="155">
        <f t="shared" si="2"/>
        <v>1</v>
      </c>
      <c r="J76" s="154">
        <f t="shared" si="3"/>
        <v>196183.68</v>
      </c>
      <c r="K76" s="156" t="s">
        <v>4694</v>
      </c>
      <c r="L76" s="156"/>
    </row>
    <row r="77" ht="16.15" customHeight="1" spans="1:12">
      <c r="A77" s="153" t="s">
        <v>5375</v>
      </c>
      <c r="B77" s="153"/>
      <c r="C77" s="153" t="s">
        <v>5379</v>
      </c>
      <c r="D77" s="153" t="s">
        <v>4781</v>
      </c>
      <c r="E77" s="153" t="s">
        <v>4782</v>
      </c>
      <c r="F77" s="154"/>
      <c r="G77" s="154">
        <v>36097.8</v>
      </c>
      <c r="H77" s="154">
        <v>36097.8</v>
      </c>
      <c r="I77" s="155">
        <f t="shared" ref="I77:I140" si="4">IF(F77=0,H77/G77,H77/F77)</f>
        <v>1</v>
      </c>
      <c r="J77" s="154">
        <f t="shared" ref="J77:J142" si="5">H77-F77</f>
        <v>36097.8</v>
      </c>
      <c r="K77" s="156" t="s">
        <v>4694</v>
      </c>
      <c r="L77" s="156"/>
    </row>
    <row r="78" ht="16.15" customHeight="1" spans="1:12">
      <c r="A78" s="153" t="s">
        <v>5375</v>
      </c>
      <c r="B78" s="153"/>
      <c r="C78" s="153" t="s">
        <v>5380</v>
      </c>
      <c r="D78" s="153" t="s">
        <v>4781</v>
      </c>
      <c r="E78" s="153" t="s">
        <v>4782</v>
      </c>
      <c r="F78" s="154"/>
      <c r="G78" s="154">
        <v>12555.76</v>
      </c>
      <c r="H78" s="154">
        <v>12555.76</v>
      </c>
      <c r="I78" s="155">
        <f t="shared" si="4"/>
        <v>1</v>
      </c>
      <c r="J78" s="154">
        <f t="shared" si="5"/>
        <v>12555.76</v>
      </c>
      <c r="K78" s="156" t="s">
        <v>4694</v>
      </c>
      <c r="L78" s="156"/>
    </row>
    <row r="79" ht="16.15" customHeight="1" spans="1:12">
      <c r="A79" s="153" t="s">
        <v>5375</v>
      </c>
      <c r="B79" s="153"/>
      <c r="C79" s="153" t="s">
        <v>5381</v>
      </c>
      <c r="D79" s="153" t="s">
        <v>4781</v>
      </c>
      <c r="E79" s="153" t="s">
        <v>4782</v>
      </c>
      <c r="F79" s="154"/>
      <c r="G79" s="154">
        <v>12555.76</v>
      </c>
      <c r="H79" s="154">
        <v>12555.76</v>
      </c>
      <c r="I79" s="155">
        <f t="shared" si="4"/>
        <v>1</v>
      </c>
      <c r="J79" s="154">
        <f t="shared" si="5"/>
        <v>12555.76</v>
      </c>
      <c r="K79" s="156" t="s">
        <v>4694</v>
      </c>
      <c r="L79" s="156"/>
    </row>
    <row r="80" ht="16.15" customHeight="1" spans="1:12">
      <c r="A80" s="153" t="s">
        <v>5375</v>
      </c>
      <c r="B80" s="153"/>
      <c r="C80" s="153" t="s">
        <v>5382</v>
      </c>
      <c r="D80" s="153" t="s">
        <v>4781</v>
      </c>
      <c r="E80" s="153" t="s">
        <v>4782</v>
      </c>
      <c r="F80" s="154"/>
      <c r="G80" s="154">
        <v>20403.1</v>
      </c>
      <c r="H80" s="154">
        <v>20403.1</v>
      </c>
      <c r="I80" s="155">
        <f t="shared" si="4"/>
        <v>1</v>
      </c>
      <c r="J80" s="154">
        <f t="shared" si="5"/>
        <v>20403.1</v>
      </c>
      <c r="K80" s="156" t="s">
        <v>4694</v>
      </c>
      <c r="L80" s="156"/>
    </row>
    <row r="81" ht="16.15" customHeight="1" spans="1:12">
      <c r="A81" s="153" t="s">
        <v>5375</v>
      </c>
      <c r="B81" s="153"/>
      <c r="C81" s="153" t="s">
        <v>5383</v>
      </c>
      <c r="D81" s="153" t="s">
        <v>4781</v>
      </c>
      <c r="E81" s="153" t="s">
        <v>4782</v>
      </c>
      <c r="F81" s="154"/>
      <c r="G81" s="154">
        <v>12555.76</v>
      </c>
      <c r="H81" s="154">
        <v>12555.76</v>
      </c>
      <c r="I81" s="155">
        <f t="shared" si="4"/>
        <v>1</v>
      </c>
      <c r="J81" s="154">
        <f t="shared" si="5"/>
        <v>12555.76</v>
      </c>
      <c r="K81" s="156" t="s">
        <v>4694</v>
      </c>
      <c r="L81" s="156"/>
    </row>
    <row r="82" ht="16.15" customHeight="1" spans="1:12">
      <c r="A82" s="153" t="s">
        <v>5375</v>
      </c>
      <c r="B82" s="153"/>
      <c r="C82" s="153" t="s">
        <v>5384</v>
      </c>
      <c r="D82" s="153" t="s">
        <v>4781</v>
      </c>
      <c r="E82" s="153" t="s">
        <v>4782</v>
      </c>
      <c r="F82" s="154"/>
      <c r="G82" s="154">
        <v>20403.1</v>
      </c>
      <c r="H82" s="154">
        <v>20403.1</v>
      </c>
      <c r="I82" s="155">
        <f t="shared" si="4"/>
        <v>1</v>
      </c>
      <c r="J82" s="154">
        <f t="shared" si="5"/>
        <v>20403.1</v>
      </c>
      <c r="K82" s="156" t="s">
        <v>4694</v>
      </c>
      <c r="L82" s="156"/>
    </row>
    <row r="83" ht="16.15" customHeight="1" spans="1:12">
      <c r="A83" s="153" t="s">
        <v>5375</v>
      </c>
      <c r="B83" s="153"/>
      <c r="C83" s="153" t="s">
        <v>5385</v>
      </c>
      <c r="D83" s="153" t="s">
        <v>4781</v>
      </c>
      <c r="E83" s="153" t="s">
        <v>4782</v>
      </c>
      <c r="F83" s="154"/>
      <c r="G83" s="154">
        <v>23542.04</v>
      </c>
      <c r="H83" s="154">
        <v>23542.04</v>
      </c>
      <c r="I83" s="155">
        <f t="shared" si="4"/>
        <v>1</v>
      </c>
      <c r="J83" s="154">
        <f t="shared" si="5"/>
        <v>23542.04</v>
      </c>
      <c r="K83" s="156" t="s">
        <v>4694</v>
      </c>
      <c r="L83" s="156"/>
    </row>
    <row r="84" ht="16.15" customHeight="1" spans="1:12">
      <c r="A84" s="153" t="s">
        <v>5375</v>
      </c>
      <c r="B84" s="153"/>
      <c r="C84" s="153" t="s">
        <v>5386</v>
      </c>
      <c r="D84" s="153" t="s">
        <v>4781</v>
      </c>
      <c r="E84" s="153" t="s">
        <v>4782</v>
      </c>
      <c r="F84" s="154"/>
      <c r="G84" s="154">
        <v>291921.31</v>
      </c>
      <c r="H84" s="154">
        <v>291921.31</v>
      </c>
      <c r="I84" s="155">
        <f t="shared" si="4"/>
        <v>1</v>
      </c>
      <c r="J84" s="154">
        <f t="shared" si="5"/>
        <v>291921.31</v>
      </c>
      <c r="K84" s="156" t="s">
        <v>4694</v>
      </c>
      <c r="L84" s="156"/>
    </row>
    <row r="85" ht="16.15" customHeight="1" spans="1:12">
      <c r="A85" s="153" t="s">
        <v>5375</v>
      </c>
      <c r="B85" s="153"/>
      <c r="C85" s="153" t="s">
        <v>5387</v>
      </c>
      <c r="D85" s="153" t="s">
        <v>4781</v>
      </c>
      <c r="E85" s="153" t="s">
        <v>4782</v>
      </c>
      <c r="F85" s="154"/>
      <c r="G85" s="154">
        <v>227573.07</v>
      </c>
      <c r="H85" s="154">
        <v>227573.07</v>
      </c>
      <c r="I85" s="155">
        <f t="shared" si="4"/>
        <v>1</v>
      </c>
      <c r="J85" s="154">
        <f t="shared" si="5"/>
        <v>227573.07</v>
      </c>
      <c r="K85" s="156" t="s">
        <v>4694</v>
      </c>
      <c r="L85" s="156"/>
    </row>
    <row r="86" ht="16.15" customHeight="1" spans="1:12">
      <c r="A86" s="153" t="s">
        <v>5375</v>
      </c>
      <c r="B86" s="153"/>
      <c r="C86" s="153" t="s">
        <v>5388</v>
      </c>
      <c r="D86" s="153" t="s">
        <v>4781</v>
      </c>
      <c r="E86" s="153" t="s">
        <v>4782</v>
      </c>
      <c r="F86" s="154"/>
      <c r="G86" s="154">
        <v>23542.04</v>
      </c>
      <c r="H86" s="154">
        <v>23542.04</v>
      </c>
      <c r="I86" s="155">
        <f t="shared" si="4"/>
        <v>1</v>
      </c>
      <c r="J86" s="154">
        <f t="shared" si="5"/>
        <v>23542.04</v>
      </c>
      <c r="K86" s="156" t="s">
        <v>4694</v>
      </c>
      <c r="L86" s="156"/>
    </row>
    <row r="87" ht="16.15" customHeight="1" spans="1:12">
      <c r="A87" s="153" t="s">
        <v>5375</v>
      </c>
      <c r="B87" s="153"/>
      <c r="C87" s="153" t="s">
        <v>5389</v>
      </c>
      <c r="D87" s="153" t="s">
        <v>4781</v>
      </c>
      <c r="E87" s="153" t="s">
        <v>4782</v>
      </c>
      <c r="F87" s="154"/>
      <c r="G87" s="154">
        <v>108293.39</v>
      </c>
      <c r="H87" s="154">
        <v>108293.39</v>
      </c>
      <c r="I87" s="155">
        <f t="shared" si="4"/>
        <v>1</v>
      </c>
      <c r="J87" s="154">
        <f t="shared" si="5"/>
        <v>108293.39</v>
      </c>
      <c r="K87" s="156" t="s">
        <v>4694</v>
      </c>
      <c r="L87" s="156"/>
    </row>
    <row r="88" ht="16.15" customHeight="1" spans="1:12">
      <c r="A88" s="153" t="s">
        <v>5375</v>
      </c>
      <c r="B88" s="153"/>
      <c r="C88" s="153" t="s">
        <v>5390</v>
      </c>
      <c r="D88" s="153" t="s">
        <v>4781</v>
      </c>
      <c r="E88" s="153" t="s">
        <v>4782</v>
      </c>
      <c r="F88" s="154"/>
      <c r="G88" s="154">
        <v>51792.49</v>
      </c>
      <c r="H88" s="154">
        <v>51792.49</v>
      </c>
      <c r="I88" s="155">
        <f t="shared" si="4"/>
        <v>1</v>
      </c>
      <c r="J88" s="154">
        <f t="shared" si="5"/>
        <v>51792.49</v>
      </c>
      <c r="K88" s="156" t="s">
        <v>4694</v>
      </c>
      <c r="L88" s="156"/>
    </row>
    <row r="89" ht="16.15" customHeight="1" spans="1:12">
      <c r="A89" s="153" t="s">
        <v>5375</v>
      </c>
      <c r="B89" s="153"/>
      <c r="C89" s="153" t="s">
        <v>5391</v>
      </c>
      <c r="D89" s="153" t="s">
        <v>4781</v>
      </c>
      <c r="E89" s="153" t="s">
        <v>4782</v>
      </c>
      <c r="F89" s="154"/>
      <c r="G89" s="154">
        <v>15694.69</v>
      </c>
      <c r="H89" s="154">
        <v>15694.69</v>
      </c>
      <c r="I89" s="155">
        <f t="shared" si="4"/>
        <v>1</v>
      </c>
      <c r="J89" s="154">
        <f t="shared" si="5"/>
        <v>15694.69</v>
      </c>
      <c r="K89" s="156" t="s">
        <v>4694</v>
      </c>
      <c r="L89" s="156"/>
    </row>
    <row r="90" ht="16.15" customHeight="1" spans="1:12">
      <c r="A90" s="153" t="s">
        <v>5375</v>
      </c>
      <c r="B90" s="153"/>
      <c r="C90" s="153" t="s">
        <v>5392</v>
      </c>
      <c r="D90" s="153" t="s">
        <v>4781</v>
      </c>
      <c r="E90" s="153" t="s">
        <v>4782</v>
      </c>
      <c r="F90" s="154"/>
      <c r="G90" s="154">
        <v>240128.82</v>
      </c>
      <c r="H90" s="154">
        <v>240128.82</v>
      </c>
      <c r="I90" s="155">
        <f t="shared" si="4"/>
        <v>1</v>
      </c>
      <c r="J90" s="154">
        <f t="shared" si="5"/>
        <v>240128.82</v>
      </c>
      <c r="K90" s="156" t="s">
        <v>4694</v>
      </c>
      <c r="L90" s="156"/>
    </row>
    <row r="91" ht="16.15" customHeight="1" spans="1:12">
      <c r="A91" s="153" t="s">
        <v>5375</v>
      </c>
      <c r="B91" s="153"/>
      <c r="C91" s="153" t="s">
        <v>5393</v>
      </c>
      <c r="D91" s="153" t="s">
        <v>4781</v>
      </c>
      <c r="E91" s="153" t="s">
        <v>4782</v>
      </c>
      <c r="F91" s="154"/>
      <c r="G91" s="154">
        <v>31389.39</v>
      </c>
      <c r="H91" s="154">
        <v>31389.39</v>
      </c>
      <c r="I91" s="155">
        <f t="shared" si="4"/>
        <v>1</v>
      </c>
      <c r="J91" s="154">
        <f t="shared" si="5"/>
        <v>31389.39</v>
      </c>
      <c r="K91" s="156" t="s">
        <v>4694</v>
      </c>
      <c r="L91" s="156"/>
    </row>
    <row r="92" ht="16.15" customHeight="1" spans="1:12">
      <c r="A92" s="153" t="s">
        <v>5375</v>
      </c>
      <c r="B92" s="153"/>
      <c r="C92" s="153" t="s">
        <v>5394</v>
      </c>
      <c r="D92" s="153" t="s">
        <v>4781</v>
      </c>
      <c r="E92" s="153" t="s">
        <v>4782</v>
      </c>
      <c r="F92" s="154"/>
      <c r="G92" s="154">
        <v>169502.7</v>
      </c>
      <c r="H92" s="154">
        <v>169502.7</v>
      </c>
      <c r="I92" s="155">
        <f t="shared" si="4"/>
        <v>1</v>
      </c>
      <c r="J92" s="154">
        <f t="shared" si="5"/>
        <v>169502.7</v>
      </c>
      <c r="K92" s="156" t="s">
        <v>4694</v>
      </c>
      <c r="L92" s="156"/>
    </row>
    <row r="93" ht="16.15" customHeight="1" spans="1:12">
      <c r="A93" s="153" t="s">
        <v>5375</v>
      </c>
      <c r="B93" s="153"/>
      <c r="C93" s="153" t="s">
        <v>5395</v>
      </c>
      <c r="D93" s="153" t="s">
        <v>4781</v>
      </c>
      <c r="E93" s="153" t="s">
        <v>4782</v>
      </c>
      <c r="F93" s="154"/>
      <c r="G93" s="154">
        <v>40806.21</v>
      </c>
      <c r="H93" s="154">
        <v>40806.21</v>
      </c>
      <c r="I93" s="155">
        <f t="shared" si="4"/>
        <v>1</v>
      </c>
      <c r="J93" s="154">
        <f t="shared" si="5"/>
        <v>40806.21</v>
      </c>
      <c r="K93" s="156" t="s">
        <v>4694</v>
      </c>
      <c r="L93" s="156"/>
    </row>
    <row r="94" ht="16.15" customHeight="1" spans="1:12">
      <c r="A94" s="153" t="s">
        <v>5375</v>
      </c>
      <c r="B94" s="153"/>
      <c r="C94" s="153" t="s">
        <v>5396</v>
      </c>
      <c r="D94" s="153" t="s">
        <v>4781</v>
      </c>
      <c r="E94" s="153" t="s">
        <v>4782</v>
      </c>
      <c r="F94" s="154"/>
      <c r="G94" s="154">
        <v>95737.63</v>
      </c>
      <c r="H94" s="154">
        <v>95737.63</v>
      </c>
      <c r="I94" s="155">
        <f t="shared" si="4"/>
        <v>1</v>
      </c>
      <c r="J94" s="154">
        <f t="shared" si="5"/>
        <v>95737.63</v>
      </c>
      <c r="K94" s="156" t="s">
        <v>4694</v>
      </c>
      <c r="L94" s="156"/>
    </row>
    <row r="95" ht="16.15" customHeight="1" spans="1:12">
      <c r="A95" s="153" t="s">
        <v>5375</v>
      </c>
      <c r="B95" s="153"/>
      <c r="C95" s="153" t="s">
        <v>5397</v>
      </c>
      <c r="D95" s="153" t="s">
        <v>4781</v>
      </c>
      <c r="E95" s="153" t="s">
        <v>4782</v>
      </c>
      <c r="F95" s="154"/>
      <c r="G95" s="154">
        <v>0</v>
      </c>
      <c r="H95" s="154">
        <v>0</v>
      </c>
      <c r="I95" s="155" t="e">
        <f t="shared" si="4"/>
        <v>#DIV/0!</v>
      </c>
      <c r="J95" s="154">
        <f t="shared" si="5"/>
        <v>0</v>
      </c>
      <c r="K95" s="156" t="s">
        <v>4694</v>
      </c>
      <c r="L95" s="156"/>
    </row>
    <row r="96" ht="16.15" customHeight="1" spans="1:12">
      <c r="A96" s="153" t="s">
        <v>5375</v>
      </c>
      <c r="B96" s="153"/>
      <c r="C96" s="153" t="s">
        <v>5398</v>
      </c>
      <c r="D96" s="153" t="s">
        <v>4781</v>
      </c>
      <c r="E96" s="153" t="s">
        <v>4782</v>
      </c>
      <c r="F96" s="154"/>
      <c r="G96" s="154">
        <v>378242.13</v>
      </c>
      <c r="H96" s="154">
        <v>378242.13</v>
      </c>
      <c r="I96" s="155">
        <f t="shared" si="4"/>
        <v>1</v>
      </c>
      <c r="J96" s="154">
        <f t="shared" si="5"/>
        <v>378242.13</v>
      </c>
      <c r="K96" s="156" t="s">
        <v>4694</v>
      </c>
      <c r="L96" s="156"/>
    </row>
    <row r="97" ht="16.15" customHeight="1" spans="1:12">
      <c r="A97" s="153" t="s">
        <v>5375</v>
      </c>
      <c r="B97" s="153"/>
      <c r="C97" s="153" t="s">
        <v>5399</v>
      </c>
      <c r="D97" s="153" t="s">
        <v>4781</v>
      </c>
      <c r="E97" s="153" t="s">
        <v>4782</v>
      </c>
      <c r="F97" s="154"/>
      <c r="G97" s="154">
        <v>166363.76</v>
      </c>
      <c r="H97" s="154">
        <v>166363.76</v>
      </c>
      <c r="I97" s="155">
        <f t="shared" si="4"/>
        <v>1</v>
      </c>
      <c r="J97" s="154">
        <f t="shared" si="5"/>
        <v>166363.76</v>
      </c>
      <c r="K97" s="156" t="s">
        <v>4694</v>
      </c>
      <c r="L97" s="156"/>
    </row>
    <row r="98" ht="16.15" customHeight="1" spans="1:12">
      <c r="A98" s="153" t="s">
        <v>5375</v>
      </c>
      <c r="B98" s="153"/>
      <c r="C98" s="153" t="s">
        <v>5400</v>
      </c>
      <c r="D98" s="153" t="s">
        <v>4781</v>
      </c>
      <c r="E98" s="153" t="s">
        <v>4782</v>
      </c>
      <c r="F98" s="154"/>
      <c r="G98" s="154">
        <v>36097.8</v>
      </c>
      <c r="H98" s="154">
        <v>36097.8</v>
      </c>
      <c r="I98" s="155">
        <f t="shared" si="4"/>
        <v>1</v>
      </c>
      <c r="J98" s="154">
        <f t="shared" si="5"/>
        <v>36097.8</v>
      </c>
      <c r="K98" s="156" t="s">
        <v>4694</v>
      </c>
      <c r="L98" s="156"/>
    </row>
    <row r="99" ht="16.15" customHeight="1" spans="1:12">
      <c r="A99" s="153" t="s">
        <v>5375</v>
      </c>
      <c r="B99" s="153"/>
      <c r="C99" s="153" t="s">
        <v>5401</v>
      </c>
      <c r="D99" s="153" t="s">
        <v>4781</v>
      </c>
      <c r="E99" s="153" t="s">
        <v>4782</v>
      </c>
      <c r="F99" s="154"/>
      <c r="G99" s="154">
        <v>100446.04</v>
      </c>
      <c r="H99" s="154">
        <v>100446.04</v>
      </c>
      <c r="I99" s="155">
        <f t="shared" si="4"/>
        <v>1</v>
      </c>
      <c r="J99" s="154">
        <f t="shared" si="5"/>
        <v>100446.04</v>
      </c>
      <c r="K99" s="156" t="s">
        <v>4694</v>
      </c>
      <c r="L99" s="156"/>
    </row>
    <row r="100" ht="16.15" customHeight="1" spans="1:12">
      <c r="A100" s="153" t="s">
        <v>5375</v>
      </c>
      <c r="B100" s="153"/>
      <c r="C100" s="153" t="s">
        <v>5402</v>
      </c>
      <c r="D100" s="153" t="s">
        <v>4781</v>
      </c>
      <c r="E100" s="153" t="s">
        <v>4782</v>
      </c>
      <c r="F100" s="154"/>
      <c r="G100" s="154">
        <v>136543.84</v>
      </c>
      <c r="H100" s="154">
        <v>136543.84</v>
      </c>
      <c r="I100" s="155">
        <f t="shared" si="4"/>
        <v>1</v>
      </c>
      <c r="J100" s="154">
        <f t="shared" si="5"/>
        <v>136543.84</v>
      </c>
      <c r="K100" s="156" t="s">
        <v>4694</v>
      </c>
      <c r="L100" s="156"/>
    </row>
    <row r="101" ht="16.15" customHeight="1" spans="1:12">
      <c r="A101" s="153" t="s">
        <v>5375</v>
      </c>
      <c r="B101" s="153"/>
      <c r="C101" s="153" t="s">
        <v>5403</v>
      </c>
      <c r="D101" s="153" t="s">
        <v>4781</v>
      </c>
      <c r="E101" s="153" t="s">
        <v>4782</v>
      </c>
      <c r="F101" s="154"/>
      <c r="G101" s="154">
        <v>136543.84</v>
      </c>
      <c r="H101" s="154">
        <v>136543.84</v>
      </c>
      <c r="I101" s="155">
        <f t="shared" si="4"/>
        <v>1</v>
      </c>
      <c r="J101" s="154">
        <f t="shared" si="5"/>
        <v>136543.84</v>
      </c>
      <c r="K101" s="156" t="s">
        <v>4694</v>
      </c>
      <c r="L101" s="156"/>
    </row>
    <row r="102" ht="16.15" customHeight="1" spans="1:12">
      <c r="A102" s="153" t="s">
        <v>5375</v>
      </c>
      <c r="B102" s="153"/>
      <c r="C102" s="153" t="s">
        <v>5404</v>
      </c>
      <c r="D102" s="153" t="s">
        <v>4781</v>
      </c>
      <c r="E102" s="153" t="s">
        <v>4782</v>
      </c>
      <c r="F102" s="154"/>
      <c r="G102" s="154">
        <v>84751.35</v>
      </c>
      <c r="H102" s="154">
        <v>84751.35</v>
      </c>
      <c r="I102" s="155">
        <f t="shared" si="4"/>
        <v>1</v>
      </c>
      <c r="J102" s="154">
        <f t="shared" si="5"/>
        <v>84751.35</v>
      </c>
      <c r="K102" s="156" t="s">
        <v>4694</v>
      </c>
      <c r="L102" s="156"/>
    </row>
    <row r="103" ht="16.15" customHeight="1" spans="1:12">
      <c r="A103" s="153" t="s">
        <v>5375</v>
      </c>
      <c r="B103" s="153"/>
      <c r="C103" s="153" t="s">
        <v>5405</v>
      </c>
      <c r="D103" s="153" t="s">
        <v>4781</v>
      </c>
      <c r="E103" s="153" t="s">
        <v>4782</v>
      </c>
      <c r="F103" s="154"/>
      <c r="G103" s="154">
        <v>61209.31</v>
      </c>
      <c r="H103" s="154">
        <v>61209.31</v>
      </c>
      <c r="I103" s="155">
        <f t="shared" si="4"/>
        <v>1</v>
      </c>
      <c r="J103" s="154">
        <f t="shared" si="5"/>
        <v>61209.31</v>
      </c>
      <c r="K103" s="156" t="s">
        <v>4694</v>
      </c>
      <c r="L103" s="156"/>
    </row>
    <row r="104" ht="16.15" customHeight="1" spans="1:12">
      <c r="A104" s="153" t="s">
        <v>5375</v>
      </c>
      <c r="B104" s="153"/>
      <c r="C104" s="153" t="s">
        <v>5406</v>
      </c>
      <c r="D104" s="153" t="s">
        <v>4781</v>
      </c>
      <c r="E104" s="153" t="s">
        <v>4782</v>
      </c>
      <c r="F104" s="154"/>
      <c r="G104" s="154">
        <v>54931.43</v>
      </c>
      <c r="H104" s="154">
        <v>54931.43</v>
      </c>
      <c r="I104" s="155">
        <f t="shared" si="4"/>
        <v>1</v>
      </c>
      <c r="J104" s="154">
        <f t="shared" si="5"/>
        <v>54931.43</v>
      </c>
      <c r="K104" s="156" t="s">
        <v>4694</v>
      </c>
      <c r="L104" s="156"/>
    </row>
    <row r="105" ht="16.15" customHeight="1" spans="1:12">
      <c r="A105" s="153" t="s">
        <v>5375</v>
      </c>
      <c r="B105" s="153"/>
      <c r="C105" s="153" t="s">
        <v>5407</v>
      </c>
      <c r="D105" s="153" t="s">
        <v>4781</v>
      </c>
      <c r="E105" s="153" t="s">
        <v>4782</v>
      </c>
      <c r="F105" s="154"/>
      <c r="G105" s="154">
        <v>207169.96</v>
      </c>
      <c r="H105" s="154">
        <v>207169.96</v>
      </c>
      <c r="I105" s="155">
        <f t="shared" si="4"/>
        <v>1</v>
      </c>
      <c r="J105" s="154">
        <f t="shared" si="5"/>
        <v>207169.96</v>
      </c>
      <c r="K105" s="156" t="s">
        <v>4694</v>
      </c>
      <c r="L105" s="156"/>
    </row>
    <row r="106" ht="16.15" customHeight="1" spans="1:12">
      <c r="A106" s="153" t="s">
        <v>5375</v>
      </c>
      <c r="B106" s="153"/>
      <c r="C106" s="153" t="s">
        <v>5408</v>
      </c>
      <c r="D106" s="153" t="s">
        <v>4781</v>
      </c>
      <c r="E106" s="153" t="s">
        <v>4782</v>
      </c>
      <c r="F106" s="154"/>
      <c r="G106" s="154">
        <v>182058.45</v>
      </c>
      <c r="H106" s="154">
        <v>182058.45</v>
      </c>
      <c r="I106" s="155">
        <f t="shared" si="4"/>
        <v>1</v>
      </c>
      <c r="J106" s="154">
        <f t="shared" si="5"/>
        <v>182058.45</v>
      </c>
      <c r="K106" s="156" t="s">
        <v>4694</v>
      </c>
      <c r="L106" s="156"/>
    </row>
    <row r="107" ht="16.15" customHeight="1" spans="1:12">
      <c r="A107" s="153" t="s">
        <v>5375</v>
      </c>
      <c r="B107" s="153"/>
      <c r="C107" s="153" t="s">
        <v>5409</v>
      </c>
      <c r="D107" s="153" t="s">
        <v>4781</v>
      </c>
      <c r="E107" s="153" t="s">
        <v>4782</v>
      </c>
      <c r="F107" s="154"/>
      <c r="G107" s="154">
        <v>42375.67</v>
      </c>
      <c r="H107" s="154">
        <v>42375.67</v>
      </c>
      <c r="I107" s="155">
        <f t="shared" si="4"/>
        <v>1</v>
      </c>
      <c r="J107" s="154">
        <f t="shared" si="5"/>
        <v>42375.67</v>
      </c>
      <c r="K107" s="156" t="s">
        <v>4694</v>
      </c>
      <c r="L107" s="156"/>
    </row>
    <row r="108" ht="16.15" customHeight="1" spans="1:12">
      <c r="A108" s="153" t="s">
        <v>5375</v>
      </c>
      <c r="B108" s="153"/>
      <c r="C108" s="153" t="s">
        <v>5410</v>
      </c>
      <c r="D108" s="153" t="s">
        <v>4781</v>
      </c>
      <c r="E108" s="153" t="s">
        <v>4782</v>
      </c>
      <c r="F108" s="154"/>
      <c r="G108" s="154">
        <v>12555.76</v>
      </c>
      <c r="H108" s="154">
        <v>12555.76</v>
      </c>
      <c r="I108" s="155">
        <f t="shared" si="4"/>
        <v>1</v>
      </c>
      <c r="J108" s="154">
        <f t="shared" si="5"/>
        <v>12555.76</v>
      </c>
      <c r="K108" s="156" t="s">
        <v>4694</v>
      </c>
      <c r="L108" s="156"/>
    </row>
    <row r="109" ht="16.15" customHeight="1" spans="1:12">
      <c r="A109" s="153" t="s">
        <v>5375</v>
      </c>
      <c r="B109" s="153"/>
      <c r="C109" s="153" t="s">
        <v>5411</v>
      </c>
      <c r="D109" s="153" t="s">
        <v>4781</v>
      </c>
      <c r="E109" s="153" t="s">
        <v>4782</v>
      </c>
      <c r="F109" s="154"/>
      <c r="G109" s="154">
        <v>213447.84</v>
      </c>
      <c r="H109" s="154">
        <v>213447.84</v>
      </c>
      <c r="I109" s="155">
        <f t="shared" si="4"/>
        <v>1</v>
      </c>
      <c r="J109" s="154">
        <f t="shared" si="5"/>
        <v>213447.84</v>
      </c>
      <c r="K109" s="156" t="s">
        <v>4694</v>
      </c>
      <c r="L109" s="156"/>
    </row>
    <row r="110" ht="16.15" customHeight="1" spans="1:12">
      <c r="A110" s="153" t="s">
        <v>5375</v>
      </c>
      <c r="B110" s="153"/>
      <c r="C110" s="153" t="s">
        <v>5412</v>
      </c>
      <c r="D110" s="153" t="s">
        <v>4781</v>
      </c>
      <c r="E110" s="153" t="s">
        <v>4782</v>
      </c>
      <c r="F110" s="154"/>
      <c r="G110" s="154">
        <v>26680.98</v>
      </c>
      <c r="H110" s="154">
        <v>26680.98</v>
      </c>
      <c r="I110" s="155">
        <f t="shared" si="4"/>
        <v>1</v>
      </c>
      <c r="J110" s="154">
        <f t="shared" si="5"/>
        <v>26680.98</v>
      </c>
      <c r="K110" s="156" t="s">
        <v>4694</v>
      </c>
      <c r="L110" s="156"/>
    </row>
    <row r="111" ht="16.15" customHeight="1" spans="1:12">
      <c r="A111" s="153" t="s">
        <v>5375</v>
      </c>
      <c r="B111" s="153"/>
      <c r="C111" s="153" t="s">
        <v>5413</v>
      </c>
      <c r="D111" s="153" t="s">
        <v>4781</v>
      </c>
      <c r="E111" s="153" t="s">
        <v>4782</v>
      </c>
      <c r="F111" s="154"/>
      <c r="G111" s="154">
        <v>25111.51</v>
      </c>
      <c r="H111" s="154">
        <v>25111.51</v>
      </c>
      <c r="I111" s="155">
        <f t="shared" si="4"/>
        <v>1</v>
      </c>
      <c r="J111" s="154">
        <f t="shared" si="5"/>
        <v>25111.51</v>
      </c>
      <c r="K111" s="156" t="s">
        <v>4694</v>
      </c>
      <c r="L111" s="156"/>
    </row>
    <row r="112" ht="16.15" customHeight="1" spans="1:12">
      <c r="A112" s="153" t="s">
        <v>5375</v>
      </c>
      <c r="B112" s="153"/>
      <c r="C112" s="153" t="s">
        <v>5414</v>
      </c>
      <c r="D112" s="153" t="s">
        <v>4781</v>
      </c>
      <c r="E112" s="153" t="s">
        <v>4782</v>
      </c>
      <c r="F112" s="154"/>
      <c r="G112" s="154">
        <v>37667.27</v>
      </c>
      <c r="H112" s="154">
        <v>37667.27</v>
      </c>
      <c r="I112" s="155">
        <f t="shared" si="4"/>
        <v>1</v>
      </c>
      <c r="J112" s="154">
        <f t="shared" si="5"/>
        <v>37667.27</v>
      </c>
      <c r="K112" s="156" t="s">
        <v>4694</v>
      </c>
      <c r="L112" s="156"/>
    </row>
    <row r="113" ht="16.15" customHeight="1" spans="1:12">
      <c r="A113" s="153" t="s">
        <v>5375</v>
      </c>
      <c r="B113" s="153"/>
      <c r="C113" s="153" t="s">
        <v>5415</v>
      </c>
      <c r="D113" s="153" t="s">
        <v>4781</v>
      </c>
      <c r="E113" s="153" t="s">
        <v>4782</v>
      </c>
      <c r="F113" s="154"/>
      <c r="G113" s="154">
        <v>45514.61</v>
      </c>
      <c r="H113" s="154">
        <v>45514.61</v>
      </c>
      <c r="I113" s="155">
        <f t="shared" si="4"/>
        <v>1</v>
      </c>
      <c r="J113" s="154">
        <f t="shared" si="5"/>
        <v>45514.61</v>
      </c>
      <c r="K113" s="156" t="s">
        <v>4694</v>
      </c>
      <c r="L113" s="156"/>
    </row>
    <row r="114" ht="16.15" customHeight="1" spans="1:12">
      <c r="A114" s="153" t="s">
        <v>5375</v>
      </c>
      <c r="B114" s="153"/>
      <c r="C114" s="153" t="s">
        <v>5416</v>
      </c>
      <c r="D114" s="153" t="s">
        <v>4781</v>
      </c>
      <c r="E114" s="153" t="s">
        <v>4782</v>
      </c>
      <c r="F114" s="154"/>
      <c r="G114" s="154">
        <v>14125.22</v>
      </c>
      <c r="H114" s="154">
        <v>14125.22</v>
      </c>
      <c r="I114" s="155">
        <f t="shared" si="4"/>
        <v>1</v>
      </c>
      <c r="J114" s="154">
        <f t="shared" si="5"/>
        <v>14125.22</v>
      </c>
      <c r="K114" s="156" t="s">
        <v>4694</v>
      </c>
      <c r="L114" s="156"/>
    </row>
    <row r="115" ht="16.15" customHeight="1" spans="1:12">
      <c r="A115" s="153" t="s">
        <v>5375</v>
      </c>
      <c r="B115" s="153"/>
      <c r="C115" s="153" t="s">
        <v>5417</v>
      </c>
      <c r="D115" s="153" t="s">
        <v>4781</v>
      </c>
      <c r="E115" s="153" t="s">
        <v>4782</v>
      </c>
      <c r="F115" s="154"/>
      <c r="G115" s="154">
        <v>23542.04</v>
      </c>
      <c r="H115" s="154">
        <v>23542.04</v>
      </c>
      <c r="I115" s="155">
        <f t="shared" si="4"/>
        <v>1</v>
      </c>
      <c r="J115" s="154">
        <f t="shared" si="5"/>
        <v>23542.04</v>
      </c>
      <c r="K115" s="156" t="s">
        <v>4694</v>
      </c>
      <c r="L115" s="156"/>
    </row>
    <row r="116" ht="16.15" customHeight="1" spans="1:12">
      <c r="A116" s="153" t="s">
        <v>5375</v>
      </c>
      <c r="B116" s="153"/>
      <c r="C116" s="153" t="s">
        <v>5418</v>
      </c>
      <c r="D116" s="153" t="s">
        <v>4781</v>
      </c>
      <c r="E116" s="153" t="s">
        <v>4782</v>
      </c>
      <c r="F116" s="154"/>
      <c r="G116" s="154">
        <v>37667.27</v>
      </c>
      <c r="H116" s="154">
        <v>37667.27</v>
      </c>
      <c r="I116" s="155">
        <f t="shared" si="4"/>
        <v>1</v>
      </c>
      <c r="J116" s="154">
        <f t="shared" si="5"/>
        <v>37667.27</v>
      </c>
      <c r="K116" s="156" t="s">
        <v>4694</v>
      </c>
      <c r="L116" s="156"/>
    </row>
    <row r="117" ht="16.15" customHeight="1" spans="1:12">
      <c r="A117" s="153" t="s">
        <v>5375</v>
      </c>
      <c r="B117" s="153"/>
      <c r="C117" s="153" t="s">
        <v>5419</v>
      </c>
      <c r="D117" s="153" t="s">
        <v>4781</v>
      </c>
      <c r="E117" s="153" t="s">
        <v>4782</v>
      </c>
      <c r="F117" s="154"/>
      <c r="G117" s="154">
        <v>45514.61</v>
      </c>
      <c r="H117" s="154">
        <v>45514.61</v>
      </c>
      <c r="I117" s="155">
        <f t="shared" si="4"/>
        <v>1</v>
      </c>
      <c r="J117" s="154">
        <f t="shared" si="5"/>
        <v>45514.61</v>
      </c>
      <c r="K117" s="156" t="s">
        <v>4694</v>
      </c>
      <c r="L117" s="156"/>
    </row>
    <row r="118" ht="16.15" customHeight="1" spans="1:12">
      <c r="A118" s="153" t="s">
        <v>5375</v>
      </c>
      <c r="B118" s="153"/>
      <c r="C118" s="153" t="s">
        <v>5420</v>
      </c>
      <c r="D118" s="153" t="s">
        <v>4781</v>
      </c>
      <c r="E118" s="153" t="s">
        <v>4782</v>
      </c>
      <c r="F118" s="154"/>
      <c r="G118" s="154">
        <v>43945.14</v>
      </c>
      <c r="H118" s="154">
        <v>43945.14</v>
      </c>
      <c r="I118" s="155">
        <f t="shared" si="4"/>
        <v>1</v>
      </c>
      <c r="J118" s="154">
        <f t="shared" si="5"/>
        <v>43945.14</v>
      </c>
      <c r="K118" s="156" t="s">
        <v>4694</v>
      </c>
      <c r="L118" s="156"/>
    </row>
    <row r="119" ht="16.15" customHeight="1" spans="1:12">
      <c r="A119" s="153" t="s">
        <v>5375</v>
      </c>
      <c r="B119" s="153"/>
      <c r="C119" s="153" t="s">
        <v>5421</v>
      </c>
      <c r="D119" s="153" t="s">
        <v>4781</v>
      </c>
      <c r="E119" s="153" t="s">
        <v>4782</v>
      </c>
      <c r="F119" s="154"/>
      <c r="G119" s="154">
        <v>58070.37</v>
      </c>
      <c r="H119" s="154">
        <v>58070.37</v>
      </c>
      <c r="I119" s="155">
        <f t="shared" si="4"/>
        <v>1</v>
      </c>
      <c r="J119" s="154">
        <f t="shared" si="5"/>
        <v>58070.37</v>
      </c>
      <c r="K119" s="156" t="s">
        <v>4694</v>
      </c>
      <c r="L119" s="156"/>
    </row>
    <row r="120" ht="16.15" customHeight="1" spans="1:12">
      <c r="A120" s="153" t="s">
        <v>5375</v>
      </c>
      <c r="B120" s="153"/>
      <c r="C120" s="153" t="s">
        <v>5422</v>
      </c>
      <c r="D120" s="153" t="s">
        <v>4781</v>
      </c>
      <c r="E120" s="153" t="s">
        <v>4782</v>
      </c>
      <c r="F120" s="154"/>
      <c r="G120" s="154">
        <v>64348.25</v>
      </c>
      <c r="H120" s="154">
        <v>64348.25</v>
      </c>
      <c r="I120" s="155">
        <f t="shared" si="4"/>
        <v>1</v>
      </c>
      <c r="J120" s="154">
        <f t="shared" si="5"/>
        <v>64348.25</v>
      </c>
      <c r="K120" s="156" t="s">
        <v>4694</v>
      </c>
      <c r="L120" s="156"/>
    </row>
    <row r="121" ht="16.15" customHeight="1" spans="1:12">
      <c r="A121" s="153" t="s">
        <v>5375</v>
      </c>
      <c r="B121" s="153"/>
      <c r="C121" s="153" t="s">
        <v>5423</v>
      </c>
      <c r="D121" s="153" t="s">
        <v>4781</v>
      </c>
      <c r="E121" s="153" t="s">
        <v>4782</v>
      </c>
      <c r="F121" s="154"/>
      <c r="G121" s="154">
        <v>86320.82</v>
      </c>
      <c r="H121" s="154">
        <v>86320.82</v>
      </c>
      <c r="I121" s="155">
        <f t="shared" si="4"/>
        <v>1</v>
      </c>
      <c r="J121" s="154">
        <f t="shared" si="5"/>
        <v>86320.82</v>
      </c>
      <c r="K121" s="156" t="s">
        <v>4694</v>
      </c>
      <c r="L121" s="156"/>
    </row>
    <row r="122" ht="16.15" customHeight="1" spans="1:12">
      <c r="A122" s="153" t="s">
        <v>5375</v>
      </c>
      <c r="B122" s="153"/>
      <c r="C122" s="153" t="s">
        <v>5424</v>
      </c>
      <c r="D122" s="153" t="s">
        <v>4781</v>
      </c>
      <c r="E122" s="153" t="s">
        <v>4782</v>
      </c>
      <c r="F122" s="154"/>
      <c r="G122" s="154">
        <v>86320.82</v>
      </c>
      <c r="H122" s="154">
        <v>86320.82</v>
      </c>
      <c r="I122" s="155">
        <f t="shared" si="4"/>
        <v>1</v>
      </c>
      <c r="J122" s="154">
        <f t="shared" si="5"/>
        <v>86320.82</v>
      </c>
      <c r="K122" s="156" t="s">
        <v>4694</v>
      </c>
      <c r="L122" s="156"/>
    </row>
    <row r="123" ht="16.15" customHeight="1" spans="1:12">
      <c r="A123" s="153" t="s">
        <v>5375</v>
      </c>
      <c r="B123" s="153"/>
      <c r="C123" s="153" t="s">
        <v>5425</v>
      </c>
      <c r="D123" s="153" t="s">
        <v>4781</v>
      </c>
      <c r="E123" s="153" t="s">
        <v>4782</v>
      </c>
      <c r="F123" s="154"/>
      <c r="G123" s="154">
        <v>25111.51</v>
      </c>
      <c r="H123" s="154">
        <v>25111.51</v>
      </c>
      <c r="I123" s="155">
        <f t="shared" si="4"/>
        <v>1</v>
      </c>
      <c r="J123" s="154">
        <f t="shared" si="5"/>
        <v>25111.51</v>
      </c>
      <c r="K123" s="156" t="s">
        <v>4694</v>
      </c>
      <c r="L123" s="156"/>
    </row>
    <row r="124" ht="16.15" customHeight="1" spans="1:12">
      <c r="A124" s="153" t="s">
        <v>5375</v>
      </c>
      <c r="B124" s="153"/>
      <c r="C124" s="153" t="s">
        <v>5426</v>
      </c>
      <c r="D124" s="153" t="s">
        <v>4781</v>
      </c>
      <c r="E124" s="153" t="s">
        <v>4782</v>
      </c>
      <c r="F124" s="154"/>
      <c r="G124" s="154">
        <v>37667.27</v>
      </c>
      <c r="H124" s="154">
        <v>37667.27</v>
      </c>
      <c r="I124" s="155">
        <f t="shared" si="4"/>
        <v>1</v>
      </c>
      <c r="J124" s="154">
        <f t="shared" si="5"/>
        <v>37667.27</v>
      </c>
      <c r="K124" s="156" t="s">
        <v>4694</v>
      </c>
      <c r="L124" s="156"/>
    </row>
    <row r="125" ht="16.15" customHeight="1" spans="1:12">
      <c r="A125" s="153" t="s">
        <v>5375</v>
      </c>
      <c r="B125" s="153"/>
      <c r="C125" s="153" t="s">
        <v>5427</v>
      </c>
      <c r="D125" s="153" t="s">
        <v>4781</v>
      </c>
      <c r="E125" s="153" t="s">
        <v>4782</v>
      </c>
      <c r="F125" s="154"/>
      <c r="G125" s="154">
        <v>37667.27</v>
      </c>
      <c r="H125" s="154">
        <v>37667.27</v>
      </c>
      <c r="I125" s="155">
        <f t="shared" si="4"/>
        <v>1</v>
      </c>
      <c r="J125" s="154">
        <f t="shared" si="5"/>
        <v>37667.27</v>
      </c>
      <c r="K125" s="156" t="s">
        <v>4694</v>
      </c>
      <c r="L125" s="156"/>
    </row>
    <row r="126" ht="16.15" customHeight="1" spans="1:12">
      <c r="A126" s="153" t="s">
        <v>5375</v>
      </c>
      <c r="B126" s="153"/>
      <c r="C126" s="153" t="s">
        <v>5428</v>
      </c>
      <c r="D126" s="153" t="s">
        <v>4781</v>
      </c>
      <c r="E126" s="153" t="s">
        <v>4782</v>
      </c>
      <c r="F126" s="154"/>
      <c r="G126" s="154">
        <v>26680.98</v>
      </c>
      <c r="H126" s="154">
        <v>26680.98</v>
      </c>
      <c r="I126" s="155">
        <f t="shared" si="4"/>
        <v>1</v>
      </c>
      <c r="J126" s="154">
        <f t="shared" si="5"/>
        <v>26680.98</v>
      </c>
      <c r="K126" s="156" t="s">
        <v>4694</v>
      </c>
      <c r="L126" s="156"/>
    </row>
    <row r="127" ht="16.15" customHeight="1" spans="1:12">
      <c r="A127" s="153" t="s">
        <v>5375</v>
      </c>
      <c r="B127" s="153"/>
      <c r="C127" s="153" t="s">
        <v>5429</v>
      </c>
      <c r="D127" s="153" t="s">
        <v>4781</v>
      </c>
      <c r="E127" s="153" t="s">
        <v>4782</v>
      </c>
      <c r="F127" s="154"/>
      <c r="G127" s="154">
        <v>32958.86</v>
      </c>
      <c r="H127" s="154">
        <v>32958.86</v>
      </c>
      <c r="I127" s="155">
        <f t="shared" si="4"/>
        <v>1</v>
      </c>
      <c r="J127" s="154">
        <f t="shared" si="5"/>
        <v>32958.86</v>
      </c>
      <c r="K127" s="156" t="s">
        <v>4694</v>
      </c>
      <c r="L127" s="156"/>
    </row>
    <row r="128" ht="16.15" customHeight="1" spans="1:12">
      <c r="A128" s="153" t="s">
        <v>5375</v>
      </c>
      <c r="B128" s="153"/>
      <c r="C128" s="153" t="s">
        <v>5430</v>
      </c>
      <c r="D128" s="153" t="s">
        <v>4781</v>
      </c>
      <c r="E128" s="153" t="s">
        <v>4782</v>
      </c>
      <c r="F128" s="154"/>
      <c r="G128" s="154">
        <v>39236.74</v>
      </c>
      <c r="H128" s="154">
        <v>39236.74</v>
      </c>
      <c r="I128" s="155">
        <f t="shared" si="4"/>
        <v>1</v>
      </c>
      <c r="J128" s="154">
        <f t="shared" si="5"/>
        <v>39236.74</v>
      </c>
      <c r="K128" s="156" t="s">
        <v>4694</v>
      </c>
      <c r="L128" s="156"/>
    </row>
    <row r="129" ht="16.15" customHeight="1" spans="1:12">
      <c r="A129" s="153" t="s">
        <v>5375</v>
      </c>
      <c r="B129" s="153"/>
      <c r="C129" s="153" t="s">
        <v>5431</v>
      </c>
      <c r="D129" s="153" t="s">
        <v>4781</v>
      </c>
      <c r="E129" s="153" t="s">
        <v>4782</v>
      </c>
      <c r="F129" s="154"/>
      <c r="G129" s="154">
        <v>37667.27</v>
      </c>
      <c r="H129" s="154">
        <v>37667.27</v>
      </c>
      <c r="I129" s="155">
        <f t="shared" si="4"/>
        <v>1</v>
      </c>
      <c r="J129" s="154">
        <f t="shared" si="5"/>
        <v>37667.27</v>
      </c>
      <c r="K129" s="156" t="s">
        <v>4694</v>
      </c>
      <c r="L129" s="156"/>
    </row>
    <row r="130" ht="16.15" customHeight="1" spans="1:12">
      <c r="A130" s="153" t="s">
        <v>5375</v>
      </c>
      <c r="B130" s="153"/>
      <c r="C130" s="153" t="s">
        <v>5432</v>
      </c>
      <c r="D130" s="153" t="s">
        <v>4781</v>
      </c>
      <c r="E130" s="153" t="s">
        <v>4790</v>
      </c>
      <c r="F130" s="154"/>
      <c r="G130" s="154">
        <v>40806.21</v>
      </c>
      <c r="H130" s="154">
        <v>40806.21</v>
      </c>
      <c r="I130" s="155">
        <f t="shared" si="4"/>
        <v>1</v>
      </c>
      <c r="J130" s="154">
        <f t="shared" si="5"/>
        <v>40806.21</v>
      </c>
      <c r="K130" s="156" t="s">
        <v>5433</v>
      </c>
      <c r="L130" s="156" t="s">
        <v>5434</v>
      </c>
    </row>
    <row r="131" ht="16.15" customHeight="1" spans="1:12">
      <c r="A131" s="153" t="s">
        <v>5375</v>
      </c>
      <c r="B131" s="153"/>
      <c r="C131" s="153" t="s">
        <v>5435</v>
      </c>
      <c r="D131" s="153" t="s">
        <v>4781</v>
      </c>
      <c r="E131" s="153" t="s">
        <v>4790</v>
      </c>
      <c r="F131" s="154"/>
      <c r="G131" s="154">
        <v>127127.02</v>
      </c>
      <c r="H131" s="154">
        <v>127127.02</v>
      </c>
      <c r="I131" s="155">
        <f t="shared" si="4"/>
        <v>1</v>
      </c>
      <c r="J131" s="154">
        <f t="shared" si="5"/>
        <v>127127.02</v>
      </c>
      <c r="K131" s="156" t="s">
        <v>5433</v>
      </c>
      <c r="L131" s="156" t="s">
        <v>5436</v>
      </c>
    </row>
    <row r="132" ht="16.15" customHeight="1" spans="1:12">
      <c r="A132" s="153" t="s">
        <v>5375</v>
      </c>
      <c r="B132" s="153"/>
      <c r="C132" s="153" t="s">
        <v>5437</v>
      </c>
      <c r="D132" s="153" t="s">
        <v>4781</v>
      </c>
      <c r="E132" s="153" t="s">
        <v>4790</v>
      </c>
      <c r="F132" s="154"/>
      <c r="G132" s="154">
        <v>229142.54</v>
      </c>
      <c r="H132" s="154">
        <v>229142.54</v>
      </c>
      <c r="I132" s="155">
        <f t="shared" si="4"/>
        <v>1</v>
      </c>
      <c r="J132" s="154">
        <f t="shared" si="5"/>
        <v>229142.54</v>
      </c>
      <c r="K132" s="156" t="s">
        <v>5433</v>
      </c>
      <c r="L132" s="156" t="s">
        <v>5438</v>
      </c>
    </row>
    <row r="133" ht="16.15" customHeight="1" spans="1:12">
      <c r="A133" s="153" t="s">
        <v>5375</v>
      </c>
      <c r="B133" s="153"/>
      <c r="C133" s="153" t="s">
        <v>5439</v>
      </c>
      <c r="D133" s="153" t="s">
        <v>4781</v>
      </c>
      <c r="E133" s="153" t="s">
        <v>4790</v>
      </c>
      <c r="F133" s="154"/>
      <c r="G133" s="154">
        <v>229142.54</v>
      </c>
      <c r="H133" s="154">
        <v>229142.54</v>
      </c>
      <c r="I133" s="155">
        <f t="shared" si="4"/>
        <v>1</v>
      </c>
      <c r="J133" s="154">
        <f t="shared" si="5"/>
        <v>229142.54</v>
      </c>
      <c r="K133" s="156" t="s">
        <v>5433</v>
      </c>
      <c r="L133" s="156" t="s">
        <v>5438</v>
      </c>
    </row>
    <row r="134" ht="16.15" customHeight="1" spans="1:12">
      <c r="A134" s="153" t="s">
        <v>5375</v>
      </c>
      <c r="B134" s="153"/>
      <c r="C134" s="153" t="s">
        <v>5440</v>
      </c>
      <c r="D134" s="153" t="s">
        <v>4781</v>
      </c>
      <c r="E134" s="153" t="s">
        <v>4790</v>
      </c>
      <c r="F134" s="154"/>
      <c r="G134" s="154">
        <v>582273.16</v>
      </c>
      <c r="H134" s="154">
        <v>582273.16</v>
      </c>
      <c r="I134" s="155">
        <f t="shared" si="4"/>
        <v>1</v>
      </c>
      <c r="J134" s="154">
        <f t="shared" si="5"/>
        <v>582273.16</v>
      </c>
      <c r="K134" s="156" t="s">
        <v>5433</v>
      </c>
      <c r="L134" s="156" t="s">
        <v>5438</v>
      </c>
    </row>
    <row r="135" ht="16.15" customHeight="1" spans="1:12">
      <c r="A135" s="153" t="s">
        <v>5375</v>
      </c>
      <c r="B135" s="153"/>
      <c r="C135" s="153" t="s">
        <v>5441</v>
      </c>
      <c r="D135" s="153" t="s">
        <v>4781</v>
      </c>
      <c r="E135" s="153" t="s">
        <v>4790</v>
      </c>
      <c r="F135" s="154"/>
      <c r="G135" s="154">
        <v>795721</v>
      </c>
      <c r="H135" s="154">
        <v>795721</v>
      </c>
      <c r="I135" s="155">
        <f t="shared" si="4"/>
        <v>1</v>
      </c>
      <c r="J135" s="154">
        <f t="shared" si="5"/>
        <v>795721</v>
      </c>
      <c r="K135" s="156" t="s">
        <v>5433</v>
      </c>
      <c r="L135" s="156" t="s">
        <v>5438</v>
      </c>
    </row>
    <row r="136" ht="16.15" customHeight="1" spans="1:12">
      <c r="A136" s="153" t="s">
        <v>5375</v>
      </c>
      <c r="B136" s="153"/>
      <c r="C136" s="153" t="s">
        <v>5442</v>
      </c>
      <c r="D136" s="153" t="s">
        <v>4781</v>
      </c>
      <c r="E136" s="153" t="s">
        <v>4790</v>
      </c>
      <c r="F136" s="154"/>
      <c r="G136" s="154">
        <v>32958.86</v>
      </c>
      <c r="H136" s="154">
        <v>32958.86</v>
      </c>
      <c r="I136" s="155">
        <f t="shared" si="4"/>
        <v>1</v>
      </c>
      <c r="J136" s="154">
        <f t="shared" si="5"/>
        <v>32958.86</v>
      </c>
      <c r="K136" s="156" t="s">
        <v>5433</v>
      </c>
      <c r="L136" s="156" t="s">
        <v>5438</v>
      </c>
    </row>
    <row r="137" ht="16.15" customHeight="1" spans="1:12">
      <c r="A137" s="153" t="s">
        <v>5375</v>
      </c>
      <c r="B137" s="153"/>
      <c r="C137" s="153" t="s">
        <v>5443</v>
      </c>
      <c r="D137" s="153" t="s">
        <v>4781</v>
      </c>
      <c r="E137" s="153" t="s">
        <v>4790</v>
      </c>
      <c r="F137" s="154"/>
      <c r="G137" s="154">
        <v>291921.31</v>
      </c>
      <c r="H137" s="154">
        <v>291921.31</v>
      </c>
      <c r="I137" s="155">
        <f t="shared" si="4"/>
        <v>1</v>
      </c>
      <c r="J137" s="154">
        <f t="shared" si="5"/>
        <v>291921.31</v>
      </c>
      <c r="K137" s="156" t="s">
        <v>5433</v>
      </c>
      <c r="L137" s="156" t="s">
        <v>5438</v>
      </c>
    </row>
    <row r="138" ht="16.15" customHeight="1" spans="1:12">
      <c r="A138" s="153" t="s">
        <v>5375</v>
      </c>
      <c r="B138" s="153"/>
      <c r="C138" s="153" t="s">
        <v>5444</v>
      </c>
      <c r="D138" s="153" t="s">
        <v>4781</v>
      </c>
      <c r="E138" s="153" t="s">
        <v>4790</v>
      </c>
      <c r="F138" s="154"/>
      <c r="G138" s="154">
        <v>84751.35</v>
      </c>
      <c r="H138" s="154">
        <v>84751.35</v>
      </c>
      <c r="I138" s="155">
        <f t="shared" si="4"/>
        <v>1</v>
      </c>
      <c r="J138" s="154">
        <f t="shared" si="5"/>
        <v>84751.35</v>
      </c>
      <c r="K138" s="156" t="s">
        <v>5433</v>
      </c>
      <c r="L138" s="156" t="s">
        <v>5438</v>
      </c>
    </row>
    <row r="139" ht="16.15" customHeight="1" spans="1:12">
      <c r="A139" s="153" t="s">
        <v>5375</v>
      </c>
      <c r="B139" s="153"/>
      <c r="C139" s="153" t="s">
        <v>5445</v>
      </c>
      <c r="D139" s="153" t="s">
        <v>4781</v>
      </c>
      <c r="E139" s="153" t="s">
        <v>4790</v>
      </c>
      <c r="F139" s="154"/>
      <c r="G139" s="154">
        <v>36097.8</v>
      </c>
      <c r="H139" s="154">
        <v>36097.8</v>
      </c>
      <c r="I139" s="155">
        <f t="shared" si="4"/>
        <v>1</v>
      </c>
      <c r="J139" s="154">
        <f t="shared" si="5"/>
        <v>36097.8</v>
      </c>
      <c r="K139" s="156" t="s">
        <v>5433</v>
      </c>
      <c r="L139" s="156" t="s">
        <v>5446</v>
      </c>
    </row>
    <row r="140" ht="16.15" customHeight="1" spans="1:12">
      <c r="A140" s="142" t="s">
        <v>5447</v>
      </c>
      <c r="B140" s="142">
        <v>1</v>
      </c>
      <c r="C140" s="142" t="s">
        <v>5448</v>
      </c>
      <c r="D140" s="142" t="s">
        <v>4781</v>
      </c>
      <c r="E140" s="142" t="s">
        <v>4782</v>
      </c>
      <c r="F140" s="147">
        <v>33210</v>
      </c>
      <c r="G140" s="147"/>
      <c r="H140" s="147">
        <v>34500</v>
      </c>
      <c r="I140" s="151">
        <f t="shared" si="4"/>
        <v>1.03884372177055</v>
      </c>
      <c r="J140" s="147">
        <f t="shared" si="5"/>
        <v>1290</v>
      </c>
      <c r="K140" s="152" t="s">
        <v>4694</v>
      </c>
      <c r="L140" s="152"/>
    </row>
    <row r="141" ht="16.15" customHeight="1" spans="1:12">
      <c r="A141" s="142" t="s">
        <v>5447</v>
      </c>
      <c r="B141" s="142">
        <v>2</v>
      </c>
      <c r="C141" s="142" t="s">
        <v>5449</v>
      </c>
      <c r="D141" s="142" t="s">
        <v>4781</v>
      </c>
      <c r="E141" s="142" t="s">
        <v>4782</v>
      </c>
      <c r="F141" s="147">
        <v>33210</v>
      </c>
      <c r="G141" s="147"/>
      <c r="H141" s="147">
        <v>22000</v>
      </c>
      <c r="I141" s="151">
        <f t="shared" ref="I141:I313" si="6">IF(F141=0,H141/G141,H141/F141)</f>
        <v>0.662451068955134</v>
      </c>
      <c r="J141" s="147">
        <f t="shared" si="5"/>
        <v>-11210</v>
      </c>
      <c r="K141" s="152" t="s">
        <v>4694</v>
      </c>
      <c r="L141" s="152"/>
    </row>
    <row r="142" ht="16.15" customHeight="1" spans="1:12">
      <c r="A142" s="142" t="s">
        <v>5447</v>
      </c>
      <c r="B142" s="142">
        <v>3</v>
      </c>
      <c r="C142" s="142" t="s">
        <v>5450</v>
      </c>
      <c r="D142" s="142" t="s">
        <v>4781</v>
      </c>
      <c r="E142" s="142" t="s">
        <v>4782</v>
      </c>
      <c r="F142" s="147">
        <v>3321</v>
      </c>
      <c r="G142" s="147"/>
      <c r="H142" s="147">
        <v>0</v>
      </c>
      <c r="I142" s="151">
        <f t="shared" si="6"/>
        <v>0</v>
      </c>
      <c r="J142" s="147">
        <f t="shared" si="5"/>
        <v>-3321</v>
      </c>
      <c r="K142" s="152" t="s">
        <v>4694</v>
      </c>
      <c r="L142" s="152"/>
    </row>
    <row r="143" ht="16.15" customHeight="1" spans="1:12">
      <c r="A143" s="142" t="s">
        <v>5447</v>
      </c>
      <c r="B143" s="142">
        <v>4</v>
      </c>
      <c r="C143" s="142" t="s">
        <v>5451</v>
      </c>
      <c r="D143" s="142" t="s">
        <v>4781</v>
      </c>
      <c r="E143" s="142" t="s">
        <v>4782</v>
      </c>
      <c r="F143" s="147">
        <v>3321</v>
      </c>
      <c r="G143" s="147"/>
      <c r="H143" s="147">
        <v>34500</v>
      </c>
      <c r="I143" s="151">
        <f t="shared" si="6"/>
        <v>10.3884372177055</v>
      </c>
      <c r="J143" s="147">
        <f t="shared" ref="J143:J316" si="7">H143-F143</f>
        <v>31179</v>
      </c>
      <c r="K143" s="152" t="s">
        <v>4694</v>
      </c>
      <c r="L143" s="152"/>
    </row>
    <row r="144" ht="16.15" customHeight="1" spans="1:12">
      <c r="A144" s="142" t="s">
        <v>5447</v>
      </c>
      <c r="B144" s="142">
        <v>5</v>
      </c>
      <c r="C144" s="142" t="s">
        <v>5452</v>
      </c>
      <c r="D144" s="142" t="s">
        <v>4781</v>
      </c>
      <c r="E144" s="142" t="s">
        <v>4782</v>
      </c>
      <c r="F144" s="147">
        <v>3321</v>
      </c>
      <c r="G144" s="147"/>
      <c r="H144" s="147">
        <v>0</v>
      </c>
      <c r="I144" s="151">
        <f t="shared" si="6"/>
        <v>0</v>
      </c>
      <c r="J144" s="147">
        <f t="shared" si="7"/>
        <v>-3321</v>
      </c>
      <c r="K144" s="152" t="s">
        <v>4694</v>
      </c>
      <c r="L144" s="152"/>
    </row>
    <row r="145" ht="16.15" customHeight="1" spans="1:12">
      <c r="A145" s="142" t="s">
        <v>5447</v>
      </c>
      <c r="B145" s="142">
        <v>6</v>
      </c>
      <c r="C145" s="142" t="s">
        <v>5453</v>
      </c>
      <c r="D145" s="142" t="s">
        <v>4781</v>
      </c>
      <c r="E145" s="142" t="s">
        <v>4782</v>
      </c>
      <c r="F145" s="147">
        <v>3321</v>
      </c>
      <c r="G145" s="147"/>
      <c r="H145" s="147">
        <v>0</v>
      </c>
      <c r="I145" s="151">
        <f t="shared" si="6"/>
        <v>0</v>
      </c>
      <c r="J145" s="147">
        <f t="shared" si="7"/>
        <v>-3321</v>
      </c>
      <c r="K145" s="152" t="s">
        <v>4694</v>
      </c>
      <c r="L145" s="152"/>
    </row>
    <row r="146" ht="16.15" customHeight="1" spans="1:12">
      <c r="A146" s="142" t="s">
        <v>5447</v>
      </c>
      <c r="B146" s="142">
        <v>7</v>
      </c>
      <c r="C146" s="142" t="s">
        <v>5454</v>
      </c>
      <c r="D146" s="142" t="s">
        <v>4781</v>
      </c>
      <c r="E146" s="142" t="s">
        <v>4782</v>
      </c>
      <c r="F146" s="147">
        <v>3321</v>
      </c>
      <c r="G146" s="147"/>
      <c r="H146" s="147">
        <v>0</v>
      </c>
      <c r="I146" s="151">
        <f t="shared" si="6"/>
        <v>0</v>
      </c>
      <c r="J146" s="147">
        <f t="shared" si="7"/>
        <v>-3321</v>
      </c>
      <c r="K146" s="152" t="s">
        <v>4694</v>
      </c>
      <c r="L146" s="152"/>
    </row>
    <row r="147" ht="16.15" customHeight="1" spans="1:12">
      <c r="A147" s="142" t="s">
        <v>5447</v>
      </c>
      <c r="B147" s="142">
        <v>8</v>
      </c>
      <c r="C147" s="142" t="s">
        <v>5455</v>
      </c>
      <c r="D147" s="142" t="s">
        <v>4781</v>
      </c>
      <c r="E147" s="142" t="s">
        <v>4782</v>
      </c>
      <c r="F147" s="147">
        <v>3321</v>
      </c>
      <c r="G147" s="147"/>
      <c r="H147" s="147">
        <v>0</v>
      </c>
      <c r="I147" s="151">
        <f t="shared" si="6"/>
        <v>0</v>
      </c>
      <c r="J147" s="147">
        <f t="shared" si="7"/>
        <v>-3321</v>
      </c>
      <c r="K147" s="152" t="s">
        <v>4694</v>
      </c>
      <c r="L147" s="152"/>
    </row>
    <row r="148" ht="16.15" customHeight="1" spans="1:12">
      <c r="A148" s="142" t="s">
        <v>5447</v>
      </c>
      <c r="B148" s="142">
        <v>9</v>
      </c>
      <c r="C148" s="142" t="s">
        <v>5456</v>
      </c>
      <c r="D148" s="142" t="s">
        <v>4781</v>
      </c>
      <c r="E148" s="142" t="s">
        <v>4782</v>
      </c>
      <c r="F148" s="147">
        <v>33210</v>
      </c>
      <c r="G148" s="147"/>
      <c r="H148" s="147">
        <v>37700</v>
      </c>
      <c r="I148" s="151">
        <f t="shared" si="6"/>
        <v>1.1352002408913</v>
      </c>
      <c r="J148" s="147">
        <f t="shared" si="7"/>
        <v>4490</v>
      </c>
      <c r="K148" s="152" t="s">
        <v>4694</v>
      </c>
      <c r="L148" s="152"/>
    </row>
    <row r="149" ht="16.15" customHeight="1" spans="1:12">
      <c r="A149" s="142" t="s">
        <v>5447</v>
      </c>
      <c r="B149" s="142">
        <v>10</v>
      </c>
      <c r="C149" s="142" t="s">
        <v>5457</v>
      </c>
      <c r="D149" s="142" t="s">
        <v>4781</v>
      </c>
      <c r="E149" s="142" t="s">
        <v>4782</v>
      </c>
      <c r="F149" s="147">
        <v>33210</v>
      </c>
      <c r="G149" s="147"/>
      <c r="H149" s="147">
        <v>65900</v>
      </c>
      <c r="I149" s="151">
        <f t="shared" si="6"/>
        <v>1.98434206564288</v>
      </c>
      <c r="J149" s="147">
        <f t="shared" si="7"/>
        <v>32690</v>
      </c>
      <c r="K149" s="152" t="s">
        <v>4694</v>
      </c>
      <c r="L149" s="152"/>
    </row>
    <row r="150" ht="16.15" customHeight="1" spans="1:12">
      <c r="A150" s="142" t="s">
        <v>5447</v>
      </c>
      <c r="B150" s="142">
        <v>11</v>
      </c>
      <c r="C150" s="142" t="s">
        <v>5458</v>
      </c>
      <c r="D150" s="142" t="s">
        <v>4781</v>
      </c>
      <c r="E150" s="142" t="s">
        <v>4782</v>
      </c>
      <c r="F150" s="147">
        <v>33210</v>
      </c>
      <c r="G150" s="147"/>
      <c r="H150" s="147">
        <v>37700</v>
      </c>
      <c r="I150" s="151">
        <f t="shared" si="6"/>
        <v>1.1352002408913</v>
      </c>
      <c r="J150" s="147">
        <f t="shared" si="7"/>
        <v>4490</v>
      </c>
      <c r="K150" s="152" t="s">
        <v>4694</v>
      </c>
      <c r="L150" s="152"/>
    </row>
    <row r="151" ht="16.15" customHeight="1" spans="1:12">
      <c r="A151" s="142" t="s">
        <v>5447</v>
      </c>
      <c r="B151" s="142">
        <v>12</v>
      </c>
      <c r="C151" s="142" t="s">
        <v>5459</v>
      </c>
      <c r="D151" s="142" t="s">
        <v>4781</v>
      </c>
      <c r="E151" s="142" t="s">
        <v>4782</v>
      </c>
      <c r="F151" s="147">
        <v>1660.5</v>
      </c>
      <c r="G151" s="147"/>
      <c r="H151" s="147">
        <v>0</v>
      </c>
      <c r="I151" s="151">
        <f t="shared" si="6"/>
        <v>0</v>
      </c>
      <c r="J151" s="147">
        <f t="shared" si="7"/>
        <v>-1660.5</v>
      </c>
      <c r="K151" s="152" t="s">
        <v>4694</v>
      </c>
      <c r="L151" s="152"/>
    </row>
    <row r="152" ht="16.15" customHeight="1" spans="1:12">
      <c r="A152" s="142" t="s">
        <v>5447</v>
      </c>
      <c r="B152" s="142">
        <v>13</v>
      </c>
      <c r="C152" s="142" t="s">
        <v>5460</v>
      </c>
      <c r="D152" s="142" t="s">
        <v>4781</v>
      </c>
      <c r="E152" s="142" t="s">
        <v>4782</v>
      </c>
      <c r="F152" s="147">
        <v>3321</v>
      </c>
      <c r="G152" s="147"/>
      <c r="H152" s="147">
        <v>0</v>
      </c>
      <c r="I152" s="151">
        <f t="shared" si="6"/>
        <v>0</v>
      </c>
      <c r="J152" s="147">
        <f t="shared" si="7"/>
        <v>-3321</v>
      </c>
      <c r="K152" s="152" t="s">
        <v>4694</v>
      </c>
      <c r="L152" s="152"/>
    </row>
    <row r="153" ht="16.15" customHeight="1" spans="1:12">
      <c r="A153" s="142" t="s">
        <v>5447</v>
      </c>
      <c r="B153" s="142">
        <v>14</v>
      </c>
      <c r="C153" s="142" t="s">
        <v>5461</v>
      </c>
      <c r="D153" s="142" t="s">
        <v>4781</v>
      </c>
      <c r="E153" s="142" t="s">
        <v>4782</v>
      </c>
      <c r="F153" s="147">
        <v>3321</v>
      </c>
      <c r="G153" s="147"/>
      <c r="H153" s="147">
        <v>0</v>
      </c>
      <c r="I153" s="151">
        <f t="shared" si="6"/>
        <v>0</v>
      </c>
      <c r="J153" s="147">
        <f t="shared" si="7"/>
        <v>-3321</v>
      </c>
      <c r="K153" s="152" t="s">
        <v>4694</v>
      </c>
      <c r="L153" s="152"/>
    </row>
    <row r="154" ht="16.15" customHeight="1" spans="1:12">
      <c r="A154" s="142" t="s">
        <v>5447</v>
      </c>
      <c r="B154" s="142">
        <v>15</v>
      </c>
      <c r="C154" s="142" t="s">
        <v>5462</v>
      </c>
      <c r="D154" s="142" t="s">
        <v>4781</v>
      </c>
      <c r="E154" s="142" t="s">
        <v>4782</v>
      </c>
      <c r="F154" s="147">
        <v>3321</v>
      </c>
      <c r="G154" s="147"/>
      <c r="H154" s="147">
        <v>0</v>
      </c>
      <c r="I154" s="151">
        <f t="shared" si="6"/>
        <v>0</v>
      </c>
      <c r="J154" s="147">
        <f t="shared" si="7"/>
        <v>-3321</v>
      </c>
      <c r="K154" s="152" t="s">
        <v>4694</v>
      </c>
      <c r="L154" s="152"/>
    </row>
    <row r="155" ht="16.15" customHeight="1" spans="1:12">
      <c r="A155" s="142" t="s">
        <v>5447</v>
      </c>
      <c r="B155" s="142">
        <v>16</v>
      </c>
      <c r="C155" s="142" t="s">
        <v>5463</v>
      </c>
      <c r="D155" s="142" t="s">
        <v>4781</v>
      </c>
      <c r="E155" s="142" t="s">
        <v>4782</v>
      </c>
      <c r="F155" s="147">
        <v>33210</v>
      </c>
      <c r="G155" s="147"/>
      <c r="H155" s="147">
        <v>0</v>
      </c>
      <c r="I155" s="151">
        <f t="shared" si="6"/>
        <v>0</v>
      </c>
      <c r="J155" s="147">
        <f t="shared" si="7"/>
        <v>-33210</v>
      </c>
      <c r="K155" s="152" t="s">
        <v>4694</v>
      </c>
      <c r="L155" s="152"/>
    </row>
    <row r="156" ht="16.15" customHeight="1" spans="1:12">
      <c r="A156" s="142" t="s">
        <v>5447</v>
      </c>
      <c r="B156" s="142">
        <v>17</v>
      </c>
      <c r="C156" s="142" t="s">
        <v>5464</v>
      </c>
      <c r="D156" s="142" t="s">
        <v>4781</v>
      </c>
      <c r="E156" s="142" t="s">
        <v>4782</v>
      </c>
      <c r="F156" s="147">
        <v>3321</v>
      </c>
      <c r="G156" s="147"/>
      <c r="H156" s="147">
        <v>0</v>
      </c>
      <c r="I156" s="151">
        <f t="shared" si="6"/>
        <v>0</v>
      </c>
      <c r="J156" s="147">
        <f t="shared" si="7"/>
        <v>-3321</v>
      </c>
      <c r="K156" s="152" t="s">
        <v>4694</v>
      </c>
      <c r="L156" s="152"/>
    </row>
    <row r="157" ht="16.15" customHeight="1" spans="1:12">
      <c r="A157" s="142" t="s">
        <v>5447</v>
      </c>
      <c r="B157" s="142">
        <v>18</v>
      </c>
      <c r="C157" s="142" t="s">
        <v>5465</v>
      </c>
      <c r="D157" s="142" t="s">
        <v>4781</v>
      </c>
      <c r="E157" s="142" t="s">
        <v>4782</v>
      </c>
      <c r="F157" s="147">
        <v>3321</v>
      </c>
      <c r="G157" s="147"/>
      <c r="H157" s="147">
        <v>0</v>
      </c>
      <c r="I157" s="151">
        <f t="shared" si="6"/>
        <v>0</v>
      </c>
      <c r="J157" s="147">
        <f t="shared" si="7"/>
        <v>-3321</v>
      </c>
      <c r="K157" s="152" t="s">
        <v>4694</v>
      </c>
      <c r="L157" s="152"/>
    </row>
    <row r="158" ht="16.15" customHeight="1" spans="1:12">
      <c r="A158" s="142" t="s">
        <v>5447</v>
      </c>
      <c r="B158" s="142">
        <v>19</v>
      </c>
      <c r="C158" s="142" t="s">
        <v>5466</v>
      </c>
      <c r="D158" s="142" t="s">
        <v>4781</v>
      </c>
      <c r="E158" s="142" t="s">
        <v>4782</v>
      </c>
      <c r="F158" s="147">
        <v>3321</v>
      </c>
      <c r="G158" s="147"/>
      <c r="H158" s="147">
        <v>0</v>
      </c>
      <c r="I158" s="151">
        <f t="shared" si="6"/>
        <v>0</v>
      </c>
      <c r="J158" s="147">
        <f t="shared" si="7"/>
        <v>-3321</v>
      </c>
      <c r="K158" s="152" t="s">
        <v>4694</v>
      </c>
      <c r="L158" s="152"/>
    </row>
    <row r="159" ht="16.15" customHeight="1" spans="1:12">
      <c r="A159" s="142" t="s">
        <v>5447</v>
      </c>
      <c r="B159" s="142">
        <v>20</v>
      </c>
      <c r="C159" s="142" t="s">
        <v>5467</v>
      </c>
      <c r="D159" s="142" t="s">
        <v>4781</v>
      </c>
      <c r="E159" s="142" t="s">
        <v>4782</v>
      </c>
      <c r="F159" s="147">
        <v>3321</v>
      </c>
      <c r="G159" s="147"/>
      <c r="H159" s="147">
        <v>37700</v>
      </c>
      <c r="I159" s="151">
        <f t="shared" si="6"/>
        <v>11.352002408913</v>
      </c>
      <c r="J159" s="147">
        <f t="shared" si="7"/>
        <v>34379</v>
      </c>
      <c r="K159" s="152" t="s">
        <v>4694</v>
      </c>
      <c r="L159" s="152"/>
    </row>
    <row r="160" ht="16.15" customHeight="1" spans="1:12">
      <c r="A160" s="142" t="s">
        <v>5447</v>
      </c>
      <c r="B160" s="142">
        <v>21</v>
      </c>
      <c r="C160" s="142" t="s">
        <v>5468</v>
      </c>
      <c r="D160" s="142" t="s">
        <v>4781</v>
      </c>
      <c r="E160" s="142" t="s">
        <v>4782</v>
      </c>
      <c r="F160" s="147">
        <v>33210</v>
      </c>
      <c r="G160" s="147"/>
      <c r="H160" s="147">
        <v>0</v>
      </c>
      <c r="I160" s="151">
        <f t="shared" si="6"/>
        <v>0</v>
      </c>
      <c r="J160" s="147">
        <f t="shared" si="7"/>
        <v>-33210</v>
      </c>
      <c r="K160" s="152" t="s">
        <v>4694</v>
      </c>
      <c r="L160" s="152"/>
    </row>
    <row r="161" ht="16.15" customHeight="1" spans="1:12">
      <c r="A161" s="142" t="s">
        <v>5447</v>
      </c>
      <c r="B161" s="142">
        <v>22</v>
      </c>
      <c r="C161" s="142" t="s">
        <v>5469</v>
      </c>
      <c r="D161" s="142" t="s">
        <v>4781</v>
      </c>
      <c r="E161" s="142" t="s">
        <v>4782</v>
      </c>
      <c r="F161" s="147">
        <v>33210</v>
      </c>
      <c r="G161" s="147"/>
      <c r="H161" s="147">
        <v>103600</v>
      </c>
      <c r="I161" s="151">
        <f t="shared" si="6"/>
        <v>3.11954230653418</v>
      </c>
      <c r="J161" s="147">
        <f t="shared" si="7"/>
        <v>70390</v>
      </c>
      <c r="K161" s="152" t="s">
        <v>4694</v>
      </c>
      <c r="L161" s="152"/>
    </row>
    <row r="162" ht="16.15" customHeight="1" spans="1:12">
      <c r="A162" s="142" t="s">
        <v>5447</v>
      </c>
      <c r="B162" s="142">
        <v>23</v>
      </c>
      <c r="C162" s="142" t="s">
        <v>5470</v>
      </c>
      <c r="D162" s="142" t="s">
        <v>4781</v>
      </c>
      <c r="E162" s="142" t="s">
        <v>4782</v>
      </c>
      <c r="F162" s="147">
        <v>33210</v>
      </c>
      <c r="G162" s="147"/>
      <c r="H162" s="147">
        <v>6300</v>
      </c>
      <c r="I162" s="151">
        <f t="shared" si="6"/>
        <v>0.18970189701897</v>
      </c>
      <c r="J162" s="147">
        <f t="shared" si="7"/>
        <v>-26910</v>
      </c>
      <c r="K162" s="152" t="s">
        <v>4694</v>
      </c>
      <c r="L162" s="152"/>
    </row>
    <row r="163" ht="16.15" customHeight="1" spans="1:12">
      <c r="A163" s="142" t="s">
        <v>5447</v>
      </c>
      <c r="B163" s="142">
        <v>24</v>
      </c>
      <c r="C163" s="142" t="s">
        <v>5471</v>
      </c>
      <c r="D163" s="142" t="s">
        <v>4781</v>
      </c>
      <c r="E163" s="142" t="s">
        <v>4782</v>
      </c>
      <c r="F163" s="147">
        <v>33210</v>
      </c>
      <c r="G163" s="147"/>
      <c r="H163" s="147">
        <v>37700</v>
      </c>
      <c r="I163" s="151">
        <f t="shared" si="6"/>
        <v>1.1352002408913</v>
      </c>
      <c r="J163" s="147">
        <f t="shared" si="7"/>
        <v>4490</v>
      </c>
      <c r="K163" s="152" t="s">
        <v>4694</v>
      </c>
      <c r="L163" s="152"/>
    </row>
    <row r="164" ht="16.15" customHeight="1" spans="1:12">
      <c r="A164" s="142" t="s">
        <v>5447</v>
      </c>
      <c r="B164" s="142">
        <v>25</v>
      </c>
      <c r="C164" s="142" t="s">
        <v>5472</v>
      </c>
      <c r="D164" s="142" t="s">
        <v>4781</v>
      </c>
      <c r="E164" s="142" t="s">
        <v>4782</v>
      </c>
      <c r="F164" s="147">
        <v>3321</v>
      </c>
      <c r="G164" s="147"/>
      <c r="H164" s="147">
        <v>0</v>
      </c>
      <c r="I164" s="151">
        <f t="shared" si="6"/>
        <v>0</v>
      </c>
      <c r="J164" s="147">
        <f t="shared" si="7"/>
        <v>-3321</v>
      </c>
      <c r="K164" s="152" t="s">
        <v>4694</v>
      </c>
      <c r="L164" s="152"/>
    </row>
    <row r="165" ht="16.15" customHeight="1" spans="1:12">
      <c r="A165" s="142" t="s">
        <v>5447</v>
      </c>
      <c r="B165" s="142">
        <v>26</v>
      </c>
      <c r="C165" s="142" t="s">
        <v>5473</v>
      </c>
      <c r="D165" s="142" t="s">
        <v>4781</v>
      </c>
      <c r="E165" s="142" t="s">
        <v>4782</v>
      </c>
      <c r="F165" s="147">
        <v>3321</v>
      </c>
      <c r="G165" s="147"/>
      <c r="H165" s="147">
        <v>0</v>
      </c>
      <c r="I165" s="151">
        <f t="shared" si="6"/>
        <v>0</v>
      </c>
      <c r="J165" s="147">
        <f t="shared" si="7"/>
        <v>-3321</v>
      </c>
      <c r="K165" s="152" t="s">
        <v>4694</v>
      </c>
      <c r="L165" s="152"/>
    </row>
    <row r="166" ht="16.15" customHeight="1" spans="1:12">
      <c r="A166" s="142" t="s">
        <v>5447</v>
      </c>
      <c r="B166" s="142">
        <v>27</v>
      </c>
      <c r="C166" s="142" t="s">
        <v>5474</v>
      </c>
      <c r="D166" s="142" t="s">
        <v>4781</v>
      </c>
      <c r="E166" s="142" t="s">
        <v>4782</v>
      </c>
      <c r="F166" s="147">
        <v>33210</v>
      </c>
      <c r="G166" s="147"/>
      <c r="H166" s="147">
        <v>0</v>
      </c>
      <c r="I166" s="151">
        <f t="shared" si="6"/>
        <v>0</v>
      </c>
      <c r="J166" s="147">
        <f t="shared" si="7"/>
        <v>-33210</v>
      </c>
      <c r="K166" s="152" t="s">
        <v>4694</v>
      </c>
      <c r="L166" s="152"/>
    </row>
    <row r="167" ht="16.15" customHeight="1" spans="1:12">
      <c r="A167" s="142" t="s">
        <v>5447</v>
      </c>
      <c r="B167" s="142">
        <v>28</v>
      </c>
      <c r="C167" s="142" t="s">
        <v>5475</v>
      </c>
      <c r="D167" s="142" t="s">
        <v>4781</v>
      </c>
      <c r="E167" s="142" t="s">
        <v>4782</v>
      </c>
      <c r="F167" s="147">
        <v>33210</v>
      </c>
      <c r="G167" s="147"/>
      <c r="H167" s="147">
        <v>87900</v>
      </c>
      <c r="I167" s="151">
        <f t="shared" si="6"/>
        <v>2.64679313459801</v>
      </c>
      <c r="J167" s="147">
        <f t="shared" si="7"/>
        <v>54690</v>
      </c>
      <c r="K167" s="152" t="s">
        <v>4694</v>
      </c>
      <c r="L167" s="152"/>
    </row>
    <row r="168" ht="16.15" customHeight="1" spans="1:12">
      <c r="A168" s="142" t="s">
        <v>5447</v>
      </c>
      <c r="B168" s="142">
        <v>29</v>
      </c>
      <c r="C168" s="142" t="s">
        <v>5476</v>
      </c>
      <c r="D168" s="142" t="s">
        <v>4781</v>
      </c>
      <c r="E168" s="142" t="s">
        <v>4782</v>
      </c>
      <c r="F168" s="147">
        <v>33210</v>
      </c>
      <c r="G168" s="147"/>
      <c r="H168" s="147">
        <v>0</v>
      </c>
      <c r="I168" s="151">
        <f t="shared" si="6"/>
        <v>0</v>
      </c>
      <c r="J168" s="147">
        <f t="shared" si="7"/>
        <v>-33210</v>
      </c>
      <c r="K168" s="152" t="s">
        <v>4694</v>
      </c>
      <c r="L168" s="152"/>
    </row>
    <row r="169" ht="16.15" customHeight="1" spans="1:12">
      <c r="A169" s="142" t="s">
        <v>5447</v>
      </c>
      <c r="B169" s="142">
        <v>30</v>
      </c>
      <c r="C169" s="142" t="s">
        <v>5477</v>
      </c>
      <c r="D169" s="142" t="s">
        <v>4781</v>
      </c>
      <c r="E169" s="142" t="s">
        <v>4782</v>
      </c>
      <c r="F169" s="147">
        <v>3321</v>
      </c>
      <c r="G169" s="147"/>
      <c r="H169" s="147">
        <v>0</v>
      </c>
      <c r="I169" s="151">
        <f t="shared" si="6"/>
        <v>0</v>
      </c>
      <c r="J169" s="147">
        <f t="shared" si="7"/>
        <v>-3321</v>
      </c>
      <c r="K169" s="152" t="s">
        <v>4694</v>
      </c>
      <c r="L169" s="152"/>
    </row>
    <row r="170" ht="16.15" customHeight="1" spans="1:12">
      <c r="A170" s="142" t="s">
        <v>5447</v>
      </c>
      <c r="B170" s="142">
        <v>31</v>
      </c>
      <c r="C170" s="142" t="s">
        <v>5478</v>
      </c>
      <c r="D170" s="142" t="s">
        <v>4781</v>
      </c>
      <c r="E170" s="142" t="s">
        <v>4782</v>
      </c>
      <c r="F170" s="147">
        <v>33210</v>
      </c>
      <c r="G170" s="147"/>
      <c r="H170" s="147">
        <v>0</v>
      </c>
      <c r="I170" s="151">
        <f t="shared" si="6"/>
        <v>0</v>
      </c>
      <c r="J170" s="147">
        <f t="shared" si="7"/>
        <v>-33210</v>
      </c>
      <c r="K170" s="152" t="s">
        <v>4694</v>
      </c>
      <c r="L170" s="152"/>
    </row>
    <row r="171" ht="16.15" customHeight="1" spans="1:12">
      <c r="A171" s="142" t="s">
        <v>5447</v>
      </c>
      <c r="B171" s="142">
        <v>32</v>
      </c>
      <c r="C171" s="142" t="s">
        <v>5479</v>
      </c>
      <c r="D171" s="142" t="s">
        <v>4781</v>
      </c>
      <c r="E171" s="142" t="s">
        <v>4782</v>
      </c>
      <c r="F171" s="147">
        <v>33210</v>
      </c>
      <c r="G171" s="147"/>
      <c r="H171" s="147">
        <v>0</v>
      </c>
      <c r="I171" s="151">
        <f t="shared" si="6"/>
        <v>0</v>
      </c>
      <c r="J171" s="147">
        <f t="shared" si="7"/>
        <v>-33210</v>
      </c>
      <c r="K171" s="152" t="s">
        <v>4694</v>
      </c>
      <c r="L171" s="152"/>
    </row>
    <row r="172" ht="16.15" customHeight="1" spans="1:12">
      <c r="A172" s="142" t="s">
        <v>5447</v>
      </c>
      <c r="B172" s="142">
        <v>33</v>
      </c>
      <c r="C172" s="142" t="s">
        <v>1914</v>
      </c>
      <c r="D172" s="142" t="s">
        <v>4781</v>
      </c>
      <c r="E172" s="142" t="s">
        <v>4782</v>
      </c>
      <c r="F172" s="147">
        <v>3321</v>
      </c>
      <c r="G172" s="147"/>
      <c r="H172" s="147">
        <v>0</v>
      </c>
      <c r="I172" s="151">
        <f t="shared" si="6"/>
        <v>0</v>
      </c>
      <c r="J172" s="147">
        <f t="shared" si="7"/>
        <v>-3321</v>
      </c>
      <c r="K172" s="152" t="s">
        <v>4694</v>
      </c>
      <c r="L172" s="152"/>
    </row>
    <row r="173" ht="16.15" customHeight="1" spans="1:12">
      <c r="A173" s="142" t="s">
        <v>5447</v>
      </c>
      <c r="B173" s="142">
        <v>34</v>
      </c>
      <c r="C173" s="142" t="s">
        <v>5480</v>
      </c>
      <c r="D173" s="142" t="s">
        <v>4781</v>
      </c>
      <c r="E173" s="142" t="s">
        <v>4782</v>
      </c>
      <c r="F173" s="147">
        <v>3321</v>
      </c>
      <c r="G173" s="147"/>
      <c r="H173" s="147">
        <v>0</v>
      </c>
      <c r="I173" s="151">
        <f t="shared" si="6"/>
        <v>0</v>
      </c>
      <c r="J173" s="147">
        <f t="shared" si="7"/>
        <v>-3321</v>
      </c>
      <c r="K173" s="152" t="s">
        <v>4694</v>
      </c>
      <c r="L173" s="152"/>
    </row>
    <row r="174" ht="16.15" customHeight="1" spans="1:12">
      <c r="A174" s="142" t="s">
        <v>5447</v>
      </c>
      <c r="B174" s="142">
        <v>35</v>
      </c>
      <c r="C174" s="142" t="s">
        <v>5481</v>
      </c>
      <c r="D174" s="142" t="s">
        <v>4781</v>
      </c>
      <c r="E174" s="142" t="s">
        <v>4782</v>
      </c>
      <c r="F174" s="147">
        <v>33210</v>
      </c>
      <c r="G174" s="147"/>
      <c r="H174" s="147">
        <v>53400</v>
      </c>
      <c r="I174" s="151">
        <f t="shared" si="6"/>
        <v>1.60794941282746</v>
      </c>
      <c r="J174" s="147">
        <f t="shared" si="7"/>
        <v>20190</v>
      </c>
      <c r="K174" s="152" t="s">
        <v>4694</v>
      </c>
      <c r="L174" s="152"/>
    </row>
    <row r="175" ht="16.15" customHeight="1" spans="1:12">
      <c r="A175" s="142" t="s">
        <v>5447</v>
      </c>
      <c r="B175" s="142">
        <v>36</v>
      </c>
      <c r="C175" s="142" t="s">
        <v>5482</v>
      </c>
      <c r="D175" s="142" t="s">
        <v>4781</v>
      </c>
      <c r="E175" s="142" t="s">
        <v>4782</v>
      </c>
      <c r="F175" s="147">
        <v>33210</v>
      </c>
      <c r="G175" s="147"/>
      <c r="H175" s="147">
        <v>0</v>
      </c>
      <c r="I175" s="151">
        <f t="shared" si="6"/>
        <v>0</v>
      </c>
      <c r="J175" s="147">
        <f t="shared" si="7"/>
        <v>-33210</v>
      </c>
      <c r="K175" s="152" t="s">
        <v>4694</v>
      </c>
      <c r="L175" s="152"/>
    </row>
    <row r="176" ht="16.15" customHeight="1" spans="1:12">
      <c r="A176" s="142" t="s">
        <v>5447</v>
      </c>
      <c r="B176" s="142">
        <v>37</v>
      </c>
      <c r="C176" s="142" t="s">
        <v>5483</v>
      </c>
      <c r="D176" s="142" t="s">
        <v>4781</v>
      </c>
      <c r="E176" s="142" t="s">
        <v>4782</v>
      </c>
      <c r="F176" s="147">
        <v>33210</v>
      </c>
      <c r="G176" s="147"/>
      <c r="H176" s="147">
        <v>6300</v>
      </c>
      <c r="I176" s="151">
        <f t="shared" si="6"/>
        <v>0.18970189701897</v>
      </c>
      <c r="J176" s="147">
        <f t="shared" si="7"/>
        <v>-26910</v>
      </c>
      <c r="K176" s="152" t="s">
        <v>4694</v>
      </c>
      <c r="L176" s="152"/>
    </row>
    <row r="177" ht="16.15" customHeight="1" spans="1:12">
      <c r="A177" s="142" t="s">
        <v>5447</v>
      </c>
      <c r="B177" s="142">
        <v>38</v>
      </c>
      <c r="C177" s="142" t="s">
        <v>5484</v>
      </c>
      <c r="D177" s="142" t="s">
        <v>4781</v>
      </c>
      <c r="E177" s="142" t="s">
        <v>4782</v>
      </c>
      <c r="F177" s="147">
        <v>33210</v>
      </c>
      <c r="G177" s="147"/>
      <c r="H177" s="147">
        <v>0</v>
      </c>
      <c r="I177" s="151">
        <f t="shared" si="6"/>
        <v>0</v>
      </c>
      <c r="J177" s="147">
        <f t="shared" si="7"/>
        <v>-33210</v>
      </c>
      <c r="K177" s="152" t="s">
        <v>4694</v>
      </c>
      <c r="L177" s="152"/>
    </row>
    <row r="178" ht="16.15" customHeight="1" spans="1:12">
      <c r="A178" s="142" t="s">
        <v>5447</v>
      </c>
      <c r="B178" s="142">
        <v>39</v>
      </c>
      <c r="C178" s="142" t="s">
        <v>5485</v>
      </c>
      <c r="D178" s="142" t="s">
        <v>4781</v>
      </c>
      <c r="E178" s="142" t="s">
        <v>4782</v>
      </c>
      <c r="F178" s="147">
        <v>33210</v>
      </c>
      <c r="G178" s="147"/>
      <c r="H178" s="147">
        <v>0</v>
      </c>
      <c r="I178" s="151">
        <f t="shared" si="6"/>
        <v>0</v>
      </c>
      <c r="J178" s="147">
        <f t="shared" si="7"/>
        <v>-33210</v>
      </c>
      <c r="K178" s="152" t="s">
        <v>4694</v>
      </c>
      <c r="L178" s="152"/>
    </row>
    <row r="179" ht="16.15" customHeight="1" spans="1:12">
      <c r="A179" s="142" t="s">
        <v>5447</v>
      </c>
      <c r="B179" s="142">
        <v>40</v>
      </c>
      <c r="C179" s="142" t="s">
        <v>5448</v>
      </c>
      <c r="D179" s="142" t="s">
        <v>4781</v>
      </c>
      <c r="E179" s="142" t="s">
        <v>4782</v>
      </c>
      <c r="F179" s="147">
        <v>33210</v>
      </c>
      <c r="G179" s="147"/>
      <c r="H179" s="147">
        <v>45500</v>
      </c>
      <c r="I179" s="151">
        <f t="shared" si="6"/>
        <v>1.37006925624812</v>
      </c>
      <c r="J179" s="147">
        <f t="shared" si="7"/>
        <v>12290</v>
      </c>
      <c r="K179" s="152" t="s">
        <v>4694</v>
      </c>
      <c r="L179" s="152"/>
    </row>
    <row r="180" ht="16.15" customHeight="1" spans="1:12">
      <c r="A180" s="142" t="s">
        <v>5447</v>
      </c>
      <c r="B180" s="142">
        <v>41</v>
      </c>
      <c r="C180" s="142" t="s">
        <v>5486</v>
      </c>
      <c r="D180" s="142" t="s">
        <v>4781</v>
      </c>
      <c r="E180" s="142" t="s">
        <v>4782</v>
      </c>
      <c r="F180" s="147">
        <v>33210</v>
      </c>
      <c r="G180" s="147"/>
      <c r="H180" s="147">
        <v>0</v>
      </c>
      <c r="I180" s="151">
        <f t="shared" si="6"/>
        <v>0</v>
      </c>
      <c r="J180" s="147">
        <f t="shared" si="7"/>
        <v>-33210</v>
      </c>
      <c r="K180" s="152" t="s">
        <v>4694</v>
      </c>
      <c r="L180" s="152"/>
    </row>
    <row r="181" ht="16.15" customHeight="1" spans="1:12">
      <c r="A181" s="142" t="s">
        <v>5447</v>
      </c>
      <c r="B181" s="142">
        <v>42</v>
      </c>
      <c r="C181" s="142" t="s">
        <v>5487</v>
      </c>
      <c r="D181" s="142" t="s">
        <v>4781</v>
      </c>
      <c r="E181" s="142" t="s">
        <v>4782</v>
      </c>
      <c r="F181" s="147">
        <v>66420</v>
      </c>
      <c r="G181" s="147"/>
      <c r="H181" s="147">
        <v>39200</v>
      </c>
      <c r="I181" s="151">
        <f t="shared" si="6"/>
        <v>0.590183679614574</v>
      </c>
      <c r="J181" s="147">
        <f t="shared" si="7"/>
        <v>-27220</v>
      </c>
      <c r="K181" s="152" t="s">
        <v>4694</v>
      </c>
      <c r="L181" s="152"/>
    </row>
    <row r="182" ht="16.15" customHeight="1" spans="1:12">
      <c r="A182" s="142" t="s">
        <v>5447</v>
      </c>
      <c r="B182" s="142">
        <v>43</v>
      </c>
      <c r="C182" s="142" t="s">
        <v>5488</v>
      </c>
      <c r="D182" s="142" t="s">
        <v>4781</v>
      </c>
      <c r="E182" s="142" t="s">
        <v>4782</v>
      </c>
      <c r="F182" s="147">
        <v>1660.5</v>
      </c>
      <c r="G182" s="147"/>
      <c r="H182" s="147">
        <v>0</v>
      </c>
      <c r="I182" s="151">
        <f t="shared" si="6"/>
        <v>0</v>
      </c>
      <c r="J182" s="147">
        <f t="shared" si="7"/>
        <v>-1660.5</v>
      </c>
      <c r="K182" s="152" t="s">
        <v>4694</v>
      </c>
      <c r="L182" s="152"/>
    </row>
    <row r="183" ht="16.15" customHeight="1" spans="1:12">
      <c r="A183" s="142" t="s">
        <v>5447</v>
      </c>
      <c r="B183" s="142">
        <v>44</v>
      </c>
      <c r="C183" s="142" t="s">
        <v>5489</v>
      </c>
      <c r="D183" s="142" t="s">
        <v>4781</v>
      </c>
      <c r="E183" s="142" t="s">
        <v>4782</v>
      </c>
      <c r="F183" s="147">
        <v>66420</v>
      </c>
      <c r="G183" s="147"/>
      <c r="H183" s="147">
        <v>0</v>
      </c>
      <c r="I183" s="151">
        <f t="shared" si="6"/>
        <v>0</v>
      </c>
      <c r="J183" s="147">
        <f t="shared" si="7"/>
        <v>-66420</v>
      </c>
      <c r="K183" s="152" t="s">
        <v>4694</v>
      </c>
      <c r="L183" s="152"/>
    </row>
    <row r="184" ht="16.15" customHeight="1" spans="1:12">
      <c r="A184" s="142" t="s">
        <v>5447</v>
      </c>
      <c r="B184" s="142">
        <v>45</v>
      </c>
      <c r="C184" s="142" t="s">
        <v>5490</v>
      </c>
      <c r="D184" s="142" t="s">
        <v>4781</v>
      </c>
      <c r="E184" s="142" t="s">
        <v>4782</v>
      </c>
      <c r="F184" s="147">
        <v>1660.5</v>
      </c>
      <c r="G184" s="147"/>
      <c r="H184" s="147">
        <v>0</v>
      </c>
      <c r="I184" s="151">
        <f t="shared" si="6"/>
        <v>0</v>
      </c>
      <c r="J184" s="147">
        <f t="shared" si="7"/>
        <v>-1660.5</v>
      </c>
      <c r="K184" s="152" t="s">
        <v>4694</v>
      </c>
      <c r="L184" s="152"/>
    </row>
    <row r="185" ht="16.15" customHeight="1" spans="1:12">
      <c r="A185" s="142" t="s">
        <v>5447</v>
      </c>
      <c r="B185" s="142">
        <v>46</v>
      </c>
      <c r="C185" s="142" t="s">
        <v>5491</v>
      </c>
      <c r="D185" s="142" t="s">
        <v>4781</v>
      </c>
      <c r="E185" s="142" t="s">
        <v>4782</v>
      </c>
      <c r="F185" s="147">
        <v>1660.5</v>
      </c>
      <c r="G185" s="147"/>
      <c r="H185" s="147">
        <v>0</v>
      </c>
      <c r="I185" s="151">
        <f t="shared" si="6"/>
        <v>0</v>
      </c>
      <c r="J185" s="147">
        <f t="shared" si="7"/>
        <v>-1660.5</v>
      </c>
      <c r="K185" s="152" t="s">
        <v>4694</v>
      </c>
      <c r="L185" s="152"/>
    </row>
    <row r="186" ht="16.15" customHeight="1" spans="1:12">
      <c r="A186" s="142" t="s">
        <v>5447</v>
      </c>
      <c r="B186" s="142">
        <v>47</v>
      </c>
      <c r="C186" s="142" t="s">
        <v>5492</v>
      </c>
      <c r="D186" s="142" t="s">
        <v>4781</v>
      </c>
      <c r="E186" s="142" t="s">
        <v>4782</v>
      </c>
      <c r="F186" s="147">
        <v>1660.5</v>
      </c>
      <c r="G186" s="147"/>
      <c r="H186" s="147">
        <v>0</v>
      </c>
      <c r="I186" s="151">
        <f t="shared" si="6"/>
        <v>0</v>
      </c>
      <c r="J186" s="147">
        <f t="shared" si="7"/>
        <v>-1660.5</v>
      </c>
      <c r="K186" s="152" t="s">
        <v>4694</v>
      </c>
      <c r="L186" s="152"/>
    </row>
    <row r="187" ht="16.15" customHeight="1" spans="1:12">
      <c r="A187" s="142" t="s">
        <v>5447</v>
      </c>
      <c r="B187" s="142">
        <v>48</v>
      </c>
      <c r="C187" s="142" t="s">
        <v>5493</v>
      </c>
      <c r="D187" s="142" t="s">
        <v>4781</v>
      </c>
      <c r="E187" s="142" t="s">
        <v>4782</v>
      </c>
      <c r="F187" s="147">
        <v>33210</v>
      </c>
      <c r="G187" s="147"/>
      <c r="H187" s="147">
        <v>0</v>
      </c>
      <c r="I187" s="151">
        <f t="shared" si="6"/>
        <v>0</v>
      </c>
      <c r="J187" s="147">
        <f t="shared" si="7"/>
        <v>-33210</v>
      </c>
      <c r="K187" s="152" t="s">
        <v>4694</v>
      </c>
      <c r="L187" s="152"/>
    </row>
    <row r="188" ht="16.15" customHeight="1" spans="1:12">
      <c r="A188" s="142" t="s">
        <v>5447</v>
      </c>
      <c r="B188" s="142">
        <v>49</v>
      </c>
      <c r="C188" s="142" t="s">
        <v>5494</v>
      </c>
      <c r="D188" s="142" t="s">
        <v>4781</v>
      </c>
      <c r="E188" s="142" t="s">
        <v>4782</v>
      </c>
      <c r="F188" s="147">
        <v>3321</v>
      </c>
      <c r="G188" s="147"/>
      <c r="H188" s="147">
        <v>0</v>
      </c>
      <c r="I188" s="151">
        <f t="shared" si="6"/>
        <v>0</v>
      </c>
      <c r="J188" s="147">
        <f t="shared" si="7"/>
        <v>-3321</v>
      </c>
      <c r="K188" s="152" t="s">
        <v>4694</v>
      </c>
      <c r="L188" s="152"/>
    </row>
    <row r="189" ht="16.15" customHeight="1" spans="1:12">
      <c r="A189" s="142" t="s">
        <v>5447</v>
      </c>
      <c r="B189" s="142">
        <v>50</v>
      </c>
      <c r="C189" s="142" t="s">
        <v>5495</v>
      </c>
      <c r="D189" s="142" t="s">
        <v>4781</v>
      </c>
      <c r="E189" s="142" t="s">
        <v>4782</v>
      </c>
      <c r="F189" s="147">
        <v>1660.5</v>
      </c>
      <c r="G189" s="147"/>
      <c r="H189" s="147">
        <v>0</v>
      </c>
      <c r="I189" s="151">
        <f t="shared" si="6"/>
        <v>0</v>
      </c>
      <c r="J189" s="147">
        <f t="shared" si="7"/>
        <v>-1660.5</v>
      </c>
      <c r="K189" s="152" t="s">
        <v>4694</v>
      </c>
      <c r="L189" s="152"/>
    </row>
    <row r="190" ht="16.15" customHeight="1" spans="1:12">
      <c r="A190" s="142" t="s">
        <v>5447</v>
      </c>
      <c r="B190" s="142">
        <v>51</v>
      </c>
      <c r="C190" s="142" t="s">
        <v>5496</v>
      </c>
      <c r="D190" s="142" t="s">
        <v>4781</v>
      </c>
      <c r="E190" s="142" t="s">
        <v>4782</v>
      </c>
      <c r="F190" s="147">
        <v>1660.5</v>
      </c>
      <c r="G190" s="147"/>
      <c r="H190" s="147">
        <v>0</v>
      </c>
      <c r="I190" s="151">
        <f t="shared" si="6"/>
        <v>0</v>
      </c>
      <c r="J190" s="147">
        <f t="shared" si="7"/>
        <v>-1660.5</v>
      </c>
      <c r="K190" s="152" t="s">
        <v>4694</v>
      </c>
      <c r="L190" s="152"/>
    </row>
    <row r="191" ht="16.15" customHeight="1" spans="1:12">
      <c r="A191" s="142" t="s">
        <v>5447</v>
      </c>
      <c r="B191" s="142">
        <v>52</v>
      </c>
      <c r="C191" s="142" t="s">
        <v>5497</v>
      </c>
      <c r="D191" s="142" t="s">
        <v>4781</v>
      </c>
      <c r="E191" s="142" t="s">
        <v>4782</v>
      </c>
      <c r="F191" s="147">
        <v>1660.5</v>
      </c>
      <c r="G191" s="147"/>
      <c r="H191" s="147">
        <v>0</v>
      </c>
      <c r="I191" s="151">
        <f t="shared" si="6"/>
        <v>0</v>
      </c>
      <c r="J191" s="147">
        <f t="shared" si="7"/>
        <v>-1660.5</v>
      </c>
      <c r="K191" s="152" t="s">
        <v>4694</v>
      </c>
      <c r="L191" s="152"/>
    </row>
    <row r="192" ht="16.15" customHeight="1" spans="1:12">
      <c r="A192" s="142" t="s">
        <v>5447</v>
      </c>
      <c r="B192" s="142">
        <v>53</v>
      </c>
      <c r="C192" s="142" t="s">
        <v>5498</v>
      </c>
      <c r="D192" s="142" t="s">
        <v>4781</v>
      </c>
      <c r="E192" s="142" t="s">
        <v>4782</v>
      </c>
      <c r="F192" s="147">
        <v>33210</v>
      </c>
      <c r="G192" s="147"/>
      <c r="H192" s="147">
        <v>31400</v>
      </c>
      <c r="I192" s="151">
        <f t="shared" si="6"/>
        <v>0.945498343872328</v>
      </c>
      <c r="J192" s="147">
        <f t="shared" si="7"/>
        <v>-1810</v>
      </c>
      <c r="K192" s="152" t="s">
        <v>4694</v>
      </c>
      <c r="L192" s="152"/>
    </row>
    <row r="193" ht="16.15" customHeight="1" spans="1:12">
      <c r="A193" s="142" t="s">
        <v>5447</v>
      </c>
      <c r="B193" s="142">
        <v>54</v>
      </c>
      <c r="C193" s="142" t="s">
        <v>5499</v>
      </c>
      <c r="D193" s="142" t="s">
        <v>4781</v>
      </c>
      <c r="E193" s="142" t="s">
        <v>4782</v>
      </c>
      <c r="F193" s="147">
        <v>1660.5</v>
      </c>
      <c r="G193" s="147"/>
      <c r="H193" s="147">
        <v>0</v>
      </c>
      <c r="I193" s="151">
        <f t="shared" si="6"/>
        <v>0</v>
      </c>
      <c r="J193" s="147">
        <f t="shared" si="7"/>
        <v>-1660.5</v>
      </c>
      <c r="K193" s="152" t="s">
        <v>4694</v>
      </c>
      <c r="L193" s="152"/>
    </row>
    <row r="194" ht="16.15" customHeight="1" spans="1:12">
      <c r="A194" s="142" t="s">
        <v>5447</v>
      </c>
      <c r="B194" s="142">
        <v>55</v>
      </c>
      <c r="C194" s="142" t="s">
        <v>5500</v>
      </c>
      <c r="D194" s="142" t="s">
        <v>4781</v>
      </c>
      <c r="E194" s="142" t="s">
        <v>4782</v>
      </c>
      <c r="F194" s="147">
        <v>33210</v>
      </c>
      <c r="G194" s="147"/>
      <c r="H194" s="147">
        <v>37700</v>
      </c>
      <c r="I194" s="151">
        <f t="shared" si="6"/>
        <v>1.1352002408913</v>
      </c>
      <c r="J194" s="147">
        <f t="shared" si="7"/>
        <v>4490</v>
      </c>
      <c r="K194" s="152" t="s">
        <v>4694</v>
      </c>
      <c r="L194" s="152"/>
    </row>
    <row r="195" ht="16.15" customHeight="1" spans="1:12">
      <c r="A195" s="142" t="s">
        <v>5447</v>
      </c>
      <c r="B195" s="142">
        <v>56</v>
      </c>
      <c r="C195" s="142" t="s">
        <v>5501</v>
      </c>
      <c r="D195" s="142" t="s">
        <v>4781</v>
      </c>
      <c r="E195" s="142" t="s">
        <v>4782</v>
      </c>
      <c r="F195" s="147">
        <v>66420</v>
      </c>
      <c r="G195" s="147"/>
      <c r="H195" s="147">
        <v>62800</v>
      </c>
      <c r="I195" s="151">
        <f t="shared" si="6"/>
        <v>0.945498343872328</v>
      </c>
      <c r="J195" s="147">
        <f t="shared" si="7"/>
        <v>-3620</v>
      </c>
      <c r="K195" s="152" t="s">
        <v>4694</v>
      </c>
      <c r="L195" s="152"/>
    </row>
    <row r="196" ht="16.15" customHeight="1" spans="1:12">
      <c r="A196" s="142" t="s">
        <v>5447</v>
      </c>
      <c r="B196" s="142">
        <v>57</v>
      </c>
      <c r="C196" s="142" t="s">
        <v>5502</v>
      </c>
      <c r="D196" s="142" t="s">
        <v>4781</v>
      </c>
      <c r="E196" s="142" t="s">
        <v>4782</v>
      </c>
      <c r="F196" s="147">
        <v>33210</v>
      </c>
      <c r="G196" s="147"/>
      <c r="H196" s="147">
        <v>22000</v>
      </c>
      <c r="I196" s="151">
        <f t="shared" si="6"/>
        <v>0.662451068955134</v>
      </c>
      <c r="J196" s="147">
        <f t="shared" si="7"/>
        <v>-11210</v>
      </c>
      <c r="K196" s="152" t="s">
        <v>4694</v>
      </c>
      <c r="L196" s="152"/>
    </row>
    <row r="197" ht="16.15" customHeight="1" spans="1:12">
      <c r="A197" s="142" t="s">
        <v>5447</v>
      </c>
      <c r="B197" s="142">
        <v>58</v>
      </c>
      <c r="C197" s="142" t="s">
        <v>5503</v>
      </c>
      <c r="D197" s="142" t="s">
        <v>4781</v>
      </c>
      <c r="E197" s="142" t="s">
        <v>4782</v>
      </c>
      <c r="F197" s="147">
        <v>33210</v>
      </c>
      <c r="G197" s="147"/>
      <c r="H197" s="147">
        <v>162980</v>
      </c>
      <c r="I197" s="151">
        <f t="shared" si="6"/>
        <v>4.90755796446853</v>
      </c>
      <c r="J197" s="147">
        <f t="shared" si="7"/>
        <v>129770</v>
      </c>
      <c r="K197" s="152" t="s">
        <v>4694</v>
      </c>
      <c r="L197" s="152"/>
    </row>
    <row r="198" ht="16.15" customHeight="1" spans="1:12">
      <c r="A198" s="142" t="s">
        <v>5447</v>
      </c>
      <c r="B198" s="142">
        <v>59</v>
      </c>
      <c r="C198" s="142" t="s">
        <v>5504</v>
      </c>
      <c r="D198" s="142" t="s">
        <v>4781</v>
      </c>
      <c r="E198" s="142" t="s">
        <v>4782</v>
      </c>
      <c r="F198" s="147">
        <v>33210</v>
      </c>
      <c r="G198" s="147"/>
      <c r="H198" s="147">
        <v>22000</v>
      </c>
      <c r="I198" s="151">
        <f t="shared" si="6"/>
        <v>0.662451068955134</v>
      </c>
      <c r="J198" s="147">
        <f t="shared" si="7"/>
        <v>-11210</v>
      </c>
      <c r="K198" s="152" t="s">
        <v>4694</v>
      </c>
      <c r="L198" s="152"/>
    </row>
    <row r="199" ht="16.15" customHeight="1" spans="1:12">
      <c r="A199" s="142" t="s">
        <v>5447</v>
      </c>
      <c r="B199" s="142">
        <v>60</v>
      </c>
      <c r="C199" s="142" t="s">
        <v>5505</v>
      </c>
      <c r="D199" s="142" t="s">
        <v>4781</v>
      </c>
      <c r="E199" s="142" t="s">
        <v>4782</v>
      </c>
      <c r="F199" s="147">
        <v>1660.5</v>
      </c>
      <c r="G199" s="147"/>
      <c r="H199" s="147">
        <v>0</v>
      </c>
      <c r="I199" s="151">
        <f t="shared" si="6"/>
        <v>0</v>
      </c>
      <c r="J199" s="147">
        <f t="shared" si="7"/>
        <v>-1660.5</v>
      </c>
      <c r="K199" s="152" t="s">
        <v>4694</v>
      </c>
      <c r="L199" s="152"/>
    </row>
    <row r="200" ht="16.15" customHeight="1" spans="1:12">
      <c r="A200" s="142" t="s">
        <v>5447</v>
      </c>
      <c r="B200" s="142">
        <v>61</v>
      </c>
      <c r="C200" s="142" t="s">
        <v>5506</v>
      </c>
      <c r="D200" s="142" t="s">
        <v>4781</v>
      </c>
      <c r="E200" s="142" t="s">
        <v>4782</v>
      </c>
      <c r="F200" s="147">
        <v>1660.5</v>
      </c>
      <c r="G200" s="147"/>
      <c r="H200" s="147">
        <v>0</v>
      </c>
      <c r="I200" s="151">
        <f t="shared" si="6"/>
        <v>0</v>
      </c>
      <c r="J200" s="147">
        <f t="shared" si="7"/>
        <v>-1660.5</v>
      </c>
      <c r="K200" s="152" t="s">
        <v>4694</v>
      </c>
      <c r="L200" s="152"/>
    </row>
    <row r="201" ht="16.15" customHeight="1" spans="1:12">
      <c r="A201" s="142" t="s">
        <v>5447</v>
      </c>
      <c r="B201" s="142">
        <v>62</v>
      </c>
      <c r="C201" s="142" t="s">
        <v>5507</v>
      </c>
      <c r="D201" s="142" t="s">
        <v>4781</v>
      </c>
      <c r="E201" s="142" t="s">
        <v>4782</v>
      </c>
      <c r="F201" s="147">
        <v>33210</v>
      </c>
      <c r="G201" s="147"/>
      <c r="H201" s="147">
        <v>81600</v>
      </c>
      <c r="I201" s="151">
        <f t="shared" si="6"/>
        <v>2.45709123757904</v>
      </c>
      <c r="J201" s="147">
        <f t="shared" si="7"/>
        <v>48390</v>
      </c>
      <c r="K201" s="152" t="s">
        <v>4694</v>
      </c>
      <c r="L201" s="152"/>
    </row>
    <row r="202" ht="16.15" customHeight="1" spans="1:12">
      <c r="A202" s="142" t="s">
        <v>5447</v>
      </c>
      <c r="B202" s="142">
        <v>63</v>
      </c>
      <c r="C202" s="142" t="s">
        <v>5508</v>
      </c>
      <c r="D202" s="142" t="s">
        <v>4781</v>
      </c>
      <c r="E202" s="142" t="s">
        <v>4782</v>
      </c>
      <c r="F202" s="147">
        <v>33210</v>
      </c>
      <c r="G202" s="147"/>
      <c r="H202" s="147">
        <v>0</v>
      </c>
      <c r="I202" s="151">
        <f t="shared" si="6"/>
        <v>0</v>
      </c>
      <c r="J202" s="147">
        <f t="shared" si="7"/>
        <v>-33210</v>
      </c>
      <c r="K202" s="152" t="s">
        <v>4694</v>
      </c>
      <c r="L202" s="152"/>
    </row>
    <row r="203" ht="16.15" customHeight="1" spans="1:12">
      <c r="A203" s="142" t="s">
        <v>5447</v>
      </c>
      <c r="B203" s="142">
        <v>64</v>
      </c>
      <c r="C203" s="142" t="s">
        <v>5509</v>
      </c>
      <c r="D203" s="142" t="s">
        <v>4781</v>
      </c>
      <c r="E203" s="142" t="s">
        <v>4782</v>
      </c>
      <c r="F203" s="147">
        <v>33210</v>
      </c>
      <c r="G203" s="147"/>
      <c r="H203" s="147">
        <v>40800</v>
      </c>
      <c r="I203" s="151">
        <f t="shared" si="6"/>
        <v>1.22854561878952</v>
      </c>
      <c r="J203" s="147">
        <f t="shared" si="7"/>
        <v>7590</v>
      </c>
      <c r="K203" s="152" t="s">
        <v>4694</v>
      </c>
      <c r="L203" s="152"/>
    </row>
    <row r="204" ht="16.15" customHeight="1" spans="1:12">
      <c r="A204" s="142" t="s">
        <v>5447</v>
      </c>
      <c r="B204" s="142">
        <v>65</v>
      </c>
      <c r="C204" s="142" t="s">
        <v>5510</v>
      </c>
      <c r="D204" s="142" t="s">
        <v>4781</v>
      </c>
      <c r="E204" s="142" t="s">
        <v>4782</v>
      </c>
      <c r="F204" s="147">
        <v>1660.5</v>
      </c>
      <c r="G204" s="147"/>
      <c r="H204" s="147">
        <v>0</v>
      </c>
      <c r="I204" s="151">
        <f t="shared" si="6"/>
        <v>0</v>
      </c>
      <c r="J204" s="147">
        <f t="shared" si="7"/>
        <v>-1660.5</v>
      </c>
      <c r="K204" s="152" t="s">
        <v>4694</v>
      </c>
      <c r="L204" s="152"/>
    </row>
    <row r="205" ht="16.15" customHeight="1" spans="1:12">
      <c r="A205" s="142" t="s">
        <v>5447</v>
      </c>
      <c r="B205" s="142">
        <v>66</v>
      </c>
      <c r="C205" s="142" t="s">
        <v>5511</v>
      </c>
      <c r="D205" s="142" t="s">
        <v>4781</v>
      </c>
      <c r="E205" s="142" t="s">
        <v>4782</v>
      </c>
      <c r="F205" s="147">
        <v>33210</v>
      </c>
      <c r="G205" s="147"/>
      <c r="H205" s="147">
        <v>0</v>
      </c>
      <c r="I205" s="151">
        <f t="shared" si="6"/>
        <v>0</v>
      </c>
      <c r="J205" s="147">
        <f t="shared" si="7"/>
        <v>-33210</v>
      </c>
      <c r="K205" s="152" t="s">
        <v>4694</v>
      </c>
      <c r="L205" s="152"/>
    </row>
    <row r="206" ht="16.15" customHeight="1" spans="1:12">
      <c r="A206" s="142" t="s">
        <v>5447</v>
      </c>
      <c r="B206" s="142">
        <v>67</v>
      </c>
      <c r="C206" s="142" t="s">
        <v>5512</v>
      </c>
      <c r="D206" s="142" t="s">
        <v>4781</v>
      </c>
      <c r="E206" s="142" t="s">
        <v>4782</v>
      </c>
      <c r="F206" s="147">
        <v>33210</v>
      </c>
      <c r="G206" s="147"/>
      <c r="H206" s="147">
        <v>196200</v>
      </c>
      <c r="I206" s="151">
        <f t="shared" si="6"/>
        <v>5.90785907859079</v>
      </c>
      <c r="J206" s="147">
        <f t="shared" si="7"/>
        <v>162990</v>
      </c>
      <c r="K206" s="152" t="s">
        <v>4694</v>
      </c>
      <c r="L206" s="152"/>
    </row>
    <row r="207" ht="16.15" customHeight="1" spans="1:12">
      <c r="A207" s="142" t="s">
        <v>5447</v>
      </c>
      <c r="B207" s="142">
        <v>68</v>
      </c>
      <c r="C207" s="142" t="s">
        <v>5513</v>
      </c>
      <c r="D207" s="142" t="s">
        <v>4781</v>
      </c>
      <c r="E207" s="142" t="s">
        <v>4782</v>
      </c>
      <c r="F207" s="147">
        <v>33210</v>
      </c>
      <c r="G207" s="147"/>
      <c r="H207" s="147">
        <v>64300</v>
      </c>
      <c r="I207" s="151">
        <f t="shared" si="6"/>
        <v>1.93616380608251</v>
      </c>
      <c r="J207" s="147">
        <f t="shared" si="7"/>
        <v>31090</v>
      </c>
      <c r="K207" s="152" t="s">
        <v>4694</v>
      </c>
      <c r="L207" s="152"/>
    </row>
    <row r="208" ht="16.15" customHeight="1" spans="1:12">
      <c r="A208" s="142" t="s">
        <v>5447</v>
      </c>
      <c r="B208" s="142">
        <v>69</v>
      </c>
      <c r="C208" s="142" t="s">
        <v>5514</v>
      </c>
      <c r="D208" s="142" t="s">
        <v>4781</v>
      </c>
      <c r="E208" s="142" t="s">
        <v>4782</v>
      </c>
      <c r="F208" s="147">
        <v>33210</v>
      </c>
      <c r="G208" s="147"/>
      <c r="H208" s="147">
        <v>14100</v>
      </c>
      <c r="I208" s="151">
        <f t="shared" si="6"/>
        <v>0.42457091237579</v>
      </c>
      <c r="J208" s="147">
        <f t="shared" si="7"/>
        <v>-19110</v>
      </c>
      <c r="K208" s="152" t="s">
        <v>4694</v>
      </c>
      <c r="L208" s="152"/>
    </row>
    <row r="209" ht="16.15" customHeight="1" spans="1:12">
      <c r="A209" s="142" t="s">
        <v>5447</v>
      </c>
      <c r="B209" s="142">
        <v>70</v>
      </c>
      <c r="C209" s="142" t="s">
        <v>5515</v>
      </c>
      <c r="D209" s="142" t="s">
        <v>4781</v>
      </c>
      <c r="E209" s="142" t="s">
        <v>4782</v>
      </c>
      <c r="F209" s="147">
        <v>33210</v>
      </c>
      <c r="G209" s="147"/>
      <c r="H209" s="147">
        <v>227600</v>
      </c>
      <c r="I209" s="151">
        <f t="shared" si="6"/>
        <v>6.85335742246311</v>
      </c>
      <c r="J209" s="147">
        <f t="shared" si="7"/>
        <v>194390</v>
      </c>
      <c r="K209" s="152" t="s">
        <v>4694</v>
      </c>
      <c r="L209" s="152"/>
    </row>
    <row r="210" ht="16.15" customHeight="1" spans="1:12">
      <c r="A210" s="142" t="s">
        <v>5447</v>
      </c>
      <c r="B210" s="142">
        <v>71</v>
      </c>
      <c r="C210" s="142" t="s">
        <v>5516</v>
      </c>
      <c r="D210" s="142" t="s">
        <v>4781</v>
      </c>
      <c r="E210" s="142" t="s">
        <v>4782</v>
      </c>
      <c r="F210" s="147">
        <v>33210</v>
      </c>
      <c r="G210" s="147"/>
      <c r="H210" s="147">
        <v>131800</v>
      </c>
      <c r="I210" s="151">
        <f t="shared" si="6"/>
        <v>3.96868413128576</v>
      </c>
      <c r="J210" s="147">
        <f t="shared" si="7"/>
        <v>98590</v>
      </c>
      <c r="K210" s="152" t="s">
        <v>4694</v>
      </c>
      <c r="L210" s="152"/>
    </row>
    <row r="211" ht="16.15" customHeight="1" spans="1:12">
      <c r="A211" s="142" t="s">
        <v>5447</v>
      </c>
      <c r="B211" s="142">
        <v>72</v>
      </c>
      <c r="C211" s="142" t="s">
        <v>5517</v>
      </c>
      <c r="D211" s="142" t="s">
        <v>4781</v>
      </c>
      <c r="E211" s="142" t="s">
        <v>4782</v>
      </c>
      <c r="F211" s="147">
        <v>33210</v>
      </c>
      <c r="G211" s="147"/>
      <c r="H211" s="147">
        <v>36100</v>
      </c>
      <c r="I211" s="151">
        <f t="shared" si="6"/>
        <v>1.08702198133092</v>
      </c>
      <c r="J211" s="147">
        <f t="shared" si="7"/>
        <v>2890</v>
      </c>
      <c r="K211" s="152" t="s">
        <v>4694</v>
      </c>
      <c r="L211" s="152"/>
    </row>
    <row r="212" ht="16.15" customHeight="1" spans="1:12">
      <c r="A212" s="142" t="s">
        <v>5447</v>
      </c>
      <c r="B212" s="142">
        <v>73</v>
      </c>
      <c r="C212" s="142" t="s">
        <v>5518</v>
      </c>
      <c r="D212" s="142" t="s">
        <v>4781</v>
      </c>
      <c r="E212" s="142" t="s">
        <v>4782</v>
      </c>
      <c r="F212" s="147">
        <v>16605</v>
      </c>
      <c r="G212" s="147"/>
      <c r="H212" s="147">
        <v>6300</v>
      </c>
      <c r="I212" s="151">
        <f t="shared" si="6"/>
        <v>0.37940379403794</v>
      </c>
      <c r="J212" s="147">
        <f t="shared" si="7"/>
        <v>-10305</v>
      </c>
      <c r="K212" s="152" t="s">
        <v>4694</v>
      </c>
      <c r="L212" s="152"/>
    </row>
    <row r="213" ht="16.15" customHeight="1" spans="1:12">
      <c r="A213" s="142" t="s">
        <v>5447</v>
      </c>
      <c r="B213" s="142">
        <v>74</v>
      </c>
      <c r="C213" s="142" t="s">
        <v>5519</v>
      </c>
      <c r="D213" s="142" t="s">
        <v>4781</v>
      </c>
      <c r="E213" s="142" t="s">
        <v>4782</v>
      </c>
      <c r="F213" s="147">
        <v>66420</v>
      </c>
      <c r="G213" s="147"/>
      <c r="H213" s="147">
        <v>0</v>
      </c>
      <c r="I213" s="151">
        <f t="shared" si="6"/>
        <v>0</v>
      </c>
      <c r="J213" s="147">
        <f t="shared" si="7"/>
        <v>-66420</v>
      </c>
      <c r="K213" s="152" t="s">
        <v>4694</v>
      </c>
      <c r="L213" s="152"/>
    </row>
    <row r="214" ht="16.15" customHeight="1" spans="1:12">
      <c r="A214" s="142" t="s">
        <v>5447</v>
      </c>
      <c r="B214" s="142">
        <v>75</v>
      </c>
      <c r="C214" s="142" t="s">
        <v>5520</v>
      </c>
      <c r="D214" s="142" t="s">
        <v>4781</v>
      </c>
      <c r="E214" s="142" t="s">
        <v>4782</v>
      </c>
      <c r="F214" s="147">
        <v>16605</v>
      </c>
      <c r="G214" s="147"/>
      <c r="H214" s="147">
        <v>51800</v>
      </c>
      <c r="I214" s="151">
        <f t="shared" si="6"/>
        <v>3.11954230653418</v>
      </c>
      <c r="J214" s="147">
        <f t="shared" si="7"/>
        <v>35195</v>
      </c>
      <c r="K214" s="152" t="s">
        <v>4694</v>
      </c>
      <c r="L214" s="152"/>
    </row>
    <row r="215" ht="16.15" customHeight="1" spans="1:12">
      <c r="A215" s="142" t="s">
        <v>5447</v>
      </c>
      <c r="B215" s="142">
        <v>76</v>
      </c>
      <c r="C215" s="142" t="s">
        <v>5521</v>
      </c>
      <c r="D215" s="142" t="s">
        <v>4781</v>
      </c>
      <c r="E215" s="142" t="s">
        <v>4782</v>
      </c>
      <c r="F215" s="147">
        <v>16605</v>
      </c>
      <c r="G215" s="147"/>
      <c r="H215" s="147">
        <v>103600</v>
      </c>
      <c r="I215" s="151">
        <f t="shared" si="6"/>
        <v>6.23908461306835</v>
      </c>
      <c r="J215" s="147">
        <f t="shared" si="7"/>
        <v>86995</v>
      </c>
      <c r="K215" s="152" t="s">
        <v>4694</v>
      </c>
      <c r="L215" s="152"/>
    </row>
    <row r="216" ht="16.15" customHeight="1" spans="1:12">
      <c r="A216" s="142" t="s">
        <v>5447</v>
      </c>
      <c r="B216" s="142">
        <v>77</v>
      </c>
      <c r="C216" s="142" t="s">
        <v>5522</v>
      </c>
      <c r="D216" s="142" t="s">
        <v>4781</v>
      </c>
      <c r="E216" s="142" t="s">
        <v>4782</v>
      </c>
      <c r="F216" s="147">
        <v>1660.5</v>
      </c>
      <c r="G216" s="147"/>
      <c r="H216" s="147">
        <v>0</v>
      </c>
      <c r="I216" s="151">
        <f t="shared" si="6"/>
        <v>0</v>
      </c>
      <c r="J216" s="147">
        <f t="shared" si="7"/>
        <v>-1660.5</v>
      </c>
      <c r="K216" s="152" t="s">
        <v>4694</v>
      </c>
      <c r="L216" s="152"/>
    </row>
    <row r="217" ht="16.15" customHeight="1" spans="1:12">
      <c r="A217" s="142" t="s">
        <v>5447</v>
      </c>
      <c r="B217" s="142">
        <v>78</v>
      </c>
      <c r="C217" s="142" t="s">
        <v>5523</v>
      </c>
      <c r="D217" s="142" t="s">
        <v>4781</v>
      </c>
      <c r="E217" s="142" t="s">
        <v>4782</v>
      </c>
      <c r="F217" s="147">
        <v>1660.5</v>
      </c>
      <c r="G217" s="147"/>
      <c r="H217" s="147">
        <v>0</v>
      </c>
      <c r="I217" s="151">
        <f t="shared" si="6"/>
        <v>0</v>
      </c>
      <c r="J217" s="147">
        <f t="shared" si="7"/>
        <v>-1660.5</v>
      </c>
      <c r="K217" s="152" t="s">
        <v>4694</v>
      </c>
      <c r="L217" s="152"/>
    </row>
    <row r="218" ht="16.15" customHeight="1" spans="1:12">
      <c r="A218" s="142" t="s">
        <v>5447</v>
      </c>
      <c r="B218" s="142">
        <v>79</v>
      </c>
      <c r="C218" s="142" t="s">
        <v>5524</v>
      </c>
      <c r="D218" s="142" t="s">
        <v>4781</v>
      </c>
      <c r="E218" s="142" t="s">
        <v>4782</v>
      </c>
      <c r="F218" s="147">
        <v>33210</v>
      </c>
      <c r="G218" s="147"/>
      <c r="H218" s="147">
        <v>34500</v>
      </c>
      <c r="I218" s="151">
        <f t="shared" si="6"/>
        <v>1.03884372177055</v>
      </c>
      <c r="J218" s="147">
        <f t="shared" si="7"/>
        <v>1290</v>
      </c>
      <c r="K218" s="152" t="s">
        <v>4694</v>
      </c>
      <c r="L218" s="152"/>
    </row>
    <row r="219" ht="16.15" customHeight="1" spans="1:12">
      <c r="A219" s="142" t="s">
        <v>5447</v>
      </c>
      <c r="B219" s="142">
        <v>80</v>
      </c>
      <c r="C219" s="142" t="s">
        <v>5525</v>
      </c>
      <c r="D219" s="142" t="s">
        <v>4781</v>
      </c>
      <c r="E219" s="142" t="s">
        <v>4782</v>
      </c>
      <c r="F219" s="147">
        <v>16605</v>
      </c>
      <c r="G219" s="147"/>
      <c r="H219" s="147">
        <v>111400</v>
      </c>
      <c r="I219" s="151">
        <f t="shared" si="6"/>
        <v>6.70882264378199</v>
      </c>
      <c r="J219" s="147">
        <f t="shared" si="7"/>
        <v>94795</v>
      </c>
      <c r="K219" s="152" t="s">
        <v>4694</v>
      </c>
      <c r="L219" s="152"/>
    </row>
    <row r="220" ht="16.15" customHeight="1" spans="1:12">
      <c r="A220" s="142" t="s">
        <v>5447</v>
      </c>
      <c r="B220" s="142">
        <v>81</v>
      </c>
      <c r="C220" s="142" t="s">
        <v>5526</v>
      </c>
      <c r="D220" s="142" t="s">
        <v>4781</v>
      </c>
      <c r="E220" s="142" t="s">
        <v>4782</v>
      </c>
      <c r="F220" s="147">
        <v>33210</v>
      </c>
      <c r="G220" s="147"/>
      <c r="H220" s="147">
        <v>0</v>
      </c>
      <c r="I220" s="151">
        <f t="shared" si="6"/>
        <v>0</v>
      </c>
      <c r="J220" s="147">
        <f t="shared" si="7"/>
        <v>-33210</v>
      </c>
      <c r="K220" s="152" t="s">
        <v>4694</v>
      </c>
      <c r="L220" s="152"/>
    </row>
    <row r="221" ht="16.15" customHeight="1" spans="1:12">
      <c r="A221" s="142" t="s">
        <v>5447</v>
      </c>
      <c r="B221" s="142">
        <v>82</v>
      </c>
      <c r="C221" s="142" t="s">
        <v>5527</v>
      </c>
      <c r="D221" s="142" t="s">
        <v>4781</v>
      </c>
      <c r="E221" s="142" t="s">
        <v>4782</v>
      </c>
      <c r="F221" s="147">
        <v>16605</v>
      </c>
      <c r="G221" s="147"/>
      <c r="H221" s="147">
        <v>47100</v>
      </c>
      <c r="I221" s="151">
        <f t="shared" si="6"/>
        <v>2.83649503161698</v>
      </c>
      <c r="J221" s="147">
        <f t="shared" si="7"/>
        <v>30495</v>
      </c>
      <c r="K221" s="152" t="s">
        <v>4694</v>
      </c>
      <c r="L221" s="152"/>
    </row>
    <row r="222" ht="16.15" customHeight="1" spans="1:12">
      <c r="A222" s="142" t="s">
        <v>5447</v>
      </c>
      <c r="B222" s="142">
        <v>83</v>
      </c>
      <c r="C222" s="142" t="s">
        <v>5528</v>
      </c>
      <c r="D222" s="142" t="s">
        <v>4781</v>
      </c>
      <c r="E222" s="142" t="s">
        <v>4782</v>
      </c>
      <c r="F222" s="147">
        <v>66420</v>
      </c>
      <c r="G222" s="147"/>
      <c r="H222" s="147">
        <v>183600</v>
      </c>
      <c r="I222" s="151">
        <f t="shared" si="6"/>
        <v>2.76422764227642</v>
      </c>
      <c r="J222" s="147">
        <f t="shared" si="7"/>
        <v>117180</v>
      </c>
      <c r="K222" s="152" t="s">
        <v>4694</v>
      </c>
      <c r="L222" s="152"/>
    </row>
    <row r="223" ht="16.15" customHeight="1" spans="1:12">
      <c r="A223" s="142" t="s">
        <v>5447</v>
      </c>
      <c r="B223" s="142">
        <v>84</v>
      </c>
      <c r="C223" s="142" t="s">
        <v>5529</v>
      </c>
      <c r="D223" s="142" t="s">
        <v>4781</v>
      </c>
      <c r="E223" s="142" t="s">
        <v>4782</v>
      </c>
      <c r="F223" s="147">
        <v>66420</v>
      </c>
      <c r="G223" s="147"/>
      <c r="H223" s="147">
        <v>81600</v>
      </c>
      <c r="I223" s="151">
        <f t="shared" si="6"/>
        <v>1.22854561878952</v>
      </c>
      <c r="J223" s="147">
        <f t="shared" si="7"/>
        <v>15180</v>
      </c>
      <c r="K223" s="152" t="s">
        <v>4694</v>
      </c>
      <c r="L223" s="152"/>
    </row>
    <row r="224" ht="16.15" customHeight="1" spans="1:12">
      <c r="A224" s="142" t="s">
        <v>5447</v>
      </c>
      <c r="B224" s="142">
        <v>85</v>
      </c>
      <c r="C224" s="142" t="s">
        <v>5530</v>
      </c>
      <c r="D224" s="142" t="s">
        <v>4781</v>
      </c>
      <c r="E224" s="142" t="s">
        <v>4782</v>
      </c>
      <c r="F224" s="147">
        <v>16605</v>
      </c>
      <c r="G224" s="147"/>
      <c r="H224" s="147">
        <v>70600</v>
      </c>
      <c r="I224" s="151">
        <f t="shared" si="6"/>
        <v>4.25173140620295</v>
      </c>
      <c r="J224" s="147">
        <f t="shared" si="7"/>
        <v>53995</v>
      </c>
      <c r="K224" s="152" t="s">
        <v>4694</v>
      </c>
      <c r="L224" s="152"/>
    </row>
    <row r="225" ht="16.15" customHeight="1" spans="1:12">
      <c r="A225" s="142" t="s">
        <v>5447</v>
      </c>
      <c r="B225" s="142">
        <v>86</v>
      </c>
      <c r="C225" s="142" t="s">
        <v>5531</v>
      </c>
      <c r="D225" s="142" t="s">
        <v>4781</v>
      </c>
      <c r="E225" s="142" t="s">
        <v>4782</v>
      </c>
      <c r="F225" s="147">
        <v>16605</v>
      </c>
      <c r="G225" s="147"/>
      <c r="H225" s="147">
        <v>23500</v>
      </c>
      <c r="I225" s="151">
        <f t="shared" si="6"/>
        <v>1.41523637458597</v>
      </c>
      <c r="J225" s="147">
        <f t="shared" si="7"/>
        <v>6895</v>
      </c>
      <c r="K225" s="152" t="s">
        <v>4694</v>
      </c>
      <c r="L225" s="152"/>
    </row>
    <row r="226" ht="16.15" customHeight="1" spans="1:12">
      <c r="A226" s="142" t="s">
        <v>5447</v>
      </c>
      <c r="B226" s="142">
        <v>87</v>
      </c>
      <c r="C226" s="142" t="s">
        <v>5532</v>
      </c>
      <c r="D226" s="142" t="s">
        <v>4781</v>
      </c>
      <c r="E226" s="142" t="s">
        <v>4782</v>
      </c>
      <c r="F226" s="147">
        <v>3321</v>
      </c>
      <c r="G226" s="147"/>
      <c r="H226" s="147">
        <v>0</v>
      </c>
      <c r="I226" s="151">
        <f t="shared" si="6"/>
        <v>0</v>
      </c>
      <c r="J226" s="147">
        <f t="shared" si="7"/>
        <v>-3321</v>
      </c>
      <c r="K226" s="152" t="s">
        <v>4694</v>
      </c>
      <c r="L226" s="152"/>
    </row>
    <row r="227" ht="16.15" customHeight="1" spans="1:12">
      <c r="A227" s="142" t="s">
        <v>5447</v>
      </c>
      <c r="B227" s="142">
        <v>88</v>
      </c>
      <c r="C227" s="142" t="s">
        <v>5533</v>
      </c>
      <c r="D227" s="142" t="s">
        <v>4781</v>
      </c>
      <c r="E227" s="142" t="s">
        <v>4782</v>
      </c>
      <c r="F227" s="147">
        <v>3321</v>
      </c>
      <c r="G227" s="147"/>
      <c r="H227" s="147">
        <v>0</v>
      </c>
      <c r="I227" s="151">
        <f t="shared" si="6"/>
        <v>0</v>
      </c>
      <c r="J227" s="147">
        <f t="shared" si="7"/>
        <v>-3321</v>
      </c>
      <c r="K227" s="152" t="s">
        <v>4694</v>
      </c>
      <c r="L227" s="152"/>
    </row>
    <row r="228" ht="16.15" customHeight="1" spans="1:12">
      <c r="A228" s="142" t="s">
        <v>5447</v>
      </c>
      <c r="B228" s="142">
        <v>89</v>
      </c>
      <c r="C228" s="142" t="s">
        <v>5534</v>
      </c>
      <c r="D228" s="142" t="s">
        <v>4781</v>
      </c>
      <c r="E228" s="142" t="s">
        <v>4782</v>
      </c>
      <c r="F228" s="147">
        <v>3321</v>
      </c>
      <c r="G228" s="147"/>
      <c r="H228" s="147">
        <v>0</v>
      </c>
      <c r="I228" s="151">
        <f t="shared" si="6"/>
        <v>0</v>
      </c>
      <c r="J228" s="147">
        <f t="shared" si="7"/>
        <v>-3321</v>
      </c>
      <c r="K228" s="152" t="s">
        <v>4694</v>
      </c>
      <c r="L228" s="152"/>
    </row>
    <row r="229" ht="16.15" customHeight="1" spans="1:12">
      <c r="A229" s="142" t="s">
        <v>5447</v>
      </c>
      <c r="B229" s="142">
        <v>90</v>
      </c>
      <c r="C229" s="142" t="s">
        <v>5535</v>
      </c>
      <c r="D229" s="142" t="s">
        <v>4781</v>
      </c>
      <c r="E229" s="142" t="s">
        <v>4782</v>
      </c>
      <c r="F229" s="147">
        <v>3321</v>
      </c>
      <c r="G229" s="147"/>
      <c r="H229" s="147">
        <v>0</v>
      </c>
      <c r="I229" s="151">
        <f t="shared" si="6"/>
        <v>0</v>
      </c>
      <c r="J229" s="147">
        <f t="shared" si="7"/>
        <v>-3321</v>
      </c>
      <c r="K229" s="152" t="s">
        <v>4694</v>
      </c>
      <c r="L229" s="152"/>
    </row>
    <row r="230" ht="16.15" customHeight="1" spans="1:12">
      <c r="A230" s="142" t="s">
        <v>5447</v>
      </c>
      <c r="B230" s="142">
        <v>91</v>
      </c>
      <c r="C230" s="142" t="s">
        <v>5536</v>
      </c>
      <c r="D230" s="142" t="s">
        <v>4781</v>
      </c>
      <c r="E230" s="142" t="s">
        <v>4782</v>
      </c>
      <c r="F230" s="147">
        <v>3321</v>
      </c>
      <c r="G230" s="147"/>
      <c r="H230" s="147">
        <v>0</v>
      </c>
      <c r="I230" s="151">
        <f t="shared" si="6"/>
        <v>0</v>
      </c>
      <c r="J230" s="147">
        <f t="shared" si="7"/>
        <v>-3321</v>
      </c>
      <c r="K230" s="152" t="s">
        <v>4694</v>
      </c>
      <c r="L230" s="152"/>
    </row>
    <row r="231" ht="16.15" customHeight="1" spans="1:12">
      <c r="A231" s="142" t="s">
        <v>5447</v>
      </c>
      <c r="B231" s="142">
        <v>92</v>
      </c>
      <c r="C231" s="142" t="s">
        <v>5537</v>
      </c>
      <c r="D231" s="142" t="s">
        <v>4781</v>
      </c>
      <c r="E231" s="142" t="s">
        <v>4782</v>
      </c>
      <c r="F231" s="147">
        <v>3321</v>
      </c>
      <c r="G231" s="147"/>
      <c r="H231" s="147">
        <v>0</v>
      </c>
      <c r="I231" s="151">
        <f t="shared" si="6"/>
        <v>0</v>
      </c>
      <c r="J231" s="147">
        <f t="shared" si="7"/>
        <v>-3321</v>
      </c>
      <c r="K231" s="152" t="s">
        <v>4694</v>
      </c>
      <c r="L231" s="152"/>
    </row>
    <row r="232" ht="16.15" customHeight="1" spans="1:12">
      <c r="A232" s="142" t="s">
        <v>5447</v>
      </c>
      <c r="B232" s="142">
        <v>93</v>
      </c>
      <c r="C232" s="142" t="s">
        <v>5538</v>
      </c>
      <c r="D232" s="142" t="s">
        <v>4781</v>
      </c>
      <c r="E232" s="142" t="s">
        <v>4782</v>
      </c>
      <c r="F232" s="147">
        <v>3321</v>
      </c>
      <c r="G232" s="147"/>
      <c r="H232" s="147">
        <v>22000</v>
      </c>
      <c r="I232" s="151">
        <f t="shared" si="6"/>
        <v>6.62451068955134</v>
      </c>
      <c r="J232" s="147">
        <f t="shared" si="7"/>
        <v>18679</v>
      </c>
      <c r="K232" s="152" t="s">
        <v>4694</v>
      </c>
      <c r="L232" s="152"/>
    </row>
    <row r="233" ht="16.15" customHeight="1" spans="1:12">
      <c r="A233" s="142" t="s">
        <v>5447</v>
      </c>
      <c r="B233" s="142">
        <v>94</v>
      </c>
      <c r="C233" s="142" t="s">
        <v>5539</v>
      </c>
      <c r="D233" s="142" t="s">
        <v>4781</v>
      </c>
      <c r="E233" s="142" t="s">
        <v>4782</v>
      </c>
      <c r="F233" s="147">
        <v>3321</v>
      </c>
      <c r="G233" s="147"/>
      <c r="H233" s="147">
        <v>7800</v>
      </c>
      <c r="I233" s="151">
        <f t="shared" si="6"/>
        <v>2.3486901535682</v>
      </c>
      <c r="J233" s="147">
        <f t="shared" si="7"/>
        <v>4479</v>
      </c>
      <c r="K233" s="152" t="s">
        <v>4694</v>
      </c>
      <c r="L233" s="152"/>
    </row>
    <row r="234" ht="16.15" customHeight="1" spans="1:12">
      <c r="A234" s="142" t="s">
        <v>5447</v>
      </c>
      <c r="B234" s="142">
        <v>95</v>
      </c>
      <c r="C234" s="142" t="s">
        <v>5540</v>
      </c>
      <c r="D234" s="142" t="s">
        <v>4781</v>
      </c>
      <c r="E234" s="142" t="s">
        <v>4782</v>
      </c>
      <c r="F234" s="147">
        <v>3321</v>
      </c>
      <c r="G234" s="147"/>
      <c r="H234" s="147">
        <v>7800</v>
      </c>
      <c r="I234" s="151">
        <f t="shared" si="6"/>
        <v>2.3486901535682</v>
      </c>
      <c r="J234" s="147">
        <f t="shared" si="7"/>
        <v>4479</v>
      </c>
      <c r="K234" s="152" t="s">
        <v>4694</v>
      </c>
      <c r="L234" s="152"/>
    </row>
    <row r="235" ht="16.15" customHeight="1" spans="1:12">
      <c r="A235" s="142" t="s">
        <v>5447</v>
      </c>
      <c r="B235" s="142">
        <v>96</v>
      </c>
      <c r="C235" s="142" t="s">
        <v>5541</v>
      </c>
      <c r="D235" s="142" t="s">
        <v>4781</v>
      </c>
      <c r="E235" s="142" t="s">
        <v>4782</v>
      </c>
      <c r="F235" s="147">
        <v>16605</v>
      </c>
      <c r="G235" s="147"/>
      <c r="H235" s="147">
        <v>83200</v>
      </c>
      <c r="I235" s="151">
        <f t="shared" si="6"/>
        <v>5.01053899427883</v>
      </c>
      <c r="J235" s="147">
        <f t="shared" si="7"/>
        <v>66595</v>
      </c>
      <c r="K235" s="152" t="s">
        <v>4694</v>
      </c>
      <c r="L235" s="152"/>
    </row>
    <row r="236" ht="16.15" customHeight="1" spans="1:12">
      <c r="A236" s="142" t="s">
        <v>5447</v>
      </c>
      <c r="B236" s="142">
        <v>97</v>
      </c>
      <c r="C236" s="142" t="s">
        <v>5505</v>
      </c>
      <c r="D236" s="142" t="s">
        <v>4781</v>
      </c>
      <c r="E236" s="142" t="s">
        <v>4782</v>
      </c>
      <c r="F236" s="147">
        <v>16605</v>
      </c>
      <c r="G236" s="147"/>
      <c r="H236" s="147">
        <v>0</v>
      </c>
      <c r="I236" s="151">
        <f t="shared" si="6"/>
        <v>0</v>
      </c>
      <c r="J236" s="147">
        <f t="shared" si="7"/>
        <v>-16605</v>
      </c>
      <c r="K236" s="152" t="s">
        <v>4694</v>
      </c>
      <c r="L236" s="152"/>
    </row>
    <row r="237" ht="16.15" customHeight="1" spans="1:12">
      <c r="A237" s="142" t="s">
        <v>5447</v>
      </c>
      <c r="B237" s="142">
        <v>98</v>
      </c>
      <c r="C237" s="142" t="s">
        <v>5542</v>
      </c>
      <c r="D237" s="142" t="s">
        <v>4781</v>
      </c>
      <c r="E237" s="142" t="s">
        <v>4782</v>
      </c>
      <c r="F237" s="147">
        <v>16605</v>
      </c>
      <c r="G237" s="147"/>
      <c r="H237" s="147">
        <v>6300</v>
      </c>
      <c r="I237" s="151">
        <f t="shared" si="6"/>
        <v>0.37940379403794</v>
      </c>
      <c r="J237" s="147">
        <f t="shared" si="7"/>
        <v>-10305</v>
      </c>
      <c r="K237" s="152" t="s">
        <v>4694</v>
      </c>
      <c r="L237" s="152"/>
    </row>
    <row r="238" ht="16.15" customHeight="1" spans="1:12">
      <c r="A238" s="142" t="s">
        <v>5447</v>
      </c>
      <c r="B238" s="142">
        <v>99</v>
      </c>
      <c r="C238" s="142" t="s">
        <v>5504</v>
      </c>
      <c r="D238" s="142" t="s">
        <v>4781</v>
      </c>
      <c r="E238" s="142" t="s">
        <v>4782</v>
      </c>
      <c r="F238" s="147">
        <v>16605</v>
      </c>
      <c r="G238" s="147"/>
      <c r="H238" s="147">
        <v>75300</v>
      </c>
      <c r="I238" s="151">
        <f t="shared" si="6"/>
        <v>4.53477868112014</v>
      </c>
      <c r="J238" s="147">
        <f t="shared" si="7"/>
        <v>58695</v>
      </c>
      <c r="K238" s="152" t="s">
        <v>4694</v>
      </c>
      <c r="L238" s="152"/>
    </row>
    <row r="239" ht="16.15" customHeight="1" spans="1:12">
      <c r="A239" s="142" t="s">
        <v>5447</v>
      </c>
      <c r="B239" s="142">
        <v>100</v>
      </c>
      <c r="C239" s="142" t="s">
        <v>5543</v>
      </c>
      <c r="D239" s="142" t="s">
        <v>4781</v>
      </c>
      <c r="E239" s="142" t="s">
        <v>4782</v>
      </c>
      <c r="F239" s="147">
        <v>16605</v>
      </c>
      <c r="G239" s="147"/>
      <c r="H239" s="147">
        <v>54900</v>
      </c>
      <c r="I239" s="151">
        <f t="shared" si="6"/>
        <v>3.30623306233062</v>
      </c>
      <c r="J239" s="147">
        <f t="shared" si="7"/>
        <v>38295</v>
      </c>
      <c r="K239" s="152" t="s">
        <v>4694</v>
      </c>
      <c r="L239" s="152"/>
    </row>
    <row r="240" ht="16.15" customHeight="1" spans="1:12">
      <c r="A240" s="142" t="s">
        <v>5447</v>
      </c>
      <c r="B240" s="142">
        <v>101</v>
      </c>
      <c r="C240" s="142" t="s">
        <v>5544</v>
      </c>
      <c r="D240" s="142" t="s">
        <v>4781</v>
      </c>
      <c r="E240" s="142" t="s">
        <v>4782</v>
      </c>
      <c r="F240" s="147">
        <v>16605</v>
      </c>
      <c r="G240" s="147"/>
      <c r="H240" s="147">
        <v>6300</v>
      </c>
      <c r="I240" s="151">
        <f t="shared" si="6"/>
        <v>0.37940379403794</v>
      </c>
      <c r="J240" s="147">
        <f t="shared" si="7"/>
        <v>-10305</v>
      </c>
      <c r="K240" s="152" t="s">
        <v>4694</v>
      </c>
      <c r="L240" s="152"/>
    </row>
    <row r="241" ht="16.15" customHeight="1" spans="1:12">
      <c r="A241" s="142" t="s">
        <v>5447</v>
      </c>
      <c r="B241" s="142">
        <v>102</v>
      </c>
      <c r="C241" s="142" t="s">
        <v>5545</v>
      </c>
      <c r="D241" s="142" t="s">
        <v>4781</v>
      </c>
      <c r="E241" s="142" t="s">
        <v>4782</v>
      </c>
      <c r="F241" s="147">
        <v>3321</v>
      </c>
      <c r="G241" s="147"/>
      <c r="H241" s="147">
        <v>0</v>
      </c>
      <c r="I241" s="151">
        <f t="shared" si="6"/>
        <v>0</v>
      </c>
      <c r="J241" s="147">
        <f t="shared" si="7"/>
        <v>-3321</v>
      </c>
      <c r="K241" s="152" t="s">
        <v>4694</v>
      </c>
      <c r="L241" s="152"/>
    </row>
    <row r="242" ht="16.15" customHeight="1" spans="1:12">
      <c r="A242" s="142" t="s">
        <v>5447</v>
      </c>
      <c r="B242" s="142">
        <v>103</v>
      </c>
      <c r="C242" s="142" t="s">
        <v>5510</v>
      </c>
      <c r="D242" s="142" t="s">
        <v>4781</v>
      </c>
      <c r="E242" s="142" t="s">
        <v>4782</v>
      </c>
      <c r="F242" s="147">
        <v>16605</v>
      </c>
      <c r="G242" s="147"/>
      <c r="H242" s="147">
        <v>40800</v>
      </c>
      <c r="I242" s="151">
        <f t="shared" si="6"/>
        <v>2.45709123757904</v>
      </c>
      <c r="J242" s="147">
        <f t="shared" si="7"/>
        <v>24195</v>
      </c>
      <c r="K242" s="152" t="s">
        <v>4694</v>
      </c>
      <c r="L242" s="152"/>
    </row>
    <row r="243" ht="16.15" customHeight="1" spans="1:12">
      <c r="A243" s="142" t="s">
        <v>5447</v>
      </c>
      <c r="B243" s="142">
        <v>104</v>
      </c>
      <c r="C243" s="142" t="s">
        <v>5509</v>
      </c>
      <c r="D243" s="142" t="s">
        <v>4781</v>
      </c>
      <c r="E243" s="142" t="s">
        <v>4782</v>
      </c>
      <c r="F243" s="147">
        <v>16605</v>
      </c>
      <c r="G243" s="147"/>
      <c r="H243" s="147">
        <v>6300</v>
      </c>
      <c r="I243" s="151">
        <f t="shared" si="6"/>
        <v>0.37940379403794</v>
      </c>
      <c r="J243" s="147">
        <f t="shared" si="7"/>
        <v>-10305</v>
      </c>
      <c r="K243" s="152" t="s">
        <v>4694</v>
      </c>
      <c r="L243" s="152"/>
    </row>
    <row r="244" ht="16.15" customHeight="1" spans="1:12">
      <c r="A244" s="142" t="s">
        <v>5447</v>
      </c>
      <c r="B244" s="142">
        <v>105</v>
      </c>
      <c r="C244" s="142" t="s">
        <v>5546</v>
      </c>
      <c r="D244" s="142" t="s">
        <v>4781</v>
      </c>
      <c r="E244" s="142" t="s">
        <v>4782</v>
      </c>
      <c r="F244" s="147">
        <v>16605</v>
      </c>
      <c r="G244" s="147"/>
      <c r="H244" s="147">
        <v>0</v>
      </c>
      <c r="I244" s="151">
        <f t="shared" si="6"/>
        <v>0</v>
      </c>
      <c r="J244" s="147">
        <f t="shared" si="7"/>
        <v>-16605</v>
      </c>
      <c r="K244" s="152" t="s">
        <v>4694</v>
      </c>
      <c r="L244" s="152"/>
    </row>
    <row r="245" ht="16.15" customHeight="1" spans="1:12">
      <c r="A245" s="142" t="s">
        <v>5447</v>
      </c>
      <c r="B245" s="142">
        <v>106</v>
      </c>
      <c r="C245" s="142" t="s">
        <v>5547</v>
      </c>
      <c r="D245" s="142" t="s">
        <v>4781</v>
      </c>
      <c r="E245" s="142" t="s">
        <v>4782</v>
      </c>
      <c r="F245" s="147">
        <v>16605</v>
      </c>
      <c r="G245" s="147"/>
      <c r="H245" s="147">
        <v>0</v>
      </c>
      <c r="I245" s="151">
        <f t="shared" si="6"/>
        <v>0</v>
      </c>
      <c r="J245" s="147">
        <f t="shared" si="7"/>
        <v>-16605</v>
      </c>
      <c r="K245" s="152" t="s">
        <v>4694</v>
      </c>
      <c r="L245" s="152"/>
    </row>
    <row r="246" ht="16.15" customHeight="1" spans="1:12">
      <c r="A246" s="142" t="s">
        <v>5447</v>
      </c>
      <c r="B246" s="142">
        <v>107</v>
      </c>
      <c r="C246" s="142" t="s">
        <v>5548</v>
      </c>
      <c r="D246" s="142" t="s">
        <v>4781</v>
      </c>
      <c r="E246" s="142" t="s">
        <v>4782</v>
      </c>
      <c r="F246" s="147">
        <v>16605</v>
      </c>
      <c r="G246" s="147"/>
      <c r="H246" s="147">
        <v>0</v>
      </c>
      <c r="I246" s="151">
        <f t="shared" si="6"/>
        <v>0</v>
      </c>
      <c r="J246" s="147">
        <f t="shared" si="7"/>
        <v>-16605</v>
      </c>
      <c r="K246" s="152" t="s">
        <v>4694</v>
      </c>
      <c r="L246" s="152"/>
    </row>
    <row r="247" ht="16.15" customHeight="1" spans="1:12">
      <c r="A247" s="142" t="s">
        <v>5447</v>
      </c>
      <c r="B247" s="142">
        <v>108</v>
      </c>
      <c r="C247" s="142" t="s">
        <v>5549</v>
      </c>
      <c r="D247" s="142" t="s">
        <v>4781</v>
      </c>
      <c r="E247" s="142" t="s">
        <v>4782</v>
      </c>
      <c r="F247" s="147">
        <v>16605</v>
      </c>
      <c r="G247" s="147"/>
      <c r="H247" s="147">
        <v>0</v>
      </c>
      <c r="I247" s="151">
        <f t="shared" si="6"/>
        <v>0</v>
      </c>
      <c r="J247" s="147">
        <f t="shared" si="7"/>
        <v>-16605</v>
      </c>
      <c r="K247" s="152" t="s">
        <v>4694</v>
      </c>
      <c r="L247" s="152"/>
    </row>
    <row r="248" ht="16.15" customHeight="1" spans="1:12">
      <c r="A248" s="142" t="s">
        <v>5447</v>
      </c>
      <c r="B248" s="142">
        <v>109</v>
      </c>
      <c r="C248" s="142" t="s">
        <v>5550</v>
      </c>
      <c r="D248" s="142" t="s">
        <v>4781</v>
      </c>
      <c r="E248" s="142" t="s">
        <v>4782</v>
      </c>
      <c r="F248" s="147">
        <v>16605</v>
      </c>
      <c r="G248" s="147"/>
      <c r="H248" s="147">
        <v>0</v>
      </c>
      <c r="I248" s="151">
        <f t="shared" si="6"/>
        <v>0</v>
      </c>
      <c r="J248" s="147">
        <f t="shared" si="7"/>
        <v>-16605</v>
      </c>
      <c r="K248" s="152" t="s">
        <v>4694</v>
      </c>
      <c r="L248" s="152"/>
    </row>
    <row r="249" ht="16.15" customHeight="1" spans="1:12">
      <c r="A249" s="142" t="s">
        <v>5447</v>
      </c>
      <c r="B249" s="142">
        <v>110</v>
      </c>
      <c r="C249" s="142" t="s">
        <v>5551</v>
      </c>
      <c r="D249" s="142" t="s">
        <v>4781</v>
      </c>
      <c r="E249" s="142" t="s">
        <v>4782</v>
      </c>
      <c r="F249" s="147">
        <v>16605</v>
      </c>
      <c r="G249" s="147"/>
      <c r="H249" s="147">
        <v>0</v>
      </c>
      <c r="I249" s="151">
        <f t="shared" si="6"/>
        <v>0</v>
      </c>
      <c r="J249" s="147">
        <f t="shared" si="7"/>
        <v>-16605</v>
      </c>
      <c r="K249" s="152" t="s">
        <v>4694</v>
      </c>
      <c r="L249" s="152"/>
    </row>
    <row r="250" ht="16.15" customHeight="1" spans="1:12">
      <c r="A250" s="142" t="s">
        <v>5447</v>
      </c>
      <c r="B250" s="142">
        <v>111</v>
      </c>
      <c r="C250" s="142" t="s">
        <v>5552</v>
      </c>
      <c r="D250" s="142" t="s">
        <v>4781</v>
      </c>
      <c r="E250" s="142" t="s">
        <v>4782</v>
      </c>
      <c r="F250" s="147">
        <v>33210</v>
      </c>
      <c r="G250" s="147"/>
      <c r="H250" s="147">
        <v>31400</v>
      </c>
      <c r="I250" s="151">
        <f t="shared" si="6"/>
        <v>0.945498343872328</v>
      </c>
      <c r="J250" s="147">
        <f t="shared" si="7"/>
        <v>-1810</v>
      </c>
      <c r="K250" s="152" t="s">
        <v>4694</v>
      </c>
      <c r="L250" s="152"/>
    </row>
    <row r="251" ht="16.15" customHeight="1" spans="1:12">
      <c r="A251" s="142" t="s">
        <v>5447</v>
      </c>
      <c r="B251" s="142">
        <v>112</v>
      </c>
      <c r="C251" s="142" t="s">
        <v>4470</v>
      </c>
      <c r="D251" s="142" t="s">
        <v>4781</v>
      </c>
      <c r="E251" s="142" t="s">
        <v>4782</v>
      </c>
      <c r="F251" s="147">
        <v>33210</v>
      </c>
      <c r="G251" s="147"/>
      <c r="H251" s="147">
        <v>7800</v>
      </c>
      <c r="I251" s="151">
        <f t="shared" si="6"/>
        <v>0.23486901535682</v>
      </c>
      <c r="J251" s="147">
        <f t="shared" si="7"/>
        <v>-25410</v>
      </c>
      <c r="K251" s="152" t="s">
        <v>4694</v>
      </c>
      <c r="L251" s="152"/>
    </row>
    <row r="252" ht="16.15" customHeight="1" spans="1:12">
      <c r="A252" s="142" t="s">
        <v>5447</v>
      </c>
      <c r="B252" s="142">
        <v>113</v>
      </c>
      <c r="C252" s="142" t="s">
        <v>5553</v>
      </c>
      <c r="D252" s="142" t="s">
        <v>4781</v>
      </c>
      <c r="E252" s="142" t="s">
        <v>4782</v>
      </c>
      <c r="F252" s="147">
        <v>3321</v>
      </c>
      <c r="G252" s="147"/>
      <c r="H252" s="147">
        <v>7800</v>
      </c>
      <c r="I252" s="151">
        <f t="shared" si="6"/>
        <v>2.3486901535682</v>
      </c>
      <c r="J252" s="147">
        <f t="shared" si="7"/>
        <v>4479</v>
      </c>
      <c r="K252" s="152" t="s">
        <v>4694</v>
      </c>
      <c r="L252" s="152"/>
    </row>
    <row r="253" ht="16.15" customHeight="1" spans="1:12">
      <c r="A253" s="142" t="s">
        <v>5447</v>
      </c>
      <c r="B253" s="142">
        <v>114</v>
      </c>
      <c r="C253" s="142" t="s">
        <v>5554</v>
      </c>
      <c r="D253" s="142" t="s">
        <v>4781</v>
      </c>
      <c r="E253" s="142" t="s">
        <v>4782</v>
      </c>
      <c r="F253" s="147">
        <v>16605</v>
      </c>
      <c r="G253" s="147"/>
      <c r="H253" s="147">
        <v>0</v>
      </c>
      <c r="I253" s="151">
        <f t="shared" si="6"/>
        <v>0</v>
      </c>
      <c r="J253" s="147">
        <f t="shared" si="7"/>
        <v>-16605</v>
      </c>
      <c r="K253" s="152" t="s">
        <v>4694</v>
      </c>
      <c r="L253" s="152"/>
    </row>
    <row r="254" ht="16.15" customHeight="1" spans="1:12">
      <c r="A254" s="142" t="s">
        <v>5447</v>
      </c>
      <c r="B254" s="142">
        <v>115</v>
      </c>
      <c r="C254" s="142" t="s">
        <v>5555</v>
      </c>
      <c r="D254" s="142" t="s">
        <v>4781</v>
      </c>
      <c r="E254" s="142" t="s">
        <v>4782</v>
      </c>
      <c r="F254" s="147">
        <v>33210</v>
      </c>
      <c r="G254" s="147"/>
      <c r="H254" s="147">
        <v>139700</v>
      </c>
      <c r="I254" s="151">
        <f t="shared" si="6"/>
        <v>4.2065642878651</v>
      </c>
      <c r="J254" s="147">
        <f t="shared" si="7"/>
        <v>106490</v>
      </c>
      <c r="K254" s="152" t="s">
        <v>4694</v>
      </c>
      <c r="L254" s="152"/>
    </row>
    <row r="255" ht="16.15" customHeight="1" spans="1:12">
      <c r="A255" s="142" t="s">
        <v>5447</v>
      </c>
      <c r="B255" s="142">
        <v>116</v>
      </c>
      <c r="C255" s="142" t="s">
        <v>5556</v>
      </c>
      <c r="D255" s="142" t="s">
        <v>4781</v>
      </c>
      <c r="E255" s="142" t="s">
        <v>4782</v>
      </c>
      <c r="F255" s="147">
        <v>33210</v>
      </c>
      <c r="G255" s="147"/>
      <c r="H255" s="147">
        <v>109900</v>
      </c>
      <c r="I255" s="151">
        <f t="shared" si="6"/>
        <v>3.30924420355315</v>
      </c>
      <c r="J255" s="147">
        <f t="shared" si="7"/>
        <v>76690</v>
      </c>
      <c r="K255" s="152" t="s">
        <v>4694</v>
      </c>
      <c r="L255" s="152"/>
    </row>
    <row r="256" ht="16.15" customHeight="1" spans="1:12">
      <c r="A256" s="142" t="s">
        <v>5447</v>
      </c>
      <c r="B256" s="142">
        <v>117</v>
      </c>
      <c r="C256" s="142" t="s">
        <v>5517</v>
      </c>
      <c r="D256" s="142" t="s">
        <v>4781</v>
      </c>
      <c r="E256" s="142" t="s">
        <v>4782</v>
      </c>
      <c r="F256" s="147">
        <v>33210</v>
      </c>
      <c r="G256" s="147"/>
      <c r="H256" s="147">
        <v>22000</v>
      </c>
      <c r="I256" s="151">
        <f t="shared" si="6"/>
        <v>0.662451068955134</v>
      </c>
      <c r="J256" s="147">
        <f t="shared" si="7"/>
        <v>-11210</v>
      </c>
      <c r="K256" s="152" t="s">
        <v>4694</v>
      </c>
      <c r="L256" s="152"/>
    </row>
    <row r="257" ht="16.15" customHeight="1" spans="1:12">
      <c r="A257" s="142" t="s">
        <v>5447</v>
      </c>
      <c r="B257" s="142">
        <v>118</v>
      </c>
      <c r="C257" s="142" t="s">
        <v>5557</v>
      </c>
      <c r="D257" s="142" t="s">
        <v>4781</v>
      </c>
      <c r="E257" s="142" t="s">
        <v>4782</v>
      </c>
      <c r="F257" s="147">
        <v>33210</v>
      </c>
      <c r="G257" s="147"/>
      <c r="H257" s="147">
        <v>0</v>
      </c>
      <c r="I257" s="151">
        <f t="shared" si="6"/>
        <v>0</v>
      </c>
      <c r="J257" s="147">
        <f t="shared" si="7"/>
        <v>-33210</v>
      </c>
      <c r="K257" s="152" t="s">
        <v>4694</v>
      </c>
      <c r="L257" s="152"/>
    </row>
    <row r="258" ht="16.15" customHeight="1" spans="1:12">
      <c r="A258" s="142" t="s">
        <v>5447</v>
      </c>
      <c r="B258" s="142">
        <v>119</v>
      </c>
      <c r="C258" s="142" t="s">
        <v>5558</v>
      </c>
      <c r="D258" s="142" t="s">
        <v>4781</v>
      </c>
      <c r="E258" s="142" t="s">
        <v>4782</v>
      </c>
      <c r="F258" s="147">
        <v>33210</v>
      </c>
      <c r="G258" s="147"/>
      <c r="H258" s="147">
        <v>6300</v>
      </c>
      <c r="I258" s="151">
        <f t="shared" si="6"/>
        <v>0.18970189701897</v>
      </c>
      <c r="J258" s="147">
        <f t="shared" si="7"/>
        <v>-26910</v>
      </c>
      <c r="K258" s="152" t="s">
        <v>4694</v>
      </c>
      <c r="L258" s="152"/>
    </row>
    <row r="259" ht="16.15" customHeight="1" spans="1:12">
      <c r="A259" s="142" t="s">
        <v>5447</v>
      </c>
      <c r="B259" s="142">
        <v>120</v>
      </c>
      <c r="C259" s="142" t="s">
        <v>5559</v>
      </c>
      <c r="D259" s="142" t="s">
        <v>4781</v>
      </c>
      <c r="E259" s="142" t="s">
        <v>4782</v>
      </c>
      <c r="F259" s="147">
        <v>33210</v>
      </c>
      <c r="G259" s="147"/>
      <c r="H259" s="147">
        <v>58100</v>
      </c>
      <c r="I259" s="151">
        <f t="shared" si="6"/>
        <v>1.74947305028606</v>
      </c>
      <c r="J259" s="147">
        <f t="shared" si="7"/>
        <v>24890</v>
      </c>
      <c r="K259" s="152" t="s">
        <v>4694</v>
      </c>
      <c r="L259" s="152"/>
    </row>
    <row r="260" ht="16.15" customHeight="1" spans="1:12">
      <c r="A260" s="142" t="s">
        <v>5447</v>
      </c>
      <c r="B260" s="142">
        <v>121</v>
      </c>
      <c r="C260" s="142" t="s">
        <v>5560</v>
      </c>
      <c r="D260" s="142" t="s">
        <v>4781</v>
      </c>
      <c r="E260" s="142" t="s">
        <v>4782</v>
      </c>
      <c r="F260" s="147">
        <v>33210</v>
      </c>
      <c r="G260" s="147"/>
      <c r="H260" s="147">
        <v>0</v>
      </c>
      <c r="I260" s="151">
        <f t="shared" si="6"/>
        <v>0</v>
      </c>
      <c r="J260" s="147">
        <f t="shared" si="7"/>
        <v>-33210</v>
      </c>
      <c r="K260" s="152" t="s">
        <v>4694</v>
      </c>
      <c r="L260" s="152"/>
    </row>
    <row r="261" ht="16.15" customHeight="1" spans="1:12">
      <c r="A261" s="142" t="s">
        <v>5447</v>
      </c>
      <c r="B261" s="142">
        <v>122</v>
      </c>
      <c r="C261" s="142" t="s">
        <v>5561</v>
      </c>
      <c r="D261" s="142" t="s">
        <v>4781</v>
      </c>
      <c r="E261" s="142" t="s">
        <v>4782</v>
      </c>
      <c r="F261" s="147">
        <v>1660.5</v>
      </c>
      <c r="G261" s="147"/>
      <c r="H261" s="147">
        <v>0</v>
      </c>
      <c r="I261" s="151">
        <f t="shared" si="6"/>
        <v>0</v>
      </c>
      <c r="J261" s="147">
        <f t="shared" si="7"/>
        <v>-1660.5</v>
      </c>
      <c r="K261" s="152" t="s">
        <v>4694</v>
      </c>
      <c r="L261" s="152"/>
    </row>
    <row r="262" ht="16.15" customHeight="1" spans="1:12">
      <c r="A262" s="142" t="s">
        <v>5447</v>
      </c>
      <c r="B262" s="142">
        <v>123</v>
      </c>
      <c r="C262" s="142" t="s">
        <v>5521</v>
      </c>
      <c r="D262" s="142" t="s">
        <v>4781</v>
      </c>
      <c r="E262" s="142" t="s">
        <v>4782</v>
      </c>
      <c r="F262" s="147">
        <v>33210</v>
      </c>
      <c r="G262" s="147"/>
      <c r="H262" s="147">
        <v>29800</v>
      </c>
      <c r="I262" s="151">
        <f t="shared" si="6"/>
        <v>0.897320084311954</v>
      </c>
      <c r="J262" s="147">
        <f t="shared" si="7"/>
        <v>-3410</v>
      </c>
      <c r="K262" s="152" t="s">
        <v>4694</v>
      </c>
      <c r="L262" s="152"/>
    </row>
    <row r="263" ht="16.15" customHeight="1" spans="1:12">
      <c r="A263" s="142" t="s">
        <v>5447</v>
      </c>
      <c r="B263" s="142">
        <v>124</v>
      </c>
      <c r="C263" s="142" t="s">
        <v>5530</v>
      </c>
      <c r="D263" s="142" t="s">
        <v>4781</v>
      </c>
      <c r="E263" s="142" t="s">
        <v>4782</v>
      </c>
      <c r="F263" s="147">
        <v>33210</v>
      </c>
      <c r="G263" s="147"/>
      <c r="H263" s="147">
        <v>97300</v>
      </c>
      <c r="I263" s="151">
        <f t="shared" si="6"/>
        <v>2.92984040951521</v>
      </c>
      <c r="J263" s="147">
        <f t="shared" si="7"/>
        <v>64090</v>
      </c>
      <c r="K263" s="152" t="s">
        <v>4694</v>
      </c>
      <c r="L263" s="152"/>
    </row>
    <row r="264" ht="16.15" customHeight="1" spans="1:12">
      <c r="A264" s="142" t="s">
        <v>5447</v>
      </c>
      <c r="B264" s="142">
        <v>125</v>
      </c>
      <c r="C264" s="142" t="s">
        <v>5531</v>
      </c>
      <c r="D264" s="142" t="s">
        <v>4781</v>
      </c>
      <c r="E264" s="142" t="s">
        <v>4782</v>
      </c>
      <c r="F264" s="147">
        <v>33210</v>
      </c>
      <c r="G264" s="147"/>
      <c r="H264" s="147">
        <v>23500</v>
      </c>
      <c r="I264" s="151">
        <f t="shared" si="6"/>
        <v>0.707618187292984</v>
      </c>
      <c r="J264" s="147">
        <f t="shared" si="7"/>
        <v>-9710</v>
      </c>
      <c r="K264" s="152" t="s">
        <v>4694</v>
      </c>
      <c r="L264" s="152"/>
    </row>
    <row r="265" ht="16.15" customHeight="1" spans="1:12">
      <c r="A265" s="142" t="s">
        <v>5447</v>
      </c>
      <c r="B265" s="142">
        <v>126</v>
      </c>
      <c r="C265" s="142" t="s">
        <v>5510</v>
      </c>
      <c r="D265" s="142" t="s">
        <v>4781</v>
      </c>
      <c r="E265" s="142" t="s">
        <v>4782</v>
      </c>
      <c r="F265" s="147">
        <v>33210</v>
      </c>
      <c r="G265" s="147"/>
      <c r="H265" s="147">
        <v>0</v>
      </c>
      <c r="I265" s="151">
        <f t="shared" si="6"/>
        <v>0</v>
      </c>
      <c r="J265" s="147">
        <f t="shared" si="7"/>
        <v>-33210</v>
      </c>
      <c r="K265" s="152" t="s">
        <v>4694</v>
      </c>
      <c r="L265" s="152"/>
    </row>
    <row r="266" ht="16.15" customHeight="1" spans="1:12">
      <c r="A266" s="142" t="s">
        <v>5447</v>
      </c>
      <c r="B266" s="142">
        <v>127</v>
      </c>
      <c r="C266" s="142" t="s">
        <v>5509</v>
      </c>
      <c r="D266" s="142" t="s">
        <v>4781</v>
      </c>
      <c r="E266" s="142" t="s">
        <v>4782</v>
      </c>
      <c r="F266" s="147">
        <v>33210</v>
      </c>
      <c r="G266" s="147"/>
      <c r="H266" s="147">
        <v>94200</v>
      </c>
      <c r="I266" s="151">
        <f t="shared" si="6"/>
        <v>2.83649503161698</v>
      </c>
      <c r="J266" s="147">
        <f t="shared" si="7"/>
        <v>60990</v>
      </c>
      <c r="K266" s="152" t="s">
        <v>4694</v>
      </c>
      <c r="L266" s="152"/>
    </row>
    <row r="267" ht="16.15" customHeight="1" spans="1:12">
      <c r="A267" s="142" t="s">
        <v>5447</v>
      </c>
      <c r="B267" s="142">
        <v>128</v>
      </c>
      <c r="C267" s="142" t="s">
        <v>5538</v>
      </c>
      <c r="D267" s="142" t="s">
        <v>4781</v>
      </c>
      <c r="E267" s="142" t="s">
        <v>4782</v>
      </c>
      <c r="F267" s="147">
        <v>16605</v>
      </c>
      <c r="G267" s="147"/>
      <c r="H267" s="147">
        <v>0</v>
      </c>
      <c r="I267" s="151">
        <f t="shared" si="6"/>
        <v>0</v>
      </c>
      <c r="J267" s="147">
        <f t="shared" si="7"/>
        <v>-16605</v>
      </c>
      <c r="K267" s="152" t="s">
        <v>4694</v>
      </c>
      <c r="L267" s="152"/>
    </row>
    <row r="268" ht="16.15" customHeight="1" spans="1:12">
      <c r="A268" s="142" t="s">
        <v>5447</v>
      </c>
      <c r="B268" s="142">
        <v>129</v>
      </c>
      <c r="C268" s="142" t="s">
        <v>5539</v>
      </c>
      <c r="D268" s="142" t="s">
        <v>4781</v>
      </c>
      <c r="E268" s="142" t="s">
        <v>4782</v>
      </c>
      <c r="F268" s="147">
        <v>16605</v>
      </c>
      <c r="G268" s="147"/>
      <c r="H268" s="147">
        <v>0</v>
      </c>
      <c r="I268" s="151">
        <f t="shared" si="6"/>
        <v>0</v>
      </c>
      <c r="J268" s="147">
        <f t="shared" si="7"/>
        <v>-16605</v>
      </c>
      <c r="K268" s="152" t="s">
        <v>4694</v>
      </c>
      <c r="L268" s="152"/>
    </row>
    <row r="269" ht="16.15" customHeight="1" spans="1:12">
      <c r="A269" s="142" t="s">
        <v>5447</v>
      </c>
      <c r="B269" s="142">
        <v>130</v>
      </c>
      <c r="C269" s="142" t="s">
        <v>5540</v>
      </c>
      <c r="D269" s="142" t="s">
        <v>4781</v>
      </c>
      <c r="E269" s="142" t="s">
        <v>4782</v>
      </c>
      <c r="F269" s="147">
        <v>16605</v>
      </c>
      <c r="G269" s="147"/>
      <c r="H269" s="147">
        <v>0</v>
      </c>
      <c r="I269" s="151">
        <f t="shared" si="6"/>
        <v>0</v>
      </c>
      <c r="J269" s="147">
        <f t="shared" si="7"/>
        <v>-16605</v>
      </c>
      <c r="K269" s="152" t="s">
        <v>4694</v>
      </c>
      <c r="L269" s="152"/>
    </row>
    <row r="270" ht="16.15" customHeight="1" spans="1:12">
      <c r="A270" s="142" t="s">
        <v>5447</v>
      </c>
      <c r="B270" s="142">
        <v>131</v>
      </c>
      <c r="C270" s="142" t="s">
        <v>5562</v>
      </c>
      <c r="D270" s="142" t="s">
        <v>4781</v>
      </c>
      <c r="E270" s="142" t="s">
        <v>4782</v>
      </c>
      <c r="F270" s="147">
        <v>16605</v>
      </c>
      <c r="G270" s="147"/>
      <c r="H270" s="147">
        <v>45500</v>
      </c>
      <c r="I270" s="151">
        <f t="shared" si="6"/>
        <v>2.74013851249624</v>
      </c>
      <c r="J270" s="147">
        <f t="shared" si="7"/>
        <v>28895</v>
      </c>
      <c r="K270" s="152" t="s">
        <v>4694</v>
      </c>
      <c r="L270" s="152"/>
    </row>
    <row r="271" ht="16.15" customHeight="1" spans="1:12">
      <c r="A271" s="142" t="s">
        <v>5447</v>
      </c>
      <c r="B271" s="142">
        <v>132</v>
      </c>
      <c r="C271" s="142" t="s">
        <v>5505</v>
      </c>
      <c r="D271" s="142" t="s">
        <v>4781</v>
      </c>
      <c r="E271" s="142" t="s">
        <v>4782</v>
      </c>
      <c r="F271" s="147">
        <v>16605</v>
      </c>
      <c r="G271" s="147"/>
      <c r="H271" s="147">
        <v>0</v>
      </c>
      <c r="I271" s="151">
        <f t="shared" si="6"/>
        <v>0</v>
      </c>
      <c r="J271" s="147">
        <f t="shared" si="7"/>
        <v>-16605</v>
      </c>
      <c r="K271" s="152" t="s">
        <v>4694</v>
      </c>
      <c r="L271" s="152"/>
    </row>
    <row r="272" ht="16.15" customHeight="1" spans="1:12">
      <c r="A272" s="142" t="s">
        <v>5447</v>
      </c>
      <c r="B272" s="142">
        <v>133</v>
      </c>
      <c r="C272" s="142" t="s">
        <v>5542</v>
      </c>
      <c r="D272" s="142" t="s">
        <v>4781</v>
      </c>
      <c r="E272" s="142" t="s">
        <v>4782</v>
      </c>
      <c r="F272" s="147">
        <v>16605</v>
      </c>
      <c r="G272" s="147"/>
      <c r="H272" s="147">
        <v>0</v>
      </c>
      <c r="I272" s="151">
        <f t="shared" si="6"/>
        <v>0</v>
      </c>
      <c r="J272" s="147">
        <f t="shared" si="7"/>
        <v>-16605</v>
      </c>
      <c r="K272" s="152" t="s">
        <v>4694</v>
      </c>
      <c r="L272" s="152"/>
    </row>
    <row r="273" ht="16.15" customHeight="1" spans="1:12">
      <c r="A273" s="142" t="s">
        <v>5447</v>
      </c>
      <c r="B273" s="142">
        <v>134</v>
      </c>
      <c r="C273" s="142" t="s">
        <v>5504</v>
      </c>
      <c r="D273" s="142" t="s">
        <v>4781</v>
      </c>
      <c r="E273" s="142" t="s">
        <v>4782</v>
      </c>
      <c r="F273" s="147">
        <v>16605</v>
      </c>
      <c r="G273" s="147"/>
      <c r="H273" s="147">
        <v>0</v>
      </c>
      <c r="I273" s="151">
        <f t="shared" si="6"/>
        <v>0</v>
      </c>
      <c r="J273" s="147">
        <f t="shared" si="7"/>
        <v>-16605</v>
      </c>
      <c r="K273" s="152" t="s">
        <v>4694</v>
      </c>
      <c r="L273" s="152"/>
    </row>
    <row r="274" ht="16.15" customHeight="1" spans="1:12">
      <c r="A274" s="142" t="s">
        <v>5447</v>
      </c>
      <c r="B274" s="142">
        <v>135</v>
      </c>
      <c r="C274" s="142" t="s">
        <v>5543</v>
      </c>
      <c r="D274" s="142" t="s">
        <v>4781</v>
      </c>
      <c r="E274" s="142" t="s">
        <v>4782</v>
      </c>
      <c r="F274" s="147">
        <v>16605</v>
      </c>
      <c r="G274" s="147"/>
      <c r="H274" s="147">
        <v>0</v>
      </c>
      <c r="I274" s="151">
        <f t="shared" si="6"/>
        <v>0</v>
      </c>
      <c r="J274" s="147">
        <f t="shared" si="7"/>
        <v>-16605</v>
      </c>
      <c r="K274" s="152" t="s">
        <v>4694</v>
      </c>
      <c r="L274" s="152"/>
    </row>
    <row r="275" ht="16.15" customHeight="1" spans="1:12">
      <c r="A275" s="142" t="s">
        <v>5447</v>
      </c>
      <c r="B275" s="142">
        <v>136</v>
      </c>
      <c r="C275" s="142" t="s">
        <v>5544</v>
      </c>
      <c r="D275" s="142" t="s">
        <v>4781</v>
      </c>
      <c r="E275" s="142" t="s">
        <v>4782</v>
      </c>
      <c r="F275" s="147">
        <v>33210</v>
      </c>
      <c r="G275" s="147"/>
      <c r="H275" s="147">
        <v>0</v>
      </c>
      <c r="I275" s="151">
        <f t="shared" si="6"/>
        <v>0</v>
      </c>
      <c r="J275" s="147">
        <f t="shared" si="7"/>
        <v>-33210</v>
      </c>
      <c r="K275" s="152" t="s">
        <v>4694</v>
      </c>
      <c r="L275" s="152"/>
    </row>
    <row r="276" ht="16.15" customHeight="1" spans="1:12">
      <c r="A276" s="142" t="s">
        <v>5447</v>
      </c>
      <c r="B276" s="142">
        <v>137</v>
      </c>
      <c r="C276" s="142" t="s">
        <v>5545</v>
      </c>
      <c r="D276" s="142" t="s">
        <v>4781</v>
      </c>
      <c r="E276" s="142" t="s">
        <v>4782</v>
      </c>
      <c r="F276" s="147">
        <v>33210</v>
      </c>
      <c r="G276" s="147"/>
      <c r="H276" s="147">
        <v>0</v>
      </c>
      <c r="I276" s="151">
        <f t="shared" si="6"/>
        <v>0</v>
      </c>
      <c r="J276" s="147">
        <f t="shared" si="7"/>
        <v>-33210</v>
      </c>
      <c r="K276" s="152" t="s">
        <v>4694</v>
      </c>
      <c r="L276" s="152"/>
    </row>
    <row r="277" ht="16.15" customHeight="1" spans="1:12">
      <c r="A277" s="142" t="s">
        <v>5447</v>
      </c>
      <c r="B277" s="142">
        <v>138</v>
      </c>
      <c r="C277" s="142" t="s">
        <v>5510</v>
      </c>
      <c r="D277" s="142" t="s">
        <v>4781</v>
      </c>
      <c r="E277" s="142" t="s">
        <v>4782</v>
      </c>
      <c r="F277" s="147">
        <v>33210</v>
      </c>
      <c r="G277" s="147"/>
      <c r="H277" s="147">
        <v>0</v>
      </c>
      <c r="I277" s="151">
        <f t="shared" si="6"/>
        <v>0</v>
      </c>
      <c r="J277" s="147">
        <f t="shared" si="7"/>
        <v>-33210</v>
      </c>
      <c r="K277" s="152" t="s">
        <v>4694</v>
      </c>
      <c r="L277" s="152"/>
    </row>
    <row r="278" ht="16.15" customHeight="1" spans="1:12">
      <c r="A278" s="142" t="s">
        <v>5447</v>
      </c>
      <c r="B278" s="142">
        <v>139</v>
      </c>
      <c r="C278" s="142" t="s">
        <v>5509</v>
      </c>
      <c r="D278" s="142" t="s">
        <v>4781</v>
      </c>
      <c r="E278" s="142" t="s">
        <v>4782</v>
      </c>
      <c r="F278" s="147">
        <v>33210</v>
      </c>
      <c r="G278" s="147"/>
      <c r="H278" s="147">
        <v>0</v>
      </c>
      <c r="I278" s="151">
        <f t="shared" si="6"/>
        <v>0</v>
      </c>
      <c r="J278" s="147">
        <f t="shared" si="7"/>
        <v>-33210</v>
      </c>
      <c r="K278" s="152" t="s">
        <v>4694</v>
      </c>
      <c r="L278" s="152"/>
    </row>
    <row r="279" ht="16.15" customHeight="1" spans="1:12">
      <c r="A279" s="142" t="s">
        <v>5447</v>
      </c>
      <c r="B279" s="142">
        <v>140</v>
      </c>
      <c r="C279" s="142" t="s">
        <v>5546</v>
      </c>
      <c r="D279" s="142" t="s">
        <v>4781</v>
      </c>
      <c r="E279" s="142" t="s">
        <v>4782</v>
      </c>
      <c r="F279" s="147">
        <v>33210</v>
      </c>
      <c r="G279" s="147"/>
      <c r="H279" s="147">
        <v>0</v>
      </c>
      <c r="I279" s="151">
        <f t="shared" si="6"/>
        <v>0</v>
      </c>
      <c r="J279" s="147">
        <f t="shared" si="7"/>
        <v>-33210</v>
      </c>
      <c r="K279" s="152" t="s">
        <v>4694</v>
      </c>
      <c r="L279" s="152"/>
    </row>
    <row r="280" ht="16.15" customHeight="1" spans="1:12">
      <c r="A280" s="142" t="s">
        <v>5447</v>
      </c>
      <c r="B280" s="142">
        <v>141</v>
      </c>
      <c r="C280" s="142" t="s">
        <v>5547</v>
      </c>
      <c r="D280" s="142" t="s">
        <v>4781</v>
      </c>
      <c r="E280" s="142" t="s">
        <v>4782</v>
      </c>
      <c r="F280" s="147">
        <v>33210</v>
      </c>
      <c r="G280" s="147"/>
      <c r="H280" s="147">
        <v>0</v>
      </c>
      <c r="I280" s="151">
        <f t="shared" si="6"/>
        <v>0</v>
      </c>
      <c r="J280" s="147">
        <f t="shared" si="7"/>
        <v>-33210</v>
      </c>
      <c r="K280" s="152" t="s">
        <v>4694</v>
      </c>
      <c r="L280" s="152"/>
    </row>
    <row r="281" ht="16.15" customHeight="1" spans="1:12">
      <c r="A281" s="142" t="s">
        <v>5447</v>
      </c>
      <c r="B281" s="142">
        <v>142</v>
      </c>
      <c r="C281" s="142" t="s">
        <v>5548</v>
      </c>
      <c r="D281" s="142" t="s">
        <v>4781</v>
      </c>
      <c r="E281" s="142" t="s">
        <v>4782</v>
      </c>
      <c r="F281" s="147">
        <v>33210</v>
      </c>
      <c r="G281" s="147"/>
      <c r="H281" s="147">
        <v>0</v>
      </c>
      <c r="I281" s="151">
        <f t="shared" si="6"/>
        <v>0</v>
      </c>
      <c r="J281" s="147">
        <f t="shared" si="7"/>
        <v>-33210</v>
      </c>
      <c r="K281" s="152" t="s">
        <v>4694</v>
      </c>
      <c r="L281" s="152"/>
    </row>
    <row r="282" ht="16.15" customHeight="1" spans="1:12">
      <c r="A282" s="142" t="s">
        <v>5447</v>
      </c>
      <c r="B282" s="142">
        <v>143</v>
      </c>
      <c r="C282" s="142" t="s">
        <v>5549</v>
      </c>
      <c r="D282" s="142" t="s">
        <v>4781</v>
      </c>
      <c r="E282" s="142" t="s">
        <v>4782</v>
      </c>
      <c r="F282" s="147">
        <v>33210</v>
      </c>
      <c r="G282" s="147"/>
      <c r="H282" s="147">
        <v>0</v>
      </c>
      <c r="I282" s="151">
        <f t="shared" si="6"/>
        <v>0</v>
      </c>
      <c r="J282" s="147">
        <f t="shared" si="7"/>
        <v>-33210</v>
      </c>
      <c r="K282" s="152" t="s">
        <v>4694</v>
      </c>
      <c r="L282" s="152"/>
    </row>
    <row r="283" ht="16.15" customHeight="1" spans="1:12">
      <c r="A283" s="142" t="s">
        <v>5447</v>
      </c>
      <c r="B283" s="142">
        <v>144</v>
      </c>
      <c r="C283" s="142" t="s">
        <v>5550</v>
      </c>
      <c r="D283" s="142" t="s">
        <v>4781</v>
      </c>
      <c r="E283" s="142" t="s">
        <v>4782</v>
      </c>
      <c r="F283" s="147">
        <v>33210</v>
      </c>
      <c r="G283" s="147"/>
      <c r="H283" s="147">
        <v>0</v>
      </c>
      <c r="I283" s="151">
        <f t="shared" si="6"/>
        <v>0</v>
      </c>
      <c r="J283" s="147">
        <f t="shared" si="7"/>
        <v>-33210</v>
      </c>
      <c r="K283" s="152" t="s">
        <v>4694</v>
      </c>
      <c r="L283" s="152"/>
    </row>
    <row r="284" ht="16.15" customHeight="1" spans="1:12">
      <c r="A284" s="142" t="s">
        <v>5447</v>
      </c>
      <c r="B284" s="142">
        <v>145</v>
      </c>
      <c r="C284" s="142" t="s">
        <v>5551</v>
      </c>
      <c r="D284" s="142" t="s">
        <v>4781</v>
      </c>
      <c r="E284" s="142" t="s">
        <v>4782</v>
      </c>
      <c r="F284" s="147">
        <v>33210</v>
      </c>
      <c r="G284" s="147"/>
      <c r="H284" s="147">
        <v>0</v>
      </c>
      <c r="I284" s="151">
        <f t="shared" si="6"/>
        <v>0</v>
      </c>
      <c r="J284" s="147">
        <f t="shared" si="7"/>
        <v>-33210</v>
      </c>
      <c r="K284" s="152" t="s">
        <v>4694</v>
      </c>
      <c r="L284" s="152"/>
    </row>
    <row r="285" ht="16.15" customHeight="1" spans="1:12">
      <c r="A285" s="142" t="s">
        <v>5447</v>
      </c>
      <c r="B285" s="142">
        <v>146</v>
      </c>
      <c r="C285" s="142" t="s">
        <v>5553</v>
      </c>
      <c r="D285" s="142" t="s">
        <v>4781</v>
      </c>
      <c r="E285" s="142" t="s">
        <v>4782</v>
      </c>
      <c r="F285" s="147">
        <v>33210</v>
      </c>
      <c r="G285" s="147"/>
      <c r="H285" s="147">
        <v>0</v>
      </c>
      <c r="I285" s="151">
        <f t="shared" si="6"/>
        <v>0</v>
      </c>
      <c r="J285" s="147">
        <f t="shared" si="7"/>
        <v>-33210</v>
      </c>
      <c r="K285" s="152" t="s">
        <v>4694</v>
      </c>
      <c r="L285" s="152"/>
    </row>
    <row r="286" ht="16.15" customHeight="1" spans="1:12">
      <c r="A286" s="142" t="s">
        <v>5447</v>
      </c>
      <c r="B286" s="142">
        <v>147</v>
      </c>
      <c r="C286" s="142" t="s">
        <v>5563</v>
      </c>
      <c r="D286" s="142" t="s">
        <v>4781</v>
      </c>
      <c r="E286" s="142" t="s">
        <v>4782</v>
      </c>
      <c r="F286" s="147">
        <v>33210</v>
      </c>
      <c r="G286" s="147"/>
      <c r="H286" s="147">
        <v>109900</v>
      </c>
      <c r="I286" s="151">
        <f t="shared" si="6"/>
        <v>3.30924420355315</v>
      </c>
      <c r="J286" s="147">
        <f t="shared" si="7"/>
        <v>76690</v>
      </c>
      <c r="K286" s="152" t="s">
        <v>4694</v>
      </c>
      <c r="L286" s="152"/>
    </row>
    <row r="287" ht="16.15" customHeight="1" spans="1:12">
      <c r="A287" s="142" t="s">
        <v>5447</v>
      </c>
      <c r="B287" s="142">
        <v>148</v>
      </c>
      <c r="C287" s="142" t="s">
        <v>5564</v>
      </c>
      <c r="D287" s="142" t="s">
        <v>4781</v>
      </c>
      <c r="E287" s="142" t="s">
        <v>4782</v>
      </c>
      <c r="F287" s="147">
        <v>33210</v>
      </c>
      <c r="G287" s="147"/>
      <c r="H287" s="147">
        <v>86300</v>
      </c>
      <c r="I287" s="151">
        <f t="shared" si="6"/>
        <v>2.59861487503764</v>
      </c>
      <c r="J287" s="147">
        <f t="shared" si="7"/>
        <v>53090</v>
      </c>
      <c r="K287" s="152" t="s">
        <v>4694</v>
      </c>
      <c r="L287" s="152"/>
    </row>
    <row r="288" ht="16.15" customHeight="1" spans="1:12">
      <c r="A288" s="142" t="s">
        <v>5447</v>
      </c>
      <c r="B288" s="142">
        <v>149</v>
      </c>
      <c r="C288" s="142" t="s">
        <v>5557</v>
      </c>
      <c r="D288" s="142" t="s">
        <v>4781</v>
      </c>
      <c r="E288" s="142" t="s">
        <v>4782</v>
      </c>
      <c r="F288" s="147">
        <v>33210</v>
      </c>
      <c r="G288" s="147"/>
      <c r="H288" s="147">
        <v>0</v>
      </c>
      <c r="I288" s="151">
        <f t="shared" si="6"/>
        <v>0</v>
      </c>
      <c r="J288" s="147">
        <f t="shared" si="7"/>
        <v>-33210</v>
      </c>
      <c r="K288" s="152" t="s">
        <v>4694</v>
      </c>
      <c r="L288" s="152"/>
    </row>
    <row r="289" ht="16.15" customHeight="1" spans="1:12">
      <c r="A289" s="142" t="s">
        <v>5447</v>
      </c>
      <c r="B289" s="142">
        <v>150</v>
      </c>
      <c r="C289" s="142" t="s">
        <v>5558</v>
      </c>
      <c r="D289" s="142" t="s">
        <v>4781</v>
      </c>
      <c r="E289" s="142" t="s">
        <v>4782</v>
      </c>
      <c r="F289" s="147">
        <v>33210</v>
      </c>
      <c r="G289" s="147"/>
      <c r="H289" s="147">
        <v>0</v>
      </c>
      <c r="I289" s="151">
        <f t="shared" si="6"/>
        <v>0</v>
      </c>
      <c r="J289" s="147">
        <f t="shared" si="7"/>
        <v>-33210</v>
      </c>
      <c r="K289" s="152" t="s">
        <v>4694</v>
      </c>
      <c r="L289" s="152"/>
    </row>
    <row r="290" ht="16.15" customHeight="1" spans="1:12">
      <c r="A290" s="142" t="s">
        <v>5447</v>
      </c>
      <c r="B290" s="142">
        <v>151</v>
      </c>
      <c r="C290" s="142" t="s">
        <v>5559</v>
      </c>
      <c r="D290" s="142" t="s">
        <v>4781</v>
      </c>
      <c r="E290" s="142" t="s">
        <v>4782</v>
      </c>
      <c r="F290" s="147">
        <v>33210</v>
      </c>
      <c r="G290" s="147"/>
      <c r="H290" s="147">
        <v>0</v>
      </c>
      <c r="I290" s="151">
        <f t="shared" si="6"/>
        <v>0</v>
      </c>
      <c r="J290" s="147">
        <f t="shared" si="7"/>
        <v>-33210</v>
      </c>
      <c r="K290" s="152" t="s">
        <v>4694</v>
      </c>
      <c r="L290" s="152"/>
    </row>
    <row r="291" ht="16.15" customHeight="1" spans="1:12">
      <c r="A291" s="142" t="s">
        <v>5447</v>
      </c>
      <c r="B291" s="142">
        <v>152</v>
      </c>
      <c r="C291" s="142" t="s">
        <v>5560</v>
      </c>
      <c r="D291" s="142" t="s">
        <v>4781</v>
      </c>
      <c r="E291" s="142" t="s">
        <v>4782</v>
      </c>
      <c r="F291" s="147">
        <v>33210</v>
      </c>
      <c r="G291" s="147"/>
      <c r="H291" s="147">
        <v>7800</v>
      </c>
      <c r="I291" s="151">
        <f t="shared" si="6"/>
        <v>0.23486901535682</v>
      </c>
      <c r="J291" s="147">
        <f t="shared" si="7"/>
        <v>-25410</v>
      </c>
      <c r="K291" s="152" t="s">
        <v>4694</v>
      </c>
      <c r="L291" s="152"/>
    </row>
    <row r="292" ht="16.15" customHeight="1" spans="1:12">
      <c r="A292" s="142" t="s">
        <v>5447</v>
      </c>
      <c r="B292" s="142">
        <v>153</v>
      </c>
      <c r="C292" s="142" t="s">
        <v>5561</v>
      </c>
      <c r="D292" s="142" t="s">
        <v>4781</v>
      </c>
      <c r="E292" s="142" t="s">
        <v>4782</v>
      </c>
      <c r="F292" s="147">
        <v>3321</v>
      </c>
      <c r="G292" s="147"/>
      <c r="H292" s="147">
        <v>0</v>
      </c>
      <c r="I292" s="151">
        <f t="shared" si="6"/>
        <v>0</v>
      </c>
      <c r="J292" s="147">
        <f t="shared" si="7"/>
        <v>-3321</v>
      </c>
      <c r="K292" s="152" t="s">
        <v>4694</v>
      </c>
      <c r="L292" s="152"/>
    </row>
    <row r="293" ht="16.15" customHeight="1" spans="1:12">
      <c r="A293" s="142" t="s">
        <v>5447</v>
      </c>
      <c r="B293" s="142">
        <v>154</v>
      </c>
      <c r="C293" s="142" t="s">
        <v>5521</v>
      </c>
      <c r="D293" s="142" t="s">
        <v>4781</v>
      </c>
      <c r="E293" s="142" t="s">
        <v>4782</v>
      </c>
      <c r="F293" s="147">
        <v>33210</v>
      </c>
      <c r="G293" s="147"/>
      <c r="H293" s="147">
        <v>0</v>
      </c>
      <c r="I293" s="151">
        <f t="shared" si="6"/>
        <v>0</v>
      </c>
      <c r="J293" s="147">
        <f t="shared" si="7"/>
        <v>-33210</v>
      </c>
      <c r="K293" s="152" t="s">
        <v>4694</v>
      </c>
      <c r="L293" s="152"/>
    </row>
    <row r="294" ht="16.15" customHeight="1" spans="1:12">
      <c r="A294" s="142" t="s">
        <v>5447</v>
      </c>
      <c r="B294" s="142">
        <v>155</v>
      </c>
      <c r="C294" s="142" t="s">
        <v>5530</v>
      </c>
      <c r="D294" s="142" t="s">
        <v>4781</v>
      </c>
      <c r="E294" s="142" t="s">
        <v>4782</v>
      </c>
      <c r="F294" s="147">
        <v>33210</v>
      </c>
      <c r="G294" s="147"/>
      <c r="H294" s="147">
        <v>0</v>
      </c>
      <c r="I294" s="151">
        <f t="shared" si="6"/>
        <v>0</v>
      </c>
      <c r="J294" s="147">
        <f t="shared" si="7"/>
        <v>-33210</v>
      </c>
      <c r="K294" s="152" t="s">
        <v>4694</v>
      </c>
      <c r="L294" s="152"/>
    </row>
    <row r="295" ht="16.15" customHeight="1" spans="1:12">
      <c r="A295" s="142" t="s">
        <v>5447</v>
      </c>
      <c r="B295" s="142">
        <v>156</v>
      </c>
      <c r="C295" s="142" t="s">
        <v>5531</v>
      </c>
      <c r="D295" s="142" t="s">
        <v>4781</v>
      </c>
      <c r="E295" s="142" t="s">
        <v>4782</v>
      </c>
      <c r="F295" s="147">
        <v>16605</v>
      </c>
      <c r="G295" s="147"/>
      <c r="H295" s="147">
        <v>0</v>
      </c>
      <c r="I295" s="151">
        <f t="shared" si="6"/>
        <v>0</v>
      </c>
      <c r="J295" s="147">
        <f t="shared" si="7"/>
        <v>-16605</v>
      </c>
      <c r="K295" s="152" t="s">
        <v>4694</v>
      </c>
      <c r="L295" s="152"/>
    </row>
    <row r="296" ht="16.15" customHeight="1" spans="1:12">
      <c r="A296" s="142" t="s">
        <v>5447</v>
      </c>
      <c r="B296" s="142">
        <v>157</v>
      </c>
      <c r="C296" s="142" t="s">
        <v>5510</v>
      </c>
      <c r="D296" s="142" t="s">
        <v>4781</v>
      </c>
      <c r="E296" s="142" t="s">
        <v>4782</v>
      </c>
      <c r="F296" s="147">
        <v>16605</v>
      </c>
      <c r="G296" s="147"/>
      <c r="H296" s="147">
        <v>0</v>
      </c>
      <c r="I296" s="151">
        <f t="shared" si="6"/>
        <v>0</v>
      </c>
      <c r="J296" s="147">
        <f t="shared" si="7"/>
        <v>-16605</v>
      </c>
      <c r="K296" s="152" t="s">
        <v>4694</v>
      </c>
      <c r="L296" s="152"/>
    </row>
    <row r="297" ht="16.15" customHeight="1" spans="1:12">
      <c r="A297" s="142" t="s">
        <v>5447</v>
      </c>
      <c r="B297" s="142">
        <v>158</v>
      </c>
      <c r="C297" s="142" t="s">
        <v>5509</v>
      </c>
      <c r="D297" s="142" t="s">
        <v>4781</v>
      </c>
      <c r="E297" s="142" t="s">
        <v>4782</v>
      </c>
      <c r="F297" s="147">
        <v>33210</v>
      </c>
      <c r="G297" s="147"/>
      <c r="H297" s="147">
        <v>0</v>
      </c>
      <c r="I297" s="151">
        <f t="shared" si="6"/>
        <v>0</v>
      </c>
      <c r="J297" s="147">
        <f t="shared" si="7"/>
        <v>-33210</v>
      </c>
      <c r="K297" s="152" t="s">
        <v>4694</v>
      </c>
      <c r="L297" s="152"/>
    </row>
    <row r="298" ht="16.15" customHeight="1" spans="1:12">
      <c r="A298" s="142" t="s">
        <v>5447</v>
      </c>
      <c r="B298" s="142">
        <v>159</v>
      </c>
      <c r="C298" s="142" t="s">
        <v>5565</v>
      </c>
      <c r="D298" s="142" t="s">
        <v>4781</v>
      </c>
      <c r="E298" s="142" t="s">
        <v>4782</v>
      </c>
      <c r="F298" s="147">
        <v>33210</v>
      </c>
      <c r="G298" s="147"/>
      <c r="H298" s="147">
        <v>37700</v>
      </c>
      <c r="I298" s="151">
        <f t="shared" si="6"/>
        <v>1.1352002408913</v>
      </c>
      <c r="J298" s="147">
        <f t="shared" si="7"/>
        <v>4490</v>
      </c>
      <c r="K298" s="152" t="s">
        <v>4694</v>
      </c>
      <c r="L298" s="152"/>
    </row>
    <row r="299" ht="16.15" customHeight="1" spans="1:12">
      <c r="A299" s="142" t="s">
        <v>5447</v>
      </c>
      <c r="B299" s="142">
        <v>160</v>
      </c>
      <c r="C299" s="142" t="s">
        <v>5566</v>
      </c>
      <c r="D299" s="142" t="s">
        <v>4781</v>
      </c>
      <c r="E299" s="142" t="s">
        <v>4782</v>
      </c>
      <c r="F299" s="147">
        <v>33210</v>
      </c>
      <c r="G299" s="147"/>
      <c r="H299" s="147">
        <v>20400</v>
      </c>
      <c r="I299" s="151">
        <f t="shared" si="6"/>
        <v>0.614272809394761</v>
      </c>
      <c r="J299" s="147">
        <f t="shared" si="7"/>
        <v>-12810</v>
      </c>
      <c r="K299" s="152" t="s">
        <v>4694</v>
      </c>
      <c r="L299" s="152"/>
    </row>
    <row r="300" ht="16.15" customHeight="1" spans="1:12">
      <c r="A300" s="142" t="s">
        <v>5447</v>
      </c>
      <c r="B300" s="142">
        <v>161</v>
      </c>
      <c r="C300" s="142" t="s">
        <v>5567</v>
      </c>
      <c r="D300" s="142" t="s">
        <v>4781</v>
      </c>
      <c r="E300" s="142" t="s">
        <v>4782</v>
      </c>
      <c r="F300" s="147">
        <v>33210</v>
      </c>
      <c r="G300" s="147"/>
      <c r="H300" s="147">
        <v>80000</v>
      </c>
      <c r="I300" s="151">
        <f t="shared" si="6"/>
        <v>2.40891297801867</v>
      </c>
      <c r="J300" s="147">
        <f t="shared" si="7"/>
        <v>46790</v>
      </c>
      <c r="K300" s="152" t="s">
        <v>4694</v>
      </c>
      <c r="L300" s="152"/>
    </row>
    <row r="301" ht="16.15" customHeight="1" spans="1:12">
      <c r="A301" s="142" t="s">
        <v>5447</v>
      </c>
      <c r="B301" s="142">
        <v>162</v>
      </c>
      <c r="C301" s="142" t="s">
        <v>5568</v>
      </c>
      <c r="D301" s="142" t="s">
        <v>4781</v>
      </c>
      <c r="E301" s="142" t="s">
        <v>4782</v>
      </c>
      <c r="F301" s="147">
        <v>33210</v>
      </c>
      <c r="G301" s="147"/>
      <c r="H301" s="147">
        <v>75300</v>
      </c>
      <c r="I301" s="151">
        <f t="shared" si="6"/>
        <v>2.26738934056007</v>
      </c>
      <c r="J301" s="147">
        <f t="shared" si="7"/>
        <v>42090</v>
      </c>
      <c r="K301" s="152" t="s">
        <v>4694</v>
      </c>
      <c r="L301" s="152"/>
    </row>
    <row r="302" ht="16.15" customHeight="1" spans="1:12">
      <c r="A302" s="142" t="s">
        <v>5447</v>
      </c>
      <c r="B302" s="142">
        <v>163</v>
      </c>
      <c r="C302" s="142" t="s">
        <v>5569</v>
      </c>
      <c r="D302" s="142" t="s">
        <v>4781</v>
      </c>
      <c r="E302" s="142" t="s">
        <v>4782</v>
      </c>
      <c r="F302" s="147">
        <v>1660.5</v>
      </c>
      <c r="G302" s="147"/>
      <c r="H302" s="147">
        <v>0</v>
      </c>
      <c r="I302" s="151">
        <f t="shared" si="6"/>
        <v>0</v>
      </c>
      <c r="J302" s="147">
        <f t="shared" si="7"/>
        <v>-1660.5</v>
      </c>
      <c r="K302" s="152" t="s">
        <v>4694</v>
      </c>
      <c r="L302" s="152"/>
    </row>
    <row r="303" ht="16.15" customHeight="1" spans="1:12">
      <c r="A303" s="142" t="s">
        <v>5447</v>
      </c>
      <c r="B303" s="142">
        <v>164</v>
      </c>
      <c r="C303" s="142" t="s">
        <v>5570</v>
      </c>
      <c r="D303" s="142" t="s">
        <v>4781</v>
      </c>
      <c r="E303" s="142" t="s">
        <v>4782</v>
      </c>
      <c r="F303" s="147">
        <v>1660.5</v>
      </c>
      <c r="G303" s="147"/>
      <c r="H303" s="147">
        <v>0</v>
      </c>
      <c r="I303" s="151">
        <f t="shared" si="6"/>
        <v>0</v>
      </c>
      <c r="J303" s="147">
        <f t="shared" si="7"/>
        <v>-1660.5</v>
      </c>
      <c r="K303" s="152" t="s">
        <v>4694</v>
      </c>
      <c r="L303" s="152"/>
    </row>
    <row r="304" ht="16.15" customHeight="1" spans="1:12">
      <c r="A304" s="142" t="s">
        <v>5447</v>
      </c>
      <c r="B304" s="142">
        <v>165</v>
      </c>
      <c r="C304" s="142" t="s">
        <v>5571</v>
      </c>
      <c r="D304" s="142" t="s">
        <v>4781</v>
      </c>
      <c r="E304" s="142" t="s">
        <v>4782</v>
      </c>
      <c r="F304" s="147">
        <v>1660.5</v>
      </c>
      <c r="G304" s="147"/>
      <c r="H304" s="147">
        <v>0</v>
      </c>
      <c r="I304" s="151">
        <f t="shared" si="6"/>
        <v>0</v>
      </c>
      <c r="J304" s="147">
        <f t="shared" si="7"/>
        <v>-1660.5</v>
      </c>
      <c r="K304" s="152" t="s">
        <v>4694</v>
      </c>
      <c r="L304" s="152"/>
    </row>
    <row r="305" ht="16.15" customHeight="1" spans="1:12">
      <c r="A305" s="142" t="s">
        <v>5447</v>
      </c>
      <c r="B305" s="142">
        <v>166</v>
      </c>
      <c r="C305" s="142" t="s">
        <v>5572</v>
      </c>
      <c r="D305" s="142" t="s">
        <v>4781</v>
      </c>
      <c r="E305" s="142" t="s">
        <v>4782</v>
      </c>
      <c r="F305" s="147">
        <v>1660.5</v>
      </c>
      <c r="G305" s="147"/>
      <c r="H305" s="147">
        <v>0</v>
      </c>
      <c r="I305" s="151">
        <f t="shared" si="6"/>
        <v>0</v>
      </c>
      <c r="J305" s="147">
        <f t="shared" si="7"/>
        <v>-1660.5</v>
      </c>
      <c r="K305" s="152" t="s">
        <v>4694</v>
      </c>
      <c r="L305" s="152"/>
    </row>
    <row r="306" ht="16.15" customHeight="1" spans="1:12">
      <c r="A306" s="142" t="s">
        <v>5447</v>
      </c>
      <c r="B306" s="142">
        <v>167</v>
      </c>
      <c r="C306" s="142" t="s">
        <v>5573</v>
      </c>
      <c r="D306" s="142" t="s">
        <v>4781</v>
      </c>
      <c r="E306" s="142" t="s">
        <v>4782</v>
      </c>
      <c r="F306" s="147">
        <v>66420</v>
      </c>
      <c r="G306" s="147"/>
      <c r="H306" s="147">
        <v>220</v>
      </c>
      <c r="I306" s="151">
        <f t="shared" si="6"/>
        <v>0.00331225534477567</v>
      </c>
      <c r="J306" s="147">
        <f t="shared" si="7"/>
        <v>-66200</v>
      </c>
      <c r="K306" s="152" t="s">
        <v>4694</v>
      </c>
      <c r="L306" s="152"/>
    </row>
    <row r="307" ht="16.15" customHeight="1" spans="1:12">
      <c r="A307" s="142" t="s">
        <v>5447</v>
      </c>
      <c r="B307" s="142">
        <v>168</v>
      </c>
      <c r="C307" s="142" t="s">
        <v>5574</v>
      </c>
      <c r="D307" s="142" t="s">
        <v>4781</v>
      </c>
      <c r="E307" s="142" t="s">
        <v>4782</v>
      </c>
      <c r="F307" s="147">
        <v>66420</v>
      </c>
      <c r="G307" s="147"/>
      <c r="H307" s="147">
        <v>58100</v>
      </c>
      <c r="I307" s="151">
        <f t="shared" si="6"/>
        <v>0.874736525143029</v>
      </c>
      <c r="J307" s="147">
        <f t="shared" si="7"/>
        <v>-8320</v>
      </c>
      <c r="K307" s="152" t="s">
        <v>4694</v>
      </c>
      <c r="L307" s="152"/>
    </row>
    <row r="308" ht="16.15" customHeight="1" spans="1:12">
      <c r="A308" s="142" t="s">
        <v>5447</v>
      </c>
      <c r="B308" s="142">
        <v>169</v>
      </c>
      <c r="C308" s="142" t="s">
        <v>5575</v>
      </c>
      <c r="D308" s="142" t="s">
        <v>4781</v>
      </c>
      <c r="E308" s="142" t="s">
        <v>4782</v>
      </c>
      <c r="F308" s="147">
        <v>66420</v>
      </c>
      <c r="G308" s="147"/>
      <c r="H308" s="147">
        <v>15700</v>
      </c>
      <c r="I308" s="151">
        <f t="shared" si="6"/>
        <v>0.236374585968082</v>
      </c>
      <c r="J308" s="147">
        <f t="shared" si="7"/>
        <v>-50720</v>
      </c>
      <c r="K308" s="152" t="s">
        <v>4694</v>
      </c>
      <c r="L308" s="152"/>
    </row>
    <row r="309" ht="16.15" customHeight="1" spans="1:12">
      <c r="A309" s="142" t="s">
        <v>5447</v>
      </c>
      <c r="B309" s="142">
        <v>170</v>
      </c>
      <c r="C309" s="142" t="s">
        <v>5576</v>
      </c>
      <c r="D309" s="142" t="s">
        <v>4781</v>
      </c>
      <c r="E309" s="142" t="s">
        <v>4782</v>
      </c>
      <c r="F309" s="147">
        <v>33210</v>
      </c>
      <c r="G309" s="147"/>
      <c r="H309" s="147">
        <v>135000</v>
      </c>
      <c r="I309" s="151">
        <f t="shared" si="6"/>
        <v>4.0650406504065</v>
      </c>
      <c r="J309" s="147">
        <f t="shared" si="7"/>
        <v>101790</v>
      </c>
      <c r="K309" s="152" t="s">
        <v>4694</v>
      </c>
      <c r="L309" s="152"/>
    </row>
    <row r="310" ht="16.15" customHeight="1" spans="1:12">
      <c r="A310" s="142" t="s">
        <v>5447</v>
      </c>
      <c r="B310" s="142">
        <v>171</v>
      </c>
      <c r="C310" s="142" t="s">
        <v>5577</v>
      </c>
      <c r="D310" s="142" t="s">
        <v>4781</v>
      </c>
      <c r="E310" s="142" t="s">
        <v>4782</v>
      </c>
      <c r="F310" s="147">
        <v>66420</v>
      </c>
      <c r="G310" s="147"/>
      <c r="H310" s="147">
        <v>28300</v>
      </c>
      <c r="I310" s="151">
        <f t="shared" si="6"/>
        <v>0.426076482987052</v>
      </c>
      <c r="J310" s="147">
        <f t="shared" si="7"/>
        <v>-38120</v>
      </c>
      <c r="K310" s="152" t="s">
        <v>4694</v>
      </c>
      <c r="L310" s="152"/>
    </row>
    <row r="311" ht="16.15" customHeight="1" spans="1:12">
      <c r="A311" s="142" t="s">
        <v>5447</v>
      </c>
      <c r="B311" s="142">
        <v>172</v>
      </c>
      <c r="C311" s="142" t="s">
        <v>5578</v>
      </c>
      <c r="D311" s="142" t="s">
        <v>4781</v>
      </c>
      <c r="E311" s="142" t="s">
        <v>4782</v>
      </c>
      <c r="F311" s="147">
        <v>66420</v>
      </c>
      <c r="G311" s="147"/>
      <c r="H311" s="147">
        <v>42400</v>
      </c>
      <c r="I311" s="151">
        <f t="shared" si="6"/>
        <v>0.638361939174947</v>
      </c>
      <c r="J311" s="147">
        <f t="shared" si="7"/>
        <v>-24020</v>
      </c>
      <c r="K311" s="152" t="s">
        <v>4694</v>
      </c>
      <c r="L311" s="152"/>
    </row>
    <row r="312" ht="16.15" customHeight="1" spans="1:12">
      <c r="A312" s="142" t="s">
        <v>5447</v>
      </c>
      <c r="B312" s="142">
        <v>173</v>
      </c>
      <c r="C312" s="142" t="s">
        <v>5579</v>
      </c>
      <c r="D312" s="142" t="s">
        <v>4781</v>
      </c>
      <c r="E312" s="142" t="s">
        <v>4782</v>
      </c>
      <c r="F312" s="147">
        <v>66420</v>
      </c>
      <c r="G312" s="147"/>
      <c r="H312" s="147">
        <v>47100</v>
      </c>
      <c r="I312" s="151">
        <f t="shared" si="6"/>
        <v>0.709123757904246</v>
      </c>
      <c r="J312" s="147">
        <f t="shared" si="7"/>
        <v>-19320</v>
      </c>
      <c r="K312" s="152" t="s">
        <v>4694</v>
      </c>
      <c r="L312" s="152"/>
    </row>
    <row r="313" ht="16.15" customHeight="1" spans="1:12">
      <c r="A313" s="142" t="s">
        <v>5447</v>
      </c>
      <c r="B313" s="142">
        <v>174</v>
      </c>
      <c r="C313" s="142" t="s">
        <v>5580</v>
      </c>
      <c r="D313" s="142" t="s">
        <v>4781</v>
      </c>
      <c r="E313" s="142" t="s">
        <v>4782</v>
      </c>
      <c r="F313" s="147">
        <v>66420</v>
      </c>
      <c r="G313" s="147"/>
      <c r="H313" s="147">
        <v>47100</v>
      </c>
      <c r="I313" s="151">
        <f t="shared" si="6"/>
        <v>0.709123757904246</v>
      </c>
      <c r="J313" s="147">
        <f t="shared" si="7"/>
        <v>-19320</v>
      </c>
      <c r="K313" s="152" t="s">
        <v>4694</v>
      </c>
      <c r="L313" s="152"/>
    </row>
    <row r="314" ht="16.15" customHeight="1" spans="1:12">
      <c r="A314" s="142" t="s">
        <v>5447</v>
      </c>
      <c r="B314" s="142">
        <v>175</v>
      </c>
      <c r="C314" s="142" t="s">
        <v>5581</v>
      </c>
      <c r="D314" s="142" t="s">
        <v>4781</v>
      </c>
      <c r="E314" s="142" t="s">
        <v>4782</v>
      </c>
      <c r="F314" s="147">
        <v>66420</v>
      </c>
      <c r="G314" s="147"/>
      <c r="H314" s="147">
        <v>20400</v>
      </c>
      <c r="I314" s="151">
        <f t="shared" ref="I314:I364" si="8">IF(F314=0,H314/G314,H314/F314)</f>
        <v>0.30713640469738</v>
      </c>
      <c r="J314" s="147">
        <f t="shared" si="7"/>
        <v>-46020</v>
      </c>
      <c r="K314" s="152" t="s">
        <v>4694</v>
      </c>
      <c r="L314" s="152"/>
    </row>
    <row r="315" ht="16.15" customHeight="1" spans="1:12">
      <c r="A315" s="142" t="s">
        <v>5447</v>
      </c>
      <c r="B315" s="142">
        <v>176</v>
      </c>
      <c r="C315" s="142" t="s">
        <v>5582</v>
      </c>
      <c r="D315" s="142" t="s">
        <v>4781</v>
      </c>
      <c r="E315" s="142" t="s">
        <v>4782</v>
      </c>
      <c r="F315" s="147">
        <v>66420</v>
      </c>
      <c r="G315" s="147"/>
      <c r="H315" s="147">
        <v>6300</v>
      </c>
      <c r="I315" s="151">
        <f t="shared" si="8"/>
        <v>0.0948509485094851</v>
      </c>
      <c r="J315" s="147">
        <f t="shared" si="7"/>
        <v>-60120</v>
      </c>
      <c r="K315" s="152" t="s">
        <v>4694</v>
      </c>
      <c r="L315" s="152"/>
    </row>
    <row r="316" ht="16.15" customHeight="1" spans="1:12">
      <c r="A316" s="142" t="s">
        <v>5447</v>
      </c>
      <c r="B316" s="142">
        <v>177</v>
      </c>
      <c r="C316" s="142" t="s">
        <v>5583</v>
      </c>
      <c r="D316" s="142" t="s">
        <v>4781</v>
      </c>
      <c r="E316" s="142" t="s">
        <v>4782</v>
      </c>
      <c r="F316" s="147">
        <v>66420</v>
      </c>
      <c r="G316" s="147"/>
      <c r="H316" s="147">
        <v>127100</v>
      </c>
      <c r="I316" s="151">
        <f t="shared" si="8"/>
        <v>1.91358024691358</v>
      </c>
      <c r="J316" s="147">
        <f t="shared" si="7"/>
        <v>60680</v>
      </c>
      <c r="K316" s="152" t="s">
        <v>4694</v>
      </c>
      <c r="L316" s="152"/>
    </row>
    <row r="317" ht="16.15" customHeight="1" spans="1:12">
      <c r="A317" s="142" t="s">
        <v>5447</v>
      </c>
      <c r="B317" s="142">
        <v>178</v>
      </c>
      <c r="C317" s="142" t="s">
        <v>5584</v>
      </c>
      <c r="D317" s="142" t="s">
        <v>4781</v>
      </c>
      <c r="E317" s="142" t="s">
        <v>4782</v>
      </c>
      <c r="F317" s="147">
        <v>66420</v>
      </c>
      <c r="G317" s="147"/>
      <c r="H317" s="147">
        <v>114600</v>
      </c>
      <c r="I317" s="151">
        <f t="shared" si="8"/>
        <v>1.72538392050587</v>
      </c>
      <c r="J317" s="147">
        <f t="shared" ref="J317:J364" si="9">H317-F317</f>
        <v>48180</v>
      </c>
      <c r="K317" s="152" t="s">
        <v>4694</v>
      </c>
      <c r="L317" s="152"/>
    </row>
    <row r="318" ht="16.15" customHeight="1" spans="1:12">
      <c r="A318" s="142" t="s">
        <v>5447</v>
      </c>
      <c r="B318" s="142">
        <v>179</v>
      </c>
      <c r="C318" s="142" t="s">
        <v>5585</v>
      </c>
      <c r="D318" s="142" t="s">
        <v>4781</v>
      </c>
      <c r="E318" s="142" t="s">
        <v>4782</v>
      </c>
      <c r="F318" s="147">
        <v>1660.5</v>
      </c>
      <c r="G318" s="147"/>
      <c r="H318" s="147">
        <v>0</v>
      </c>
      <c r="I318" s="151">
        <f t="shared" si="8"/>
        <v>0</v>
      </c>
      <c r="J318" s="147">
        <f t="shared" si="9"/>
        <v>-1660.5</v>
      </c>
      <c r="K318" s="152" t="s">
        <v>4694</v>
      </c>
      <c r="L318" s="152"/>
    </row>
    <row r="319" ht="16.15" customHeight="1" spans="1:12">
      <c r="A319" s="142" t="s">
        <v>5447</v>
      </c>
      <c r="B319" s="142">
        <v>180</v>
      </c>
      <c r="C319" s="142" t="s">
        <v>5586</v>
      </c>
      <c r="D319" s="142" t="s">
        <v>4781</v>
      </c>
      <c r="E319" s="142" t="s">
        <v>4782</v>
      </c>
      <c r="F319" s="147">
        <v>1660.5</v>
      </c>
      <c r="G319" s="147"/>
      <c r="H319" s="147">
        <v>0</v>
      </c>
      <c r="I319" s="151">
        <f t="shared" si="8"/>
        <v>0</v>
      </c>
      <c r="J319" s="147">
        <f t="shared" si="9"/>
        <v>-1660.5</v>
      </c>
      <c r="K319" s="152" t="s">
        <v>4694</v>
      </c>
      <c r="L319" s="152"/>
    </row>
    <row r="320" ht="16.15" customHeight="1" spans="1:12">
      <c r="A320" s="142" t="s">
        <v>5447</v>
      </c>
      <c r="B320" s="142">
        <v>181</v>
      </c>
      <c r="C320" s="142" t="s">
        <v>5587</v>
      </c>
      <c r="D320" s="142" t="s">
        <v>4781</v>
      </c>
      <c r="E320" s="142" t="s">
        <v>4782</v>
      </c>
      <c r="F320" s="147">
        <v>1660.5</v>
      </c>
      <c r="G320" s="147"/>
      <c r="H320" s="147">
        <v>0</v>
      </c>
      <c r="I320" s="151">
        <f t="shared" si="8"/>
        <v>0</v>
      </c>
      <c r="J320" s="147">
        <f t="shared" si="9"/>
        <v>-1660.5</v>
      </c>
      <c r="K320" s="152" t="s">
        <v>4694</v>
      </c>
      <c r="L320" s="152"/>
    </row>
    <row r="321" ht="16.15" customHeight="1" spans="1:12">
      <c r="A321" s="142" t="s">
        <v>5447</v>
      </c>
      <c r="B321" s="142">
        <v>182</v>
      </c>
      <c r="C321" s="142" t="s">
        <v>5588</v>
      </c>
      <c r="D321" s="142" t="s">
        <v>4781</v>
      </c>
      <c r="E321" s="142" t="s">
        <v>4782</v>
      </c>
      <c r="F321" s="147">
        <v>1660.5</v>
      </c>
      <c r="G321" s="147"/>
      <c r="H321" s="147">
        <v>0</v>
      </c>
      <c r="I321" s="151">
        <f t="shared" si="8"/>
        <v>0</v>
      </c>
      <c r="J321" s="147">
        <f t="shared" si="9"/>
        <v>-1660.5</v>
      </c>
      <c r="K321" s="152" t="s">
        <v>4694</v>
      </c>
      <c r="L321" s="152"/>
    </row>
    <row r="322" ht="16.15" customHeight="1" spans="1:12">
      <c r="A322" s="142" t="s">
        <v>5447</v>
      </c>
      <c r="B322" s="142">
        <v>183</v>
      </c>
      <c r="C322" s="142" t="s">
        <v>5589</v>
      </c>
      <c r="D322" s="142" t="s">
        <v>4781</v>
      </c>
      <c r="E322" s="142" t="s">
        <v>4782</v>
      </c>
      <c r="F322" s="147">
        <v>1660.5</v>
      </c>
      <c r="G322" s="147"/>
      <c r="H322" s="147">
        <v>0</v>
      </c>
      <c r="I322" s="151">
        <f t="shared" si="8"/>
        <v>0</v>
      </c>
      <c r="J322" s="147">
        <f t="shared" si="9"/>
        <v>-1660.5</v>
      </c>
      <c r="K322" s="152" t="s">
        <v>4694</v>
      </c>
      <c r="L322" s="152"/>
    </row>
    <row r="323" ht="16.15" customHeight="1" spans="1:12">
      <c r="A323" s="142" t="s">
        <v>5447</v>
      </c>
      <c r="B323" s="142">
        <v>184</v>
      </c>
      <c r="C323" s="142" t="s">
        <v>5590</v>
      </c>
      <c r="D323" s="142" t="s">
        <v>4781</v>
      </c>
      <c r="E323" s="142" t="s">
        <v>4782</v>
      </c>
      <c r="F323" s="147">
        <v>1660.5</v>
      </c>
      <c r="G323" s="147"/>
      <c r="H323" s="147">
        <v>0</v>
      </c>
      <c r="I323" s="151">
        <f t="shared" si="8"/>
        <v>0</v>
      </c>
      <c r="J323" s="147">
        <f t="shared" si="9"/>
        <v>-1660.5</v>
      </c>
      <c r="K323" s="152" t="s">
        <v>4694</v>
      </c>
      <c r="L323" s="152"/>
    </row>
    <row r="324" ht="16.15" customHeight="1" spans="1:12">
      <c r="A324" s="142" t="s">
        <v>5447</v>
      </c>
      <c r="B324" s="142">
        <v>185</v>
      </c>
      <c r="C324" s="142" t="s">
        <v>5572</v>
      </c>
      <c r="D324" s="142" t="s">
        <v>4781</v>
      </c>
      <c r="E324" s="142" t="s">
        <v>4782</v>
      </c>
      <c r="F324" s="147">
        <v>1660.5</v>
      </c>
      <c r="G324" s="147"/>
      <c r="H324" s="147">
        <v>0</v>
      </c>
      <c r="I324" s="151">
        <f t="shared" si="8"/>
        <v>0</v>
      </c>
      <c r="J324" s="147">
        <f t="shared" si="9"/>
        <v>-1660.5</v>
      </c>
      <c r="K324" s="152" t="s">
        <v>4694</v>
      </c>
      <c r="L324" s="152"/>
    </row>
    <row r="325" ht="16.15" customHeight="1" spans="1:12">
      <c r="A325" s="142" t="s">
        <v>5447</v>
      </c>
      <c r="B325" s="142">
        <v>186</v>
      </c>
      <c r="C325" s="142" t="s">
        <v>5591</v>
      </c>
      <c r="D325" s="142" t="s">
        <v>4781</v>
      </c>
      <c r="E325" s="142" t="s">
        <v>4782</v>
      </c>
      <c r="F325" s="147">
        <v>66420</v>
      </c>
      <c r="G325" s="147"/>
      <c r="H325" s="147">
        <v>47100</v>
      </c>
      <c r="I325" s="151">
        <f t="shared" si="8"/>
        <v>0.709123757904246</v>
      </c>
      <c r="J325" s="147">
        <f t="shared" si="9"/>
        <v>-19320</v>
      </c>
      <c r="K325" s="152" t="s">
        <v>4694</v>
      </c>
      <c r="L325" s="152"/>
    </row>
    <row r="326" ht="16.15" customHeight="1" spans="1:12">
      <c r="A326" s="142" t="s">
        <v>5447</v>
      </c>
      <c r="B326" s="142">
        <v>187</v>
      </c>
      <c r="C326" s="142" t="s">
        <v>5592</v>
      </c>
      <c r="D326" s="142" t="s">
        <v>4781</v>
      </c>
      <c r="E326" s="142" t="s">
        <v>4782</v>
      </c>
      <c r="F326" s="147">
        <v>1660.5</v>
      </c>
      <c r="G326" s="147"/>
      <c r="H326" s="147">
        <v>0</v>
      </c>
      <c r="I326" s="151">
        <f t="shared" si="8"/>
        <v>0</v>
      </c>
      <c r="J326" s="147">
        <f t="shared" si="9"/>
        <v>-1660.5</v>
      </c>
      <c r="K326" s="152" t="s">
        <v>4694</v>
      </c>
      <c r="L326" s="152"/>
    </row>
    <row r="327" ht="16.15" customHeight="1" spans="1:12">
      <c r="A327" s="142" t="s">
        <v>5447</v>
      </c>
      <c r="B327" s="142">
        <v>188</v>
      </c>
      <c r="C327" s="142" t="s">
        <v>5593</v>
      </c>
      <c r="D327" s="142" t="s">
        <v>4781</v>
      </c>
      <c r="E327" s="142" t="s">
        <v>4782</v>
      </c>
      <c r="F327" s="147">
        <v>1660.5</v>
      </c>
      <c r="G327" s="147"/>
      <c r="H327" s="147">
        <v>0</v>
      </c>
      <c r="I327" s="151">
        <f t="shared" si="8"/>
        <v>0</v>
      </c>
      <c r="J327" s="147">
        <f t="shared" si="9"/>
        <v>-1660.5</v>
      </c>
      <c r="K327" s="152" t="s">
        <v>4694</v>
      </c>
      <c r="L327" s="152"/>
    </row>
    <row r="328" ht="16.15" customHeight="1" spans="1:12">
      <c r="A328" s="142" t="s">
        <v>5447</v>
      </c>
      <c r="B328" s="142">
        <v>189</v>
      </c>
      <c r="C328" s="142" t="s">
        <v>5594</v>
      </c>
      <c r="D328" s="142" t="s">
        <v>4781</v>
      </c>
      <c r="E328" s="142" t="s">
        <v>4782</v>
      </c>
      <c r="F328" s="147">
        <v>1660.5</v>
      </c>
      <c r="G328" s="147"/>
      <c r="H328" s="147">
        <v>0</v>
      </c>
      <c r="I328" s="151">
        <f t="shared" si="8"/>
        <v>0</v>
      </c>
      <c r="J328" s="147">
        <f t="shared" si="9"/>
        <v>-1660.5</v>
      </c>
      <c r="K328" s="152" t="s">
        <v>4694</v>
      </c>
      <c r="L328" s="152"/>
    </row>
    <row r="329" ht="16.15" customHeight="1" spans="1:12">
      <c r="A329" s="142" t="s">
        <v>5447</v>
      </c>
      <c r="B329" s="142">
        <v>190</v>
      </c>
      <c r="C329" s="142" t="s">
        <v>5595</v>
      </c>
      <c r="D329" s="142" t="s">
        <v>4781</v>
      </c>
      <c r="E329" s="142" t="s">
        <v>4782</v>
      </c>
      <c r="F329" s="147">
        <v>1660.5</v>
      </c>
      <c r="G329" s="147"/>
      <c r="H329" s="147">
        <v>25100</v>
      </c>
      <c r="I329" s="151">
        <f t="shared" si="8"/>
        <v>15.1159289370672</v>
      </c>
      <c r="J329" s="147">
        <f t="shared" si="9"/>
        <v>23439.5</v>
      </c>
      <c r="K329" s="152" t="s">
        <v>4694</v>
      </c>
      <c r="L329" s="152"/>
    </row>
    <row r="330" ht="16.15" customHeight="1" spans="1:12">
      <c r="A330" s="142" t="s">
        <v>5447</v>
      </c>
      <c r="B330" s="142">
        <v>191</v>
      </c>
      <c r="C330" s="142" t="s">
        <v>5574</v>
      </c>
      <c r="D330" s="142" t="s">
        <v>4781</v>
      </c>
      <c r="E330" s="142" t="s">
        <v>4782</v>
      </c>
      <c r="F330" s="147">
        <v>66420</v>
      </c>
      <c r="G330" s="147"/>
      <c r="H330" s="147">
        <v>7800</v>
      </c>
      <c r="I330" s="151">
        <f t="shared" si="8"/>
        <v>0.11743450767841</v>
      </c>
      <c r="J330" s="147">
        <f t="shared" si="9"/>
        <v>-58620</v>
      </c>
      <c r="K330" s="152" t="s">
        <v>4694</v>
      </c>
      <c r="L330" s="152"/>
    </row>
    <row r="331" ht="16.15" customHeight="1" spans="1:12">
      <c r="A331" s="142" t="s">
        <v>5447</v>
      </c>
      <c r="B331" s="142">
        <v>192</v>
      </c>
      <c r="C331" s="142" t="s">
        <v>5596</v>
      </c>
      <c r="D331" s="142" t="s">
        <v>4781</v>
      </c>
      <c r="E331" s="142" t="s">
        <v>4782</v>
      </c>
      <c r="F331" s="147">
        <v>1660.5</v>
      </c>
      <c r="G331" s="147"/>
      <c r="H331" s="147">
        <v>0</v>
      </c>
      <c r="I331" s="151">
        <f t="shared" si="8"/>
        <v>0</v>
      </c>
      <c r="J331" s="147">
        <f t="shared" si="9"/>
        <v>-1660.5</v>
      </c>
      <c r="K331" s="152" t="s">
        <v>4694</v>
      </c>
      <c r="L331" s="152"/>
    </row>
    <row r="332" ht="16.15" customHeight="1" spans="1:12">
      <c r="A332" s="142" t="s">
        <v>5447</v>
      </c>
      <c r="B332" s="142">
        <v>193</v>
      </c>
      <c r="C332" s="142" t="s">
        <v>5597</v>
      </c>
      <c r="D332" s="142" t="s">
        <v>4781</v>
      </c>
      <c r="E332" s="142" t="s">
        <v>4782</v>
      </c>
      <c r="F332" s="147">
        <v>1660.5</v>
      </c>
      <c r="G332" s="147"/>
      <c r="H332" s="147">
        <v>0</v>
      </c>
      <c r="I332" s="151">
        <f t="shared" si="8"/>
        <v>0</v>
      </c>
      <c r="J332" s="147">
        <f t="shared" si="9"/>
        <v>-1660.5</v>
      </c>
      <c r="K332" s="152" t="s">
        <v>4694</v>
      </c>
      <c r="L332" s="152"/>
    </row>
    <row r="333" ht="16.15" customHeight="1" spans="1:12">
      <c r="A333" s="142" t="s">
        <v>5447</v>
      </c>
      <c r="B333" s="142">
        <v>194</v>
      </c>
      <c r="C333" s="142" t="s">
        <v>5598</v>
      </c>
      <c r="D333" s="142" t="s">
        <v>4781</v>
      </c>
      <c r="E333" s="142" t="s">
        <v>4782</v>
      </c>
      <c r="F333" s="147">
        <v>1660.5</v>
      </c>
      <c r="G333" s="147"/>
      <c r="H333" s="147">
        <v>0</v>
      </c>
      <c r="I333" s="151">
        <f t="shared" si="8"/>
        <v>0</v>
      </c>
      <c r="J333" s="147">
        <f t="shared" si="9"/>
        <v>-1660.5</v>
      </c>
      <c r="K333" s="152" t="s">
        <v>4694</v>
      </c>
      <c r="L333" s="152"/>
    </row>
    <row r="334" ht="16.15" customHeight="1" spans="1:12">
      <c r="A334" s="142" t="s">
        <v>5447</v>
      </c>
      <c r="B334" s="142">
        <v>195</v>
      </c>
      <c r="C334" s="142" t="s">
        <v>5599</v>
      </c>
      <c r="D334" s="142" t="s">
        <v>4781</v>
      </c>
      <c r="E334" s="142" t="s">
        <v>4782</v>
      </c>
      <c r="F334" s="147">
        <v>1660.5</v>
      </c>
      <c r="G334" s="147"/>
      <c r="H334" s="147">
        <v>0</v>
      </c>
      <c r="I334" s="151">
        <f t="shared" si="8"/>
        <v>0</v>
      </c>
      <c r="J334" s="147">
        <f t="shared" si="9"/>
        <v>-1660.5</v>
      </c>
      <c r="K334" s="152" t="s">
        <v>4694</v>
      </c>
      <c r="L334" s="152"/>
    </row>
    <row r="335" ht="16.15" customHeight="1" spans="1:12">
      <c r="A335" s="142" t="s">
        <v>5447</v>
      </c>
      <c r="B335" s="142">
        <v>196</v>
      </c>
      <c r="C335" s="142" t="s">
        <v>5600</v>
      </c>
      <c r="D335" s="142" t="s">
        <v>4781</v>
      </c>
      <c r="E335" s="142" t="s">
        <v>4782</v>
      </c>
      <c r="F335" s="147">
        <v>1660.5</v>
      </c>
      <c r="G335" s="147"/>
      <c r="H335" s="147">
        <v>0</v>
      </c>
      <c r="I335" s="151">
        <f t="shared" si="8"/>
        <v>0</v>
      </c>
      <c r="J335" s="147">
        <f t="shared" si="9"/>
        <v>-1660.5</v>
      </c>
      <c r="K335" s="152" t="s">
        <v>4694</v>
      </c>
      <c r="L335" s="152"/>
    </row>
    <row r="336" ht="16.15" customHeight="1" spans="1:12">
      <c r="A336" s="142" t="s">
        <v>5447</v>
      </c>
      <c r="B336" s="142">
        <v>197</v>
      </c>
      <c r="C336" s="142" t="s">
        <v>5601</v>
      </c>
      <c r="D336" s="142" t="s">
        <v>4781</v>
      </c>
      <c r="E336" s="142" t="s">
        <v>4782</v>
      </c>
      <c r="F336" s="147">
        <v>66420</v>
      </c>
      <c r="G336" s="147"/>
      <c r="H336" s="147">
        <v>23500</v>
      </c>
      <c r="I336" s="151">
        <f t="shared" si="8"/>
        <v>0.353809093646492</v>
      </c>
      <c r="J336" s="147">
        <f t="shared" si="9"/>
        <v>-42920</v>
      </c>
      <c r="K336" s="152" t="s">
        <v>4694</v>
      </c>
      <c r="L336" s="152"/>
    </row>
    <row r="337" ht="16.15" customHeight="1" spans="1:12">
      <c r="A337" s="142" t="s">
        <v>5447</v>
      </c>
      <c r="B337" s="142">
        <v>198</v>
      </c>
      <c r="C337" s="142" t="s">
        <v>5602</v>
      </c>
      <c r="D337" s="142" t="s">
        <v>4781</v>
      </c>
      <c r="E337" s="142" t="s">
        <v>4782</v>
      </c>
      <c r="F337" s="147">
        <v>66420</v>
      </c>
      <c r="G337" s="147"/>
      <c r="H337" s="147">
        <v>6300</v>
      </c>
      <c r="I337" s="151">
        <f t="shared" si="8"/>
        <v>0.0948509485094851</v>
      </c>
      <c r="J337" s="147">
        <f t="shared" si="9"/>
        <v>-60120</v>
      </c>
      <c r="K337" s="152" t="s">
        <v>4694</v>
      </c>
      <c r="L337" s="152"/>
    </row>
    <row r="338" ht="16.15" customHeight="1" spans="1:12">
      <c r="A338" s="142" t="s">
        <v>5447</v>
      </c>
      <c r="B338" s="142">
        <v>199</v>
      </c>
      <c r="C338" s="142" t="s">
        <v>5603</v>
      </c>
      <c r="D338" s="142" t="s">
        <v>4781</v>
      </c>
      <c r="E338" s="142" t="s">
        <v>4782</v>
      </c>
      <c r="F338" s="147">
        <v>66420</v>
      </c>
      <c r="G338" s="147"/>
      <c r="H338" s="147">
        <v>102000</v>
      </c>
      <c r="I338" s="151">
        <f t="shared" si="8"/>
        <v>1.5356820234869</v>
      </c>
      <c r="J338" s="147">
        <f t="shared" si="9"/>
        <v>35580</v>
      </c>
      <c r="K338" s="152" t="s">
        <v>4694</v>
      </c>
      <c r="L338" s="152"/>
    </row>
    <row r="339" ht="16.15" customHeight="1" spans="1:12">
      <c r="A339" s="142" t="s">
        <v>5447</v>
      </c>
      <c r="B339" s="142">
        <v>200</v>
      </c>
      <c r="C339" s="142" t="s">
        <v>5604</v>
      </c>
      <c r="D339" s="142" t="s">
        <v>4781</v>
      </c>
      <c r="E339" s="142" t="s">
        <v>4782</v>
      </c>
      <c r="F339" s="147">
        <v>66420</v>
      </c>
      <c r="G339" s="147"/>
      <c r="H339" s="147">
        <v>73800</v>
      </c>
      <c r="I339" s="151">
        <f t="shared" si="8"/>
        <v>1.11111111111111</v>
      </c>
      <c r="J339" s="147">
        <f t="shared" si="9"/>
        <v>7380</v>
      </c>
      <c r="K339" s="152" t="s">
        <v>4694</v>
      </c>
      <c r="L339" s="152"/>
    </row>
    <row r="340" ht="16.15" customHeight="1" spans="1:12">
      <c r="A340" s="142" t="s">
        <v>5447</v>
      </c>
      <c r="B340" s="142">
        <v>201</v>
      </c>
      <c r="C340" s="142" t="s">
        <v>1254</v>
      </c>
      <c r="D340" s="142" t="s">
        <v>4781</v>
      </c>
      <c r="E340" s="142" t="s">
        <v>4782</v>
      </c>
      <c r="F340" s="147">
        <v>66420</v>
      </c>
      <c r="G340" s="147"/>
      <c r="H340" s="147">
        <v>0</v>
      </c>
      <c r="I340" s="151">
        <f t="shared" si="8"/>
        <v>0</v>
      </c>
      <c r="J340" s="147">
        <f t="shared" si="9"/>
        <v>-66420</v>
      </c>
      <c r="K340" s="152" t="s">
        <v>4694</v>
      </c>
      <c r="L340" s="152"/>
    </row>
    <row r="341" ht="16.15" customHeight="1" spans="1:12">
      <c r="A341" s="142" t="s">
        <v>5447</v>
      </c>
      <c r="B341" s="142"/>
      <c r="C341" s="142" t="s">
        <v>5605</v>
      </c>
      <c r="D341" s="142" t="s">
        <v>4781</v>
      </c>
      <c r="E341" s="142" t="s">
        <v>4790</v>
      </c>
      <c r="F341" s="147"/>
      <c r="G341" s="147">
        <v>25100</v>
      </c>
      <c r="H341" s="147">
        <v>25100</v>
      </c>
      <c r="I341" s="151">
        <f t="shared" si="8"/>
        <v>1</v>
      </c>
      <c r="J341" s="147">
        <f t="shared" si="9"/>
        <v>25100</v>
      </c>
      <c r="K341" s="152" t="s">
        <v>4694</v>
      </c>
      <c r="L341" s="152"/>
    </row>
    <row r="342" ht="16.15" customHeight="1" spans="1:12">
      <c r="A342" s="142" t="s">
        <v>5447</v>
      </c>
      <c r="B342" s="142"/>
      <c r="C342" s="142" t="s">
        <v>5606</v>
      </c>
      <c r="D342" s="142" t="s">
        <v>4781</v>
      </c>
      <c r="E342" s="142" t="s">
        <v>4790</v>
      </c>
      <c r="F342" s="147"/>
      <c r="G342" s="147">
        <v>64300</v>
      </c>
      <c r="H342" s="147">
        <v>64300</v>
      </c>
      <c r="I342" s="151">
        <f t="shared" si="8"/>
        <v>1</v>
      </c>
      <c r="J342" s="147">
        <f t="shared" si="9"/>
        <v>64300</v>
      </c>
      <c r="K342" s="152" t="s">
        <v>4694</v>
      </c>
      <c r="L342" s="152"/>
    </row>
    <row r="343" ht="16.15" customHeight="1" spans="1:12">
      <c r="A343" s="142" t="s">
        <v>5447</v>
      </c>
      <c r="B343" s="142"/>
      <c r="C343" s="142" t="s">
        <v>5607</v>
      </c>
      <c r="D343" s="142" t="s">
        <v>4781</v>
      </c>
      <c r="E343" s="142" t="s">
        <v>4790</v>
      </c>
      <c r="F343" s="147"/>
      <c r="G343" s="147">
        <v>29800</v>
      </c>
      <c r="H343" s="147">
        <v>29800</v>
      </c>
      <c r="I343" s="151">
        <f t="shared" si="8"/>
        <v>1</v>
      </c>
      <c r="J343" s="147">
        <f t="shared" si="9"/>
        <v>29800</v>
      </c>
      <c r="K343" s="152" t="s">
        <v>4694</v>
      </c>
      <c r="L343" s="152"/>
    </row>
    <row r="344" ht="16.15" customHeight="1" spans="1:12">
      <c r="A344" s="142" t="s">
        <v>5447</v>
      </c>
      <c r="B344" s="142"/>
      <c r="C344" s="142" t="s">
        <v>5608</v>
      </c>
      <c r="D344" s="142" t="s">
        <v>4781</v>
      </c>
      <c r="E344" s="142" t="s">
        <v>4790</v>
      </c>
      <c r="F344" s="147"/>
      <c r="G344" s="147">
        <v>50200</v>
      </c>
      <c r="H344" s="147">
        <v>50200</v>
      </c>
      <c r="I344" s="151">
        <f t="shared" si="8"/>
        <v>1</v>
      </c>
      <c r="J344" s="147">
        <f t="shared" si="9"/>
        <v>50200</v>
      </c>
      <c r="K344" s="152" t="s">
        <v>4694</v>
      </c>
      <c r="L344" s="152"/>
    </row>
    <row r="345" ht="16.15" customHeight="1" spans="1:12">
      <c r="A345" s="142" t="s">
        <v>5447</v>
      </c>
      <c r="B345" s="142"/>
      <c r="C345" s="142" t="s">
        <v>5609</v>
      </c>
      <c r="D345" s="142" t="s">
        <v>4781</v>
      </c>
      <c r="E345" s="142" t="s">
        <v>4790</v>
      </c>
      <c r="F345" s="147"/>
      <c r="G345" s="147">
        <v>20400</v>
      </c>
      <c r="H345" s="147">
        <v>20400</v>
      </c>
      <c r="I345" s="151">
        <f t="shared" si="8"/>
        <v>1</v>
      </c>
      <c r="J345" s="147">
        <f t="shared" si="9"/>
        <v>20400</v>
      </c>
      <c r="K345" s="152" t="s">
        <v>4694</v>
      </c>
      <c r="L345" s="152"/>
    </row>
    <row r="346" ht="16.15" customHeight="1" spans="1:12">
      <c r="A346" s="142" t="s">
        <v>5447</v>
      </c>
      <c r="B346" s="142"/>
      <c r="C346" s="142" t="s">
        <v>5610</v>
      </c>
      <c r="D346" s="142" t="s">
        <v>4781</v>
      </c>
      <c r="E346" s="142" t="s">
        <v>4790</v>
      </c>
      <c r="F346" s="147"/>
      <c r="G346" s="147">
        <v>51800</v>
      </c>
      <c r="H346" s="147">
        <v>51800</v>
      </c>
      <c r="I346" s="151">
        <f t="shared" si="8"/>
        <v>1</v>
      </c>
      <c r="J346" s="147">
        <f t="shared" si="9"/>
        <v>51800</v>
      </c>
      <c r="K346" s="152" t="s">
        <v>4694</v>
      </c>
      <c r="L346" s="152"/>
    </row>
    <row r="347" ht="16.15" customHeight="1" spans="1:12">
      <c r="A347" s="142" t="s">
        <v>5447</v>
      </c>
      <c r="B347" s="142"/>
      <c r="C347" s="142" t="s">
        <v>5611</v>
      </c>
      <c r="D347" s="142" t="s">
        <v>4781</v>
      </c>
      <c r="E347" s="142" t="s">
        <v>4790</v>
      </c>
      <c r="F347" s="147"/>
      <c r="G347" s="147">
        <v>14100</v>
      </c>
      <c r="H347" s="147">
        <v>14100</v>
      </c>
      <c r="I347" s="151">
        <f t="shared" si="8"/>
        <v>1</v>
      </c>
      <c r="J347" s="147">
        <f t="shared" si="9"/>
        <v>14100</v>
      </c>
      <c r="K347" s="152" t="s">
        <v>4694</v>
      </c>
      <c r="L347" s="152"/>
    </row>
    <row r="348" ht="16.15" customHeight="1" spans="1:12">
      <c r="A348" s="142" t="s">
        <v>5447</v>
      </c>
      <c r="B348" s="142"/>
      <c r="C348" s="142" t="s">
        <v>5612</v>
      </c>
      <c r="D348" s="142" t="s">
        <v>4781</v>
      </c>
      <c r="E348" s="142" t="s">
        <v>4790</v>
      </c>
      <c r="F348" s="147"/>
      <c r="G348" s="147">
        <v>25100</v>
      </c>
      <c r="H348" s="147">
        <v>25100</v>
      </c>
      <c r="I348" s="151">
        <f t="shared" si="8"/>
        <v>1</v>
      </c>
      <c r="J348" s="147">
        <f t="shared" si="9"/>
        <v>25100</v>
      </c>
      <c r="K348" s="152" t="s">
        <v>4694</v>
      </c>
      <c r="L348" s="152"/>
    </row>
    <row r="349" ht="16.15" customHeight="1" spans="1:12">
      <c r="A349" s="142" t="s">
        <v>5447</v>
      </c>
      <c r="B349" s="142"/>
      <c r="C349" s="142" t="s">
        <v>5613</v>
      </c>
      <c r="D349" s="142" t="s">
        <v>4781</v>
      </c>
      <c r="E349" s="142" t="s">
        <v>4790</v>
      </c>
      <c r="F349" s="147"/>
      <c r="G349" s="147">
        <v>22000</v>
      </c>
      <c r="H349" s="147">
        <v>22000</v>
      </c>
      <c r="I349" s="151">
        <f t="shared" si="8"/>
        <v>1</v>
      </c>
      <c r="J349" s="147">
        <f t="shared" si="9"/>
        <v>22000</v>
      </c>
      <c r="K349" s="152" t="s">
        <v>4694</v>
      </c>
      <c r="L349" s="152"/>
    </row>
    <row r="350" ht="16.15" customHeight="1" spans="1:12">
      <c r="A350" s="142" t="s">
        <v>5447</v>
      </c>
      <c r="B350" s="142"/>
      <c r="C350" s="142" t="s">
        <v>5614</v>
      </c>
      <c r="D350" s="142" t="s">
        <v>4781</v>
      </c>
      <c r="E350" s="142" t="s">
        <v>4790</v>
      </c>
      <c r="F350" s="147"/>
      <c r="G350" s="147">
        <v>28300</v>
      </c>
      <c r="H350" s="147">
        <v>28300</v>
      </c>
      <c r="I350" s="151">
        <f t="shared" si="8"/>
        <v>1</v>
      </c>
      <c r="J350" s="147">
        <f t="shared" si="9"/>
        <v>28300</v>
      </c>
      <c r="K350" s="152" t="s">
        <v>4694</v>
      </c>
      <c r="L350" s="152"/>
    </row>
    <row r="351" ht="16.15" customHeight="1" spans="1:12">
      <c r="A351" s="142" t="s">
        <v>5447</v>
      </c>
      <c r="B351" s="142"/>
      <c r="C351" s="142" t="s">
        <v>5615</v>
      </c>
      <c r="D351" s="142" t="s">
        <v>4781</v>
      </c>
      <c r="E351" s="142" t="s">
        <v>4790</v>
      </c>
      <c r="F351" s="147"/>
      <c r="G351" s="147">
        <v>28300</v>
      </c>
      <c r="H351" s="147">
        <v>28300</v>
      </c>
      <c r="I351" s="151">
        <f t="shared" si="8"/>
        <v>1</v>
      </c>
      <c r="J351" s="147">
        <f t="shared" si="9"/>
        <v>28300</v>
      </c>
      <c r="K351" s="152" t="s">
        <v>4694</v>
      </c>
      <c r="L351" s="152"/>
    </row>
    <row r="352" ht="16.15" customHeight="1" spans="1:12">
      <c r="A352" s="142" t="s">
        <v>5447</v>
      </c>
      <c r="B352" s="142"/>
      <c r="C352" s="142" t="s">
        <v>5517</v>
      </c>
      <c r="D352" s="142" t="s">
        <v>4781</v>
      </c>
      <c r="E352" s="142" t="s">
        <v>4790</v>
      </c>
      <c r="F352" s="147"/>
      <c r="G352" s="147">
        <v>7800</v>
      </c>
      <c r="H352" s="147">
        <v>7800</v>
      </c>
      <c r="I352" s="151">
        <f t="shared" si="8"/>
        <v>1</v>
      </c>
      <c r="J352" s="147">
        <f t="shared" si="9"/>
        <v>7800</v>
      </c>
      <c r="K352" s="152" t="s">
        <v>4694</v>
      </c>
      <c r="L352" s="152"/>
    </row>
    <row r="353" ht="16.15" customHeight="1" spans="1:12">
      <c r="A353" s="142" t="s">
        <v>5447</v>
      </c>
      <c r="B353" s="142"/>
      <c r="C353" s="142" t="s">
        <v>5531</v>
      </c>
      <c r="D353" s="142" t="s">
        <v>4781</v>
      </c>
      <c r="E353" s="142" t="s">
        <v>4790</v>
      </c>
      <c r="F353" s="147"/>
      <c r="G353" s="147">
        <v>7800</v>
      </c>
      <c r="H353" s="147">
        <v>7800</v>
      </c>
      <c r="I353" s="151">
        <f t="shared" si="8"/>
        <v>1</v>
      </c>
      <c r="J353" s="147">
        <f t="shared" si="9"/>
        <v>7800</v>
      </c>
      <c r="K353" s="152" t="s">
        <v>4694</v>
      </c>
      <c r="L353" s="152"/>
    </row>
    <row r="354" ht="16.15" customHeight="1" spans="1:12">
      <c r="A354" s="142" t="s">
        <v>5447</v>
      </c>
      <c r="B354" s="142"/>
      <c r="C354" s="142" t="s">
        <v>5616</v>
      </c>
      <c r="D354" s="142" t="s">
        <v>4781</v>
      </c>
      <c r="E354" s="142" t="s">
        <v>4790</v>
      </c>
      <c r="F354" s="147"/>
      <c r="G354" s="147">
        <v>25300</v>
      </c>
      <c r="H354" s="147">
        <v>25300</v>
      </c>
      <c r="I354" s="151">
        <f t="shared" si="8"/>
        <v>1</v>
      </c>
      <c r="J354" s="147">
        <f t="shared" si="9"/>
        <v>25300</v>
      </c>
      <c r="K354" s="152" t="s">
        <v>4694</v>
      </c>
      <c r="L354" s="152"/>
    </row>
    <row r="355" ht="16.15" customHeight="1" spans="1:12">
      <c r="A355" s="142" t="s">
        <v>5447</v>
      </c>
      <c r="B355" s="142"/>
      <c r="C355" s="142" t="s">
        <v>5617</v>
      </c>
      <c r="D355" s="142" t="s">
        <v>4781</v>
      </c>
      <c r="E355" s="142" t="s">
        <v>4790</v>
      </c>
      <c r="F355" s="147"/>
      <c r="G355" s="147">
        <v>14100</v>
      </c>
      <c r="H355" s="147">
        <v>14100</v>
      </c>
      <c r="I355" s="151">
        <f t="shared" si="8"/>
        <v>1</v>
      </c>
      <c r="J355" s="147">
        <f t="shared" si="9"/>
        <v>14100</v>
      </c>
      <c r="K355" s="152" t="s">
        <v>4694</v>
      </c>
      <c r="L355" s="152"/>
    </row>
    <row r="356" ht="16.15" customHeight="1" spans="1:12">
      <c r="A356" s="142" t="s">
        <v>5447</v>
      </c>
      <c r="B356" s="142"/>
      <c r="C356" s="142" t="s">
        <v>5618</v>
      </c>
      <c r="D356" s="142" t="s">
        <v>4781</v>
      </c>
      <c r="E356" s="142" t="s">
        <v>4790</v>
      </c>
      <c r="F356" s="147"/>
      <c r="G356" s="147">
        <v>6300</v>
      </c>
      <c r="H356" s="147">
        <v>6300</v>
      </c>
      <c r="I356" s="151">
        <f t="shared" si="8"/>
        <v>1</v>
      </c>
      <c r="J356" s="147">
        <f t="shared" si="9"/>
        <v>6300</v>
      </c>
      <c r="K356" s="152" t="s">
        <v>4694</v>
      </c>
      <c r="L356" s="152"/>
    </row>
    <row r="357" ht="16.15" customHeight="1" spans="1:12">
      <c r="A357" s="142" t="s">
        <v>5447</v>
      </c>
      <c r="B357" s="142"/>
      <c r="C357" s="142" t="s">
        <v>5619</v>
      </c>
      <c r="D357" s="142" t="s">
        <v>4781</v>
      </c>
      <c r="E357" s="142" t="s">
        <v>4790</v>
      </c>
      <c r="F357" s="147"/>
      <c r="G357" s="147">
        <v>23500</v>
      </c>
      <c r="H357" s="147">
        <v>23500</v>
      </c>
      <c r="I357" s="151">
        <f t="shared" si="8"/>
        <v>1</v>
      </c>
      <c r="J357" s="147">
        <f t="shared" si="9"/>
        <v>23500</v>
      </c>
      <c r="K357" s="152" t="s">
        <v>4694</v>
      </c>
      <c r="L357" s="152"/>
    </row>
    <row r="358" ht="16.15" customHeight="1" spans="1:12">
      <c r="A358" s="142" t="s">
        <v>5447</v>
      </c>
      <c r="B358" s="142"/>
      <c r="C358" s="142" t="s">
        <v>5521</v>
      </c>
      <c r="D358" s="142" t="s">
        <v>4781</v>
      </c>
      <c r="E358" s="142" t="s">
        <v>4790</v>
      </c>
      <c r="F358" s="147"/>
      <c r="G358" s="147">
        <v>34500</v>
      </c>
      <c r="H358" s="147">
        <v>34500</v>
      </c>
      <c r="I358" s="151">
        <f t="shared" si="8"/>
        <v>1</v>
      </c>
      <c r="J358" s="147">
        <f t="shared" si="9"/>
        <v>34500</v>
      </c>
      <c r="K358" s="152" t="s">
        <v>4694</v>
      </c>
      <c r="L358" s="152"/>
    </row>
    <row r="359" ht="16.15" customHeight="1" spans="1:12">
      <c r="A359" s="142" t="s">
        <v>5447</v>
      </c>
      <c r="B359" s="142"/>
      <c r="C359" s="142" t="s">
        <v>5620</v>
      </c>
      <c r="D359" s="142" t="s">
        <v>4781</v>
      </c>
      <c r="E359" s="142" t="s">
        <v>4790</v>
      </c>
      <c r="F359" s="147"/>
      <c r="G359" s="147">
        <v>26700</v>
      </c>
      <c r="H359" s="147">
        <v>26700</v>
      </c>
      <c r="I359" s="151">
        <f t="shared" si="8"/>
        <v>1</v>
      </c>
      <c r="J359" s="147">
        <f t="shared" si="9"/>
        <v>26700</v>
      </c>
      <c r="K359" s="152" t="s">
        <v>4694</v>
      </c>
      <c r="L359" s="152"/>
    </row>
    <row r="360" ht="16.15" customHeight="1" spans="1:12">
      <c r="A360" s="142" t="s">
        <v>5447</v>
      </c>
      <c r="B360" s="142"/>
      <c r="C360" s="142" t="s">
        <v>5621</v>
      </c>
      <c r="D360" s="142" t="s">
        <v>4781</v>
      </c>
      <c r="E360" s="142" t="s">
        <v>4790</v>
      </c>
      <c r="F360" s="147"/>
      <c r="G360" s="147">
        <v>15700</v>
      </c>
      <c r="H360" s="147">
        <v>15700</v>
      </c>
      <c r="I360" s="151">
        <f t="shared" si="8"/>
        <v>1</v>
      </c>
      <c r="J360" s="147">
        <f t="shared" si="9"/>
        <v>15700</v>
      </c>
      <c r="K360" s="152" t="s">
        <v>4694</v>
      </c>
      <c r="L360" s="152"/>
    </row>
    <row r="361" ht="16.15" customHeight="1" spans="1:12">
      <c r="A361" s="142" t="s">
        <v>5447</v>
      </c>
      <c r="B361" s="142"/>
      <c r="C361" s="142" t="s">
        <v>5622</v>
      </c>
      <c r="D361" s="142" t="s">
        <v>4781</v>
      </c>
      <c r="E361" s="142" t="s">
        <v>4790</v>
      </c>
      <c r="F361" s="147"/>
      <c r="G361" s="147">
        <v>15700</v>
      </c>
      <c r="H361" s="147">
        <v>15700</v>
      </c>
      <c r="I361" s="151">
        <f t="shared" si="8"/>
        <v>1</v>
      </c>
      <c r="J361" s="147">
        <f t="shared" si="9"/>
        <v>15700</v>
      </c>
      <c r="K361" s="152" t="s">
        <v>4694</v>
      </c>
      <c r="L361" s="152"/>
    </row>
    <row r="362" ht="16.15" customHeight="1" spans="1:12">
      <c r="A362" s="142" t="s">
        <v>5447</v>
      </c>
      <c r="B362" s="142"/>
      <c r="C362" s="142" t="s">
        <v>5623</v>
      </c>
      <c r="D362" s="142" t="s">
        <v>4781</v>
      </c>
      <c r="E362" s="142" t="s">
        <v>4790</v>
      </c>
      <c r="F362" s="147"/>
      <c r="G362" s="147">
        <v>23500</v>
      </c>
      <c r="H362" s="147">
        <v>23500</v>
      </c>
      <c r="I362" s="151">
        <f t="shared" si="8"/>
        <v>1</v>
      </c>
      <c r="J362" s="147">
        <f t="shared" si="9"/>
        <v>23500</v>
      </c>
      <c r="K362" s="152" t="s">
        <v>4694</v>
      </c>
      <c r="L362" s="152"/>
    </row>
    <row r="363" ht="16.15" customHeight="1" spans="1:12">
      <c r="A363" s="142" t="s">
        <v>5447</v>
      </c>
      <c r="B363" s="142"/>
      <c r="C363" s="142" t="s">
        <v>5624</v>
      </c>
      <c r="D363" s="142" t="s">
        <v>4781</v>
      </c>
      <c r="E363" s="142" t="s">
        <v>4790</v>
      </c>
      <c r="F363" s="147"/>
      <c r="G363" s="147">
        <v>42400</v>
      </c>
      <c r="H363" s="147">
        <v>42400</v>
      </c>
      <c r="I363" s="151">
        <f t="shared" si="8"/>
        <v>1</v>
      </c>
      <c r="J363" s="147">
        <f t="shared" si="9"/>
        <v>42400</v>
      </c>
      <c r="K363" s="152" t="s">
        <v>4694</v>
      </c>
      <c r="L363" s="152"/>
    </row>
    <row r="364" ht="16.35" customHeight="1" spans="1:12">
      <c r="A364" s="153" t="s">
        <v>5625</v>
      </c>
      <c r="B364" s="153">
        <v>1</v>
      </c>
      <c r="C364" s="153" t="s">
        <v>5626</v>
      </c>
      <c r="D364" s="153" t="s">
        <v>4781</v>
      </c>
      <c r="E364" s="153" t="s">
        <v>4782</v>
      </c>
      <c r="F364" s="154">
        <v>16605</v>
      </c>
      <c r="G364" s="154">
        <v>0</v>
      </c>
      <c r="H364" s="154">
        <v>196184.579741379</v>
      </c>
      <c r="I364" s="155">
        <f t="shared" si="8"/>
        <v>11.8147895056537</v>
      </c>
      <c r="J364" s="154">
        <f t="shared" si="9"/>
        <v>179579.579741379</v>
      </c>
      <c r="K364" s="156" t="s">
        <v>4694</v>
      </c>
      <c r="L364" s="156"/>
    </row>
    <row r="365" ht="16.35" customHeight="1" spans="1:12">
      <c r="A365" s="153" t="s">
        <v>5625</v>
      </c>
      <c r="B365" s="153">
        <v>2</v>
      </c>
      <c r="C365" s="153" t="s">
        <v>5627</v>
      </c>
      <c r="D365" s="153" t="s">
        <v>4781</v>
      </c>
      <c r="E365" s="153" t="s">
        <v>4782</v>
      </c>
      <c r="F365" s="154">
        <v>16605</v>
      </c>
      <c r="G365" s="154">
        <v>0</v>
      </c>
      <c r="H365" s="154">
        <v>37667.4393103448</v>
      </c>
      <c r="I365" s="155">
        <f t="shared" ref="I365:I428" si="10">IF(F365=0,H365/G365,H365/F365)</f>
        <v>2.26843958508551</v>
      </c>
      <c r="J365" s="154">
        <f t="shared" ref="J365:J428" si="11">H365-F365</f>
        <v>21062.4393103448</v>
      </c>
      <c r="K365" s="156" t="s">
        <v>4694</v>
      </c>
      <c r="L365" s="156"/>
    </row>
    <row r="366" ht="16.35" customHeight="1" spans="1:12">
      <c r="A366" s="153" t="s">
        <v>5625</v>
      </c>
      <c r="B366" s="153">
        <v>3</v>
      </c>
      <c r="C366" s="153" t="s">
        <v>5628</v>
      </c>
      <c r="D366" s="153" t="s">
        <v>4781</v>
      </c>
      <c r="E366" s="153" t="s">
        <v>4782</v>
      </c>
      <c r="F366" s="154">
        <v>16605</v>
      </c>
      <c r="G366" s="154">
        <v>0</v>
      </c>
      <c r="H366" s="154">
        <v>45514.8225</v>
      </c>
      <c r="I366" s="155">
        <f t="shared" si="10"/>
        <v>2.74103116531165</v>
      </c>
      <c r="J366" s="154">
        <f t="shared" si="11"/>
        <v>28909.8225</v>
      </c>
      <c r="K366" s="156" t="s">
        <v>4694</v>
      </c>
      <c r="L366" s="156"/>
    </row>
    <row r="367" ht="16.35" customHeight="1" spans="1:12">
      <c r="A367" s="153" t="s">
        <v>5625</v>
      </c>
      <c r="B367" s="153">
        <v>4</v>
      </c>
      <c r="C367" s="153" t="s">
        <v>5629</v>
      </c>
      <c r="D367" s="153" t="s">
        <v>4781</v>
      </c>
      <c r="E367" s="153" t="s">
        <v>4782</v>
      </c>
      <c r="F367" s="154">
        <v>33210</v>
      </c>
      <c r="G367" s="154">
        <v>0</v>
      </c>
      <c r="H367" s="154">
        <v>6277.90655172414</v>
      </c>
      <c r="I367" s="155">
        <f t="shared" si="10"/>
        <v>0.189036632090459</v>
      </c>
      <c r="J367" s="154">
        <f t="shared" si="11"/>
        <v>-26932.0934482759</v>
      </c>
      <c r="K367" s="156" t="s">
        <v>4694</v>
      </c>
      <c r="L367" s="156"/>
    </row>
    <row r="368" ht="16.35" customHeight="1" spans="1:12">
      <c r="A368" s="153" t="s">
        <v>5625</v>
      </c>
      <c r="B368" s="153">
        <v>5</v>
      </c>
      <c r="C368" s="153" t="s">
        <v>5630</v>
      </c>
      <c r="D368" s="153" t="s">
        <v>4781</v>
      </c>
      <c r="E368" s="153" t="s">
        <v>4782</v>
      </c>
      <c r="F368" s="154">
        <v>16605</v>
      </c>
      <c r="G368" s="154">
        <v>0</v>
      </c>
      <c r="H368" s="154">
        <v>50223.2524137931</v>
      </c>
      <c r="I368" s="155">
        <f t="shared" si="10"/>
        <v>3.02458611344734</v>
      </c>
      <c r="J368" s="154">
        <f t="shared" si="11"/>
        <v>33618.2524137931</v>
      </c>
      <c r="K368" s="156" t="s">
        <v>4694</v>
      </c>
      <c r="L368" s="156"/>
    </row>
    <row r="369" ht="16.35" customHeight="1" spans="1:12">
      <c r="A369" s="153" t="s">
        <v>5625</v>
      </c>
      <c r="B369" s="153">
        <v>6</v>
      </c>
      <c r="C369" s="153" t="s">
        <v>5631</v>
      </c>
      <c r="D369" s="153" t="s">
        <v>4781</v>
      </c>
      <c r="E369" s="153" t="s">
        <v>4782</v>
      </c>
      <c r="F369" s="154">
        <v>16605</v>
      </c>
      <c r="G369" s="154">
        <v>0</v>
      </c>
      <c r="H369" s="154">
        <v>6277.90655172414</v>
      </c>
      <c r="I369" s="155">
        <f t="shared" si="10"/>
        <v>0.378073264180918</v>
      </c>
      <c r="J369" s="154">
        <f t="shared" si="11"/>
        <v>-10327.0934482759</v>
      </c>
      <c r="K369" s="156" t="s">
        <v>4694</v>
      </c>
      <c r="L369" s="156"/>
    </row>
    <row r="370" ht="16.35" customHeight="1" spans="1:12">
      <c r="A370" s="153" t="s">
        <v>5625</v>
      </c>
      <c r="B370" s="153">
        <v>7</v>
      </c>
      <c r="C370" s="153" t="s">
        <v>4396</v>
      </c>
      <c r="D370" s="153" t="s">
        <v>4781</v>
      </c>
      <c r="E370" s="153" t="s">
        <v>4782</v>
      </c>
      <c r="F370" s="154">
        <v>33210</v>
      </c>
      <c r="G370" s="154">
        <v>0</v>
      </c>
      <c r="H370" s="154">
        <v>15694.7663793103</v>
      </c>
      <c r="I370" s="155">
        <f t="shared" si="10"/>
        <v>0.472591580226147</v>
      </c>
      <c r="J370" s="154">
        <f t="shared" si="11"/>
        <v>-17515.2336206897</v>
      </c>
      <c r="K370" s="156" t="s">
        <v>4694</v>
      </c>
      <c r="L370" s="156"/>
    </row>
    <row r="371" ht="16.35" customHeight="1" spans="1:12">
      <c r="A371" s="153" t="s">
        <v>5625</v>
      </c>
      <c r="B371" s="153">
        <v>8</v>
      </c>
      <c r="C371" s="153" t="s">
        <v>1530</v>
      </c>
      <c r="D371" s="153" t="s">
        <v>4781</v>
      </c>
      <c r="E371" s="153" t="s">
        <v>4782</v>
      </c>
      <c r="F371" s="154">
        <v>33210</v>
      </c>
      <c r="G371" s="154">
        <v>0</v>
      </c>
      <c r="H371" s="154">
        <v>15694.7663793103</v>
      </c>
      <c r="I371" s="155">
        <f t="shared" si="10"/>
        <v>0.472591580226147</v>
      </c>
      <c r="J371" s="154">
        <f t="shared" si="11"/>
        <v>-17515.2336206897</v>
      </c>
      <c r="K371" s="156" t="s">
        <v>4694</v>
      </c>
      <c r="L371" s="156"/>
    </row>
    <row r="372" ht="16.35" customHeight="1" spans="1:12">
      <c r="A372" s="153" t="s">
        <v>5625</v>
      </c>
      <c r="B372" s="153">
        <v>9</v>
      </c>
      <c r="C372" s="153" t="s">
        <v>5632</v>
      </c>
      <c r="D372" s="153" t="s">
        <v>4781</v>
      </c>
      <c r="E372" s="153" t="s">
        <v>4782</v>
      </c>
      <c r="F372" s="154">
        <v>33210</v>
      </c>
      <c r="G372" s="154">
        <v>0</v>
      </c>
      <c r="H372" s="154">
        <v>67487.4954310345</v>
      </c>
      <c r="I372" s="155">
        <f t="shared" si="10"/>
        <v>2.03214379497243</v>
      </c>
      <c r="J372" s="154">
        <f t="shared" si="11"/>
        <v>34277.4954310345</v>
      </c>
      <c r="K372" s="156" t="s">
        <v>4694</v>
      </c>
      <c r="L372" s="156"/>
    </row>
    <row r="373" ht="16.35" customHeight="1" spans="1:12">
      <c r="A373" s="153" t="s">
        <v>5625</v>
      </c>
      <c r="B373" s="153">
        <v>10</v>
      </c>
      <c r="C373" s="153" t="s">
        <v>5633</v>
      </c>
      <c r="D373" s="153" t="s">
        <v>4781</v>
      </c>
      <c r="E373" s="153" t="s">
        <v>4782</v>
      </c>
      <c r="F373" s="154">
        <v>3321</v>
      </c>
      <c r="G373" s="154">
        <v>0</v>
      </c>
      <c r="H373" s="154">
        <v>12555.8131034483</v>
      </c>
      <c r="I373" s="155">
        <f t="shared" si="10"/>
        <v>3.78073264180918</v>
      </c>
      <c r="J373" s="154">
        <f t="shared" si="11"/>
        <v>9234.81310344827</v>
      </c>
      <c r="K373" s="156" t="s">
        <v>4694</v>
      </c>
      <c r="L373" s="156"/>
    </row>
    <row r="374" ht="16.35" customHeight="1" spans="1:12">
      <c r="A374" s="153" t="s">
        <v>5625</v>
      </c>
      <c r="B374" s="153">
        <v>11</v>
      </c>
      <c r="C374" s="153" t="s">
        <v>5634</v>
      </c>
      <c r="D374" s="153" t="s">
        <v>4781</v>
      </c>
      <c r="E374" s="153" t="s">
        <v>4782</v>
      </c>
      <c r="F374" s="154">
        <v>3321</v>
      </c>
      <c r="G374" s="154">
        <v>0</v>
      </c>
      <c r="H374" s="154">
        <v>7847.38318965517</v>
      </c>
      <c r="I374" s="155">
        <f t="shared" si="10"/>
        <v>2.36295790113074</v>
      </c>
      <c r="J374" s="154">
        <f t="shared" si="11"/>
        <v>4526.38318965517</v>
      </c>
      <c r="K374" s="156" t="s">
        <v>4694</v>
      </c>
      <c r="L374" s="156"/>
    </row>
    <row r="375" ht="16.35" customHeight="1" spans="1:12">
      <c r="A375" s="153" t="s">
        <v>5625</v>
      </c>
      <c r="B375" s="153">
        <v>12</v>
      </c>
      <c r="C375" s="153" t="s">
        <v>5635</v>
      </c>
      <c r="D375" s="153" t="s">
        <v>4781</v>
      </c>
      <c r="E375" s="153" t="s">
        <v>4782</v>
      </c>
      <c r="F375" s="154">
        <v>3321</v>
      </c>
      <c r="G375" s="154">
        <v>0</v>
      </c>
      <c r="H375" s="154">
        <v>6277.90655172414</v>
      </c>
      <c r="I375" s="155">
        <f t="shared" si="10"/>
        <v>1.89036632090459</v>
      </c>
      <c r="J375" s="154">
        <f t="shared" si="11"/>
        <v>2956.90655172414</v>
      </c>
      <c r="K375" s="156" t="s">
        <v>4694</v>
      </c>
      <c r="L375" s="156"/>
    </row>
    <row r="376" ht="16.35" customHeight="1" spans="1:12">
      <c r="A376" s="153" t="s">
        <v>5625</v>
      </c>
      <c r="B376" s="153">
        <v>13</v>
      </c>
      <c r="C376" s="153" t="s">
        <v>5636</v>
      </c>
      <c r="D376" s="153" t="s">
        <v>4781</v>
      </c>
      <c r="E376" s="153" t="s">
        <v>4782</v>
      </c>
      <c r="F376" s="154">
        <v>3321</v>
      </c>
      <c r="G376" s="154">
        <v>0</v>
      </c>
      <c r="H376" s="154">
        <v>7847.38318965517</v>
      </c>
      <c r="I376" s="155">
        <f t="shared" si="10"/>
        <v>2.36295790113074</v>
      </c>
      <c r="J376" s="154">
        <f t="shared" si="11"/>
        <v>4526.38318965517</v>
      </c>
      <c r="K376" s="156" t="s">
        <v>4694</v>
      </c>
      <c r="L376" s="156"/>
    </row>
    <row r="377" ht="16.35" customHeight="1" spans="1:12">
      <c r="A377" s="153" t="s">
        <v>5625</v>
      </c>
      <c r="B377" s="153">
        <v>14</v>
      </c>
      <c r="C377" s="153" t="s">
        <v>5637</v>
      </c>
      <c r="D377" s="153" t="s">
        <v>4781</v>
      </c>
      <c r="E377" s="153" t="s">
        <v>4782</v>
      </c>
      <c r="F377" s="154">
        <v>3321</v>
      </c>
      <c r="G377" s="154">
        <v>0</v>
      </c>
      <c r="H377" s="154">
        <v>7847.38318965517</v>
      </c>
      <c r="I377" s="155">
        <f t="shared" si="10"/>
        <v>2.36295790113074</v>
      </c>
      <c r="J377" s="154">
        <f t="shared" si="11"/>
        <v>4526.38318965517</v>
      </c>
      <c r="K377" s="156" t="s">
        <v>4694</v>
      </c>
      <c r="L377" s="156"/>
    </row>
    <row r="378" ht="16.35" customHeight="1" spans="1:12">
      <c r="A378" s="153" t="s">
        <v>5625</v>
      </c>
      <c r="B378" s="153">
        <v>15</v>
      </c>
      <c r="C378" s="153" t="s">
        <v>5638</v>
      </c>
      <c r="D378" s="153" t="s">
        <v>4781</v>
      </c>
      <c r="E378" s="153" t="s">
        <v>4782</v>
      </c>
      <c r="F378" s="154">
        <v>3321</v>
      </c>
      <c r="G378" s="154">
        <v>0</v>
      </c>
      <c r="H378" s="154">
        <v>14125.2897413793</v>
      </c>
      <c r="I378" s="155">
        <f t="shared" si="10"/>
        <v>4.25332422203532</v>
      </c>
      <c r="J378" s="154">
        <f t="shared" si="11"/>
        <v>10804.2897413793</v>
      </c>
      <c r="K378" s="156" t="s">
        <v>4694</v>
      </c>
      <c r="L378" s="156"/>
    </row>
    <row r="379" ht="16.35" customHeight="1" spans="1:12">
      <c r="A379" s="153" t="s">
        <v>5625</v>
      </c>
      <c r="B379" s="153">
        <v>16</v>
      </c>
      <c r="C379" s="153" t="s">
        <v>5639</v>
      </c>
      <c r="D379" s="153" t="s">
        <v>4785</v>
      </c>
      <c r="E379" s="153" t="s">
        <v>4782</v>
      </c>
      <c r="F379" s="154">
        <v>16605</v>
      </c>
      <c r="G379" s="154">
        <v>0</v>
      </c>
      <c r="H379" s="154">
        <v>0</v>
      </c>
      <c r="I379" s="155">
        <f t="shared" si="10"/>
        <v>0</v>
      </c>
      <c r="J379" s="154">
        <f t="shared" si="11"/>
        <v>-16605</v>
      </c>
      <c r="K379" s="156" t="s">
        <v>4786</v>
      </c>
      <c r="L379" s="156"/>
    </row>
    <row r="380" ht="16.35" customHeight="1" spans="1:12">
      <c r="A380" s="153" t="s">
        <v>5625</v>
      </c>
      <c r="B380" s="153">
        <v>17</v>
      </c>
      <c r="C380" s="153" t="s">
        <v>5640</v>
      </c>
      <c r="D380" s="153" t="s">
        <v>4781</v>
      </c>
      <c r="E380" s="153" t="s">
        <v>4782</v>
      </c>
      <c r="F380" s="154">
        <v>16605</v>
      </c>
      <c r="G380" s="154">
        <v>0</v>
      </c>
      <c r="H380" s="154">
        <v>12555.8131034483</v>
      </c>
      <c r="I380" s="155">
        <f t="shared" si="10"/>
        <v>0.756146528361835</v>
      </c>
      <c r="J380" s="154">
        <f t="shared" si="11"/>
        <v>-4049.18689655173</v>
      </c>
      <c r="K380" s="156" t="s">
        <v>4694</v>
      </c>
      <c r="L380" s="156"/>
    </row>
    <row r="381" ht="16.35" customHeight="1" spans="1:12">
      <c r="A381" s="153" t="s">
        <v>5625</v>
      </c>
      <c r="B381" s="153">
        <v>18</v>
      </c>
      <c r="C381" s="153" t="s">
        <v>5641</v>
      </c>
      <c r="D381" s="153" t="s">
        <v>4781</v>
      </c>
      <c r="E381" s="153" t="s">
        <v>4782</v>
      </c>
      <c r="F381" s="154">
        <v>16605</v>
      </c>
      <c r="G381" s="154">
        <v>0</v>
      </c>
      <c r="H381" s="154">
        <v>50223.2524137931</v>
      </c>
      <c r="I381" s="155">
        <f t="shared" si="10"/>
        <v>3.02458611344734</v>
      </c>
      <c r="J381" s="154">
        <f t="shared" si="11"/>
        <v>33618.2524137931</v>
      </c>
      <c r="K381" s="156" t="s">
        <v>4694</v>
      </c>
      <c r="L381" s="156"/>
    </row>
    <row r="382" ht="16.35" customHeight="1" spans="1:12">
      <c r="A382" s="153" t="s">
        <v>5625</v>
      </c>
      <c r="B382" s="153">
        <v>19</v>
      </c>
      <c r="C382" s="153" t="s">
        <v>5642</v>
      </c>
      <c r="D382" s="153" t="s">
        <v>4781</v>
      </c>
      <c r="E382" s="153" t="s">
        <v>4782</v>
      </c>
      <c r="F382" s="154">
        <v>16605</v>
      </c>
      <c r="G382" s="154">
        <v>0</v>
      </c>
      <c r="H382" s="154">
        <v>15694.7663793103</v>
      </c>
      <c r="I382" s="155">
        <f t="shared" si="10"/>
        <v>0.945183160452294</v>
      </c>
      <c r="J382" s="154">
        <f t="shared" si="11"/>
        <v>-910.233620689656</v>
      </c>
      <c r="K382" s="156" t="s">
        <v>4694</v>
      </c>
      <c r="L382" s="156"/>
    </row>
    <row r="383" ht="16.35" customHeight="1" spans="1:12">
      <c r="A383" s="153" t="s">
        <v>5625</v>
      </c>
      <c r="B383" s="153">
        <v>20</v>
      </c>
      <c r="C383" s="153" t="s">
        <v>4396</v>
      </c>
      <c r="D383" s="153" t="s">
        <v>4781</v>
      </c>
      <c r="E383" s="153" t="s">
        <v>4782</v>
      </c>
      <c r="F383" s="154">
        <v>33210</v>
      </c>
      <c r="G383" s="154">
        <v>0</v>
      </c>
      <c r="H383" s="154">
        <v>7847.38318965517</v>
      </c>
      <c r="I383" s="155">
        <f t="shared" si="10"/>
        <v>0.236295790113074</v>
      </c>
      <c r="J383" s="154">
        <f t="shared" si="11"/>
        <v>-25362.6168103448</v>
      </c>
      <c r="K383" s="156" t="s">
        <v>4694</v>
      </c>
      <c r="L383" s="156"/>
    </row>
    <row r="384" ht="16.35" customHeight="1" spans="1:12">
      <c r="A384" s="153" t="s">
        <v>5625</v>
      </c>
      <c r="B384" s="153">
        <v>21</v>
      </c>
      <c r="C384" s="153" t="s">
        <v>5643</v>
      </c>
      <c r="D384" s="153" t="s">
        <v>4781</v>
      </c>
      <c r="E384" s="153" t="s">
        <v>4782</v>
      </c>
      <c r="F384" s="154">
        <v>33210</v>
      </c>
      <c r="G384" s="154">
        <v>0</v>
      </c>
      <c r="H384" s="154">
        <v>7847.38318965517</v>
      </c>
      <c r="I384" s="155">
        <f t="shared" si="10"/>
        <v>0.236295790113074</v>
      </c>
      <c r="J384" s="154">
        <f t="shared" si="11"/>
        <v>-25362.6168103448</v>
      </c>
      <c r="K384" s="156" t="s">
        <v>4694</v>
      </c>
      <c r="L384" s="156"/>
    </row>
    <row r="385" ht="16.35" customHeight="1" spans="1:12">
      <c r="A385" s="153" t="s">
        <v>5625</v>
      </c>
      <c r="B385" s="153">
        <v>22</v>
      </c>
      <c r="C385" s="153" t="s">
        <v>5644</v>
      </c>
      <c r="D385" s="153" t="s">
        <v>4781</v>
      </c>
      <c r="E385" s="153" t="s">
        <v>4782</v>
      </c>
      <c r="F385" s="154">
        <v>16605</v>
      </c>
      <c r="G385" s="154">
        <v>0</v>
      </c>
      <c r="H385" s="154">
        <v>6277.90655172414</v>
      </c>
      <c r="I385" s="155">
        <f t="shared" si="10"/>
        <v>0.378073264180918</v>
      </c>
      <c r="J385" s="154">
        <f t="shared" si="11"/>
        <v>-10327.0934482759</v>
      </c>
      <c r="K385" s="156" t="s">
        <v>4694</v>
      </c>
      <c r="L385" s="156"/>
    </row>
    <row r="386" ht="16.35" customHeight="1" spans="1:12">
      <c r="A386" s="153" t="s">
        <v>5625</v>
      </c>
      <c r="B386" s="153">
        <v>23</v>
      </c>
      <c r="C386" s="153" t="s">
        <v>1530</v>
      </c>
      <c r="D386" s="153" t="s">
        <v>4781</v>
      </c>
      <c r="E386" s="153" t="s">
        <v>4782</v>
      </c>
      <c r="F386" s="154">
        <v>16605</v>
      </c>
      <c r="G386" s="154">
        <v>0</v>
      </c>
      <c r="H386" s="154">
        <v>7847.38318965517</v>
      </c>
      <c r="I386" s="155">
        <f t="shared" si="10"/>
        <v>0.472591580226147</v>
      </c>
      <c r="J386" s="154">
        <f t="shared" si="11"/>
        <v>-8757.61681034483</v>
      </c>
      <c r="K386" s="156" t="s">
        <v>4694</v>
      </c>
      <c r="L386" s="156"/>
    </row>
    <row r="387" ht="16.35" customHeight="1" spans="1:12">
      <c r="A387" s="153" t="s">
        <v>5625</v>
      </c>
      <c r="B387" s="153">
        <v>24</v>
      </c>
      <c r="C387" s="153" t="s">
        <v>5645</v>
      </c>
      <c r="D387" s="153" t="s">
        <v>4781</v>
      </c>
      <c r="E387" s="153" t="s">
        <v>4782</v>
      </c>
      <c r="F387" s="154">
        <v>16605</v>
      </c>
      <c r="G387" s="154">
        <v>0</v>
      </c>
      <c r="H387" s="154">
        <v>25111.6262068965</v>
      </c>
      <c r="I387" s="155">
        <f t="shared" si="10"/>
        <v>1.51229305672367</v>
      </c>
      <c r="J387" s="154">
        <f t="shared" si="11"/>
        <v>8506.62620689655</v>
      </c>
      <c r="K387" s="156" t="s">
        <v>4694</v>
      </c>
      <c r="L387" s="156"/>
    </row>
    <row r="388" ht="16.35" customHeight="1" spans="1:12">
      <c r="A388" s="153" t="s">
        <v>5625</v>
      </c>
      <c r="B388" s="153">
        <v>25</v>
      </c>
      <c r="C388" s="153" t="s">
        <v>5633</v>
      </c>
      <c r="D388" s="153" t="s">
        <v>4781</v>
      </c>
      <c r="E388" s="153" t="s">
        <v>4782</v>
      </c>
      <c r="F388" s="154">
        <v>3321</v>
      </c>
      <c r="G388" s="154">
        <v>0</v>
      </c>
      <c r="H388" s="154">
        <v>15694.7663793103</v>
      </c>
      <c r="I388" s="155">
        <f t="shared" si="10"/>
        <v>4.72591580226147</v>
      </c>
      <c r="J388" s="154">
        <f t="shared" si="11"/>
        <v>12373.7663793103</v>
      </c>
      <c r="K388" s="156" t="s">
        <v>4694</v>
      </c>
      <c r="L388" s="156"/>
    </row>
    <row r="389" ht="16.35" customHeight="1" spans="1:12">
      <c r="A389" s="153" t="s">
        <v>5625</v>
      </c>
      <c r="B389" s="153">
        <v>26</v>
      </c>
      <c r="C389" s="153" t="s">
        <v>5634</v>
      </c>
      <c r="D389" s="153" t="s">
        <v>4781</v>
      </c>
      <c r="E389" s="153" t="s">
        <v>4782</v>
      </c>
      <c r="F389" s="154">
        <v>3321</v>
      </c>
      <c r="G389" s="154">
        <v>0</v>
      </c>
      <c r="H389" s="154">
        <v>6277.90655172414</v>
      </c>
      <c r="I389" s="155">
        <f t="shared" si="10"/>
        <v>1.89036632090459</v>
      </c>
      <c r="J389" s="154">
        <f t="shared" si="11"/>
        <v>2956.90655172414</v>
      </c>
      <c r="K389" s="156" t="s">
        <v>4694</v>
      </c>
      <c r="L389" s="156"/>
    </row>
    <row r="390" ht="16.35" customHeight="1" spans="1:12">
      <c r="A390" s="153" t="s">
        <v>5625</v>
      </c>
      <c r="B390" s="153">
        <v>27</v>
      </c>
      <c r="C390" s="153" t="s">
        <v>5646</v>
      </c>
      <c r="D390" s="153" t="s">
        <v>4781</v>
      </c>
      <c r="E390" s="153" t="s">
        <v>4782</v>
      </c>
      <c r="F390" s="154">
        <v>16605</v>
      </c>
      <c r="G390" s="154">
        <v>0</v>
      </c>
      <c r="H390" s="154">
        <v>6277.90655172414</v>
      </c>
      <c r="I390" s="155">
        <f t="shared" si="10"/>
        <v>0.378073264180918</v>
      </c>
      <c r="J390" s="154">
        <f t="shared" si="11"/>
        <v>-10327.0934482759</v>
      </c>
      <c r="K390" s="156" t="s">
        <v>4694</v>
      </c>
      <c r="L390" s="156"/>
    </row>
    <row r="391" ht="16.35" customHeight="1" spans="1:12">
      <c r="A391" s="153" t="s">
        <v>5625</v>
      </c>
      <c r="B391" s="153">
        <v>28</v>
      </c>
      <c r="C391" s="153" t="s">
        <v>5647</v>
      </c>
      <c r="D391" s="153" t="s">
        <v>4781</v>
      </c>
      <c r="E391" s="153" t="s">
        <v>4782</v>
      </c>
      <c r="F391" s="154">
        <v>16605</v>
      </c>
      <c r="G391" s="154">
        <v>0</v>
      </c>
      <c r="H391" s="154">
        <v>25111.6262068965</v>
      </c>
      <c r="I391" s="155">
        <f t="shared" si="10"/>
        <v>1.51229305672367</v>
      </c>
      <c r="J391" s="154">
        <f t="shared" si="11"/>
        <v>8506.62620689655</v>
      </c>
      <c r="K391" s="156" t="s">
        <v>4694</v>
      </c>
      <c r="L391" s="156"/>
    </row>
    <row r="392" ht="16.35" customHeight="1" spans="1:12">
      <c r="A392" s="153" t="s">
        <v>5625</v>
      </c>
      <c r="B392" s="153">
        <v>29</v>
      </c>
      <c r="C392" s="153" t="s">
        <v>821</v>
      </c>
      <c r="D392" s="153" t="s">
        <v>4781</v>
      </c>
      <c r="E392" s="153" t="s">
        <v>4782</v>
      </c>
      <c r="F392" s="154">
        <v>3321</v>
      </c>
      <c r="G392" s="154">
        <v>0</v>
      </c>
      <c r="H392" s="154">
        <v>6277.90655172414</v>
      </c>
      <c r="I392" s="155">
        <f t="shared" si="10"/>
        <v>1.89036632090459</v>
      </c>
      <c r="J392" s="154">
        <f t="shared" si="11"/>
        <v>2956.90655172414</v>
      </c>
      <c r="K392" s="156" t="s">
        <v>4694</v>
      </c>
      <c r="L392" s="156"/>
    </row>
    <row r="393" ht="16.35" customHeight="1" spans="1:12">
      <c r="A393" s="153" t="s">
        <v>5625</v>
      </c>
      <c r="B393" s="153">
        <v>30</v>
      </c>
      <c r="C393" s="153" t="s">
        <v>5648</v>
      </c>
      <c r="D393" s="153" t="s">
        <v>4781</v>
      </c>
      <c r="E393" s="153" t="s">
        <v>4782</v>
      </c>
      <c r="F393" s="154">
        <v>16605</v>
      </c>
      <c r="G393" s="154">
        <v>0</v>
      </c>
      <c r="H393" s="154">
        <v>26681.1028448276</v>
      </c>
      <c r="I393" s="155">
        <f t="shared" si="10"/>
        <v>1.6068113727689</v>
      </c>
      <c r="J393" s="154">
        <f t="shared" si="11"/>
        <v>10076.1028448276</v>
      </c>
      <c r="K393" s="156" t="s">
        <v>4694</v>
      </c>
      <c r="L393" s="156"/>
    </row>
    <row r="394" ht="16.35" customHeight="1" spans="1:12">
      <c r="A394" s="153" t="s">
        <v>5625</v>
      </c>
      <c r="B394" s="153">
        <v>31</v>
      </c>
      <c r="C394" s="153" t="s">
        <v>5649</v>
      </c>
      <c r="D394" s="153" t="s">
        <v>4781</v>
      </c>
      <c r="E394" s="153" t="s">
        <v>4782</v>
      </c>
      <c r="F394" s="154">
        <v>3321</v>
      </c>
      <c r="G394" s="154">
        <v>0</v>
      </c>
      <c r="H394" s="154">
        <v>6277.90655172414</v>
      </c>
      <c r="I394" s="155">
        <f t="shared" si="10"/>
        <v>1.89036632090459</v>
      </c>
      <c r="J394" s="154">
        <f t="shared" si="11"/>
        <v>2956.90655172414</v>
      </c>
      <c r="K394" s="156" t="s">
        <v>4694</v>
      </c>
      <c r="L394" s="156"/>
    </row>
    <row r="395" ht="16.35" customHeight="1" spans="1:12">
      <c r="A395" s="153" t="s">
        <v>5625</v>
      </c>
      <c r="B395" s="153">
        <v>32</v>
      </c>
      <c r="C395" s="153" t="s">
        <v>5650</v>
      </c>
      <c r="D395" s="153" t="s">
        <v>4781</v>
      </c>
      <c r="E395" s="153" t="s">
        <v>4782</v>
      </c>
      <c r="F395" s="154">
        <v>16605</v>
      </c>
      <c r="G395" s="154">
        <v>0</v>
      </c>
      <c r="H395" s="154">
        <v>6277.90655172414</v>
      </c>
      <c r="I395" s="155">
        <f t="shared" si="10"/>
        <v>0.378073264180918</v>
      </c>
      <c r="J395" s="154">
        <f t="shared" si="11"/>
        <v>-10327.0934482759</v>
      </c>
      <c r="K395" s="156" t="s">
        <v>4694</v>
      </c>
      <c r="L395" s="156"/>
    </row>
    <row r="396" ht="16.35" customHeight="1" spans="1:12">
      <c r="A396" s="153" t="s">
        <v>5625</v>
      </c>
      <c r="B396" s="153">
        <v>33</v>
      </c>
      <c r="C396" s="153" t="s">
        <v>5640</v>
      </c>
      <c r="D396" s="153" t="s">
        <v>4781</v>
      </c>
      <c r="E396" s="153" t="s">
        <v>4782</v>
      </c>
      <c r="F396" s="154">
        <v>3321</v>
      </c>
      <c r="G396" s="154">
        <v>0</v>
      </c>
      <c r="H396" s="154">
        <v>6277.90655172414</v>
      </c>
      <c r="I396" s="155">
        <f t="shared" si="10"/>
        <v>1.89036632090459</v>
      </c>
      <c r="J396" s="154">
        <f t="shared" si="11"/>
        <v>2956.90655172414</v>
      </c>
      <c r="K396" s="156" t="s">
        <v>4694</v>
      </c>
      <c r="L396" s="156"/>
    </row>
    <row r="397" ht="16.35" customHeight="1" spans="1:12">
      <c r="A397" s="153" t="s">
        <v>5625</v>
      </c>
      <c r="B397" s="153">
        <v>34</v>
      </c>
      <c r="C397" s="153" t="s">
        <v>1592</v>
      </c>
      <c r="D397" s="153" t="s">
        <v>4785</v>
      </c>
      <c r="E397" s="153" t="s">
        <v>4782</v>
      </c>
      <c r="F397" s="154">
        <v>16605</v>
      </c>
      <c r="G397" s="154">
        <v>0</v>
      </c>
      <c r="H397" s="154">
        <v>0</v>
      </c>
      <c r="I397" s="155">
        <f t="shared" si="10"/>
        <v>0</v>
      </c>
      <c r="J397" s="154">
        <f t="shared" si="11"/>
        <v>-16605</v>
      </c>
      <c r="K397" s="156" t="s">
        <v>4786</v>
      </c>
      <c r="L397" s="156"/>
    </row>
    <row r="398" ht="16.35" customHeight="1" spans="1:12">
      <c r="A398" s="153" t="s">
        <v>5625</v>
      </c>
      <c r="B398" s="153">
        <v>35</v>
      </c>
      <c r="C398" s="153" t="s">
        <v>1722</v>
      </c>
      <c r="D398" s="153" t="s">
        <v>4785</v>
      </c>
      <c r="E398" s="153" t="s">
        <v>4782</v>
      </c>
      <c r="F398" s="154">
        <v>3321</v>
      </c>
      <c r="G398" s="154">
        <v>0</v>
      </c>
      <c r="H398" s="154">
        <v>0</v>
      </c>
      <c r="I398" s="155">
        <f t="shared" si="10"/>
        <v>0</v>
      </c>
      <c r="J398" s="154">
        <f t="shared" si="11"/>
        <v>-3321</v>
      </c>
      <c r="K398" s="156" t="s">
        <v>4786</v>
      </c>
      <c r="L398" s="156"/>
    </row>
    <row r="399" ht="16.35" customHeight="1" spans="1:12">
      <c r="A399" s="153" t="s">
        <v>5625</v>
      </c>
      <c r="B399" s="153">
        <v>36</v>
      </c>
      <c r="C399" s="153" t="s">
        <v>1732</v>
      </c>
      <c r="D399" s="153" t="s">
        <v>4785</v>
      </c>
      <c r="E399" s="153" t="s">
        <v>4782</v>
      </c>
      <c r="F399" s="154">
        <v>16605</v>
      </c>
      <c r="G399" s="154">
        <v>0</v>
      </c>
      <c r="H399" s="154">
        <v>0</v>
      </c>
      <c r="I399" s="155">
        <f t="shared" si="10"/>
        <v>0</v>
      </c>
      <c r="J399" s="154">
        <f t="shared" si="11"/>
        <v>-16605</v>
      </c>
      <c r="K399" s="156" t="s">
        <v>4786</v>
      </c>
      <c r="L399" s="156"/>
    </row>
    <row r="400" ht="16.35" customHeight="1" spans="1:12">
      <c r="A400" s="153" t="s">
        <v>5625</v>
      </c>
      <c r="B400" s="153">
        <v>37</v>
      </c>
      <c r="C400" s="153" t="s">
        <v>1730</v>
      </c>
      <c r="D400" s="153" t="s">
        <v>4785</v>
      </c>
      <c r="E400" s="153" t="s">
        <v>4782</v>
      </c>
      <c r="F400" s="154">
        <v>16605</v>
      </c>
      <c r="G400" s="154">
        <v>0</v>
      </c>
      <c r="H400" s="154">
        <v>0</v>
      </c>
      <c r="I400" s="155">
        <f t="shared" si="10"/>
        <v>0</v>
      </c>
      <c r="J400" s="154">
        <f t="shared" si="11"/>
        <v>-16605</v>
      </c>
      <c r="K400" s="156" t="s">
        <v>4786</v>
      </c>
      <c r="L400" s="156"/>
    </row>
    <row r="401" ht="16.35" customHeight="1" spans="1:12">
      <c r="A401" s="153" t="s">
        <v>5625</v>
      </c>
      <c r="B401" s="153">
        <v>38</v>
      </c>
      <c r="C401" s="153" t="s">
        <v>1734</v>
      </c>
      <c r="D401" s="153" t="s">
        <v>4781</v>
      </c>
      <c r="E401" s="153" t="s">
        <v>4782</v>
      </c>
      <c r="F401" s="154">
        <v>16605</v>
      </c>
      <c r="G401" s="154">
        <v>0</v>
      </c>
      <c r="H401" s="154">
        <v>67487.4954310345</v>
      </c>
      <c r="I401" s="155">
        <f t="shared" si="10"/>
        <v>4.06428758994486</v>
      </c>
      <c r="J401" s="154">
        <f t="shared" si="11"/>
        <v>50882.4954310345</v>
      </c>
      <c r="K401" s="156" t="s">
        <v>4694</v>
      </c>
      <c r="L401" s="156"/>
    </row>
    <row r="402" ht="16.35" customHeight="1" spans="1:12">
      <c r="A402" s="153" t="s">
        <v>5625</v>
      </c>
      <c r="B402" s="153">
        <v>39</v>
      </c>
      <c r="C402" s="153" t="s">
        <v>5651</v>
      </c>
      <c r="D402" s="153" t="s">
        <v>4781</v>
      </c>
      <c r="E402" s="153" t="s">
        <v>4782</v>
      </c>
      <c r="F402" s="154">
        <v>16605</v>
      </c>
      <c r="G402" s="154">
        <v>0</v>
      </c>
      <c r="H402" s="154">
        <v>43945.345862069</v>
      </c>
      <c r="I402" s="155">
        <f t="shared" si="10"/>
        <v>2.64651284926642</v>
      </c>
      <c r="J402" s="154">
        <f t="shared" si="11"/>
        <v>27340.345862069</v>
      </c>
      <c r="K402" s="156" t="s">
        <v>4694</v>
      </c>
      <c r="L402" s="156"/>
    </row>
    <row r="403" ht="16.35" customHeight="1" spans="1:12">
      <c r="A403" s="153" t="s">
        <v>5625</v>
      </c>
      <c r="B403" s="153">
        <v>40</v>
      </c>
      <c r="C403" s="153" t="s">
        <v>5652</v>
      </c>
      <c r="D403" s="153" t="s">
        <v>4781</v>
      </c>
      <c r="E403" s="153" t="s">
        <v>4782</v>
      </c>
      <c r="F403" s="154">
        <v>16605</v>
      </c>
      <c r="G403" s="154">
        <v>0</v>
      </c>
      <c r="H403" s="154">
        <v>36097.9626724138</v>
      </c>
      <c r="I403" s="155">
        <f t="shared" si="10"/>
        <v>2.17392126904028</v>
      </c>
      <c r="J403" s="154">
        <f t="shared" si="11"/>
        <v>19492.9626724138</v>
      </c>
      <c r="K403" s="156" t="s">
        <v>4694</v>
      </c>
      <c r="L403" s="156"/>
    </row>
    <row r="404" ht="16.35" customHeight="1" spans="1:12">
      <c r="A404" s="153" t="s">
        <v>5625</v>
      </c>
      <c r="B404" s="153">
        <v>41</v>
      </c>
      <c r="C404" s="153" t="s">
        <v>5653</v>
      </c>
      <c r="D404" s="153" t="s">
        <v>4781</v>
      </c>
      <c r="E404" s="153" t="s">
        <v>4782</v>
      </c>
      <c r="F404" s="154">
        <v>16605</v>
      </c>
      <c r="G404" s="154">
        <v>0</v>
      </c>
      <c r="H404" s="154">
        <v>15694.7663793103</v>
      </c>
      <c r="I404" s="155">
        <f t="shared" si="10"/>
        <v>0.945183160452294</v>
      </c>
      <c r="J404" s="154">
        <f t="shared" si="11"/>
        <v>-910.233620689656</v>
      </c>
      <c r="K404" s="156" t="s">
        <v>4694</v>
      </c>
      <c r="L404" s="156"/>
    </row>
    <row r="405" ht="16.35" customHeight="1" spans="1:12">
      <c r="A405" s="153" t="s">
        <v>5625</v>
      </c>
      <c r="B405" s="153">
        <v>42</v>
      </c>
      <c r="C405" s="153" t="s">
        <v>5654</v>
      </c>
      <c r="D405" s="153" t="s">
        <v>4781</v>
      </c>
      <c r="E405" s="153" t="s">
        <v>4782</v>
      </c>
      <c r="F405" s="154">
        <v>16605</v>
      </c>
      <c r="G405" s="154">
        <v>0</v>
      </c>
      <c r="H405" s="154">
        <v>14125.2897413793</v>
      </c>
      <c r="I405" s="155">
        <f t="shared" si="10"/>
        <v>0.850664844407065</v>
      </c>
      <c r="J405" s="154">
        <f t="shared" si="11"/>
        <v>-2479.71025862069</v>
      </c>
      <c r="K405" s="156" t="s">
        <v>4694</v>
      </c>
      <c r="L405" s="156"/>
    </row>
    <row r="406" ht="16.35" customHeight="1" spans="1:12">
      <c r="A406" s="153" t="s">
        <v>5625</v>
      </c>
      <c r="B406" s="153">
        <v>43</v>
      </c>
      <c r="C406" s="153" t="s">
        <v>5655</v>
      </c>
      <c r="D406" s="153" t="s">
        <v>4781</v>
      </c>
      <c r="E406" s="153" t="s">
        <v>4782</v>
      </c>
      <c r="F406" s="154">
        <v>16605</v>
      </c>
      <c r="G406" s="154">
        <v>0</v>
      </c>
      <c r="H406" s="154">
        <v>78473.8318965517</v>
      </c>
      <c r="I406" s="155">
        <f t="shared" si="10"/>
        <v>4.72591580226147</v>
      </c>
      <c r="J406" s="154">
        <f t="shared" si="11"/>
        <v>61868.8318965517</v>
      </c>
      <c r="K406" s="156" t="s">
        <v>4694</v>
      </c>
      <c r="L406" s="156"/>
    </row>
    <row r="407" ht="16.35" customHeight="1" spans="1:12">
      <c r="A407" s="153" t="s">
        <v>5625</v>
      </c>
      <c r="B407" s="153">
        <v>44</v>
      </c>
      <c r="C407" s="153" t="s">
        <v>5656</v>
      </c>
      <c r="D407" s="153" t="s">
        <v>4781</v>
      </c>
      <c r="E407" s="153" t="s">
        <v>4782</v>
      </c>
      <c r="F407" s="154">
        <v>16605</v>
      </c>
      <c r="G407" s="154">
        <v>0</v>
      </c>
      <c r="H407" s="154">
        <v>15694.7663793103</v>
      </c>
      <c r="I407" s="155">
        <f t="shared" si="10"/>
        <v>0.945183160452294</v>
      </c>
      <c r="J407" s="154">
        <f t="shared" si="11"/>
        <v>-910.233620689656</v>
      </c>
      <c r="K407" s="156" t="s">
        <v>4694</v>
      </c>
      <c r="L407" s="156"/>
    </row>
    <row r="408" ht="16.35" customHeight="1" spans="1:12">
      <c r="A408" s="153" t="s">
        <v>5625</v>
      </c>
      <c r="B408" s="153">
        <v>45</v>
      </c>
      <c r="C408" s="153" t="s">
        <v>5657</v>
      </c>
      <c r="D408" s="153" t="s">
        <v>4781</v>
      </c>
      <c r="E408" s="153" t="s">
        <v>4782</v>
      </c>
      <c r="F408" s="154">
        <v>16605</v>
      </c>
      <c r="G408" s="154">
        <v>0</v>
      </c>
      <c r="H408" s="154">
        <v>39236.9159482759</v>
      </c>
      <c r="I408" s="155">
        <f t="shared" si="10"/>
        <v>2.36295790113073</v>
      </c>
      <c r="J408" s="154">
        <f t="shared" si="11"/>
        <v>22631.9159482759</v>
      </c>
      <c r="K408" s="156" t="s">
        <v>4694</v>
      </c>
      <c r="L408" s="156"/>
    </row>
    <row r="409" ht="16.35" customHeight="1" spans="1:12">
      <c r="A409" s="153" t="s">
        <v>5625</v>
      </c>
      <c r="B409" s="153">
        <v>46</v>
      </c>
      <c r="C409" s="153" t="s">
        <v>5658</v>
      </c>
      <c r="D409" s="153" t="s">
        <v>4781</v>
      </c>
      <c r="E409" s="153" t="s">
        <v>4782</v>
      </c>
      <c r="F409" s="154">
        <v>16605</v>
      </c>
      <c r="G409" s="154">
        <v>0</v>
      </c>
      <c r="H409" s="154">
        <v>23542.1495689655</v>
      </c>
      <c r="I409" s="155">
        <f t="shared" si="10"/>
        <v>1.41777474067844</v>
      </c>
      <c r="J409" s="154">
        <f t="shared" si="11"/>
        <v>6937.14956896552</v>
      </c>
      <c r="K409" s="156" t="s">
        <v>4694</v>
      </c>
      <c r="L409" s="156"/>
    </row>
    <row r="410" ht="16.35" customHeight="1" spans="1:12">
      <c r="A410" s="153" t="s">
        <v>5625</v>
      </c>
      <c r="B410" s="153">
        <v>47</v>
      </c>
      <c r="C410" s="153" t="s">
        <v>5659</v>
      </c>
      <c r="D410" s="153" t="s">
        <v>4781</v>
      </c>
      <c r="E410" s="153" t="s">
        <v>4782</v>
      </c>
      <c r="F410" s="154">
        <v>16605</v>
      </c>
      <c r="G410" s="154">
        <v>0</v>
      </c>
      <c r="H410" s="154">
        <v>31389.5327586207</v>
      </c>
      <c r="I410" s="155">
        <f t="shared" si="10"/>
        <v>1.89036632090459</v>
      </c>
      <c r="J410" s="154">
        <f t="shared" si="11"/>
        <v>14784.5327586207</v>
      </c>
      <c r="K410" s="156" t="s">
        <v>4694</v>
      </c>
      <c r="L410" s="156"/>
    </row>
    <row r="411" ht="16.35" customHeight="1" spans="1:12">
      <c r="A411" s="153" t="s">
        <v>5625</v>
      </c>
      <c r="B411" s="153">
        <v>48</v>
      </c>
      <c r="C411" s="153" t="s">
        <v>5660</v>
      </c>
      <c r="D411" s="153" t="s">
        <v>4781</v>
      </c>
      <c r="E411" s="153" t="s">
        <v>4782</v>
      </c>
      <c r="F411" s="154">
        <v>16605</v>
      </c>
      <c r="G411" s="154">
        <v>0</v>
      </c>
      <c r="H411" s="154">
        <v>15694.7663793103</v>
      </c>
      <c r="I411" s="155">
        <f t="shared" si="10"/>
        <v>0.945183160452294</v>
      </c>
      <c r="J411" s="154">
        <f t="shared" si="11"/>
        <v>-910.233620689656</v>
      </c>
      <c r="K411" s="156" t="s">
        <v>4694</v>
      </c>
      <c r="L411" s="156"/>
    </row>
    <row r="412" ht="16.35" customHeight="1" spans="1:12">
      <c r="A412" s="153" t="s">
        <v>5625</v>
      </c>
      <c r="B412" s="153">
        <v>49</v>
      </c>
      <c r="C412" s="153" t="s">
        <v>5661</v>
      </c>
      <c r="D412" s="153" t="s">
        <v>4781</v>
      </c>
      <c r="E412" s="153" t="s">
        <v>4782</v>
      </c>
      <c r="F412" s="154">
        <v>16605</v>
      </c>
      <c r="G412" s="154">
        <v>0</v>
      </c>
      <c r="H412" s="154">
        <v>37667.4393103448</v>
      </c>
      <c r="I412" s="155">
        <f t="shared" si="10"/>
        <v>2.26843958508551</v>
      </c>
      <c r="J412" s="154">
        <f t="shared" si="11"/>
        <v>21062.4393103448</v>
      </c>
      <c r="K412" s="156" t="s">
        <v>4694</v>
      </c>
      <c r="L412" s="156"/>
    </row>
    <row r="413" ht="16.35" customHeight="1" spans="1:12">
      <c r="A413" s="153" t="s">
        <v>5625</v>
      </c>
      <c r="B413" s="153">
        <v>50</v>
      </c>
      <c r="C413" s="153" t="s">
        <v>5662</v>
      </c>
      <c r="D413" s="153" t="s">
        <v>4781</v>
      </c>
      <c r="E413" s="153" t="s">
        <v>4782</v>
      </c>
      <c r="F413" s="154">
        <v>16605</v>
      </c>
      <c r="G413" s="154">
        <v>0</v>
      </c>
      <c r="H413" s="154">
        <v>15694.7663793103</v>
      </c>
      <c r="I413" s="155">
        <f t="shared" si="10"/>
        <v>0.945183160452294</v>
      </c>
      <c r="J413" s="154">
        <f t="shared" si="11"/>
        <v>-910.233620689656</v>
      </c>
      <c r="K413" s="156" t="s">
        <v>4694</v>
      </c>
      <c r="L413" s="156"/>
    </row>
    <row r="414" ht="16.35" customHeight="1" spans="1:12">
      <c r="A414" s="153" t="s">
        <v>5625</v>
      </c>
      <c r="B414" s="153">
        <v>51</v>
      </c>
      <c r="C414" s="153" t="s">
        <v>5663</v>
      </c>
      <c r="D414" s="153" t="s">
        <v>4781</v>
      </c>
      <c r="E414" s="153" t="s">
        <v>4782</v>
      </c>
      <c r="F414" s="154">
        <v>16605</v>
      </c>
      <c r="G414" s="154">
        <v>0</v>
      </c>
      <c r="H414" s="154">
        <v>7847.38318965517</v>
      </c>
      <c r="I414" s="155">
        <f t="shared" si="10"/>
        <v>0.472591580226147</v>
      </c>
      <c r="J414" s="154">
        <f t="shared" si="11"/>
        <v>-8757.61681034483</v>
      </c>
      <c r="K414" s="156" t="s">
        <v>4694</v>
      </c>
      <c r="L414" s="156"/>
    </row>
    <row r="415" ht="16.35" customHeight="1" spans="1:12">
      <c r="A415" s="153" t="s">
        <v>5625</v>
      </c>
      <c r="B415" s="153">
        <v>52</v>
      </c>
      <c r="C415" s="153" t="s">
        <v>5664</v>
      </c>
      <c r="D415" s="153" t="s">
        <v>4781</v>
      </c>
      <c r="E415" s="153" t="s">
        <v>4782</v>
      </c>
      <c r="F415" s="154">
        <v>16605</v>
      </c>
      <c r="G415" s="154">
        <v>0</v>
      </c>
      <c r="H415" s="154">
        <v>7847.38318965517</v>
      </c>
      <c r="I415" s="155">
        <f t="shared" si="10"/>
        <v>0.472591580226147</v>
      </c>
      <c r="J415" s="154">
        <f t="shared" si="11"/>
        <v>-8757.61681034483</v>
      </c>
      <c r="K415" s="156" t="s">
        <v>4694</v>
      </c>
      <c r="L415" s="156"/>
    </row>
    <row r="416" ht="16.35" customHeight="1" spans="1:12">
      <c r="A416" s="153" t="s">
        <v>5625</v>
      </c>
      <c r="B416" s="153">
        <v>53</v>
      </c>
      <c r="C416" s="153" t="s">
        <v>5665</v>
      </c>
      <c r="D416" s="153" t="s">
        <v>4781</v>
      </c>
      <c r="E416" s="153" t="s">
        <v>4782</v>
      </c>
      <c r="F416" s="154">
        <v>16605</v>
      </c>
      <c r="G416" s="154">
        <v>0</v>
      </c>
      <c r="H416" s="154">
        <v>48653.7757758621</v>
      </c>
      <c r="I416" s="155">
        <f t="shared" si="10"/>
        <v>2.93006779740211</v>
      </c>
      <c r="J416" s="154">
        <f t="shared" si="11"/>
        <v>32048.7757758621</v>
      </c>
      <c r="K416" s="156" t="s">
        <v>4694</v>
      </c>
      <c r="L416" s="156"/>
    </row>
    <row r="417" ht="16.35" customHeight="1" spans="1:12">
      <c r="A417" s="153" t="s">
        <v>5625</v>
      </c>
      <c r="B417" s="153">
        <v>54</v>
      </c>
      <c r="C417" s="153" t="s">
        <v>5666</v>
      </c>
      <c r="D417" s="153" t="s">
        <v>4781</v>
      </c>
      <c r="E417" s="153" t="s">
        <v>4782</v>
      </c>
      <c r="F417" s="154">
        <v>16605</v>
      </c>
      <c r="G417" s="154">
        <v>0</v>
      </c>
      <c r="H417" s="154">
        <v>17264.2430172414</v>
      </c>
      <c r="I417" s="155">
        <f t="shared" si="10"/>
        <v>1.03970147649752</v>
      </c>
      <c r="J417" s="154">
        <f t="shared" si="11"/>
        <v>659.243017241377</v>
      </c>
      <c r="K417" s="156" t="s">
        <v>4694</v>
      </c>
      <c r="L417" s="156"/>
    </row>
    <row r="418" ht="16.35" customHeight="1" spans="1:12">
      <c r="A418" s="153" t="s">
        <v>5625</v>
      </c>
      <c r="B418" s="153">
        <v>55</v>
      </c>
      <c r="C418" s="153" t="s">
        <v>5667</v>
      </c>
      <c r="D418" s="153" t="s">
        <v>4781</v>
      </c>
      <c r="E418" s="153" t="s">
        <v>4782</v>
      </c>
      <c r="F418" s="154">
        <v>33210</v>
      </c>
      <c r="G418" s="154">
        <v>0</v>
      </c>
      <c r="H418" s="154">
        <v>98877.0281896552</v>
      </c>
      <c r="I418" s="155">
        <f t="shared" si="10"/>
        <v>2.97732695542473</v>
      </c>
      <c r="J418" s="154">
        <f t="shared" si="11"/>
        <v>65667.0281896552</v>
      </c>
      <c r="K418" s="156" t="s">
        <v>4694</v>
      </c>
      <c r="L418" s="156"/>
    </row>
    <row r="419" ht="16.35" customHeight="1" spans="1:12">
      <c r="A419" s="153" t="s">
        <v>5625</v>
      </c>
      <c r="B419" s="153">
        <v>56</v>
      </c>
      <c r="C419" s="153" t="s">
        <v>5668</v>
      </c>
      <c r="D419" s="153" t="s">
        <v>4781</v>
      </c>
      <c r="E419" s="153" t="s">
        <v>4782</v>
      </c>
      <c r="F419" s="154">
        <v>16605</v>
      </c>
      <c r="G419" s="154">
        <v>0</v>
      </c>
      <c r="H419" s="154">
        <v>65918.0187931034</v>
      </c>
      <c r="I419" s="155">
        <f t="shared" si="10"/>
        <v>3.96976927389964</v>
      </c>
      <c r="J419" s="154">
        <f t="shared" si="11"/>
        <v>49313.0187931034</v>
      </c>
      <c r="K419" s="156" t="s">
        <v>4694</v>
      </c>
      <c r="L419" s="156"/>
    </row>
    <row r="420" ht="16.35" customHeight="1" spans="1:12">
      <c r="A420" s="153" t="s">
        <v>5625</v>
      </c>
      <c r="B420" s="153">
        <v>57</v>
      </c>
      <c r="C420" s="153" t="s">
        <v>5669</v>
      </c>
      <c r="D420" s="153" t="s">
        <v>4781</v>
      </c>
      <c r="E420" s="153" t="s">
        <v>4782</v>
      </c>
      <c r="F420" s="154">
        <v>16605</v>
      </c>
      <c r="G420" s="154">
        <v>0</v>
      </c>
      <c r="H420" s="154">
        <v>21972.6729310345</v>
      </c>
      <c r="I420" s="155">
        <f t="shared" si="10"/>
        <v>1.32325642463321</v>
      </c>
      <c r="J420" s="154">
        <f t="shared" si="11"/>
        <v>5367.67293103448</v>
      </c>
      <c r="K420" s="156" t="s">
        <v>4694</v>
      </c>
      <c r="L420" s="156"/>
    </row>
    <row r="421" ht="16.35" customHeight="1" spans="1:12">
      <c r="A421" s="153" t="s">
        <v>5625</v>
      </c>
      <c r="B421" s="153">
        <v>58</v>
      </c>
      <c r="C421" s="153" t="s">
        <v>5670</v>
      </c>
      <c r="D421" s="153" t="s">
        <v>4781</v>
      </c>
      <c r="E421" s="153" t="s">
        <v>4782</v>
      </c>
      <c r="F421" s="154">
        <v>33210</v>
      </c>
      <c r="G421" s="154">
        <v>0</v>
      </c>
      <c r="H421" s="154">
        <v>47084.299137931</v>
      </c>
      <c r="I421" s="155">
        <f t="shared" si="10"/>
        <v>1.41777474067844</v>
      </c>
      <c r="J421" s="154">
        <f t="shared" si="11"/>
        <v>13874.299137931</v>
      </c>
      <c r="K421" s="156" t="s">
        <v>4694</v>
      </c>
      <c r="L421" s="156"/>
    </row>
    <row r="422" ht="16.35" customHeight="1" spans="1:12">
      <c r="A422" s="153" t="s">
        <v>5625</v>
      </c>
      <c r="B422" s="153">
        <v>59</v>
      </c>
      <c r="C422" s="153" t="s">
        <v>5671</v>
      </c>
      <c r="D422" s="153" t="s">
        <v>4781</v>
      </c>
      <c r="E422" s="153" t="s">
        <v>4782</v>
      </c>
      <c r="F422" s="154">
        <v>33210</v>
      </c>
      <c r="G422" s="154">
        <v>0</v>
      </c>
      <c r="H422" s="154">
        <v>6277.90655172414</v>
      </c>
      <c r="I422" s="155">
        <f t="shared" si="10"/>
        <v>0.189036632090459</v>
      </c>
      <c r="J422" s="154">
        <f t="shared" si="11"/>
        <v>-26932.0934482759</v>
      </c>
      <c r="K422" s="156" t="s">
        <v>4694</v>
      </c>
      <c r="L422" s="156"/>
    </row>
    <row r="423" ht="16.35" customHeight="1" spans="1:12">
      <c r="A423" s="153" t="s">
        <v>5625</v>
      </c>
      <c r="B423" s="153">
        <v>60</v>
      </c>
      <c r="C423" s="153" t="s">
        <v>5672</v>
      </c>
      <c r="D423" s="153" t="s">
        <v>4781</v>
      </c>
      <c r="E423" s="153" t="s">
        <v>4782</v>
      </c>
      <c r="F423" s="154">
        <v>33210</v>
      </c>
      <c r="G423" s="154">
        <v>0</v>
      </c>
      <c r="H423" s="154">
        <v>89460.168362069</v>
      </c>
      <c r="I423" s="155">
        <f t="shared" si="10"/>
        <v>2.69377200728904</v>
      </c>
      <c r="J423" s="154">
        <f t="shared" si="11"/>
        <v>56250.168362069</v>
      </c>
      <c r="K423" s="156" t="s">
        <v>4694</v>
      </c>
      <c r="L423" s="156"/>
    </row>
    <row r="424" ht="16.35" customHeight="1" spans="1:12">
      <c r="A424" s="153" t="s">
        <v>5625</v>
      </c>
      <c r="B424" s="153">
        <v>61</v>
      </c>
      <c r="C424" s="153" t="s">
        <v>5673</v>
      </c>
      <c r="D424" s="153" t="s">
        <v>4781</v>
      </c>
      <c r="E424" s="153" t="s">
        <v>4782</v>
      </c>
      <c r="F424" s="154">
        <v>33210</v>
      </c>
      <c r="G424" s="154">
        <v>0</v>
      </c>
      <c r="H424" s="154">
        <v>47084.299137931</v>
      </c>
      <c r="I424" s="155">
        <f t="shared" si="10"/>
        <v>1.41777474067844</v>
      </c>
      <c r="J424" s="154">
        <f t="shared" si="11"/>
        <v>13874.299137931</v>
      </c>
      <c r="K424" s="156" t="s">
        <v>4694</v>
      </c>
      <c r="L424" s="156"/>
    </row>
    <row r="425" ht="16.35" customHeight="1" spans="1:12">
      <c r="A425" s="153" t="s">
        <v>5625</v>
      </c>
      <c r="B425" s="153">
        <v>62</v>
      </c>
      <c r="C425" s="153" t="s">
        <v>5674</v>
      </c>
      <c r="D425" s="153" t="s">
        <v>4785</v>
      </c>
      <c r="E425" s="153" t="s">
        <v>4782</v>
      </c>
      <c r="F425" s="154">
        <v>16605</v>
      </c>
      <c r="G425" s="154">
        <v>0</v>
      </c>
      <c r="H425" s="154">
        <v>0</v>
      </c>
      <c r="I425" s="155">
        <f t="shared" si="10"/>
        <v>0</v>
      </c>
      <c r="J425" s="154">
        <f t="shared" si="11"/>
        <v>-16605</v>
      </c>
      <c r="K425" s="156" t="s">
        <v>4786</v>
      </c>
      <c r="L425" s="156"/>
    </row>
    <row r="426" ht="16.35" customHeight="1" spans="1:12">
      <c r="A426" s="153" t="s">
        <v>5625</v>
      </c>
      <c r="B426" s="153">
        <v>63</v>
      </c>
      <c r="C426" s="153" t="s">
        <v>5675</v>
      </c>
      <c r="D426" s="153" t="s">
        <v>4781</v>
      </c>
      <c r="E426" s="153" t="s">
        <v>4782</v>
      </c>
      <c r="F426" s="154">
        <v>16605</v>
      </c>
      <c r="G426" s="154">
        <v>0</v>
      </c>
      <c r="H426" s="154">
        <v>6277.90655172414</v>
      </c>
      <c r="I426" s="155">
        <f t="shared" si="10"/>
        <v>0.378073264180918</v>
      </c>
      <c r="J426" s="154">
        <f t="shared" si="11"/>
        <v>-10327.0934482759</v>
      </c>
      <c r="K426" s="156" t="s">
        <v>4694</v>
      </c>
      <c r="L426" s="156"/>
    </row>
    <row r="427" ht="16.35" customHeight="1" spans="1:12">
      <c r="A427" s="153" t="s">
        <v>5625</v>
      </c>
      <c r="B427" s="153">
        <v>64</v>
      </c>
      <c r="C427" s="153" t="s">
        <v>5676</v>
      </c>
      <c r="D427" s="153" t="s">
        <v>4781</v>
      </c>
      <c r="E427" s="153" t="s">
        <v>4782</v>
      </c>
      <c r="F427" s="154">
        <v>16605</v>
      </c>
      <c r="G427" s="154">
        <v>0</v>
      </c>
      <c r="H427" s="154">
        <v>28250.5794827586</v>
      </c>
      <c r="I427" s="155">
        <f t="shared" si="10"/>
        <v>1.70132968881413</v>
      </c>
      <c r="J427" s="154">
        <f t="shared" si="11"/>
        <v>11645.5794827586</v>
      </c>
      <c r="K427" s="156" t="s">
        <v>4694</v>
      </c>
      <c r="L427" s="156"/>
    </row>
    <row r="428" ht="16.35" customHeight="1" spans="1:12">
      <c r="A428" s="153" t="s">
        <v>5625</v>
      </c>
      <c r="B428" s="153">
        <v>65</v>
      </c>
      <c r="C428" s="153" t="s">
        <v>5677</v>
      </c>
      <c r="D428" s="153" t="s">
        <v>4785</v>
      </c>
      <c r="E428" s="153" t="s">
        <v>4782</v>
      </c>
      <c r="F428" s="154">
        <v>16605</v>
      </c>
      <c r="G428" s="154">
        <v>0</v>
      </c>
      <c r="H428" s="154">
        <v>0</v>
      </c>
      <c r="I428" s="155">
        <f t="shared" si="10"/>
        <v>0</v>
      </c>
      <c r="J428" s="154">
        <f t="shared" si="11"/>
        <v>-16605</v>
      </c>
      <c r="K428" s="156" t="s">
        <v>4786</v>
      </c>
      <c r="L428" s="156"/>
    </row>
    <row r="429" ht="16.35" customHeight="1" spans="1:12">
      <c r="A429" s="153" t="s">
        <v>5625</v>
      </c>
      <c r="B429" s="153">
        <v>66</v>
      </c>
      <c r="C429" s="153" t="s">
        <v>5678</v>
      </c>
      <c r="D429" s="153" t="s">
        <v>4781</v>
      </c>
      <c r="E429" s="153" t="s">
        <v>4782</v>
      </c>
      <c r="F429" s="154">
        <v>16605</v>
      </c>
      <c r="G429" s="154">
        <v>0</v>
      </c>
      <c r="H429" s="154">
        <v>7847.38318965517</v>
      </c>
      <c r="I429" s="155">
        <f t="shared" ref="I429:I492" si="12">IF(F429=0,H429/G429,H429/F429)</f>
        <v>0.472591580226147</v>
      </c>
      <c r="J429" s="154">
        <f t="shared" ref="J429:J492" si="13">H429-F429</f>
        <v>-8757.61681034483</v>
      </c>
      <c r="K429" s="156" t="s">
        <v>4694</v>
      </c>
      <c r="L429" s="156"/>
    </row>
    <row r="430" ht="16.35" customHeight="1" spans="1:12">
      <c r="A430" s="153" t="s">
        <v>5625</v>
      </c>
      <c r="B430" s="153">
        <v>67</v>
      </c>
      <c r="C430" s="153" t="s">
        <v>5679</v>
      </c>
      <c r="D430" s="153" t="s">
        <v>4781</v>
      </c>
      <c r="E430" s="153" t="s">
        <v>4782</v>
      </c>
      <c r="F430" s="154">
        <v>16605</v>
      </c>
      <c r="G430" s="154">
        <v>0</v>
      </c>
      <c r="H430" s="154">
        <v>7847.38318965517</v>
      </c>
      <c r="I430" s="155">
        <f t="shared" si="12"/>
        <v>0.472591580226147</v>
      </c>
      <c r="J430" s="154">
        <f t="shared" si="13"/>
        <v>-8757.61681034483</v>
      </c>
      <c r="K430" s="156" t="s">
        <v>4694</v>
      </c>
      <c r="L430" s="156"/>
    </row>
    <row r="431" ht="16.35" customHeight="1" spans="1:12">
      <c r="A431" s="153" t="s">
        <v>5625</v>
      </c>
      <c r="B431" s="153">
        <v>68</v>
      </c>
      <c r="C431" s="153" t="s">
        <v>5680</v>
      </c>
      <c r="D431" s="153" t="s">
        <v>4781</v>
      </c>
      <c r="E431" s="153" t="s">
        <v>4782</v>
      </c>
      <c r="F431" s="154">
        <v>16605</v>
      </c>
      <c r="G431" s="154">
        <v>0</v>
      </c>
      <c r="H431" s="154">
        <v>7847.38318965517</v>
      </c>
      <c r="I431" s="155">
        <f t="shared" si="12"/>
        <v>0.472591580226147</v>
      </c>
      <c r="J431" s="154">
        <f t="shared" si="13"/>
        <v>-8757.61681034483</v>
      </c>
      <c r="K431" s="156" t="s">
        <v>4694</v>
      </c>
      <c r="L431" s="156"/>
    </row>
    <row r="432" ht="16.35" customHeight="1" spans="1:12">
      <c r="A432" s="153" t="s">
        <v>5625</v>
      </c>
      <c r="B432" s="153">
        <v>69</v>
      </c>
      <c r="C432" s="153" t="s">
        <v>5681</v>
      </c>
      <c r="D432" s="153" t="s">
        <v>4781</v>
      </c>
      <c r="E432" s="153" t="s">
        <v>4782</v>
      </c>
      <c r="F432" s="154">
        <v>16605</v>
      </c>
      <c r="G432" s="154">
        <v>0</v>
      </c>
      <c r="H432" s="154">
        <v>15694.7663793103</v>
      </c>
      <c r="I432" s="155">
        <f t="shared" si="12"/>
        <v>0.945183160452294</v>
      </c>
      <c r="J432" s="154">
        <f t="shared" si="13"/>
        <v>-910.233620689656</v>
      </c>
      <c r="K432" s="156" t="s">
        <v>4694</v>
      </c>
      <c r="L432" s="156"/>
    </row>
    <row r="433" ht="16.35" customHeight="1" spans="1:12">
      <c r="A433" s="153" t="s">
        <v>5625</v>
      </c>
      <c r="B433" s="153">
        <v>70</v>
      </c>
      <c r="C433" s="153" t="s">
        <v>5682</v>
      </c>
      <c r="D433" s="153" t="s">
        <v>4781</v>
      </c>
      <c r="E433" s="153" t="s">
        <v>4782</v>
      </c>
      <c r="F433" s="154">
        <v>16605</v>
      </c>
      <c r="G433" s="154">
        <v>0</v>
      </c>
      <c r="H433" s="154">
        <v>7847.38318965517</v>
      </c>
      <c r="I433" s="155">
        <f t="shared" si="12"/>
        <v>0.472591580226147</v>
      </c>
      <c r="J433" s="154">
        <f t="shared" si="13"/>
        <v>-8757.61681034483</v>
      </c>
      <c r="K433" s="156" t="s">
        <v>4694</v>
      </c>
      <c r="L433" s="156"/>
    </row>
    <row r="434" ht="16.35" customHeight="1" spans="1:12">
      <c r="A434" s="153" t="s">
        <v>5625</v>
      </c>
      <c r="B434" s="153">
        <v>71</v>
      </c>
      <c r="C434" s="153" t="s">
        <v>5683</v>
      </c>
      <c r="D434" s="153" t="s">
        <v>4781</v>
      </c>
      <c r="E434" s="153" t="s">
        <v>4782</v>
      </c>
      <c r="F434" s="154">
        <v>16605</v>
      </c>
      <c r="G434" s="154">
        <v>0</v>
      </c>
      <c r="H434" s="154">
        <v>7847.38318965517</v>
      </c>
      <c r="I434" s="155">
        <f t="shared" si="12"/>
        <v>0.472591580226147</v>
      </c>
      <c r="J434" s="154">
        <f t="shared" si="13"/>
        <v>-8757.61681034483</v>
      </c>
      <c r="K434" s="156" t="s">
        <v>4694</v>
      </c>
      <c r="L434" s="156"/>
    </row>
    <row r="435" ht="16.35" customHeight="1" spans="1:12">
      <c r="A435" s="153" t="s">
        <v>5625</v>
      </c>
      <c r="B435" s="153">
        <v>72</v>
      </c>
      <c r="C435" s="153" t="s">
        <v>5684</v>
      </c>
      <c r="D435" s="153" t="s">
        <v>4781</v>
      </c>
      <c r="E435" s="153" t="s">
        <v>4782</v>
      </c>
      <c r="F435" s="154">
        <v>16605</v>
      </c>
      <c r="G435" s="154">
        <v>0</v>
      </c>
      <c r="H435" s="154">
        <v>6277.90655172414</v>
      </c>
      <c r="I435" s="155">
        <f t="shared" si="12"/>
        <v>0.378073264180918</v>
      </c>
      <c r="J435" s="154">
        <f t="shared" si="13"/>
        <v>-10327.0934482759</v>
      </c>
      <c r="K435" s="156" t="s">
        <v>4694</v>
      </c>
      <c r="L435" s="156"/>
    </row>
    <row r="436" ht="16.35" customHeight="1" spans="1:12">
      <c r="A436" s="153" t="s">
        <v>5625</v>
      </c>
      <c r="B436" s="153">
        <v>73</v>
      </c>
      <c r="C436" s="153" t="s">
        <v>5685</v>
      </c>
      <c r="D436" s="153" t="s">
        <v>4785</v>
      </c>
      <c r="E436" s="153" t="s">
        <v>4782</v>
      </c>
      <c r="F436" s="154">
        <v>16605</v>
      </c>
      <c r="G436" s="154">
        <v>0</v>
      </c>
      <c r="H436" s="154">
        <v>0</v>
      </c>
      <c r="I436" s="155">
        <f t="shared" si="12"/>
        <v>0</v>
      </c>
      <c r="J436" s="154">
        <f t="shared" si="13"/>
        <v>-16605</v>
      </c>
      <c r="K436" s="156" t="s">
        <v>4786</v>
      </c>
      <c r="L436" s="156"/>
    </row>
    <row r="437" ht="16.35" customHeight="1" spans="1:12">
      <c r="A437" s="153" t="s">
        <v>5625</v>
      </c>
      <c r="B437" s="153">
        <v>74</v>
      </c>
      <c r="C437" s="153" t="s">
        <v>5686</v>
      </c>
      <c r="D437" s="153" t="s">
        <v>4781</v>
      </c>
      <c r="E437" s="153" t="s">
        <v>4782</v>
      </c>
      <c r="F437" s="154">
        <v>16605</v>
      </c>
      <c r="G437" s="154">
        <v>0</v>
      </c>
      <c r="H437" s="154">
        <v>7847.38318965515</v>
      </c>
      <c r="I437" s="155">
        <f t="shared" si="12"/>
        <v>0.472591580226146</v>
      </c>
      <c r="J437" s="154">
        <f t="shared" si="13"/>
        <v>-8757.61681034485</v>
      </c>
      <c r="K437" s="156" t="s">
        <v>4694</v>
      </c>
      <c r="L437" s="156"/>
    </row>
    <row r="438" ht="16.35" customHeight="1" spans="1:12">
      <c r="A438" s="153" t="s">
        <v>5625</v>
      </c>
      <c r="B438" s="153">
        <v>75</v>
      </c>
      <c r="C438" s="153" t="s">
        <v>663</v>
      </c>
      <c r="D438" s="153" t="s">
        <v>4785</v>
      </c>
      <c r="E438" s="153" t="s">
        <v>4782</v>
      </c>
      <c r="F438" s="154">
        <v>16605</v>
      </c>
      <c r="G438" s="154">
        <v>0</v>
      </c>
      <c r="H438" s="154">
        <v>0</v>
      </c>
      <c r="I438" s="155">
        <f t="shared" si="12"/>
        <v>0</v>
      </c>
      <c r="J438" s="154">
        <f t="shared" si="13"/>
        <v>-16605</v>
      </c>
      <c r="K438" s="156" t="s">
        <v>4786</v>
      </c>
      <c r="L438" s="156"/>
    </row>
    <row r="439" ht="16.35" customHeight="1" spans="1:12">
      <c r="A439" s="153" t="s">
        <v>5625</v>
      </c>
      <c r="B439" s="153">
        <v>76</v>
      </c>
      <c r="C439" s="153" t="s">
        <v>5687</v>
      </c>
      <c r="D439" s="153" t="s">
        <v>4781</v>
      </c>
      <c r="E439" s="153" t="s">
        <v>4782</v>
      </c>
      <c r="F439" s="154">
        <v>16605</v>
      </c>
      <c r="G439" s="154">
        <v>0</v>
      </c>
      <c r="H439" s="154">
        <v>23542.1495689655</v>
      </c>
      <c r="I439" s="155">
        <f t="shared" si="12"/>
        <v>1.41777474067844</v>
      </c>
      <c r="J439" s="154">
        <f t="shared" si="13"/>
        <v>6937.14956896552</v>
      </c>
      <c r="K439" s="156" t="s">
        <v>4694</v>
      </c>
      <c r="L439" s="156"/>
    </row>
    <row r="440" ht="16.35" customHeight="1" spans="1:12">
      <c r="A440" s="153" t="s">
        <v>5625</v>
      </c>
      <c r="B440" s="153">
        <v>77</v>
      </c>
      <c r="C440" s="153" t="s">
        <v>5688</v>
      </c>
      <c r="D440" s="153" t="s">
        <v>4785</v>
      </c>
      <c r="E440" s="153" t="s">
        <v>4782</v>
      </c>
      <c r="F440" s="154">
        <v>16605</v>
      </c>
      <c r="G440" s="154">
        <v>0</v>
      </c>
      <c r="H440" s="154">
        <v>0</v>
      </c>
      <c r="I440" s="155">
        <f t="shared" si="12"/>
        <v>0</v>
      </c>
      <c r="J440" s="154">
        <f t="shared" si="13"/>
        <v>-16605</v>
      </c>
      <c r="K440" s="156" t="s">
        <v>4786</v>
      </c>
      <c r="L440" s="156"/>
    </row>
    <row r="441" ht="16.35" customHeight="1" spans="1:12">
      <c r="A441" s="153" t="s">
        <v>5625</v>
      </c>
      <c r="B441" s="153">
        <v>78</v>
      </c>
      <c r="C441" s="153" t="s">
        <v>5689</v>
      </c>
      <c r="D441" s="153" t="s">
        <v>4781</v>
      </c>
      <c r="E441" s="153" t="s">
        <v>4782</v>
      </c>
      <c r="F441" s="154">
        <v>16605</v>
      </c>
      <c r="G441" s="154">
        <v>0</v>
      </c>
      <c r="H441" s="154">
        <v>7847.38318965517</v>
      </c>
      <c r="I441" s="155">
        <f t="shared" si="12"/>
        <v>0.472591580226147</v>
      </c>
      <c r="J441" s="154">
        <f t="shared" si="13"/>
        <v>-8757.61681034483</v>
      </c>
      <c r="K441" s="156" t="s">
        <v>4694</v>
      </c>
      <c r="L441" s="156"/>
    </row>
    <row r="442" ht="16.35" customHeight="1" spans="1:12">
      <c r="A442" s="153" t="s">
        <v>5625</v>
      </c>
      <c r="B442" s="153">
        <v>79</v>
      </c>
      <c r="C442" s="153" t="s">
        <v>5690</v>
      </c>
      <c r="D442" s="153" t="s">
        <v>4781</v>
      </c>
      <c r="E442" s="153" t="s">
        <v>4782</v>
      </c>
      <c r="F442" s="154">
        <v>16605</v>
      </c>
      <c r="G442" s="154">
        <v>0</v>
      </c>
      <c r="H442" s="154">
        <v>6277.90655172414</v>
      </c>
      <c r="I442" s="155">
        <f t="shared" si="12"/>
        <v>0.378073264180918</v>
      </c>
      <c r="J442" s="154">
        <f t="shared" si="13"/>
        <v>-10327.0934482759</v>
      </c>
      <c r="K442" s="156" t="s">
        <v>4694</v>
      </c>
      <c r="L442" s="156"/>
    </row>
    <row r="443" ht="16.35" customHeight="1" spans="1:12">
      <c r="A443" s="153" t="s">
        <v>5625</v>
      </c>
      <c r="B443" s="153">
        <v>80</v>
      </c>
      <c r="C443" s="153" t="s">
        <v>5691</v>
      </c>
      <c r="D443" s="153" t="s">
        <v>4781</v>
      </c>
      <c r="E443" s="153" t="s">
        <v>4782</v>
      </c>
      <c r="F443" s="154">
        <v>16605</v>
      </c>
      <c r="G443" s="154">
        <v>0</v>
      </c>
      <c r="H443" s="154">
        <v>6277.90655172414</v>
      </c>
      <c r="I443" s="155">
        <f t="shared" si="12"/>
        <v>0.378073264180918</v>
      </c>
      <c r="J443" s="154">
        <f t="shared" si="13"/>
        <v>-10327.0934482759</v>
      </c>
      <c r="K443" s="156" t="s">
        <v>4694</v>
      </c>
      <c r="L443" s="156"/>
    </row>
    <row r="444" ht="16.35" customHeight="1" spans="1:12">
      <c r="A444" s="153" t="s">
        <v>5625</v>
      </c>
      <c r="B444" s="153">
        <v>81</v>
      </c>
      <c r="C444" s="153" t="s">
        <v>5692</v>
      </c>
      <c r="D444" s="153" t="s">
        <v>4781</v>
      </c>
      <c r="E444" s="153" t="s">
        <v>4782</v>
      </c>
      <c r="F444" s="154">
        <v>16605</v>
      </c>
      <c r="G444" s="154">
        <v>0</v>
      </c>
      <c r="H444" s="154">
        <v>21972.6729310345</v>
      </c>
      <c r="I444" s="155">
        <f t="shared" si="12"/>
        <v>1.32325642463321</v>
      </c>
      <c r="J444" s="154">
        <f t="shared" si="13"/>
        <v>5367.67293103448</v>
      </c>
      <c r="K444" s="156" t="s">
        <v>4694</v>
      </c>
      <c r="L444" s="156"/>
    </row>
    <row r="445" ht="16.35" customHeight="1" spans="1:12">
      <c r="A445" s="153" t="s">
        <v>5625</v>
      </c>
      <c r="B445" s="153">
        <v>82</v>
      </c>
      <c r="C445" s="153" t="s">
        <v>5693</v>
      </c>
      <c r="D445" s="153" t="s">
        <v>4781</v>
      </c>
      <c r="E445" s="153" t="s">
        <v>4782</v>
      </c>
      <c r="F445" s="154">
        <v>16605</v>
      </c>
      <c r="G445" s="154">
        <v>0</v>
      </c>
      <c r="H445" s="154">
        <v>6277.90655172414</v>
      </c>
      <c r="I445" s="155">
        <f t="shared" si="12"/>
        <v>0.378073264180918</v>
      </c>
      <c r="J445" s="154">
        <f t="shared" si="13"/>
        <v>-10327.0934482759</v>
      </c>
      <c r="K445" s="156" t="s">
        <v>4694</v>
      </c>
      <c r="L445" s="156"/>
    </row>
    <row r="446" ht="16.35" customHeight="1" spans="1:12">
      <c r="A446" s="153" t="s">
        <v>5625</v>
      </c>
      <c r="B446" s="153">
        <v>83</v>
      </c>
      <c r="C446" s="153" t="s">
        <v>5694</v>
      </c>
      <c r="D446" s="153" t="s">
        <v>4785</v>
      </c>
      <c r="E446" s="153" t="s">
        <v>4782</v>
      </c>
      <c r="F446" s="154">
        <v>16605</v>
      </c>
      <c r="G446" s="154">
        <v>0</v>
      </c>
      <c r="H446" s="154">
        <v>0</v>
      </c>
      <c r="I446" s="155">
        <f t="shared" si="12"/>
        <v>0</v>
      </c>
      <c r="J446" s="154">
        <f t="shared" si="13"/>
        <v>-16605</v>
      </c>
      <c r="K446" s="156" t="s">
        <v>4786</v>
      </c>
      <c r="L446" s="156"/>
    </row>
    <row r="447" ht="16.35" customHeight="1" spans="1:12">
      <c r="A447" s="153" t="s">
        <v>5625</v>
      </c>
      <c r="B447" s="153">
        <v>84</v>
      </c>
      <c r="C447" s="153" t="s">
        <v>5695</v>
      </c>
      <c r="D447" s="153" t="s">
        <v>4781</v>
      </c>
      <c r="E447" s="153" t="s">
        <v>4782</v>
      </c>
      <c r="F447" s="154">
        <v>16605</v>
      </c>
      <c r="G447" s="154">
        <v>0</v>
      </c>
      <c r="H447" s="154">
        <v>7847.38318965517</v>
      </c>
      <c r="I447" s="155">
        <f t="shared" si="12"/>
        <v>0.472591580226147</v>
      </c>
      <c r="J447" s="154">
        <f t="shared" si="13"/>
        <v>-8757.61681034483</v>
      </c>
      <c r="K447" s="156" t="s">
        <v>4694</v>
      </c>
      <c r="L447" s="156"/>
    </row>
    <row r="448" ht="16.35" customHeight="1" spans="1:12">
      <c r="A448" s="153" t="s">
        <v>5625</v>
      </c>
      <c r="B448" s="153">
        <v>85</v>
      </c>
      <c r="C448" s="153" t="s">
        <v>5696</v>
      </c>
      <c r="D448" s="153" t="s">
        <v>4781</v>
      </c>
      <c r="E448" s="153" t="s">
        <v>4782</v>
      </c>
      <c r="F448" s="154">
        <v>16605</v>
      </c>
      <c r="G448" s="154">
        <v>0</v>
      </c>
      <c r="H448" s="154">
        <v>34528.4860344828</v>
      </c>
      <c r="I448" s="155">
        <f t="shared" si="12"/>
        <v>2.07940295299505</v>
      </c>
      <c r="J448" s="154">
        <f t="shared" si="13"/>
        <v>17923.4860344828</v>
      </c>
      <c r="K448" s="156" t="s">
        <v>4694</v>
      </c>
      <c r="L448" s="156"/>
    </row>
    <row r="449" ht="16.35" customHeight="1" spans="1:12">
      <c r="A449" s="153" t="s">
        <v>5625</v>
      </c>
      <c r="B449" s="153">
        <v>86</v>
      </c>
      <c r="C449" s="153" t="s">
        <v>5697</v>
      </c>
      <c r="D449" s="153" t="s">
        <v>4781</v>
      </c>
      <c r="E449" s="153" t="s">
        <v>4782</v>
      </c>
      <c r="F449" s="154">
        <v>16605</v>
      </c>
      <c r="G449" s="154">
        <v>0</v>
      </c>
      <c r="H449" s="154">
        <v>6277.90655172414</v>
      </c>
      <c r="I449" s="155">
        <f t="shared" si="12"/>
        <v>0.378073264180918</v>
      </c>
      <c r="J449" s="154">
        <f t="shared" si="13"/>
        <v>-10327.0934482759</v>
      </c>
      <c r="K449" s="156" t="s">
        <v>4694</v>
      </c>
      <c r="L449" s="156"/>
    </row>
    <row r="450" ht="16.35" customHeight="1" spans="1:12">
      <c r="A450" s="153" t="s">
        <v>5625</v>
      </c>
      <c r="B450" s="153">
        <v>87</v>
      </c>
      <c r="C450" s="153" t="s">
        <v>5698</v>
      </c>
      <c r="D450" s="153" t="s">
        <v>4781</v>
      </c>
      <c r="E450" s="153" t="s">
        <v>4782</v>
      </c>
      <c r="F450" s="154">
        <v>16605</v>
      </c>
      <c r="G450" s="154">
        <v>0</v>
      </c>
      <c r="H450" s="154">
        <v>6277.90655172414</v>
      </c>
      <c r="I450" s="155">
        <f t="shared" si="12"/>
        <v>0.378073264180918</v>
      </c>
      <c r="J450" s="154">
        <f t="shared" si="13"/>
        <v>-10327.0934482759</v>
      </c>
      <c r="K450" s="156" t="s">
        <v>4694</v>
      </c>
      <c r="L450" s="156"/>
    </row>
    <row r="451" ht="16.35" customHeight="1" spans="1:12">
      <c r="A451" s="153" t="s">
        <v>5625</v>
      </c>
      <c r="B451" s="153">
        <v>88</v>
      </c>
      <c r="C451" s="153" t="s">
        <v>5699</v>
      </c>
      <c r="D451" s="153" t="s">
        <v>4785</v>
      </c>
      <c r="E451" s="153" t="s">
        <v>4782</v>
      </c>
      <c r="F451" s="154">
        <v>16605</v>
      </c>
      <c r="G451" s="154">
        <v>0</v>
      </c>
      <c r="H451" s="154">
        <v>0</v>
      </c>
      <c r="I451" s="155">
        <f t="shared" si="12"/>
        <v>0</v>
      </c>
      <c r="J451" s="154">
        <f t="shared" si="13"/>
        <v>-16605</v>
      </c>
      <c r="K451" s="156" t="s">
        <v>4786</v>
      </c>
      <c r="L451" s="156"/>
    </row>
    <row r="452" ht="16.35" customHeight="1" spans="1:12">
      <c r="A452" s="153" t="s">
        <v>5625</v>
      </c>
      <c r="B452" s="153">
        <v>89</v>
      </c>
      <c r="C452" s="153" t="s">
        <v>5700</v>
      </c>
      <c r="D452" s="153" t="s">
        <v>4781</v>
      </c>
      <c r="E452" s="153" t="s">
        <v>4782</v>
      </c>
      <c r="F452" s="154">
        <v>16605</v>
      </c>
      <c r="G452" s="154">
        <v>0</v>
      </c>
      <c r="H452" s="154">
        <v>21972.6729310345</v>
      </c>
      <c r="I452" s="155">
        <f t="shared" si="12"/>
        <v>1.32325642463321</v>
      </c>
      <c r="J452" s="154">
        <f t="shared" si="13"/>
        <v>5367.67293103448</v>
      </c>
      <c r="K452" s="156" t="s">
        <v>4694</v>
      </c>
      <c r="L452" s="156"/>
    </row>
    <row r="453" ht="16.35" customHeight="1" spans="1:12">
      <c r="A453" s="153" t="s">
        <v>5625</v>
      </c>
      <c r="B453" s="153">
        <v>90</v>
      </c>
      <c r="C453" s="153" t="s">
        <v>5701</v>
      </c>
      <c r="D453" s="153" t="s">
        <v>4785</v>
      </c>
      <c r="E453" s="153" t="s">
        <v>4782</v>
      </c>
      <c r="F453" s="154">
        <v>16605</v>
      </c>
      <c r="G453" s="154">
        <v>0</v>
      </c>
      <c r="H453" s="154">
        <v>0</v>
      </c>
      <c r="I453" s="155">
        <f t="shared" si="12"/>
        <v>0</v>
      </c>
      <c r="J453" s="154">
        <f t="shared" si="13"/>
        <v>-16605</v>
      </c>
      <c r="K453" s="156" t="s">
        <v>4786</v>
      </c>
      <c r="L453" s="156" t="s">
        <v>5702</v>
      </c>
    </row>
    <row r="454" ht="16.35" customHeight="1" spans="1:12">
      <c r="A454" s="153" t="s">
        <v>5625</v>
      </c>
      <c r="B454" s="153">
        <v>91</v>
      </c>
      <c r="C454" s="153" t="s">
        <v>5703</v>
      </c>
      <c r="D454" s="153" t="s">
        <v>4785</v>
      </c>
      <c r="E454" s="153" t="s">
        <v>4782</v>
      </c>
      <c r="F454" s="154">
        <v>16605</v>
      </c>
      <c r="G454" s="154">
        <v>0</v>
      </c>
      <c r="H454" s="154">
        <v>0</v>
      </c>
      <c r="I454" s="155">
        <f t="shared" si="12"/>
        <v>0</v>
      </c>
      <c r="J454" s="154">
        <f t="shared" si="13"/>
        <v>-16605</v>
      </c>
      <c r="K454" s="156" t="s">
        <v>4786</v>
      </c>
      <c r="L454" s="156" t="s">
        <v>5702</v>
      </c>
    </row>
    <row r="455" ht="16.35" customHeight="1" spans="1:12">
      <c r="A455" s="153" t="s">
        <v>5625</v>
      </c>
      <c r="B455" s="153">
        <v>92</v>
      </c>
      <c r="C455" s="153" t="s">
        <v>5704</v>
      </c>
      <c r="D455" s="153" t="s">
        <v>4785</v>
      </c>
      <c r="E455" s="153" t="s">
        <v>4782</v>
      </c>
      <c r="F455" s="154">
        <v>16605</v>
      </c>
      <c r="G455" s="154">
        <v>0</v>
      </c>
      <c r="H455" s="154">
        <v>0</v>
      </c>
      <c r="I455" s="155">
        <f t="shared" si="12"/>
        <v>0</v>
      </c>
      <c r="J455" s="154">
        <f t="shared" si="13"/>
        <v>-16605</v>
      </c>
      <c r="K455" s="156" t="s">
        <v>4786</v>
      </c>
      <c r="L455" s="156" t="s">
        <v>5702</v>
      </c>
    </row>
    <row r="456" ht="16.35" customHeight="1" spans="1:12">
      <c r="A456" s="153" t="s">
        <v>5625</v>
      </c>
      <c r="B456" s="153">
        <v>93</v>
      </c>
      <c r="C456" s="153" t="s">
        <v>5705</v>
      </c>
      <c r="D456" s="153" t="s">
        <v>4785</v>
      </c>
      <c r="E456" s="153" t="s">
        <v>4782</v>
      </c>
      <c r="F456" s="154">
        <v>16605</v>
      </c>
      <c r="G456" s="154">
        <v>0</v>
      </c>
      <c r="H456" s="154">
        <v>0</v>
      </c>
      <c r="I456" s="155">
        <f t="shared" si="12"/>
        <v>0</v>
      </c>
      <c r="J456" s="154">
        <f t="shared" si="13"/>
        <v>-16605</v>
      </c>
      <c r="K456" s="156" t="s">
        <v>4786</v>
      </c>
      <c r="L456" s="156" t="s">
        <v>5702</v>
      </c>
    </row>
    <row r="457" ht="16.35" customHeight="1" spans="1:12">
      <c r="A457" s="153" t="s">
        <v>5625</v>
      </c>
      <c r="B457" s="153">
        <v>94</v>
      </c>
      <c r="C457" s="153" t="s">
        <v>5706</v>
      </c>
      <c r="D457" s="153" t="s">
        <v>4785</v>
      </c>
      <c r="E457" s="153" t="s">
        <v>4782</v>
      </c>
      <c r="F457" s="154">
        <v>16605</v>
      </c>
      <c r="G457" s="154">
        <v>0</v>
      </c>
      <c r="H457" s="154">
        <v>0</v>
      </c>
      <c r="I457" s="155">
        <f t="shared" si="12"/>
        <v>0</v>
      </c>
      <c r="J457" s="154">
        <f t="shared" si="13"/>
        <v>-16605</v>
      </c>
      <c r="K457" s="156" t="s">
        <v>4786</v>
      </c>
      <c r="L457" s="156" t="s">
        <v>5702</v>
      </c>
    </row>
    <row r="458" ht="16.35" customHeight="1" spans="1:12">
      <c r="A458" s="153" t="s">
        <v>5625</v>
      </c>
      <c r="B458" s="153">
        <v>95</v>
      </c>
      <c r="C458" s="153" t="s">
        <v>5707</v>
      </c>
      <c r="D458" s="153" t="s">
        <v>4785</v>
      </c>
      <c r="E458" s="153" t="s">
        <v>4782</v>
      </c>
      <c r="F458" s="154">
        <v>16605</v>
      </c>
      <c r="G458" s="154">
        <v>0</v>
      </c>
      <c r="H458" s="154">
        <v>0</v>
      </c>
      <c r="I458" s="155">
        <f t="shared" si="12"/>
        <v>0</v>
      </c>
      <c r="J458" s="154">
        <f t="shared" si="13"/>
        <v>-16605</v>
      </c>
      <c r="K458" s="156" t="s">
        <v>4786</v>
      </c>
      <c r="L458" s="156" t="s">
        <v>5702</v>
      </c>
    </row>
    <row r="459" ht="16.35" customHeight="1" spans="1:12">
      <c r="A459" s="153" t="s">
        <v>5625</v>
      </c>
      <c r="B459" s="153">
        <v>96</v>
      </c>
      <c r="C459" s="153" t="s">
        <v>5708</v>
      </c>
      <c r="D459" s="153" t="s">
        <v>4785</v>
      </c>
      <c r="E459" s="153" t="s">
        <v>4782</v>
      </c>
      <c r="F459" s="154">
        <v>16605</v>
      </c>
      <c r="G459" s="154">
        <v>0</v>
      </c>
      <c r="H459" s="154">
        <v>0</v>
      </c>
      <c r="I459" s="155">
        <f t="shared" si="12"/>
        <v>0</v>
      </c>
      <c r="J459" s="154">
        <f t="shared" si="13"/>
        <v>-16605</v>
      </c>
      <c r="K459" s="156" t="s">
        <v>4786</v>
      </c>
      <c r="L459" s="156"/>
    </row>
    <row r="460" ht="16.35" customHeight="1" spans="1:12">
      <c r="A460" s="153" t="s">
        <v>5625</v>
      </c>
      <c r="B460" s="153">
        <v>97</v>
      </c>
      <c r="C460" s="153" t="s">
        <v>5709</v>
      </c>
      <c r="D460" s="153" t="s">
        <v>4785</v>
      </c>
      <c r="E460" s="153" t="s">
        <v>4782</v>
      </c>
      <c r="F460" s="154">
        <v>16605</v>
      </c>
      <c r="G460" s="154">
        <v>0</v>
      </c>
      <c r="H460" s="154">
        <v>0</v>
      </c>
      <c r="I460" s="155">
        <f t="shared" si="12"/>
        <v>0</v>
      </c>
      <c r="J460" s="154">
        <f t="shared" si="13"/>
        <v>-16605</v>
      </c>
      <c r="K460" s="156" t="s">
        <v>4786</v>
      </c>
      <c r="L460" s="156"/>
    </row>
    <row r="461" ht="16.35" customHeight="1" spans="1:12">
      <c r="A461" s="153" t="s">
        <v>5625</v>
      </c>
      <c r="B461" s="153">
        <v>98</v>
      </c>
      <c r="C461" s="153" t="s">
        <v>5710</v>
      </c>
      <c r="D461" s="153" t="s">
        <v>4781</v>
      </c>
      <c r="E461" s="153" t="s">
        <v>4782</v>
      </c>
      <c r="F461" s="154">
        <v>16605</v>
      </c>
      <c r="G461" s="154">
        <v>0</v>
      </c>
      <c r="H461" s="154">
        <v>25111.6262068965</v>
      </c>
      <c r="I461" s="155">
        <f t="shared" si="12"/>
        <v>1.51229305672367</v>
      </c>
      <c r="J461" s="154">
        <f t="shared" si="13"/>
        <v>8506.62620689655</v>
      </c>
      <c r="K461" s="156" t="s">
        <v>4694</v>
      </c>
      <c r="L461" s="156"/>
    </row>
    <row r="462" ht="16.35" customHeight="1" spans="1:12">
      <c r="A462" s="153" t="s">
        <v>5625</v>
      </c>
      <c r="B462" s="153">
        <v>99</v>
      </c>
      <c r="C462" s="153" t="s">
        <v>5711</v>
      </c>
      <c r="D462" s="153" t="s">
        <v>4781</v>
      </c>
      <c r="E462" s="153" t="s">
        <v>4782</v>
      </c>
      <c r="F462" s="154">
        <v>16605</v>
      </c>
      <c r="G462" s="154">
        <v>0</v>
      </c>
      <c r="H462" s="154">
        <v>17264.2430172414</v>
      </c>
      <c r="I462" s="155">
        <f t="shared" si="12"/>
        <v>1.03970147649752</v>
      </c>
      <c r="J462" s="154">
        <f t="shared" si="13"/>
        <v>659.243017241377</v>
      </c>
      <c r="K462" s="156" t="s">
        <v>4694</v>
      </c>
      <c r="L462" s="156"/>
    </row>
    <row r="463" ht="16.35" customHeight="1" spans="1:12">
      <c r="A463" s="153" t="s">
        <v>5625</v>
      </c>
      <c r="B463" s="153">
        <v>100</v>
      </c>
      <c r="C463" s="153" t="s">
        <v>5712</v>
      </c>
      <c r="D463" s="153" t="s">
        <v>4785</v>
      </c>
      <c r="E463" s="153" t="s">
        <v>4782</v>
      </c>
      <c r="F463" s="154">
        <v>16605</v>
      </c>
      <c r="G463" s="154">
        <v>0</v>
      </c>
      <c r="H463" s="154">
        <v>0</v>
      </c>
      <c r="I463" s="155">
        <f t="shared" si="12"/>
        <v>0</v>
      </c>
      <c r="J463" s="154">
        <f t="shared" si="13"/>
        <v>-16605</v>
      </c>
      <c r="K463" s="156" t="s">
        <v>4786</v>
      </c>
      <c r="L463" s="156"/>
    </row>
    <row r="464" ht="16.35" customHeight="1" spans="1:12">
      <c r="A464" s="153" t="s">
        <v>5625</v>
      </c>
      <c r="B464" s="153">
        <v>101</v>
      </c>
      <c r="C464" s="153" t="s">
        <v>5713</v>
      </c>
      <c r="D464" s="153" t="s">
        <v>4785</v>
      </c>
      <c r="E464" s="153" t="s">
        <v>4782</v>
      </c>
      <c r="F464" s="154">
        <v>16605</v>
      </c>
      <c r="G464" s="154">
        <v>0</v>
      </c>
      <c r="H464" s="154">
        <v>0</v>
      </c>
      <c r="I464" s="155">
        <f t="shared" si="12"/>
        <v>0</v>
      </c>
      <c r="J464" s="154">
        <f t="shared" si="13"/>
        <v>-16605</v>
      </c>
      <c r="K464" s="156" t="s">
        <v>4786</v>
      </c>
      <c r="L464" s="156"/>
    </row>
    <row r="465" ht="16.35" customHeight="1" spans="1:12">
      <c r="A465" s="153" t="s">
        <v>5625</v>
      </c>
      <c r="B465" s="153">
        <v>102</v>
      </c>
      <c r="C465" s="153" t="s">
        <v>5714</v>
      </c>
      <c r="D465" s="153" t="s">
        <v>4785</v>
      </c>
      <c r="E465" s="153" t="s">
        <v>4782</v>
      </c>
      <c r="F465" s="154">
        <v>16605</v>
      </c>
      <c r="G465" s="154">
        <v>0</v>
      </c>
      <c r="H465" s="154">
        <v>0</v>
      </c>
      <c r="I465" s="155">
        <f t="shared" si="12"/>
        <v>0</v>
      </c>
      <c r="J465" s="154">
        <f t="shared" si="13"/>
        <v>-16605</v>
      </c>
      <c r="K465" s="156" t="s">
        <v>4786</v>
      </c>
      <c r="L465" s="156"/>
    </row>
    <row r="466" ht="16.35" customHeight="1" spans="1:12">
      <c r="A466" s="153" t="s">
        <v>5625</v>
      </c>
      <c r="B466" s="153">
        <v>103</v>
      </c>
      <c r="C466" s="153" t="s">
        <v>5715</v>
      </c>
      <c r="D466" s="153" t="s">
        <v>4785</v>
      </c>
      <c r="E466" s="153" t="s">
        <v>4782</v>
      </c>
      <c r="F466" s="154">
        <v>16605</v>
      </c>
      <c r="G466" s="154">
        <v>0</v>
      </c>
      <c r="H466" s="154">
        <v>0</v>
      </c>
      <c r="I466" s="155">
        <f t="shared" si="12"/>
        <v>0</v>
      </c>
      <c r="J466" s="154">
        <f t="shared" si="13"/>
        <v>-16605</v>
      </c>
      <c r="K466" s="156" t="s">
        <v>4786</v>
      </c>
      <c r="L466" s="156"/>
    </row>
    <row r="467" ht="16.35" customHeight="1" spans="1:12">
      <c r="A467" s="153" t="s">
        <v>5625</v>
      </c>
      <c r="B467" s="153">
        <v>104</v>
      </c>
      <c r="C467" s="153" t="s">
        <v>5716</v>
      </c>
      <c r="D467" s="153" t="s">
        <v>4785</v>
      </c>
      <c r="E467" s="153" t="s">
        <v>4782</v>
      </c>
      <c r="F467" s="154">
        <v>16605</v>
      </c>
      <c r="G467" s="154">
        <v>0</v>
      </c>
      <c r="H467" s="154">
        <v>0</v>
      </c>
      <c r="I467" s="155">
        <f t="shared" si="12"/>
        <v>0</v>
      </c>
      <c r="J467" s="154">
        <f t="shared" si="13"/>
        <v>-16605</v>
      </c>
      <c r="K467" s="156" t="s">
        <v>4786</v>
      </c>
      <c r="L467" s="156"/>
    </row>
    <row r="468" ht="16.35" customHeight="1" spans="1:12">
      <c r="A468" s="153" t="s">
        <v>5625</v>
      </c>
      <c r="B468" s="153">
        <v>105</v>
      </c>
      <c r="C468" s="153" t="s">
        <v>5717</v>
      </c>
      <c r="D468" s="153" t="s">
        <v>4785</v>
      </c>
      <c r="E468" s="153" t="s">
        <v>4782</v>
      </c>
      <c r="F468" s="154">
        <v>16605</v>
      </c>
      <c r="G468" s="154">
        <v>0</v>
      </c>
      <c r="H468" s="154">
        <v>0</v>
      </c>
      <c r="I468" s="155">
        <f t="shared" si="12"/>
        <v>0</v>
      </c>
      <c r="J468" s="154">
        <f t="shared" si="13"/>
        <v>-16605</v>
      </c>
      <c r="K468" s="156" t="s">
        <v>4786</v>
      </c>
      <c r="L468" s="156"/>
    </row>
    <row r="469" ht="16.35" customHeight="1" spans="1:12">
      <c r="A469" s="153" t="s">
        <v>5625</v>
      </c>
      <c r="B469" s="153">
        <v>106</v>
      </c>
      <c r="C469" s="153" t="s">
        <v>5718</v>
      </c>
      <c r="D469" s="153" t="s">
        <v>4785</v>
      </c>
      <c r="E469" s="153" t="s">
        <v>4782</v>
      </c>
      <c r="F469" s="154">
        <v>16605</v>
      </c>
      <c r="G469" s="154">
        <v>0</v>
      </c>
      <c r="H469" s="154">
        <v>0</v>
      </c>
      <c r="I469" s="155">
        <f t="shared" si="12"/>
        <v>0</v>
      </c>
      <c r="J469" s="154">
        <f t="shared" si="13"/>
        <v>-16605</v>
      </c>
      <c r="K469" s="156" t="s">
        <v>4786</v>
      </c>
      <c r="L469" s="156"/>
    </row>
    <row r="470" ht="16.35" customHeight="1" spans="1:12">
      <c r="A470" s="153" t="s">
        <v>5625</v>
      </c>
      <c r="B470" s="153">
        <v>107</v>
      </c>
      <c r="C470" s="153" t="s">
        <v>5719</v>
      </c>
      <c r="D470" s="153" t="s">
        <v>4781</v>
      </c>
      <c r="E470" s="153" t="s">
        <v>4782</v>
      </c>
      <c r="F470" s="154">
        <v>16605</v>
      </c>
      <c r="G470" s="154">
        <v>0</v>
      </c>
      <c r="H470" s="154">
        <v>10986.3364655172</v>
      </c>
      <c r="I470" s="155">
        <f t="shared" si="12"/>
        <v>0.661628212316606</v>
      </c>
      <c r="J470" s="154">
        <f t="shared" si="13"/>
        <v>-5618.66353448276</v>
      </c>
      <c r="K470" s="156" t="s">
        <v>4694</v>
      </c>
      <c r="L470" s="156"/>
    </row>
    <row r="471" ht="16.35" customHeight="1" spans="1:12">
      <c r="A471" s="153" t="s">
        <v>5625</v>
      </c>
      <c r="B471" s="153">
        <v>108</v>
      </c>
      <c r="C471" s="153" t="s">
        <v>5720</v>
      </c>
      <c r="D471" s="153" t="s">
        <v>4781</v>
      </c>
      <c r="E471" s="153" t="s">
        <v>4782</v>
      </c>
      <c r="F471" s="154">
        <v>16605</v>
      </c>
      <c r="G471" s="154">
        <v>0</v>
      </c>
      <c r="H471" s="154">
        <v>15694.7663793103</v>
      </c>
      <c r="I471" s="155">
        <f t="shared" si="12"/>
        <v>0.945183160452294</v>
      </c>
      <c r="J471" s="154">
        <f t="shared" si="13"/>
        <v>-910.233620689656</v>
      </c>
      <c r="K471" s="156" t="s">
        <v>4694</v>
      </c>
      <c r="L471" s="156"/>
    </row>
    <row r="472" ht="16.35" customHeight="1" spans="1:12">
      <c r="A472" s="153" t="s">
        <v>5625</v>
      </c>
      <c r="B472" s="153">
        <v>109</v>
      </c>
      <c r="C472" s="153" t="s">
        <v>5721</v>
      </c>
      <c r="D472" s="153" t="s">
        <v>4781</v>
      </c>
      <c r="E472" s="153" t="s">
        <v>4782</v>
      </c>
      <c r="F472" s="154">
        <v>16605</v>
      </c>
      <c r="G472" s="154">
        <v>0</v>
      </c>
      <c r="H472" s="154">
        <v>45514.8225</v>
      </c>
      <c r="I472" s="155">
        <f t="shared" si="12"/>
        <v>2.74103116531165</v>
      </c>
      <c r="J472" s="154">
        <f t="shared" si="13"/>
        <v>28909.8225</v>
      </c>
      <c r="K472" s="156" t="s">
        <v>4694</v>
      </c>
      <c r="L472" s="156"/>
    </row>
    <row r="473" ht="16.35" customHeight="1" spans="1:12">
      <c r="A473" s="153" t="s">
        <v>5625</v>
      </c>
      <c r="B473" s="153">
        <v>110</v>
      </c>
      <c r="C473" s="153" t="s">
        <v>5722</v>
      </c>
      <c r="D473" s="153" t="s">
        <v>4785</v>
      </c>
      <c r="E473" s="153" t="s">
        <v>4782</v>
      </c>
      <c r="F473" s="154">
        <v>16605</v>
      </c>
      <c r="G473" s="154">
        <v>0</v>
      </c>
      <c r="H473" s="154">
        <v>0</v>
      </c>
      <c r="I473" s="155">
        <f t="shared" si="12"/>
        <v>0</v>
      </c>
      <c r="J473" s="154">
        <f t="shared" si="13"/>
        <v>-16605</v>
      </c>
      <c r="K473" s="156" t="s">
        <v>4786</v>
      </c>
      <c r="L473" s="156"/>
    </row>
    <row r="474" ht="16.35" customHeight="1" spans="1:12">
      <c r="A474" s="153" t="s">
        <v>5625</v>
      </c>
      <c r="B474" s="153">
        <v>111</v>
      </c>
      <c r="C474" s="153" t="s">
        <v>5723</v>
      </c>
      <c r="D474" s="153" t="s">
        <v>4785</v>
      </c>
      <c r="E474" s="153" t="s">
        <v>4782</v>
      </c>
      <c r="F474" s="154">
        <v>16605</v>
      </c>
      <c r="G474" s="154">
        <v>0</v>
      </c>
      <c r="H474" s="154">
        <v>0</v>
      </c>
      <c r="I474" s="155">
        <f t="shared" si="12"/>
        <v>0</v>
      </c>
      <c r="J474" s="154">
        <f t="shared" si="13"/>
        <v>-16605</v>
      </c>
      <c r="K474" s="156" t="s">
        <v>4786</v>
      </c>
      <c r="L474" s="156"/>
    </row>
    <row r="475" ht="16.35" customHeight="1" spans="1:12">
      <c r="A475" s="153" t="s">
        <v>5625</v>
      </c>
      <c r="B475" s="153">
        <v>112</v>
      </c>
      <c r="C475" s="153" t="s">
        <v>5724</v>
      </c>
      <c r="D475" s="153" t="s">
        <v>4785</v>
      </c>
      <c r="E475" s="153" t="s">
        <v>4782</v>
      </c>
      <c r="F475" s="154">
        <v>16605</v>
      </c>
      <c r="G475" s="154">
        <v>0</v>
      </c>
      <c r="H475" s="154">
        <v>0</v>
      </c>
      <c r="I475" s="155">
        <f t="shared" si="12"/>
        <v>0</v>
      </c>
      <c r="J475" s="154">
        <f t="shared" si="13"/>
        <v>-16605</v>
      </c>
      <c r="K475" s="156" t="s">
        <v>4786</v>
      </c>
      <c r="L475" s="156"/>
    </row>
    <row r="476" ht="16.35" customHeight="1" spans="1:12">
      <c r="A476" s="153" t="s">
        <v>5625</v>
      </c>
      <c r="B476" s="153">
        <v>113</v>
      </c>
      <c r="C476" s="153" t="s">
        <v>5725</v>
      </c>
      <c r="D476" s="153" t="s">
        <v>4785</v>
      </c>
      <c r="E476" s="153" t="s">
        <v>4782</v>
      </c>
      <c r="F476" s="154">
        <v>16605</v>
      </c>
      <c r="G476" s="154">
        <v>0</v>
      </c>
      <c r="H476" s="154">
        <v>0</v>
      </c>
      <c r="I476" s="155">
        <f t="shared" si="12"/>
        <v>0</v>
      </c>
      <c r="J476" s="154">
        <f t="shared" si="13"/>
        <v>-16605</v>
      </c>
      <c r="K476" s="156" t="s">
        <v>4786</v>
      </c>
      <c r="L476" s="156"/>
    </row>
    <row r="477" ht="16.35" customHeight="1" spans="1:12">
      <c r="A477" s="153" t="s">
        <v>5625</v>
      </c>
      <c r="B477" s="153">
        <v>114</v>
      </c>
      <c r="C477" s="153" t="s">
        <v>5726</v>
      </c>
      <c r="D477" s="153" t="s">
        <v>4785</v>
      </c>
      <c r="E477" s="153" t="s">
        <v>4782</v>
      </c>
      <c r="F477" s="154">
        <v>16605</v>
      </c>
      <c r="G477" s="154">
        <v>0</v>
      </c>
      <c r="H477" s="154">
        <v>0</v>
      </c>
      <c r="I477" s="155">
        <f t="shared" si="12"/>
        <v>0</v>
      </c>
      <c r="J477" s="154">
        <f t="shared" si="13"/>
        <v>-16605</v>
      </c>
      <c r="K477" s="156" t="s">
        <v>4786</v>
      </c>
      <c r="L477" s="156"/>
    </row>
    <row r="478" ht="16.35" customHeight="1" spans="1:12">
      <c r="A478" s="153" t="s">
        <v>5625</v>
      </c>
      <c r="B478" s="153">
        <v>115</v>
      </c>
      <c r="C478" s="153" t="s">
        <v>5727</v>
      </c>
      <c r="D478" s="153" t="s">
        <v>4785</v>
      </c>
      <c r="E478" s="153" t="s">
        <v>4782</v>
      </c>
      <c r="F478" s="154">
        <v>16605</v>
      </c>
      <c r="G478" s="154">
        <v>0</v>
      </c>
      <c r="H478" s="154">
        <v>0</v>
      </c>
      <c r="I478" s="155">
        <f t="shared" si="12"/>
        <v>0</v>
      </c>
      <c r="J478" s="154">
        <f t="shared" si="13"/>
        <v>-16605</v>
      </c>
      <c r="K478" s="156" t="s">
        <v>4786</v>
      </c>
      <c r="L478" s="156"/>
    </row>
    <row r="479" ht="16.35" customHeight="1" spans="1:12">
      <c r="A479" s="153" t="s">
        <v>5625</v>
      </c>
      <c r="B479" s="153">
        <v>116</v>
      </c>
      <c r="C479" s="153" t="s">
        <v>5728</v>
      </c>
      <c r="D479" s="153" t="s">
        <v>4781</v>
      </c>
      <c r="E479" s="153" t="s">
        <v>4782</v>
      </c>
      <c r="F479" s="154">
        <v>16605</v>
      </c>
      <c r="G479" s="154">
        <v>0</v>
      </c>
      <c r="H479" s="154">
        <v>7847.38318965517</v>
      </c>
      <c r="I479" s="155">
        <f t="shared" si="12"/>
        <v>0.472591580226147</v>
      </c>
      <c r="J479" s="154">
        <f t="shared" si="13"/>
        <v>-8757.61681034483</v>
      </c>
      <c r="K479" s="156" t="s">
        <v>4694</v>
      </c>
      <c r="L479" s="156"/>
    </row>
    <row r="480" ht="16.35" customHeight="1" spans="1:12">
      <c r="A480" s="153" t="s">
        <v>5625</v>
      </c>
      <c r="B480" s="153">
        <v>117</v>
      </c>
      <c r="C480" s="153" t="s">
        <v>5729</v>
      </c>
      <c r="D480" s="153" t="s">
        <v>4781</v>
      </c>
      <c r="E480" s="153" t="s">
        <v>4782</v>
      </c>
      <c r="F480" s="154">
        <v>16605</v>
      </c>
      <c r="G480" s="154">
        <v>0</v>
      </c>
      <c r="H480" s="154">
        <v>65918.0187931034</v>
      </c>
      <c r="I480" s="155">
        <f t="shared" si="12"/>
        <v>3.96976927389964</v>
      </c>
      <c r="J480" s="154">
        <f t="shared" si="13"/>
        <v>49313.0187931034</v>
      </c>
      <c r="K480" s="156" t="s">
        <v>4694</v>
      </c>
      <c r="L480" s="156"/>
    </row>
    <row r="481" ht="16.35" customHeight="1" spans="1:12">
      <c r="A481" s="153" t="s">
        <v>5625</v>
      </c>
      <c r="B481" s="153">
        <v>118</v>
      </c>
      <c r="C481" s="153" t="s">
        <v>5730</v>
      </c>
      <c r="D481" s="153" t="s">
        <v>4781</v>
      </c>
      <c r="E481" s="153" t="s">
        <v>4782</v>
      </c>
      <c r="F481" s="154">
        <v>33210</v>
      </c>
      <c r="G481" s="154">
        <v>0</v>
      </c>
      <c r="H481" s="154">
        <v>73765.4019827586</v>
      </c>
      <c r="I481" s="155">
        <f t="shared" si="12"/>
        <v>2.22118042706289</v>
      </c>
      <c r="J481" s="154">
        <f t="shared" si="13"/>
        <v>40555.4019827586</v>
      </c>
      <c r="K481" s="156" t="s">
        <v>4694</v>
      </c>
      <c r="L481" s="156"/>
    </row>
    <row r="482" ht="16.35" customHeight="1" spans="1:12">
      <c r="A482" s="153" t="s">
        <v>5625</v>
      </c>
      <c r="B482" s="153">
        <v>119</v>
      </c>
      <c r="C482" s="153" t="s">
        <v>5731</v>
      </c>
      <c r="D482" s="153" t="s">
        <v>4781</v>
      </c>
      <c r="E482" s="153" t="s">
        <v>4782</v>
      </c>
      <c r="F482" s="154">
        <v>66420</v>
      </c>
      <c r="G482" s="154">
        <v>0</v>
      </c>
      <c r="H482" s="154">
        <v>7847.38318965517</v>
      </c>
      <c r="I482" s="155">
        <f t="shared" si="12"/>
        <v>0.118147895056537</v>
      </c>
      <c r="J482" s="154">
        <f t="shared" si="13"/>
        <v>-58572.6168103448</v>
      </c>
      <c r="K482" s="156" t="s">
        <v>4694</v>
      </c>
      <c r="L482" s="156"/>
    </row>
    <row r="483" ht="16.35" customHeight="1" spans="1:12">
      <c r="A483" s="153" t="s">
        <v>5625</v>
      </c>
      <c r="B483" s="153">
        <v>120</v>
      </c>
      <c r="C483" s="153" t="s">
        <v>5732</v>
      </c>
      <c r="D483" s="153" t="s">
        <v>4781</v>
      </c>
      <c r="E483" s="153" t="s">
        <v>4782</v>
      </c>
      <c r="F483" s="154">
        <v>16605</v>
      </c>
      <c r="G483" s="154">
        <v>0</v>
      </c>
      <c r="H483" s="154">
        <v>29820.0561206897</v>
      </c>
      <c r="I483" s="155">
        <f t="shared" si="12"/>
        <v>1.79584800485936</v>
      </c>
      <c r="J483" s="154">
        <f t="shared" si="13"/>
        <v>13215.0561206897</v>
      </c>
      <c r="K483" s="156" t="s">
        <v>4694</v>
      </c>
      <c r="L483" s="156"/>
    </row>
    <row r="484" ht="16.35" customHeight="1" spans="1:12">
      <c r="A484" s="153" t="s">
        <v>5625</v>
      </c>
      <c r="B484" s="153">
        <v>121</v>
      </c>
      <c r="C484" s="153" t="s">
        <v>5733</v>
      </c>
      <c r="D484" s="153" t="s">
        <v>4781</v>
      </c>
      <c r="E484" s="153" t="s">
        <v>4782</v>
      </c>
      <c r="F484" s="154">
        <v>16605</v>
      </c>
      <c r="G484" s="154">
        <v>0</v>
      </c>
      <c r="H484" s="154">
        <v>7847.38318965515</v>
      </c>
      <c r="I484" s="155">
        <f t="shared" si="12"/>
        <v>0.472591580226146</v>
      </c>
      <c r="J484" s="154">
        <f t="shared" si="13"/>
        <v>-8757.61681034485</v>
      </c>
      <c r="K484" s="156" t="s">
        <v>4694</v>
      </c>
      <c r="L484" s="156"/>
    </row>
    <row r="485" ht="16.35" customHeight="1" spans="1:12">
      <c r="A485" s="153" t="s">
        <v>5625</v>
      </c>
      <c r="B485" s="153">
        <v>122</v>
      </c>
      <c r="C485" s="153" t="s">
        <v>5734</v>
      </c>
      <c r="D485" s="153" t="s">
        <v>4781</v>
      </c>
      <c r="E485" s="153" t="s">
        <v>4782</v>
      </c>
      <c r="F485" s="154">
        <v>16605</v>
      </c>
      <c r="G485" s="154">
        <v>0</v>
      </c>
      <c r="H485" s="154">
        <v>10986.3364655172</v>
      </c>
      <c r="I485" s="155">
        <f t="shared" si="12"/>
        <v>0.661628212316606</v>
      </c>
      <c r="J485" s="154">
        <f t="shared" si="13"/>
        <v>-5618.66353448276</v>
      </c>
      <c r="K485" s="156" t="s">
        <v>4694</v>
      </c>
      <c r="L485" s="156"/>
    </row>
    <row r="486" ht="16.35" customHeight="1" spans="1:12">
      <c r="A486" s="153" t="s">
        <v>5625</v>
      </c>
      <c r="B486" s="153">
        <v>123</v>
      </c>
      <c r="C486" s="153" t="s">
        <v>5735</v>
      </c>
      <c r="D486" s="153" t="s">
        <v>4781</v>
      </c>
      <c r="E486" s="153" t="s">
        <v>4782</v>
      </c>
      <c r="F486" s="154">
        <v>16605</v>
      </c>
      <c r="G486" s="154">
        <v>0</v>
      </c>
      <c r="H486" s="154">
        <v>23542.1495689655</v>
      </c>
      <c r="I486" s="155">
        <f t="shared" si="12"/>
        <v>1.41777474067844</v>
      </c>
      <c r="J486" s="154">
        <f t="shared" si="13"/>
        <v>6937.14956896552</v>
      </c>
      <c r="K486" s="156" t="s">
        <v>4694</v>
      </c>
      <c r="L486" s="156"/>
    </row>
    <row r="487" ht="16.35" customHeight="1" spans="1:12">
      <c r="A487" s="153" t="s">
        <v>5625</v>
      </c>
      <c r="B487" s="153">
        <v>124</v>
      </c>
      <c r="C487" s="153" t="s">
        <v>5736</v>
      </c>
      <c r="D487" s="153" t="s">
        <v>4781</v>
      </c>
      <c r="E487" s="153" t="s">
        <v>4782</v>
      </c>
      <c r="F487" s="154">
        <v>16605</v>
      </c>
      <c r="G487" s="154">
        <v>0</v>
      </c>
      <c r="H487" s="154">
        <v>7847.38318965517</v>
      </c>
      <c r="I487" s="155">
        <f t="shared" si="12"/>
        <v>0.472591580226147</v>
      </c>
      <c r="J487" s="154">
        <f t="shared" si="13"/>
        <v>-8757.61681034483</v>
      </c>
      <c r="K487" s="156" t="s">
        <v>4694</v>
      </c>
      <c r="L487" s="156"/>
    </row>
    <row r="488" ht="16.35" customHeight="1" spans="1:12">
      <c r="A488" s="153" t="s">
        <v>5625</v>
      </c>
      <c r="B488" s="153">
        <v>125</v>
      </c>
      <c r="C488" s="153" t="s">
        <v>5737</v>
      </c>
      <c r="D488" s="153" t="s">
        <v>4781</v>
      </c>
      <c r="E488" s="153" t="s">
        <v>4782</v>
      </c>
      <c r="F488" s="154">
        <v>16605</v>
      </c>
      <c r="G488" s="154">
        <v>0</v>
      </c>
      <c r="H488" s="154">
        <v>7847.38318965517</v>
      </c>
      <c r="I488" s="155">
        <f t="shared" si="12"/>
        <v>0.472591580226147</v>
      </c>
      <c r="J488" s="154">
        <f t="shared" si="13"/>
        <v>-8757.61681034483</v>
      </c>
      <c r="K488" s="156" t="s">
        <v>4694</v>
      </c>
      <c r="L488" s="156"/>
    </row>
    <row r="489" ht="16.35" customHeight="1" spans="1:12">
      <c r="A489" s="153" t="s">
        <v>5625</v>
      </c>
      <c r="B489" s="153">
        <v>126</v>
      </c>
      <c r="C489" s="153" t="s">
        <v>5738</v>
      </c>
      <c r="D489" s="153" t="s">
        <v>4781</v>
      </c>
      <c r="E489" s="153" t="s">
        <v>4782</v>
      </c>
      <c r="F489" s="154">
        <v>16605</v>
      </c>
      <c r="G489" s="154">
        <v>0</v>
      </c>
      <c r="H489" s="154">
        <v>23542.1495689655</v>
      </c>
      <c r="I489" s="155">
        <f t="shared" si="12"/>
        <v>1.41777474067844</v>
      </c>
      <c r="J489" s="154">
        <f t="shared" si="13"/>
        <v>6937.14956896552</v>
      </c>
      <c r="K489" s="156" t="s">
        <v>4694</v>
      </c>
      <c r="L489" s="156"/>
    </row>
    <row r="490" ht="16.35" customHeight="1" spans="1:12">
      <c r="A490" s="153" t="s">
        <v>5625</v>
      </c>
      <c r="B490" s="153">
        <v>127</v>
      </c>
      <c r="C490" s="153" t="s">
        <v>5739</v>
      </c>
      <c r="D490" s="153" t="s">
        <v>4781</v>
      </c>
      <c r="E490" s="153" t="s">
        <v>4782</v>
      </c>
      <c r="F490" s="154">
        <v>16605</v>
      </c>
      <c r="G490" s="154">
        <v>0</v>
      </c>
      <c r="H490" s="154">
        <v>59640.1122413793</v>
      </c>
      <c r="I490" s="155">
        <f t="shared" si="12"/>
        <v>3.59169600971872</v>
      </c>
      <c r="J490" s="154">
        <f t="shared" si="13"/>
        <v>43035.1122413793</v>
      </c>
      <c r="K490" s="156" t="s">
        <v>4694</v>
      </c>
      <c r="L490" s="156"/>
    </row>
    <row r="491" ht="16.35" customHeight="1" spans="1:12">
      <c r="A491" s="153" t="s">
        <v>5625</v>
      </c>
      <c r="B491" s="153">
        <v>128</v>
      </c>
      <c r="C491" s="153" t="s">
        <v>5685</v>
      </c>
      <c r="D491" s="153" t="s">
        <v>4781</v>
      </c>
      <c r="E491" s="153" t="s">
        <v>4782</v>
      </c>
      <c r="F491" s="154">
        <v>16605</v>
      </c>
      <c r="G491" s="154">
        <v>0</v>
      </c>
      <c r="H491" s="154">
        <v>14125.2897413793</v>
      </c>
      <c r="I491" s="155">
        <f t="shared" si="12"/>
        <v>0.850664844407065</v>
      </c>
      <c r="J491" s="154">
        <f t="shared" si="13"/>
        <v>-2479.71025862069</v>
      </c>
      <c r="K491" s="156" t="s">
        <v>4694</v>
      </c>
      <c r="L491" s="156"/>
    </row>
    <row r="492" ht="16.35" customHeight="1" spans="1:12">
      <c r="A492" s="153" t="s">
        <v>5625</v>
      </c>
      <c r="B492" s="153">
        <v>129</v>
      </c>
      <c r="C492" s="153" t="s">
        <v>5740</v>
      </c>
      <c r="D492" s="153" t="s">
        <v>4781</v>
      </c>
      <c r="E492" s="153" t="s">
        <v>4782</v>
      </c>
      <c r="F492" s="154">
        <v>16605</v>
      </c>
      <c r="G492" s="154">
        <v>0</v>
      </c>
      <c r="H492" s="154">
        <v>23542.1495689655</v>
      </c>
      <c r="I492" s="155">
        <f t="shared" si="12"/>
        <v>1.41777474067844</v>
      </c>
      <c r="J492" s="154">
        <f t="shared" si="13"/>
        <v>6937.14956896552</v>
      </c>
      <c r="K492" s="156" t="s">
        <v>4694</v>
      </c>
      <c r="L492" s="156"/>
    </row>
    <row r="493" ht="16.35" customHeight="1" spans="1:12">
      <c r="A493" s="153" t="s">
        <v>5625</v>
      </c>
      <c r="B493" s="153">
        <v>130</v>
      </c>
      <c r="C493" s="153" t="s">
        <v>5741</v>
      </c>
      <c r="D493" s="153" t="s">
        <v>4781</v>
      </c>
      <c r="E493" s="153" t="s">
        <v>4782</v>
      </c>
      <c r="F493" s="154">
        <v>16605</v>
      </c>
      <c r="G493" s="154">
        <v>0</v>
      </c>
      <c r="H493" s="154">
        <v>39236.9159482759</v>
      </c>
      <c r="I493" s="155">
        <f t="shared" ref="I493:I556" si="14">IF(F493=0,H493/G493,H493/F493)</f>
        <v>2.36295790113073</v>
      </c>
      <c r="J493" s="154">
        <f t="shared" ref="J493:J556" si="15">H493-F493</f>
        <v>22631.9159482759</v>
      </c>
      <c r="K493" s="156" t="s">
        <v>4694</v>
      </c>
      <c r="L493" s="156"/>
    </row>
    <row r="494" ht="16.35" customHeight="1" spans="1:12">
      <c r="A494" s="153" t="s">
        <v>5625</v>
      </c>
      <c r="B494" s="153">
        <v>131</v>
      </c>
      <c r="C494" s="153" t="s">
        <v>5742</v>
      </c>
      <c r="D494" s="153" t="s">
        <v>4781</v>
      </c>
      <c r="E494" s="153" t="s">
        <v>4782</v>
      </c>
      <c r="F494" s="154">
        <v>16605</v>
      </c>
      <c r="G494" s="154">
        <v>0</v>
      </c>
      <c r="H494" s="154">
        <v>18833.7196551724</v>
      </c>
      <c r="I494" s="155">
        <f t="shared" si="14"/>
        <v>1.13421979254275</v>
      </c>
      <c r="J494" s="154">
        <f t="shared" si="15"/>
        <v>2228.71965517241</v>
      </c>
      <c r="K494" s="156" t="s">
        <v>4694</v>
      </c>
      <c r="L494" s="156"/>
    </row>
    <row r="495" ht="16.35" customHeight="1" spans="1:12">
      <c r="A495" s="153" t="s">
        <v>5625</v>
      </c>
      <c r="B495" s="153">
        <v>132</v>
      </c>
      <c r="C495" s="153" t="s">
        <v>5743</v>
      </c>
      <c r="D495" s="153" t="s">
        <v>4781</v>
      </c>
      <c r="E495" s="153" t="s">
        <v>4782</v>
      </c>
      <c r="F495" s="154">
        <v>16605</v>
      </c>
      <c r="G495" s="154">
        <v>0</v>
      </c>
      <c r="H495" s="154">
        <v>80043.3085344828</v>
      </c>
      <c r="I495" s="155">
        <f t="shared" si="14"/>
        <v>4.8204341183067</v>
      </c>
      <c r="J495" s="154">
        <f t="shared" si="15"/>
        <v>63438.3085344828</v>
      </c>
      <c r="K495" s="156" t="s">
        <v>4694</v>
      </c>
      <c r="L495" s="156"/>
    </row>
    <row r="496" ht="16.35" customHeight="1" spans="1:12">
      <c r="A496" s="153" t="s">
        <v>5625</v>
      </c>
      <c r="B496" s="153">
        <v>133</v>
      </c>
      <c r="C496" s="153" t="s">
        <v>5744</v>
      </c>
      <c r="D496" s="153" t="s">
        <v>4781</v>
      </c>
      <c r="E496" s="153" t="s">
        <v>4782</v>
      </c>
      <c r="F496" s="154">
        <v>16605</v>
      </c>
      <c r="G496" s="154">
        <v>0</v>
      </c>
      <c r="H496" s="154">
        <v>7847.38318965517</v>
      </c>
      <c r="I496" s="155">
        <f t="shared" si="14"/>
        <v>0.472591580226147</v>
      </c>
      <c r="J496" s="154">
        <f t="shared" si="15"/>
        <v>-8757.61681034483</v>
      </c>
      <c r="K496" s="156" t="s">
        <v>4694</v>
      </c>
      <c r="L496" s="156"/>
    </row>
    <row r="497" ht="16.35" customHeight="1" spans="1:12">
      <c r="A497" s="153" t="s">
        <v>5625</v>
      </c>
      <c r="B497" s="153">
        <v>134</v>
      </c>
      <c r="C497" s="153" t="s">
        <v>5745</v>
      </c>
      <c r="D497" s="153" t="s">
        <v>4781</v>
      </c>
      <c r="E497" s="153" t="s">
        <v>4782</v>
      </c>
      <c r="F497" s="154">
        <v>16605</v>
      </c>
      <c r="G497" s="154">
        <v>0</v>
      </c>
      <c r="H497" s="154">
        <v>6277.90655172414</v>
      </c>
      <c r="I497" s="155">
        <f t="shared" si="14"/>
        <v>0.378073264180918</v>
      </c>
      <c r="J497" s="154">
        <f t="shared" si="15"/>
        <v>-10327.0934482759</v>
      </c>
      <c r="K497" s="156" t="s">
        <v>4694</v>
      </c>
      <c r="L497" s="156"/>
    </row>
    <row r="498" ht="16.35" customHeight="1" spans="1:12">
      <c r="A498" s="153" t="s">
        <v>5625</v>
      </c>
      <c r="B498" s="153">
        <v>135</v>
      </c>
      <c r="C498" s="153" t="s">
        <v>5746</v>
      </c>
      <c r="D498" s="153" t="s">
        <v>4781</v>
      </c>
      <c r="E498" s="153" t="s">
        <v>4782</v>
      </c>
      <c r="F498" s="154">
        <v>16605</v>
      </c>
      <c r="G498" s="154">
        <v>0</v>
      </c>
      <c r="H498" s="154">
        <v>6277.90655172414</v>
      </c>
      <c r="I498" s="155">
        <f t="shared" si="14"/>
        <v>0.378073264180918</v>
      </c>
      <c r="J498" s="154">
        <f t="shared" si="15"/>
        <v>-10327.0934482759</v>
      </c>
      <c r="K498" s="156" t="s">
        <v>4694</v>
      </c>
      <c r="L498" s="156"/>
    </row>
    <row r="499" ht="16.35" customHeight="1" spans="1:12">
      <c r="A499" s="153" t="s">
        <v>5625</v>
      </c>
      <c r="B499" s="153">
        <v>136</v>
      </c>
      <c r="C499" s="153" t="s">
        <v>5747</v>
      </c>
      <c r="D499" s="153" t="s">
        <v>4781</v>
      </c>
      <c r="E499" s="153" t="s">
        <v>4782</v>
      </c>
      <c r="F499" s="154">
        <v>16605</v>
      </c>
      <c r="G499" s="154">
        <v>0</v>
      </c>
      <c r="H499" s="154">
        <v>31389.5327586207</v>
      </c>
      <c r="I499" s="155">
        <f t="shared" si="14"/>
        <v>1.89036632090459</v>
      </c>
      <c r="J499" s="154">
        <f t="shared" si="15"/>
        <v>14784.5327586207</v>
      </c>
      <c r="K499" s="156" t="s">
        <v>4694</v>
      </c>
      <c r="L499" s="156"/>
    </row>
    <row r="500" ht="16.35" customHeight="1" spans="1:12">
      <c r="A500" s="153" t="s">
        <v>5625</v>
      </c>
      <c r="B500" s="153">
        <v>137</v>
      </c>
      <c r="C500" s="153" t="s">
        <v>5748</v>
      </c>
      <c r="D500" s="153" t="s">
        <v>4781</v>
      </c>
      <c r="E500" s="153" t="s">
        <v>4782</v>
      </c>
      <c r="F500" s="154">
        <v>16605</v>
      </c>
      <c r="G500" s="154">
        <v>0</v>
      </c>
      <c r="H500" s="154">
        <v>14125.2897413793</v>
      </c>
      <c r="I500" s="155">
        <f t="shared" si="14"/>
        <v>0.850664844407065</v>
      </c>
      <c r="J500" s="154">
        <f t="shared" si="15"/>
        <v>-2479.71025862069</v>
      </c>
      <c r="K500" s="156" t="s">
        <v>4694</v>
      </c>
      <c r="L500" s="156"/>
    </row>
    <row r="501" ht="16.35" customHeight="1" spans="1:12">
      <c r="A501" s="153" t="s">
        <v>5625</v>
      </c>
      <c r="B501" s="153">
        <v>138</v>
      </c>
      <c r="C501" s="153" t="s">
        <v>5749</v>
      </c>
      <c r="D501" s="153" t="s">
        <v>4781</v>
      </c>
      <c r="E501" s="153" t="s">
        <v>4782</v>
      </c>
      <c r="F501" s="154">
        <v>16605</v>
      </c>
      <c r="G501" s="154">
        <v>0</v>
      </c>
      <c r="H501" s="154">
        <v>14125.2897413793</v>
      </c>
      <c r="I501" s="155">
        <f t="shared" si="14"/>
        <v>0.850664844407065</v>
      </c>
      <c r="J501" s="154">
        <f t="shared" si="15"/>
        <v>-2479.71025862069</v>
      </c>
      <c r="K501" s="156" t="s">
        <v>4694</v>
      </c>
      <c r="L501" s="156"/>
    </row>
    <row r="502" ht="16.35" customHeight="1" spans="1:12">
      <c r="A502" s="153" t="s">
        <v>5625</v>
      </c>
      <c r="B502" s="153">
        <v>139</v>
      </c>
      <c r="C502" s="153" t="s">
        <v>5750</v>
      </c>
      <c r="D502" s="153" t="s">
        <v>4781</v>
      </c>
      <c r="E502" s="153" t="s">
        <v>4782</v>
      </c>
      <c r="F502" s="154">
        <v>16605</v>
      </c>
      <c r="G502" s="154">
        <v>0</v>
      </c>
      <c r="H502" s="154">
        <v>18833.7196551724</v>
      </c>
      <c r="I502" s="155">
        <f t="shared" si="14"/>
        <v>1.13421979254275</v>
      </c>
      <c r="J502" s="154">
        <f t="shared" si="15"/>
        <v>2228.71965517241</v>
      </c>
      <c r="K502" s="156" t="s">
        <v>4694</v>
      </c>
      <c r="L502" s="156"/>
    </row>
    <row r="503" ht="16.35" customHeight="1" spans="1:12">
      <c r="A503" s="153" t="s">
        <v>5625</v>
      </c>
      <c r="B503" s="153">
        <v>140</v>
      </c>
      <c r="C503" s="153" t="s">
        <v>5751</v>
      </c>
      <c r="D503" s="153" t="s">
        <v>4781</v>
      </c>
      <c r="E503" s="153" t="s">
        <v>4782</v>
      </c>
      <c r="F503" s="154">
        <v>16605</v>
      </c>
      <c r="G503" s="154">
        <v>0</v>
      </c>
      <c r="H503" s="154">
        <v>26681.1028448276</v>
      </c>
      <c r="I503" s="155">
        <f t="shared" si="14"/>
        <v>1.6068113727689</v>
      </c>
      <c r="J503" s="154">
        <f t="shared" si="15"/>
        <v>10076.1028448276</v>
      </c>
      <c r="K503" s="156" t="s">
        <v>4694</v>
      </c>
      <c r="L503" s="156"/>
    </row>
    <row r="504" ht="16.35" customHeight="1" spans="1:12">
      <c r="A504" s="153" t="s">
        <v>5625</v>
      </c>
      <c r="B504" s="153">
        <v>141</v>
      </c>
      <c r="C504" s="153" t="s">
        <v>5752</v>
      </c>
      <c r="D504" s="153" t="s">
        <v>4781</v>
      </c>
      <c r="E504" s="153" t="s">
        <v>4782</v>
      </c>
      <c r="F504" s="154">
        <v>16605</v>
      </c>
      <c r="G504" s="154">
        <v>0</v>
      </c>
      <c r="H504" s="154">
        <v>23542.1495689655</v>
      </c>
      <c r="I504" s="155">
        <f t="shared" si="14"/>
        <v>1.41777474067844</v>
      </c>
      <c r="J504" s="154">
        <f t="shared" si="15"/>
        <v>6937.14956896552</v>
      </c>
      <c r="K504" s="156" t="s">
        <v>4694</v>
      </c>
      <c r="L504" s="156"/>
    </row>
    <row r="505" ht="16.35" customHeight="1" spans="1:12">
      <c r="A505" s="153" t="s">
        <v>5625</v>
      </c>
      <c r="B505" s="153">
        <v>142</v>
      </c>
      <c r="C505" s="153" t="s">
        <v>5753</v>
      </c>
      <c r="D505" s="153" t="s">
        <v>4781</v>
      </c>
      <c r="E505" s="153" t="s">
        <v>4782</v>
      </c>
      <c r="F505" s="154">
        <v>16605</v>
      </c>
      <c r="G505" s="154">
        <v>0</v>
      </c>
      <c r="H505" s="154">
        <v>36097.9626724138</v>
      </c>
      <c r="I505" s="155">
        <f t="shared" si="14"/>
        <v>2.17392126904028</v>
      </c>
      <c r="J505" s="154">
        <f t="shared" si="15"/>
        <v>19492.9626724138</v>
      </c>
      <c r="K505" s="156" t="s">
        <v>4694</v>
      </c>
      <c r="L505" s="156"/>
    </row>
    <row r="506" ht="16.35" customHeight="1" spans="1:12">
      <c r="A506" s="153" t="s">
        <v>5625</v>
      </c>
      <c r="B506" s="153">
        <v>143</v>
      </c>
      <c r="C506" s="153" t="s">
        <v>5754</v>
      </c>
      <c r="D506" s="153" t="s">
        <v>4781</v>
      </c>
      <c r="E506" s="153" t="s">
        <v>4782</v>
      </c>
      <c r="F506" s="154">
        <v>16605</v>
      </c>
      <c r="G506" s="154">
        <v>0</v>
      </c>
      <c r="H506" s="154">
        <v>73765.4019827586</v>
      </c>
      <c r="I506" s="155">
        <f t="shared" si="14"/>
        <v>4.44236085412578</v>
      </c>
      <c r="J506" s="154">
        <f t="shared" si="15"/>
        <v>57160.4019827586</v>
      </c>
      <c r="K506" s="156" t="s">
        <v>4694</v>
      </c>
      <c r="L506" s="156"/>
    </row>
    <row r="507" ht="16.35" customHeight="1" spans="1:12">
      <c r="A507" s="153" t="s">
        <v>5625</v>
      </c>
      <c r="B507" s="153">
        <v>144</v>
      </c>
      <c r="C507" s="153" t="s">
        <v>5634</v>
      </c>
      <c r="D507" s="153" t="s">
        <v>4781</v>
      </c>
      <c r="E507" s="153" t="s">
        <v>4782</v>
      </c>
      <c r="F507" s="154">
        <v>16605</v>
      </c>
      <c r="G507" s="154">
        <v>0</v>
      </c>
      <c r="H507" s="154">
        <v>7847.38318965517</v>
      </c>
      <c r="I507" s="155">
        <f t="shared" si="14"/>
        <v>0.472591580226147</v>
      </c>
      <c r="J507" s="154">
        <f t="shared" si="15"/>
        <v>-8757.61681034483</v>
      </c>
      <c r="K507" s="156" t="s">
        <v>4694</v>
      </c>
      <c r="L507" s="156"/>
    </row>
    <row r="508" ht="16.35" customHeight="1" spans="1:12">
      <c r="A508" s="153" t="s">
        <v>5625</v>
      </c>
      <c r="B508" s="153">
        <v>145</v>
      </c>
      <c r="C508" s="153" t="s">
        <v>5755</v>
      </c>
      <c r="D508" s="153" t="s">
        <v>4781</v>
      </c>
      <c r="E508" s="153" t="s">
        <v>4782</v>
      </c>
      <c r="F508" s="154">
        <v>16605</v>
      </c>
      <c r="G508" s="154">
        <v>0</v>
      </c>
      <c r="H508" s="154">
        <v>15694.7663793103</v>
      </c>
      <c r="I508" s="155">
        <f t="shared" si="14"/>
        <v>0.945183160452294</v>
      </c>
      <c r="J508" s="154">
        <f t="shared" si="15"/>
        <v>-910.233620689656</v>
      </c>
      <c r="K508" s="156" t="s">
        <v>4694</v>
      </c>
      <c r="L508" s="156"/>
    </row>
    <row r="509" ht="16.35" customHeight="1" spans="1:12">
      <c r="A509" s="153" t="s">
        <v>5625</v>
      </c>
      <c r="B509" s="153">
        <v>146</v>
      </c>
      <c r="C509" s="153" t="s">
        <v>5756</v>
      </c>
      <c r="D509" s="153" t="s">
        <v>4781</v>
      </c>
      <c r="E509" s="153" t="s">
        <v>4782</v>
      </c>
      <c r="F509" s="154">
        <v>16605</v>
      </c>
      <c r="G509" s="154">
        <v>0</v>
      </c>
      <c r="H509" s="154">
        <v>15694.7663793103</v>
      </c>
      <c r="I509" s="155">
        <f t="shared" si="14"/>
        <v>0.945183160452294</v>
      </c>
      <c r="J509" s="154">
        <f t="shared" si="15"/>
        <v>-910.233620689656</v>
      </c>
      <c r="K509" s="156" t="s">
        <v>4694</v>
      </c>
      <c r="L509" s="156"/>
    </row>
    <row r="510" ht="16.35" customHeight="1" spans="1:12">
      <c r="A510" s="153" t="s">
        <v>5625</v>
      </c>
      <c r="B510" s="153">
        <v>147</v>
      </c>
      <c r="C510" s="153" t="s">
        <v>5757</v>
      </c>
      <c r="D510" s="153" t="s">
        <v>4781</v>
      </c>
      <c r="E510" s="153" t="s">
        <v>4782</v>
      </c>
      <c r="F510" s="154">
        <v>16605</v>
      </c>
      <c r="G510" s="154">
        <v>0</v>
      </c>
      <c r="H510" s="154">
        <v>14125.2897413793</v>
      </c>
      <c r="I510" s="155">
        <f t="shared" si="14"/>
        <v>0.850664844407065</v>
      </c>
      <c r="J510" s="154">
        <f t="shared" si="15"/>
        <v>-2479.71025862069</v>
      </c>
      <c r="K510" s="156" t="s">
        <v>4694</v>
      </c>
      <c r="L510" s="156"/>
    </row>
    <row r="511" ht="16.35" customHeight="1" spans="1:12">
      <c r="A511" s="153" t="s">
        <v>5625</v>
      </c>
      <c r="B511" s="153">
        <v>148</v>
      </c>
      <c r="C511" s="153" t="s">
        <v>5758</v>
      </c>
      <c r="D511" s="153" t="s">
        <v>4781</v>
      </c>
      <c r="E511" s="153" t="s">
        <v>4782</v>
      </c>
      <c r="F511" s="154">
        <v>16605</v>
      </c>
      <c r="G511" s="154">
        <v>0</v>
      </c>
      <c r="H511" s="154">
        <v>12555.8131034483</v>
      </c>
      <c r="I511" s="155">
        <f t="shared" si="14"/>
        <v>0.756146528361835</v>
      </c>
      <c r="J511" s="154">
        <f t="shared" si="15"/>
        <v>-4049.18689655173</v>
      </c>
      <c r="K511" s="156" t="s">
        <v>4694</v>
      </c>
      <c r="L511" s="156"/>
    </row>
    <row r="512" ht="16.35" customHeight="1" spans="1:12">
      <c r="A512" s="153" t="s">
        <v>5625</v>
      </c>
      <c r="B512" s="153">
        <v>149</v>
      </c>
      <c r="C512" s="153" t="s">
        <v>5759</v>
      </c>
      <c r="D512" s="153" t="s">
        <v>4781</v>
      </c>
      <c r="E512" s="153" t="s">
        <v>4782</v>
      </c>
      <c r="F512" s="154">
        <v>16605</v>
      </c>
      <c r="G512" s="154">
        <v>0</v>
      </c>
      <c r="H512" s="154">
        <v>12555.8131034483</v>
      </c>
      <c r="I512" s="155">
        <f t="shared" si="14"/>
        <v>0.756146528361835</v>
      </c>
      <c r="J512" s="154">
        <f t="shared" si="15"/>
        <v>-4049.18689655173</v>
      </c>
      <c r="K512" s="156" t="s">
        <v>4694</v>
      </c>
      <c r="L512" s="156"/>
    </row>
    <row r="513" ht="16.35" customHeight="1" spans="1:12">
      <c r="A513" s="153" t="s">
        <v>5625</v>
      </c>
      <c r="B513" s="153">
        <v>150</v>
      </c>
      <c r="C513" s="153" t="s">
        <v>5760</v>
      </c>
      <c r="D513" s="153" t="s">
        <v>4785</v>
      </c>
      <c r="E513" s="153" t="s">
        <v>4782</v>
      </c>
      <c r="F513" s="154">
        <v>16605</v>
      </c>
      <c r="G513" s="154">
        <v>0</v>
      </c>
      <c r="H513" s="154">
        <v>0</v>
      </c>
      <c r="I513" s="155">
        <f t="shared" si="14"/>
        <v>0</v>
      </c>
      <c r="J513" s="154">
        <f t="shared" si="15"/>
        <v>-16605</v>
      </c>
      <c r="K513" s="156" t="s">
        <v>4786</v>
      </c>
      <c r="L513" s="156" t="s">
        <v>5761</v>
      </c>
    </row>
    <row r="514" ht="16.35" customHeight="1" spans="1:12">
      <c r="A514" s="153" t="s">
        <v>5625</v>
      </c>
      <c r="B514" s="153">
        <v>151</v>
      </c>
      <c r="C514" s="153" t="s">
        <v>5762</v>
      </c>
      <c r="D514" s="153" t="s">
        <v>4785</v>
      </c>
      <c r="E514" s="153" t="s">
        <v>4782</v>
      </c>
      <c r="F514" s="154">
        <v>66420</v>
      </c>
      <c r="G514" s="154">
        <v>0</v>
      </c>
      <c r="H514" s="154">
        <v>0</v>
      </c>
      <c r="I514" s="155">
        <f t="shared" si="14"/>
        <v>0</v>
      </c>
      <c r="J514" s="154">
        <f t="shared" si="15"/>
        <v>-66420</v>
      </c>
      <c r="K514" s="156" t="s">
        <v>4786</v>
      </c>
      <c r="L514" s="156" t="s">
        <v>5761</v>
      </c>
    </row>
    <row r="515" ht="16.35" customHeight="1" spans="1:12">
      <c r="A515" s="153" t="s">
        <v>5625</v>
      </c>
      <c r="B515" s="153">
        <v>152</v>
      </c>
      <c r="C515" s="153" t="s">
        <v>5763</v>
      </c>
      <c r="D515" s="153" t="s">
        <v>4785</v>
      </c>
      <c r="E515" s="153" t="s">
        <v>4782</v>
      </c>
      <c r="F515" s="154">
        <v>66420</v>
      </c>
      <c r="G515" s="154">
        <v>0</v>
      </c>
      <c r="H515" s="154">
        <v>0</v>
      </c>
      <c r="I515" s="155">
        <f t="shared" si="14"/>
        <v>0</v>
      </c>
      <c r="J515" s="154">
        <f t="shared" si="15"/>
        <v>-66420</v>
      </c>
      <c r="K515" s="156" t="s">
        <v>4786</v>
      </c>
      <c r="L515" s="156" t="s">
        <v>5761</v>
      </c>
    </row>
    <row r="516" ht="16.35" customHeight="1" spans="1:12">
      <c r="A516" s="153" t="s">
        <v>5625</v>
      </c>
      <c r="B516" s="153">
        <v>153</v>
      </c>
      <c r="C516" s="153" t="s">
        <v>5764</v>
      </c>
      <c r="D516" s="153" t="s">
        <v>4785</v>
      </c>
      <c r="E516" s="153" t="s">
        <v>4782</v>
      </c>
      <c r="F516" s="154">
        <v>16605</v>
      </c>
      <c r="G516" s="154">
        <v>0</v>
      </c>
      <c r="H516" s="154">
        <v>0</v>
      </c>
      <c r="I516" s="155">
        <f t="shared" si="14"/>
        <v>0</v>
      </c>
      <c r="J516" s="154">
        <f t="shared" si="15"/>
        <v>-16605</v>
      </c>
      <c r="K516" s="156" t="s">
        <v>4786</v>
      </c>
      <c r="L516" s="156" t="s">
        <v>5761</v>
      </c>
    </row>
    <row r="517" ht="16.35" customHeight="1" spans="1:12">
      <c r="A517" s="153" t="s">
        <v>5625</v>
      </c>
      <c r="B517" s="153">
        <v>154</v>
      </c>
      <c r="C517" s="153" t="s">
        <v>5765</v>
      </c>
      <c r="D517" s="153" t="s">
        <v>4785</v>
      </c>
      <c r="E517" s="153" t="s">
        <v>4782</v>
      </c>
      <c r="F517" s="154">
        <v>16605</v>
      </c>
      <c r="G517" s="154">
        <v>0</v>
      </c>
      <c r="H517" s="154">
        <v>0</v>
      </c>
      <c r="I517" s="155">
        <f t="shared" si="14"/>
        <v>0</v>
      </c>
      <c r="J517" s="154">
        <f t="shared" si="15"/>
        <v>-16605</v>
      </c>
      <c r="K517" s="156" t="s">
        <v>4786</v>
      </c>
      <c r="L517" s="156" t="s">
        <v>5761</v>
      </c>
    </row>
    <row r="518" ht="16.35" customHeight="1" spans="1:12">
      <c r="A518" s="153" t="s">
        <v>5625</v>
      </c>
      <c r="B518" s="153">
        <v>155</v>
      </c>
      <c r="C518" s="153" t="s">
        <v>5766</v>
      </c>
      <c r="D518" s="153" t="s">
        <v>4785</v>
      </c>
      <c r="E518" s="153" t="s">
        <v>4782</v>
      </c>
      <c r="F518" s="154">
        <v>16605</v>
      </c>
      <c r="G518" s="154">
        <v>0</v>
      </c>
      <c r="H518" s="154">
        <v>0</v>
      </c>
      <c r="I518" s="155">
        <f t="shared" si="14"/>
        <v>0</v>
      </c>
      <c r="J518" s="154">
        <f t="shared" si="15"/>
        <v>-16605</v>
      </c>
      <c r="K518" s="156" t="s">
        <v>4786</v>
      </c>
      <c r="L518" s="156" t="s">
        <v>5761</v>
      </c>
    </row>
    <row r="519" ht="16.35" customHeight="1" spans="1:12">
      <c r="A519" s="153" t="s">
        <v>5625</v>
      </c>
      <c r="B519" s="153">
        <v>156</v>
      </c>
      <c r="C519" s="153" t="s">
        <v>5767</v>
      </c>
      <c r="D519" s="153" t="s">
        <v>4781</v>
      </c>
      <c r="E519" s="153" t="s">
        <v>4782</v>
      </c>
      <c r="F519" s="154">
        <v>16605</v>
      </c>
      <c r="G519" s="154">
        <v>0</v>
      </c>
      <c r="H519" s="154">
        <v>51792.7290517241</v>
      </c>
      <c r="I519" s="155">
        <f t="shared" si="14"/>
        <v>3.11910442949257</v>
      </c>
      <c r="J519" s="154">
        <f t="shared" si="15"/>
        <v>35187.7290517241</v>
      </c>
      <c r="K519" s="156" t="s">
        <v>4694</v>
      </c>
      <c r="L519" s="156"/>
    </row>
    <row r="520" ht="16.35" customHeight="1" spans="1:12">
      <c r="A520" s="153" t="s">
        <v>5625</v>
      </c>
      <c r="B520" s="153">
        <v>157</v>
      </c>
      <c r="C520" s="153" t="s">
        <v>5768</v>
      </c>
      <c r="D520" s="153" t="s">
        <v>4781</v>
      </c>
      <c r="E520" s="153" t="s">
        <v>4782</v>
      </c>
      <c r="F520" s="154">
        <v>16605</v>
      </c>
      <c r="G520" s="154">
        <v>0</v>
      </c>
      <c r="H520" s="154">
        <v>15694.7663793103</v>
      </c>
      <c r="I520" s="155">
        <f t="shared" si="14"/>
        <v>0.945183160452294</v>
      </c>
      <c r="J520" s="154">
        <f t="shared" si="15"/>
        <v>-910.233620689656</v>
      </c>
      <c r="K520" s="156" t="s">
        <v>4694</v>
      </c>
      <c r="L520" s="156"/>
    </row>
    <row r="521" ht="16.35" customHeight="1" spans="1:12">
      <c r="A521" s="153" t="s">
        <v>5625</v>
      </c>
      <c r="B521" s="153">
        <v>158</v>
      </c>
      <c r="C521" s="153" t="s">
        <v>5769</v>
      </c>
      <c r="D521" s="153" t="s">
        <v>4781</v>
      </c>
      <c r="E521" s="153" t="s">
        <v>4782</v>
      </c>
      <c r="F521" s="154">
        <v>16605</v>
      </c>
      <c r="G521" s="154">
        <v>0</v>
      </c>
      <c r="H521" s="154">
        <v>45514.8225</v>
      </c>
      <c r="I521" s="155">
        <f t="shared" si="14"/>
        <v>2.74103116531165</v>
      </c>
      <c r="J521" s="154">
        <f t="shared" si="15"/>
        <v>28909.8225</v>
      </c>
      <c r="K521" s="156" t="s">
        <v>4694</v>
      </c>
      <c r="L521" s="156"/>
    </row>
    <row r="522" ht="16.35" customHeight="1" spans="1:12">
      <c r="A522" s="153" t="s">
        <v>5625</v>
      </c>
      <c r="B522" s="153">
        <v>159</v>
      </c>
      <c r="C522" s="153" t="s">
        <v>5770</v>
      </c>
      <c r="D522" s="153" t="s">
        <v>4781</v>
      </c>
      <c r="E522" s="153" t="s">
        <v>4782</v>
      </c>
      <c r="F522" s="154">
        <v>16605</v>
      </c>
      <c r="G522" s="154">
        <v>0</v>
      </c>
      <c r="H522" s="154">
        <v>61209.5888793103</v>
      </c>
      <c r="I522" s="155">
        <f t="shared" si="14"/>
        <v>3.68621432576395</v>
      </c>
      <c r="J522" s="154">
        <f t="shared" si="15"/>
        <v>44604.5888793103</v>
      </c>
      <c r="K522" s="156" t="s">
        <v>4694</v>
      </c>
      <c r="L522" s="156"/>
    </row>
    <row r="523" ht="16.35" customHeight="1" spans="1:12">
      <c r="A523" s="153" t="s">
        <v>5625</v>
      </c>
      <c r="B523" s="153">
        <v>160</v>
      </c>
      <c r="C523" s="153" t="s">
        <v>5771</v>
      </c>
      <c r="D523" s="153" t="s">
        <v>4781</v>
      </c>
      <c r="E523" s="153" t="s">
        <v>4782</v>
      </c>
      <c r="F523" s="154">
        <v>16605</v>
      </c>
      <c r="G523" s="154">
        <v>0</v>
      </c>
      <c r="H523" s="154">
        <v>7847.38318965517</v>
      </c>
      <c r="I523" s="155">
        <f t="shared" si="14"/>
        <v>0.472591580226147</v>
      </c>
      <c r="J523" s="154">
        <f t="shared" si="15"/>
        <v>-8757.61681034483</v>
      </c>
      <c r="K523" s="156" t="s">
        <v>4694</v>
      </c>
      <c r="L523" s="156"/>
    </row>
    <row r="524" ht="16.35" customHeight="1" spans="1:12">
      <c r="A524" s="153" t="s">
        <v>5625</v>
      </c>
      <c r="B524" s="153">
        <v>161</v>
      </c>
      <c r="C524" s="153" t="s">
        <v>5772</v>
      </c>
      <c r="D524" s="153" t="s">
        <v>4781</v>
      </c>
      <c r="E524" s="153" t="s">
        <v>4782</v>
      </c>
      <c r="F524" s="154">
        <v>16605</v>
      </c>
      <c r="G524" s="154">
        <v>0</v>
      </c>
      <c r="H524" s="154">
        <v>31389.5327586207</v>
      </c>
      <c r="I524" s="155">
        <f t="shared" si="14"/>
        <v>1.89036632090459</v>
      </c>
      <c r="J524" s="154">
        <f t="shared" si="15"/>
        <v>14784.5327586207</v>
      </c>
      <c r="K524" s="156" t="s">
        <v>4694</v>
      </c>
      <c r="L524" s="156"/>
    </row>
    <row r="525" ht="16.35" customHeight="1" spans="1:12">
      <c r="A525" s="153" t="s">
        <v>5625</v>
      </c>
      <c r="B525" s="153">
        <v>162</v>
      </c>
      <c r="C525" s="153" t="s">
        <v>5773</v>
      </c>
      <c r="D525" s="153" t="s">
        <v>4781</v>
      </c>
      <c r="E525" s="153" t="s">
        <v>4782</v>
      </c>
      <c r="F525" s="154">
        <v>16605</v>
      </c>
      <c r="G525" s="154">
        <v>0</v>
      </c>
      <c r="H525" s="154">
        <v>43945.345862069</v>
      </c>
      <c r="I525" s="155">
        <f t="shared" si="14"/>
        <v>2.64651284926642</v>
      </c>
      <c r="J525" s="154">
        <f t="shared" si="15"/>
        <v>27340.345862069</v>
      </c>
      <c r="K525" s="156" t="s">
        <v>4694</v>
      </c>
      <c r="L525" s="156"/>
    </row>
    <row r="526" ht="16.35" customHeight="1" spans="1:12">
      <c r="A526" s="153" t="s">
        <v>5625</v>
      </c>
      <c r="B526" s="153">
        <v>163</v>
      </c>
      <c r="C526" s="153" t="s">
        <v>5774</v>
      </c>
      <c r="D526" s="153" t="s">
        <v>4785</v>
      </c>
      <c r="E526" s="153" t="s">
        <v>4782</v>
      </c>
      <c r="F526" s="154">
        <v>16605</v>
      </c>
      <c r="G526" s="154">
        <v>0</v>
      </c>
      <c r="H526" s="154">
        <v>0</v>
      </c>
      <c r="I526" s="155">
        <f t="shared" si="14"/>
        <v>0</v>
      </c>
      <c r="J526" s="154">
        <f t="shared" si="15"/>
        <v>-16605</v>
      </c>
      <c r="K526" s="156" t="s">
        <v>4786</v>
      </c>
      <c r="L526" s="156"/>
    </row>
    <row r="527" ht="16.35" customHeight="1" spans="1:12">
      <c r="A527" s="153" t="s">
        <v>5625</v>
      </c>
      <c r="B527" s="153">
        <v>164</v>
      </c>
      <c r="C527" s="153" t="s">
        <v>5775</v>
      </c>
      <c r="D527" s="153" t="s">
        <v>4781</v>
      </c>
      <c r="E527" s="153" t="s">
        <v>4782</v>
      </c>
      <c r="F527" s="154">
        <v>16605</v>
      </c>
      <c r="G527" s="154">
        <v>0</v>
      </c>
      <c r="H527" s="154">
        <v>7847.38318965517</v>
      </c>
      <c r="I527" s="155">
        <f t="shared" si="14"/>
        <v>0.472591580226147</v>
      </c>
      <c r="J527" s="154">
        <f t="shared" si="15"/>
        <v>-8757.61681034483</v>
      </c>
      <c r="K527" s="156" t="s">
        <v>4694</v>
      </c>
      <c r="L527" s="156"/>
    </row>
    <row r="528" ht="16.35" customHeight="1" spans="1:12">
      <c r="A528" s="153" t="s">
        <v>5625</v>
      </c>
      <c r="B528" s="153">
        <v>165</v>
      </c>
      <c r="C528" s="153" t="s">
        <v>5776</v>
      </c>
      <c r="D528" s="153" t="s">
        <v>4781</v>
      </c>
      <c r="E528" s="153" t="s">
        <v>4782</v>
      </c>
      <c r="F528" s="154">
        <v>16605</v>
      </c>
      <c r="G528" s="154">
        <v>0</v>
      </c>
      <c r="H528" s="154">
        <v>6277.90655172414</v>
      </c>
      <c r="I528" s="155">
        <f t="shared" si="14"/>
        <v>0.378073264180918</v>
      </c>
      <c r="J528" s="154">
        <f t="shared" si="15"/>
        <v>-10327.0934482759</v>
      </c>
      <c r="K528" s="156" t="s">
        <v>4694</v>
      </c>
      <c r="L528" s="156"/>
    </row>
    <row r="529" ht="16.35" customHeight="1" spans="1:12">
      <c r="A529" s="153" t="s">
        <v>5625</v>
      </c>
      <c r="B529" s="153">
        <v>166</v>
      </c>
      <c r="C529" s="153" t="s">
        <v>5777</v>
      </c>
      <c r="D529" s="153" t="s">
        <v>4781</v>
      </c>
      <c r="E529" s="153" t="s">
        <v>4782</v>
      </c>
      <c r="F529" s="154">
        <v>16605</v>
      </c>
      <c r="G529" s="154">
        <v>0</v>
      </c>
      <c r="H529" s="154">
        <v>56501.1589655172</v>
      </c>
      <c r="I529" s="155">
        <f t="shared" si="14"/>
        <v>3.40265937762826</v>
      </c>
      <c r="J529" s="154">
        <f t="shared" si="15"/>
        <v>39896.1589655172</v>
      </c>
      <c r="K529" s="156" t="s">
        <v>4694</v>
      </c>
      <c r="L529" s="156"/>
    </row>
    <row r="530" ht="16.35" customHeight="1" spans="1:12">
      <c r="A530" s="153" t="s">
        <v>5625</v>
      </c>
      <c r="B530" s="153">
        <v>167</v>
      </c>
      <c r="C530" s="153" t="s">
        <v>5778</v>
      </c>
      <c r="D530" s="153" t="s">
        <v>4781</v>
      </c>
      <c r="E530" s="153" t="s">
        <v>4782</v>
      </c>
      <c r="F530" s="154">
        <v>16605</v>
      </c>
      <c r="G530" s="154">
        <v>0</v>
      </c>
      <c r="H530" s="154">
        <v>51792.7290517241</v>
      </c>
      <c r="I530" s="155">
        <f t="shared" si="14"/>
        <v>3.11910442949257</v>
      </c>
      <c r="J530" s="154">
        <f t="shared" si="15"/>
        <v>35187.7290517241</v>
      </c>
      <c r="K530" s="156" t="s">
        <v>4694</v>
      </c>
      <c r="L530" s="156"/>
    </row>
    <row r="531" ht="16.35" customHeight="1" spans="1:12">
      <c r="A531" s="153" t="s">
        <v>5625</v>
      </c>
      <c r="B531" s="153">
        <v>168</v>
      </c>
      <c r="C531" s="153" t="s">
        <v>5779</v>
      </c>
      <c r="D531" s="153" t="s">
        <v>4781</v>
      </c>
      <c r="E531" s="153" t="s">
        <v>4782</v>
      </c>
      <c r="F531" s="154">
        <v>16605</v>
      </c>
      <c r="G531" s="154">
        <v>0</v>
      </c>
      <c r="H531" s="154">
        <v>6277.90655172414</v>
      </c>
      <c r="I531" s="155">
        <f t="shared" si="14"/>
        <v>0.378073264180918</v>
      </c>
      <c r="J531" s="154">
        <f t="shared" si="15"/>
        <v>-10327.0934482759</v>
      </c>
      <c r="K531" s="156" t="s">
        <v>4694</v>
      </c>
      <c r="L531" s="156"/>
    </row>
    <row r="532" ht="16.35" customHeight="1" spans="1:12">
      <c r="A532" s="153" t="s">
        <v>5625</v>
      </c>
      <c r="B532" s="153">
        <v>169</v>
      </c>
      <c r="C532" s="153" t="s">
        <v>5780</v>
      </c>
      <c r="D532" s="153" t="s">
        <v>4781</v>
      </c>
      <c r="E532" s="153" t="s">
        <v>4782</v>
      </c>
      <c r="F532" s="154">
        <v>33210</v>
      </c>
      <c r="G532" s="154">
        <v>0</v>
      </c>
      <c r="H532" s="154">
        <v>6277.90655172414</v>
      </c>
      <c r="I532" s="155">
        <f t="shared" si="14"/>
        <v>0.189036632090459</v>
      </c>
      <c r="J532" s="154">
        <f t="shared" si="15"/>
        <v>-26932.0934482759</v>
      </c>
      <c r="K532" s="156" t="s">
        <v>4694</v>
      </c>
      <c r="L532" s="156"/>
    </row>
    <row r="533" ht="16.35" customHeight="1" spans="1:12">
      <c r="A533" s="153" t="s">
        <v>5625</v>
      </c>
      <c r="B533" s="153">
        <v>170</v>
      </c>
      <c r="C533" s="153" t="s">
        <v>5781</v>
      </c>
      <c r="D533" s="153" t="s">
        <v>4781</v>
      </c>
      <c r="E533" s="153" t="s">
        <v>4782</v>
      </c>
      <c r="F533" s="154">
        <v>66420</v>
      </c>
      <c r="G533" s="154">
        <v>0</v>
      </c>
      <c r="H533" s="154">
        <v>6277.90655172414</v>
      </c>
      <c r="I533" s="155">
        <f t="shared" si="14"/>
        <v>0.0945183160452294</v>
      </c>
      <c r="J533" s="154">
        <f t="shared" si="15"/>
        <v>-60142.0934482759</v>
      </c>
      <c r="K533" s="156" t="s">
        <v>4694</v>
      </c>
      <c r="L533" s="156"/>
    </row>
    <row r="534" ht="16.35" customHeight="1" spans="1:12">
      <c r="A534" s="153" t="s">
        <v>5625</v>
      </c>
      <c r="B534" s="153">
        <v>171</v>
      </c>
      <c r="C534" s="153" t="s">
        <v>5782</v>
      </c>
      <c r="D534" s="153" t="s">
        <v>4781</v>
      </c>
      <c r="E534" s="153" t="s">
        <v>4782</v>
      </c>
      <c r="F534" s="154">
        <v>33210</v>
      </c>
      <c r="G534" s="154">
        <v>0</v>
      </c>
      <c r="H534" s="154">
        <v>6277.90655172414</v>
      </c>
      <c r="I534" s="155">
        <f t="shared" si="14"/>
        <v>0.189036632090459</v>
      </c>
      <c r="J534" s="154">
        <f t="shared" si="15"/>
        <v>-26932.0934482759</v>
      </c>
      <c r="K534" s="156" t="s">
        <v>4694</v>
      </c>
      <c r="L534" s="156"/>
    </row>
    <row r="535" ht="16.35" customHeight="1" spans="1:12">
      <c r="A535" s="153" t="s">
        <v>5625</v>
      </c>
      <c r="B535" s="153">
        <v>172</v>
      </c>
      <c r="C535" s="153" t="s">
        <v>5783</v>
      </c>
      <c r="D535" s="153" t="s">
        <v>4785</v>
      </c>
      <c r="E535" s="153" t="s">
        <v>4782</v>
      </c>
      <c r="F535" s="154">
        <v>33210</v>
      </c>
      <c r="G535" s="154">
        <v>0</v>
      </c>
      <c r="H535" s="154">
        <v>0</v>
      </c>
      <c r="I535" s="155">
        <f t="shared" si="14"/>
        <v>0</v>
      </c>
      <c r="J535" s="154">
        <f t="shared" si="15"/>
        <v>-33210</v>
      </c>
      <c r="K535" s="156" t="s">
        <v>4786</v>
      </c>
      <c r="L535" s="156"/>
    </row>
    <row r="536" ht="16.35" customHeight="1" spans="1:12">
      <c r="A536" s="153" t="s">
        <v>5625</v>
      </c>
      <c r="B536" s="153">
        <v>173</v>
      </c>
      <c r="C536" s="153" t="s">
        <v>5784</v>
      </c>
      <c r="D536" s="153" t="s">
        <v>4785</v>
      </c>
      <c r="E536" s="153" t="s">
        <v>4782</v>
      </c>
      <c r="F536" s="154">
        <v>33210</v>
      </c>
      <c r="G536" s="154">
        <v>0</v>
      </c>
      <c r="H536" s="154">
        <v>0</v>
      </c>
      <c r="I536" s="155">
        <f t="shared" si="14"/>
        <v>0</v>
      </c>
      <c r="J536" s="154">
        <f t="shared" si="15"/>
        <v>-33210</v>
      </c>
      <c r="K536" s="156" t="s">
        <v>4786</v>
      </c>
      <c r="L536" s="156"/>
    </row>
    <row r="537" ht="16.35" customHeight="1" spans="1:12">
      <c r="A537" s="153" t="s">
        <v>5625</v>
      </c>
      <c r="B537" s="153">
        <v>174</v>
      </c>
      <c r="C537" s="153" t="s">
        <v>5785</v>
      </c>
      <c r="D537" s="153" t="s">
        <v>4785</v>
      </c>
      <c r="E537" s="153" t="s">
        <v>4782</v>
      </c>
      <c r="F537" s="154">
        <v>33210</v>
      </c>
      <c r="G537" s="154">
        <v>0</v>
      </c>
      <c r="H537" s="154">
        <v>0</v>
      </c>
      <c r="I537" s="155">
        <f t="shared" si="14"/>
        <v>0</v>
      </c>
      <c r="J537" s="154">
        <f t="shared" si="15"/>
        <v>-33210</v>
      </c>
      <c r="K537" s="156" t="s">
        <v>4786</v>
      </c>
      <c r="L537" s="156"/>
    </row>
    <row r="538" ht="16.35" customHeight="1" spans="1:12">
      <c r="A538" s="153" t="s">
        <v>5625</v>
      </c>
      <c r="B538" s="153">
        <v>175</v>
      </c>
      <c r="C538" s="153" t="s">
        <v>5785</v>
      </c>
      <c r="D538" s="153" t="s">
        <v>4785</v>
      </c>
      <c r="E538" s="153" t="s">
        <v>4782</v>
      </c>
      <c r="F538" s="154">
        <v>33210</v>
      </c>
      <c r="G538" s="154">
        <v>0</v>
      </c>
      <c r="H538" s="154">
        <v>0</v>
      </c>
      <c r="I538" s="155">
        <f t="shared" si="14"/>
        <v>0</v>
      </c>
      <c r="J538" s="154">
        <f t="shared" si="15"/>
        <v>-33210</v>
      </c>
      <c r="K538" s="156" t="s">
        <v>4786</v>
      </c>
      <c r="L538" s="156"/>
    </row>
    <row r="539" ht="16.35" customHeight="1" spans="1:12">
      <c r="A539" s="153" t="s">
        <v>5625</v>
      </c>
      <c r="B539" s="153">
        <v>176</v>
      </c>
      <c r="C539" s="153" t="s">
        <v>5786</v>
      </c>
      <c r="D539" s="153" t="s">
        <v>4785</v>
      </c>
      <c r="E539" s="153" t="s">
        <v>4782</v>
      </c>
      <c r="F539" s="154">
        <v>33210</v>
      </c>
      <c r="G539" s="154">
        <v>0</v>
      </c>
      <c r="H539" s="154">
        <v>0</v>
      </c>
      <c r="I539" s="155">
        <f t="shared" si="14"/>
        <v>0</v>
      </c>
      <c r="J539" s="154">
        <f t="shared" si="15"/>
        <v>-33210</v>
      </c>
      <c r="K539" s="156" t="s">
        <v>4786</v>
      </c>
      <c r="L539" s="156"/>
    </row>
    <row r="540" ht="16.35" customHeight="1" spans="1:12">
      <c r="A540" s="153" t="s">
        <v>5625</v>
      </c>
      <c r="B540" s="153">
        <v>177</v>
      </c>
      <c r="C540" s="153" t="s">
        <v>5787</v>
      </c>
      <c r="D540" s="153" t="s">
        <v>4785</v>
      </c>
      <c r="E540" s="153" t="s">
        <v>4782</v>
      </c>
      <c r="F540" s="154">
        <v>16605</v>
      </c>
      <c r="G540" s="154">
        <v>0</v>
      </c>
      <c r="H540" s="154">
        <v>0</v>
      </c>
      <c r="I540" s="155">
        <f t="shared" si="14"/>
        <v>0</v>
      </c>
      <c r="J540" s="154">
        <f t="shared" si="15"/>
        <v>-16605</v>
      </c>
      <c r="K540" s="156" t="s">
        <v>4786</v>
      </c>
      <c r="L540" s="156"/>
    </row>
    <row r="541" ht="16.35" customHeight="1" spans="1:12">
      <c r="A541" s="153" t="s">
        <v>5625</v>
      </c>
      <c r="B541" s="153">
        <v>178</v>
      </c>
      <c r="C541" s="153" t="s">
        <v>5788</v>
      </c>
      <c r="D541" s="153" t="s">
        <v>4785</v>
      </c>
      <c r="E541" s="153" t="s">
        <v>4782</v>
      </c>
      <c r="F541" s="154">
        <v>16605</v>
      </c>
      <c r="G541" s="154">
        <v>0</v>
      </c>
      <c r="H541" s="154">
        <v>0</v>
      </c>
      <c r="I541" s="155">
        <f t="shared" si="14"/>
        <v>0</v>
      </c>
      <c r="J541" s="154">
        <f t="shared" si="15"/>
        <v>-16605</v>
      </c>
      <c r="K541" s="156" t="s">
        <v>4786</v>
      </c>
      <c r="L541" s="156"/>
    </row>
    <row r="542" ht="16.35" customHeight="1" spans="1:12">
      <c r="A542" s="153" t="s">
        <v>5625</v>
      </c>
      <c r="B542" s="153">
        <v>179</v>
      </c>
      <c r="C542" s="153" t="s">
        <v>5788</v>
      </c>
      <c r="D542" s="153" t="s">
        <v>4785</v>
      </c>
      <c r="E542" s="153" t="s">
        <v>4782</v>
      </c>
      <c r="F542" s="154">
        <v>16605</v>
      </c>
      <c r="G542" s="154">
        <v>0</v>
      </c>
      <c r="H542" s="154">
        <v>0</v>
      </c>
      <c r="I542" s="155">
        <f t="shared" si="14"/>
        <v>0</v>
      </c>
      <c r="J542" s="154">
        <f t="shared" si="15"/>
        <v>-16605</v>
      </c>
      <c r="K542" s="156" t="s">
        <v>4786</v>
      </c>
      <c r="L542" s="156"/>
    </row>
    <row r="543" ht="16.35" customHeight="1" spans="1:12">
      <c r="A543" s="153" t="s">
        <v>5625</v>
      </c>
      <c r="B543" s="153">
        <v>180</v>
      </c>
      <c r="C543" s="153" t="s">
        <v>5789</v>
      </c>
      <c r="D543" s="153" t="s">
        <v>4785</v>
      </c>
      <c r="E543" s="153" t="s">
        <v>4782</v>
      </c>
      <c r="F543" s="154">
        <v>16605</v>
      </c>
      <c r="G543" s="154">
        <v>0</v>
      </c>
      <c r="H543" s="154">
        <v>0</v>
      </c>
      <c r="I543" s="155">
        <f t="shared" si="14"/>
        <v>0</v>
      </c>
      <c r="J543" s="154">
        <f t="shared" si="15"/>
        <v>-16605</v>
      </c>
      <c r="K543" s="156" t="s">
        <v>4786</v>
      </c>
      <c r="L543" s="156"/>
    </row>
    <row r="544" ht="16.35" customHeight="1" spans="1:12">
      <c r="A544" s="153" t="s">
        <v>5625</v>
      </c>
      <c r="B544" s="153">
        <v>181</v>
      </c>
      <c r="C544" s="153" t="s">
        <v>5790</v>
      </c>
      <c r="D544" s="153" t="s">
        <v>4785</v>
      </c>
      <c r="E544" s="153" t="s">
        <v>4782</v>
      </c>
      <c r="F544" s="154">
        <v>16605</v>
      </c>
      <c r="G544" s="154">
        <v>0</v>
      </c>
      <c r="H544" s="154">
        <v>0</v>
      </c>
      <c r="I544" s="155">
        <f t="shared" si="14"/>
        <v>0</v>
      </c>
      <c r="J544" s="154">
        <f t="shared" si="15"/>
        <v>-16605</v>
      </c>
      <c r="K544" s="156" t="s">
        <v>4786</v>
      </c>
      <c r="L544" s="156"/>
    </row>
    <row r="545" ht="16.35" customHeight="1" spans="1:12">
      <c r="A545" s="153" t="s">
        <v>5625</v>
      </c>
      <c r="B545" s="153">
        <v>182</v>
      </c>
      <c r="C545" s="153" t="s">
        <v>5791</v>
      </c>
      <c r="D545" s="153" t="s">
        <v>4781</v>
      </c>
      <c r="E545" s="153" t="s">
        <v>4782</v>
      </c>
      <c r="F545" s="154">
        <v>16605</v>
      </c>
      <c r="G545" s="154">
        <v>0</v>
      </c>
      <c r="H545" s="154">
        <v>92599.121637931</v>
      </c>
      <c r="I545" s="155">
        <f t="shared" si="14"/>
        <v>5.57658064666853</v>
      </c>
      <c r="J545" s="154">
        <f t="shared" si="15"/>
        <v>75994.121637931</v>
      </c>
      <c r="K545" s="156" t="s">
        <v>4694</v>
      </c>
      <c r="L545" s="156"/>
    </row>
    <row r="546" ht="16.35" customHeight="1" spans="1:12">
      <c r="A546" s="153" t="s">
        <v>5625</v>
      </c>
      <c r="B546" s="153">
        <v>183</v>
      </c>
      <c r="C546" s="153" t="s">
        <v>5792</v>
      </c>
      <c r="D546" s="153" t="s">
        <v>4781</v>
      </c>
      <c r="E546" s="153" t="s">
        <v>4782</v>
      </c>
      <c r="F546" s="154">
        <v>16605</v>
      </c>
      <c r="G546" s="154">
        <v>0</v>
      </c>
      <c r="H546" s="154">
        <v>6277.90655172414</v>
      </c>
      <c r="I546" s="155">
        <f t="shared" si="14"/>
        <v>0.378073264180918</v>
      </c>
      <c r="J546" s="154">
        <f t="shared" si="15"/>
        <v>-10327.0934482759</v>
      </c>
      <c r="K546" s="156" t="s">
        <v>4694</v>
      </c>
      <c r="L546" s="156"/>
    </row>
    <row r="547" ht="16.35" customHeight="1" spans="1:12">
      <c r="A547" s="153" t="s">
        <v>5625</v>
      </c>
      <c r="B547" s="153">
        <v>184</v>
      </c>
      <c r="C547" s="153" t="s">
        <v>5793</v>
      </c>
      <c r="D547" s="153" t="s">
        <v>4781</v>
      </c>
      <c r="E547" s="153" t="s">
        <v>4782</v>
      </c>
      <c r="F547" s="154">
        <v>16605</v>
      </c>
      <c r="G547" s="154">
        <v>0</v>
      </c>
      <c r="H547" s="154">
        <v>7847.38318965517</v>
      </c>
      <c r="I547" s="155">
        <f t="shared" si="14"/>
        <v>0.472591580226147</v>
      </c>
      <c r="J547" s="154">
        <f t="shared" si="15"/>
        <v>-8757.61681034483</v>
      </c>
      <c r="K547" s="156" t="s">
        <v>4694</v>
      </c>
      <c r="L547" s="156"/>
    </row>
    <row r="548" ht="16.35" customHeight="1" spans="1:12">
      <c r="A548" s="153" t="s">
        <v>5625</v>
      </c>
      <c r="B548" s="153">
        <v>185</v>
      </c>
      <c r="C548" s="153" t="s">
        <v>5794</v>
      </c>
      <c r="D548" s="153" t="s">
        <v>4781</v>
      </c>
      <c r="E548" s="153" t="s">
        <v>4782</v>
      </c>
      <c r="F548" s="154">
        <v>16605</v>
      </c>
      <c r="G548" s="154">
        <v>0</v>
      </c>
      <c r="H548" s="154">
        <v>7847.38318965517</v>
      </c>
      <c r="I548" s="155">
        <f t="shared" si="14"/>
        <v>0.472591580226147</v>
      </c>
      <c r="J548" s="154">
        <f t="shared" si="15"/>
        <v>-8757.61681034483</v>
      </c>
      <c r="K548" s="156" t="s">
        <v>4694</v>
      </c>
      <c r="L548" s="156"/>
    </row>
    <row r="549" ht="16.35" customHeight="1" spans="1:12">
      <c r="A549" s="153" t="s">
        <v>5625</v>
      </c>
      <c r="B549" s="153">
        <v>186</v>
      </c>
      <c r="C549" s="153" t="s">
        <v>5795</v>
      </c>
      <c r="D549" s="153" t="s">
        <v>4781</v>
      </c>
      <c r="E549" s="153" t="s">
        <v>4782</v>
      </c>
      <c r="F549" s="154">
        <v>16605</v>
      </c>
      <c r="G549" s="154">
        <v>0</v>
      </c>
      <c r="H549" s="154">
        <v>7847.38318965517</v>
      </c>
      <c r="I549" s="155">
        <f t="shared" si="14"/>
        <v>0.472591580226147</v>
      </c>
      <c r="J549" s="154">
        <f t="shared" si="15"/>
        <v>-8757.61681034483</v>
      </c>
      <c r="K549" s="156" t="s">
        <v>4694</v>
      </c>
      <c r="L549" s="156"/>
    </row>
    <row r="550" ht="16.35" customHeight="1" spans="1:12">
      <c r="A550" s="153" t="s">
        <v>5625</v>
      </c>
      <c r="B550" s="153">
        <v>187</v>
      </c>
      <c r="C550" s="153" t="s">
        <v>5796</v>
      </c>
      <c r="D550" s="153" t="s">
        <v>4781</v>
      </c>
      <c r="E550" s="153" t="s">
        <v>4782</v>
      </c>
      <c r="F550" s="154">
        <v>16605</v>
      </c>
      <c r="G550" s="154">
        <v>0</v>
      </c>
      <c r="H550" s="154">
        <v>7847.38318965517</v>
      </c>
      <c r="I550" s="155">
        <f t="shared" si="14"/>
        <v>0.472591580226147</v>
      </c>
      <c r="J550" s="154">
        <f t="shared" si="15"/>
        <v>-8757.61681034483</v>
      </c>
      <c r="K550" s="156" t="s">
        <v>4694</v>
      </c>
      <c r="L550" s="156"/>
    </row>
    <row r="551" ht="16.35" customHeight="1" spans="1:12">
      <c r="A551" s="153" t="s">
        <v>5625</v>
      </c>
      <c r="B551" s="153">
        <v>188</v>
      </c>
      <c r="C551" s="153" t="s">
        <v>5797</v>
      </c>
      <c r="D551" s="153" t="s">
        <v>4781</v>
      </c>
      <c r="E551" s="153" t="s">
        <v>4782</v>
      </c>
      <c r="F551" s="154">
        <v>16605</v>
      </c>
      <c r="G551" s="154">
        <v>0</v>
      </c>
      <c r="H551" s="154">
        <v>6277.90655172414</v>
      </c>
      <c r="I551" s="155">
        <f t="shared" si="14"/>
        <v>0.378073264180918</v>
      </c>
      <c r="J551" s="154">
        <f t="shared" si="15"/>
        <v>-10327.0934482759</v>
      </c>
      <c r="K551" s="156" t="s">
        <v>4694</v>
      </c>
      <c r="L551" s="156"/>
    </row>
    <row r="552" ht="16.35" customHeight="1" spans="1:12">
      <c r="A552" s="153" t="s">
        <v>5625</v>
      </c>
      <c r="B552" s="153">
        <v>189</v>
      </c>
      <c r="C552" s="153" t="s">
        <v>5792</v>
      </c>
      <c r="D552" s="153" t="s">
        <v>4781</v>
      </c>
      <c r="E552" s="153" t="s">
        <v>4782</v>
      </c>
      <c r="F552" s="154">
        <v>16605</v>
      </c>
      <c r="G552" s="154">
        <v>0</v>
      </c>
      <c r="H552" s="154">
        <v>6277.90655172414</v>
      </c>
      <c r="I552" s="155">
        <f t="shared" si="14"/>
        <v>0.378073264180918</v>
      </c>
      <c r="J552" s="154">
        <f t="shared" si="15"/>
        <v>-10327.0934482759</v>
      </c>
      <c r="K552" s="156" t="s">
        <v>4694</v>
      </c>
      <c r="L552" s="156"/>
    </row>
    <row r="553" ht="16.35" customHeight="1" spans="1:12">
      <c r="A553" s="153" t="s">
        <v>5625</v>
      </c>
      <c r="B553" s="153">
        <v>190</v>
      </c>
      <c r="C553" s="153" t="s">
        <v>5798</v>
      </c>
      <c r="D553" s="153" t="s">
        <v>4781</v>
      </c>
      <c r="E553" s="153" t="s">
        <v>4782</v>
      </c>
      <c r="F553" s="154">
        <v>16605</v>
      </c>
      <c r="G553" s="154">
        <v>0</v>
      </c>
      <c r="H553" s="154">
        <v>120849.70112069</v>
      </c>
      <c r="I553" s="155">
        <f t="shared" si="14"/>
        <v>7.27791033548266</v>
      </c>
      <c r="J553" s="154">
        <f t="shared" si="15"/>
        <v>104244.70112069</v>
      </c>
      <c r="K553" s="156" t="s">
        <v>4694</v>
      </c>
      <c r="L553" s="156"/>
    </row>
    <row r="554" ht="16.35" customHeight="1" spans="1:12">
      <c r="A554" s="153" t="s">
        <v>5625</v>
      </c>
      <c r="B554" s="153">
        <v>191</v>
      </c>
      <c r="C554" s="153" t="s">
        <v>5799</v>
      </c>
      <c r="D554" s="153" t="s">
        <v>4781</v>
      </c>
      <c r="E554" s="153" t="s">
        <v>4782</v>
      </c>
      <c r="F554" s="154">
        <v>16605</v>
      </c>
      <c r="G554" s="154">
        <v>0</v>
      </c>
      <c r="H554" s="154">
        <v>6277.90655172414</v>
      </c>
      <c r="I554" s="155">
        <f t="shared" si="14"/>
        <v>0.378073264180918</v>
      </c>
      <c r="J554" s="154">
        <f t="shared" si="15"/>
        <v>-10327.0934482759</v>
      </c>
      <c r="K554" s="156" t="s">
        <v>4694</v>
      </c>
      <c r="L554" s="156"/>
    </row>
    <row r="555" ht="16.35" customHeight="1" spans="1:12">
      <c r="A555" s="153" t="s">
        <v>5625</v>
      </c>
      <c r="B555" s="153">
        <v>192</v>
      </c>
      <c r="C555" s="153" t="s">
        <v>5795</v>
      </c>
      <c r="D555" s="153" t="s">
        <v>4781</v>
      </c>
      <c r="E555" s="153" t="s">
        <v>4782</v>
      </c>
      <c r="F555" s="154">
        <v>16605</v>
      </c>
      <c r="G555" s="154">
        <v>0</v>
      </c>
      <c r="H555" s="154">
        <v>10986.3364655172</v>
      </c>
      <c r="I555" s="155">
        <f t="shared" si="14"/>
        <v>0.661628212316606</v>
      </c>
      <c r="J555" s="154">
        <f t="shared" si="15"/>
        <v>-5618.66353448276</v>
      </c>
      <c r="K555" s="156" t="s">
        <v>4694</v>
      </c>
      <c r="L555" s="156"/>
    </row>
    <row r="556" ht="16.35" customHeight="1" spans="1:12">
      <c r="A556" s="153" t="s">
        <v>5625</v>
      </c>
      <c r="B556" s="153">
        <v>193</v>
      </c>
      <c r="C556" s="153" t="s">
        <v>5770</v>
      </c>
      <c r="D556" s="153" t="s">
        <v>4781</v>
      </c>
      <c r="E556" s="153" t="s">
        <v>4782</v>
      </c>
      <c r="F556" s="154">
        <v>16605</v>
      </c>
      <c r="G556" s="154">
        <v>0</v>
      </c>
      <c r="H556" s="154">
        <v>89460.168362069</v>
      </c>
      <c r="I556" s="155">
        <f t="shared" si="14"/>
        <v>5.38754401457808</v>
      </c>
      <c r="J556" s="154">
        <f t="shared" si="15"/>
        <v>72855.168362069</v>
      </c>
      <c r="K556" s="156" t="s">
        <v>4694</v>
      </c>
      <c r="L556" s="156"/>
    </row>
    <row r="557" ht="16.35" customHeight="1" spans="1:12">
      <c r="A557" s="153" t="s">
        <v>5625</v>
      </c>
      <c r="B557" s="153">
        <v>194</v>
      </c>
      <c r="C557" s="153" t="s">
        <v>5800</v>
      </c>
      <c r="D557" s="153" t="s">
        <v>4781</v>
      </c>
      <c r="E557" s="153" t="s">
        <v>4782</v>
      </c>
      <c r="F557" s="154">
        <v>16605</v>
      </c>
      <c r="G557" s="154">
        <v>0</v>
      </c>
      <c r="H557" s="154">
        <v>14125.2897413793</v>
      </c>
      <c r="I557" s="155">
        <f t="shared" ref="I557:I620" si="16">IF(F557=0,H557/G557,H557/F557)</f>
        <v>0.850664844407065</v>
      </c>
      <c r="J557" s="154">
        <f t="shared" ref="J557:J620" si="17">H557-F557</f>
        <v>-2479.71025862069</v>
      </c>
      <c r="K557" s="156" t="s">
        <v>4694</v>
      </c>
      <c r="L557" s="156"/>
    </row>
    <row r="558" ht="16.35" customHeight="1" spans="1:12">
      <c r="A558" s="153" t="s">
        <v>5625</v>
      </c>
      <c r="B558" s="153">
        <v>195</v>
      </c>
      <c r="C558" s="153" t="s">
        <v>5801</v>
      </c>
      <c r="D558" s="153" t="s">
        <v>4781</v>
      </c>
      <c r="E558" s="153" t="s">
        <v>4782</v>
      </c>
      <c r="F558" s="154">
        <v>16605</v>
      </c>
      <c r="G558" s="154">
        <v>0</v>
      </c>
      <c r="H558" s="154">
        <v>65918.0187931034</v>
      </c>
      <c r="I558" s="155">
        <f t="shared" si="16"/>
        <v>3.96976927389964</v>
      </c>
      <c r="J558" s="154">
        <f t="shared" si="17"/>
        <v>49313.0187931034</v>
      </c>
      <c r="K558" s="156" t="s">
        <v>4694</v>
      </c>
      <c r="L558" s="156"/>
    </row>
    <row r="559" ht="16.35" customHeight="1" spans="1:12">
      <c r="A559" s="153" t="s">
        <v>5625</v>
      </c>
      <c r="B559" s="153">
        <v>196</v>
      </c>
      <c r="C559" s="153" t="s">
        <v>5802</v>
      </c>
      <c r="D559" s="153" t="s">
        <v>4785</v>
      </c>
      <c r="E559" s="153" t="s">
        <v>4782</v>
      </c>
      <c r="F559" s="154">
        <v>1660.5</v>
      </c>
      <c r="G559" s="154">
        <v>0</v>
      </c>
      <c r="H559" s="154">
        <v>0</v>
      </c>
      <c r="I559" s="155">
        <f t="shared" si="16"/>
        <v>0</v>
      </c>
      <c r="J559" s="154">
        <f t="shared" si="17"/>
        <v>-1660.5</v>
      </c>
      <c r="K559" s="156" t="s">
        <v>4786</v>
      </c>
      <c r="L559" s="156"/>
    </row>
    <row r="560" ht="16.35" customHeight="1" spans="1:12">
      <c r="A560" s="153" t="s">
        <v>5625</v>
      </c>
      <c r="B560" s="153">
        <v>197</v>
      </c>
      <c r="C560" s="153" t="s">
        <v>5803</v>
      </c>
      <c r="D560" s="153" t="s">
        <v>4785</v>
      </c>
      <c r="E560" s="153" t="s">
        <v>4782</v>
      </c>
      <c r="F560" s="154">
        <v>1660.5</v>
      </c>
      <c r="G560" s="154">
        <v>0</v>
      </c>
      <c r="H560" s="154">
        <v>0</v>
      </c>
      <c r="I560" s="155">
        <f t="shared" si="16"/>
        <v>0</v>
      </c>
      <c r="J560" s="154">
        <f t="shared" si="17"/>
        <v>-1660.5</v>
      </c>
      <c r="K560" s="156" t="s">
        <v>4786</v>
      </c>
      <c r="L560" s="156"/>
    </row>
    <row r="561" ht="16.35" customHeight="1" spans="1:12">
      <c r="A561" s="153" t="s">
        <v>5625</v>
      </c>
      <c r="B561" s="153">
        <v>198</v>
      </c>
      <c r="C561" s="153" t="s">
        <v>5804</v>
      </c>
      <c r="D561" s="153" t="s">
        <v>4781</v>
      </c>
      <c r="E561" s="153" t="s">
        <v>4782</v>
      </c>
      <c r="F561" s="154">
        <v>16605</v>
      </c>
      <c r="G561" s="154">
        <v>0</v>
      </c>
      <c r="H561" s="154">
        <v>15694.7663793103</v>
      </c>
      <c r="I561" s="155">
        <f t="shared" si="16"/>
        <v>0.945183160452294</v>
      </c>
      <c r="J561" s="154">
        <f t="shared" si="17"/>
        <v>-910.233620689656</v>
      </c>
      <c r="K561" s="156" t="s">
        <v>4694</v>
      </c>
      <c r="L561" s="156"/>
    </row>
    <row r="562" ht="16.35" customHeight="1" spans="1:12">
      <c r="A562" s="153" t="s">
        <v>5625</v>
      </c>
      <c r="B562" s="153">
        <v>199</v>
      </c>
      <c r="C562" s="153" t="s">
        <v>5805</v>
      </c>
      <c r="D562" s="153" t="s">
        <v>4781</v>
      </c>
      <c r="E562" s="153" t="s">
        <v>4782</v>
      </c>
      <c r="F562" s="154">
        <v>16605</v>
      </c>
      <c r="G562" s="154">
        <v>0</v>
      </c>
      <c r="H562" s="154">
        <v>37667.4393103448</v>
      </c>
      <c r="I562" s="155">
        <f t="shared" si="16"/>
        <v>2.26843958508551</v>
      </c>
      <c r="J562" s="154">
        <f t="shared" si="17"/>
        <v>21062.4393103448</v>
      </c>
      <c r="K562" s="156" t="s">
        <v>4694</v>
      </c>
      <c r="L562" s="156"/>
    </row>
    <row r="563" ht="16.35" customHeight="1" spans="1:12">
      <c r="A563" s="153" t="s">
        <v>5625</v>
      </c>
      <c r="B563" s="153">
        <v>200</v>
      </c>
      <c r="C563" s="153" t="s">
        <v>5806</v>
      </c>
      <c r="D563" s="153" t="s">
        <v>4781</v>
      </c>
      <c r="E563" s="153" t="s">
        <v>4782</v>
      </c>
      <c r="F563" s="154">
        <v>16605</v>
      </c>
      <c r="G563" s="154">
        <v>0</v>
      </c>
      <c r="H563" s="154">
        <v>133405.514224138</v>
      </c>
      <c r="I563" s="155">
        <f t="shared" si="16"/>
        <v>8.0340568638445</v>
      </c>
      <c r="J563" s="154">
        <f t="shared" si="17"/>
        <v>116800.514224138</v>
      </c>
      <c r="K563" s="156" t="s">
        <v>4694</v>
      </c>
      <c r="L563" s="156"/>
    </row>
    <row r="564" ht="16.35" customHeight="1" spans="1:12">
      <c r="A564" s="153" t="s">
        <v>5625</v>
      </c>
      <c r="B564" s="153">
        <v>201</v>
      </c>
      <c r="C564" s="153" t="s">
        <v>5807</v>
      </c>
      <c r="D564" s="153" t="s">
        <v>4781</v>
      </c>
      <c r="E564" s="153" t="s">
        <v>4782</v>
      </c>
      <c r="F564" s="154">
        <v>16605</v>
      </c>
      <c r="G564" s="154">
        <v>0</v>
      </c>
      <c r="H564" s="154">
        <v>54931.6823275862</v>
      </c>
      <c r="I564" s="155">
        <f t="shared" si="16"/>
        <v>3.30814106158303</v>
      </c>
      <c r="J564" s="154">
        <f t="shared" si="17"/>
        <v>38326.6823275862</v>
      </c>
      <c r="K564" s="156" t="s">
        <v>4694</v>
      </c>
      <c r="L564" s="156"/>
    </row>
    <row r="565" ht="16.35" customHeight="1" spans="1:12">
      <c r="A565" s="153" t="s">
        <v>5625</v>
      </c>
      <c r="B565" s="153">
        <v>202</v>
      </c>
      <c r="C565" s="153" t="s">
        <v>5808</v>
      </c>
      <c r="D565" s="153" t="s">
        <v>4781</v>
      </c>
      <c r="E565" s="153" t="s">
        <v>4782</v>
      </c>
      <c r="F565" s="154">
        <v>16605</v>
      </c>
      <c r="G565" s="154">
        <v>0</v>
      </c>
      <c r="H565" s="154">
        <v>7847.38318965517</v>
      </c>
      <c r="I565" s="155">
        <f t="shared" si="16"/>
        <v>0.472591580226147</v>
      </c>
      <c r="J565" s="154">
        <f t="shared" si="17"/>
        <v>-8757.61681034483</v>
      </c>
      <c r="K565" s="156" t="s">
        <v>4694</v>
      </c>
      <c r="L565" s="156"/>
    </row>
    <row r="566" ht="16.35" customHeight="1" spans="1:12">
      <c r="A566" s="153" t="s">
        <v>5625</v>
      </c>
      <c r="B566" s="153">
        <v>203</v>
      </c>
      <c r="C566" s="153" t="s">
        <v>5809</v>
      </c>
      <c r="D566" s="153" t="s">
        <v>4785</v>
      </c>
      <c r="E566" s="153" t="s">
        <v>4782</v>
      </c>
      <c r="F566" s="154">
        <v>33210</v>
      </c>
      <c r="G566" s="154">
        <v>0</v>
      </c>
      <c r="H566" s="154">
        <v>0</v>
      </c>
      <c r="I566" s="155">
        <f t="shared" si="16"/>
        <v>0</v>
      </c>
      <c r="J566" s="154">
        <f t="shared" si="17"/>
        <v>-33210</v>
      </c>
      <c r="K566" s="156" t="s">
        <v>4786</v>
      </c>
      <c r="L566" s="156" t="s">
        <v>5810</v>
      </c>
    </row>
    <row r="567" ht="16.35" customHeight="1" spans="1:12">
      <c r="A567" s="153" t="s">
        <v>5625</v>
      </c>
      <c r="B567" s="153">
        <v>204</v>
      </c>
      <c r="C567" s="153" t="s">
        <v>5811</v>
      </c>
      <c r="D567" s="153" t="s">
        <v>4781</v>
      </c>
      <c r="E567" s="153" t="s">
        <v>4782</v>
      </c>
      <c r="F567" s="154">
        <v>33210</v>
      </c>
      <c r="G567" s="154">
        <v>0</v>
      </c>
      <c r="H567" s="154">
        <v>6277.90655172414</v>
      </c>
      <c r="I567" s="155">
        <f t="shared" si="16"/>
        <v>0.189036632090459</v>
      </c>
      <c r="J567" s="154">
        <f t="shared" si="17"/>
        <v>-26932.0934482759</v>
      </c>
      <c r="K567" s="156" t="s">
        <v>4694</v>
      </c>
      <c r="L567" s="156"/>
    </row>
    <row r="568" ht="16.35" customHeight="1" spans="1:12">
      <c r="A568" s="153" t="s">
        <v>5625</v>
      </c>
      <c r="B568" s="153">
        <v>205</v>
      </c>
      <c r="C568" s="153" t="s">
        <v>5812</v>
      </c>
      <c r="D568" s="153" t="s">
        <v>4781</v>
      </c>
      <c r="E568" s="153" t="s">
        <v>4782</v>
      </c>
      <c r="F568" s="154">
        <v>33210</v>
      </c>
      <c r="G568" s="154">
        <v>0</v>
      </c>
      <c r="H568" s="154">
        <v>6277.90655172414</v>
      </c>
      <c r="I568" s="155">
        <f t="shared" si="16"/>
        <v>0.189036632090459</v>
      </c>
      <c r="J568" s="154">
        <f t="shared" si="17"/>
        <v>-26932.0934482759</v>
      </c>
      <c r="K568" s="156" t="s">
        <v>4694</v>
      </c>
      <c r="L568" s="156"/>
    </row>
    <row r="569" ht="16.35" customHeight="1" spans="1:12">
      <c r="A569" s="153" t="s">
        <v>5625</v>
      </c>
      <c r="B569" s="153">
        <v>206</v>
      </c>
      <c r="C569" s="153" t="s">
        <v>5813</v>
      </c>
      <c r="D569" s="153" t="s">
        <v>4781</v>
      </c>
      <c r="E569" s="153" t="s">
        <v>4782</v>
      </c>
      <c r="F569" s="154">
        <v>16605</v>
      </c>
      <c r="G569" s="154">
        <v>0</v>
      </c>
      <c r="H569" s="154">
        <v>6277.90655172414</v>
      </c>
      <c r="I569" s="155">
        <f t="shared" si="16"/>
        <v>0.378073264180918</v>
      </c>
      <c r="J569" s="154">
        <f t="shared" si="17"/>
        <v>-10327.0934482759</v>
      </c>
      <c r="K569" s="156" t="s">
        <v>4694</v>
      </c>
      <c r="L569" s="156"/>
    </row>
    <row r="570" ht="16.35" customHeight="1" spans="1:12">
      <c r="A570" s="153" t="s">
        <v>5625</v>
      </c>
      <c r="B570" s="153">
        <v>207</v>
      </c>
      <c r="C570" s="153" t="s">
        <v>5796</v>
      </c>
      <c r="D570" s="153" t="s">
        <v>4785</v>
      </c>
      <c r="E570" s="153" t="s">
        <v>4782</v>
      </c>
      <c r="F570" s="154">
        <v>16605</v>
      </c>
      <c r="G570" s="154">
        <v>0</v>
      </c>
      <c r="H570" s="154">
        <v>0</v>
      </c>
      <c r="I570" s="155">
        <f t="shared" si="16"/>
        <v>0</v>
      </c>
      <c r="J570" s="154">
        <f t="shared" si="17"/>
        <v>-16605</v>
      </c>
      <c r="K570" s="156" t="s">
        <v>4786</v>
      </c>
      <c r="L570" s="156" t="s">
        <v>5810</v>
      </c>
    </row>
    <row r="571" ht="16.35" customHeight="1" spans="1:12">
      <c r="A571" s="153" t="s">
        <v>5625</v>
      </c>
      <c r="B571" s="153">
        <v>208</v>
      </c>
      <c r="C571" s="153" t="s">
        <v>5808</v>
      </c>
      <c r="D571" s="153" t="s">
        <v>4781</v>
      </c>
      <c r="E571" s="153" t="s">
        <v>4782</v>
      </c>
      <c r="F571" s="154">
        <v>16605</v>
      </c>
      <c r="G571" s="154">
        <v>0</v>
      </c>
      <c r="H571" s="154">
        <v>7847.38318965517</v>
      </c>
      <c r="I571" s="155">
        <f t="shared" si="16"/>
        <v>0.472591580226147</v>
      </c>
      <c r="J571" s="154">
        <f t="shared" si="17"/>
        <v>-8757.61681034483</v>
      </c>
      <c r="K571" s="156" t="s">
        <v>4694</v>
      </c>
      <c r="L571" s="156"/>
    </row>
    <row r="572" ht="16.35" customHeight="1" spans="1:12">
      <c r="A572" s="153" t="s">
        <v>5625</v>
      </c>
      <c r="B572" s="153">
        <v>209</v>
      </c>
      <c r="C572" s="153" t="s">
        <v>5809</v>
      </c>
      <c r="D572" s="153" t="s">
        <v>4785</v>
      </c>
      <c r="E572" s="153" t="s">
        <v>4782</v>
      </c>
      <c r="F572" s="154">
        <v>16605</v>
      </c>
      <c r="G572" s="154">
        <v>0</v>
      </c>
      <c r="H572" s="154">
        <v>0</v>
      </c>
      <c r="I572" s="155">
        <f t="shared" si="16"/>
        <v>0</v>
      </c>
      <c r="J572" s="154">
        <f t="shared" si="17"/>
        <v>-16605</v>
      </c>
      <c r="K572" s="156" t="s">
        <v>4786</v>
      </c>
      <c r="L572" s="156" t="s">
        <v>5810</v>
      </c>
    </row>
    <row r="573" ht="16.35" customHeight="1" spans="1:12">
      <c r="A573" s="153" t="s">
        <v>5625</v>
      </c>
      <c r="B573" s="153">
        <v>210</v>
      </c>
      <c r="C573" s="153" t="s">
        <v>5792</v>
      </c>
      <c r="D573" s="153" t="s">
        <v>4781</v>
      </c>
      <c r="E573" s="153" t="s">
        <v>4782</v>
      </c>
      <c r="F573" s="154">
        <v>16605</v>
      </c>
      <c r="G573" s="154">
        <v>0</v>
      </c>
      <c r="H573" s="154">
        <v>7847.38318965517</v>
      </c>
      <c r="I573" s="155">
        <f t="shared" si="16"/>
        <v>0.472591580226147</v>
      </c>
      <c r="J573" s="154">
        <f t="shared" si="17"/>
        <v>-8757.61681034483</v>
      </c>
      <c r="K573" s="156" t="s">
        <v>4694</v>
      </c>
      <c r="L573" s="156"/>
    </row>
    <row r="574" ht="16.35" customHeight="1" spans="1:12">
      <c r="A574" s="153" t="s">
        <v>5625</v>
      </c>
      <c r="B574" s="153">
        <v>211</v>
      </c>
      <c r="C574" s="153" t="s">
        <v>5798</v>
      </c>
      <c r="D574" s="153" t="s">
        <v>4781</v>
      </c>
      <c r="E574" s="153" t="s">
        <v>4782</v>
      </c>
      <c r="F574" s="154">
        <v>16605</v>
      </c>
      <c r="G574" s="154">
        <v>0</v>
      </c>
      <c r="H574" s="154">
        <v>17264.2430172414</v>
      </c>
      <c r="I574" s="155">
        <f t="shared" si="16"/>
        <v>1.03970147649752</v>
      </c>
      <c r="J574" s="154">
        <f t="shared" si="17"/>
        <v>659.243017241377</v>
      </c>
      <c r="K574" s="156" t="s">
        <v>4694</v>
      </c>
      <c r="L574" s="156"/>
    </row>
    <row r="575" ht="16.35" customHeight="1" spans="1:12">
      <c r="A575" s="153" t="s">
        <v>5625</v>
      </c>
      <c r="B575" s="153">
        <v>212</v>
      </c>
      <c r="C575" s="153" t="s">
        <v>5799</v>
      </c>
      <c r="D575" s="153" t="s">
        <v>4781</v>
      </c>
      <c r="E575" s="153" t="s">
        <v>4782</v>
      </c>
      <c r="F575" s="154">
        <v>16605</v>
      </c>
      <c r="G575" s="154">
        <v>0</v>
      </c>
      <c r="H575" s="154">
        <v>7847.38318965517</v>
      </c>
      <c r="I575" s="155">
        <f t="shared" si="16"/>
        <v>0.472591580226147</v>
      </c>
      <c r="J575" s="154">
        <f t="shared" si="17"/>
        <v>-8757.61681034483</v>
      </c>
      <c r="K575" s="156" t="s">
        <v>4694</v>
      </c>
      <c r="L575" s="156"/>
    </row>
    <row r="576" ht="16.35" customHeight="1" spans="1:12">
      <c r="A576" s="153" t="s">
        <v>5625</v>
      </c>
      <c r="B576" s="153">
        <v>213</v>
      </c>
      <c r="C576" s="153" t="s">
        <v>5795</v>
      </c>
      <c r="D576" s="153" t="s">
        <v>4781</v>
      </c>
      <c r="E576" s="153" t="s">
        <v>4782</v>
      </c>
      <c r="F576" s="154">
        <v>16605</v>
      </c>
      <c r="G576" s="154">
        <v>0</v>
      </c>
      <c r="H576" s="154">
        <v>7847.38318965517</v>
      </c>
      <c r="I576" s="155">
        <f t="shared" si="16"/>
        <v>0.472591580226147</v>
      </c>
      <c r="J576" s="154">
        <f t="shared" si="17"/>
        <v>-8757.61681034483</v>
      </c>
      <c r="K576" s="156" t="s">
        <v>4694</v>
      </c>
      <c r="L576" s="156"/>
    </row>
    <row r="577" ht="16.35" customHeight="1" spans="1:12">
      <c r="A577" s="153" t="s">
        <v>5625</v>
      </c>
      <c r="B577" s="153">
        <v>214</v>
      </c>
      <c r="C577" s="153" t="s">
        <v>5791</v>
      </c>
      <c r="D577" s="153" t="s">
        <v>4781</v>
      </c>
      <c r="E577" s="153" t="s">
        <v>4782</v>
      </c>
      <c r="F577" s="154">
        <v>16605</v>
      </c>
      <c r="G577" s="154">
        <v>0</v>
      </c>
      <c r="H577" s="154">
        <v>6277.90655172414</v>
      </c>
      <c r="I577" s="155">
        <f t="shared" si="16"/>
        <v>0.378073264180918</v>
      </c>
      <c r="J577" s="154">
        <f t="shared" si="17"/>
        <v>-10327.0934482759</v>
      </c>
      <c r="K577" s="156" t="s">
        <v>4694</v>
      </c>
      <c r="L577" s="156"/>
    </row>
    <row r="578" ht="16.35" customHeight="1" spans="1:12">
      <c r="A578" s="153" t="s">
        <v>5625</v>
      </c>
      <c r="B578" s="153">
        <v>215</v>
      </c>
      <c r="C578" s="153" t="s">
        <v>5792</v>
      </c>
      <c r="D578" s="153" t="s">
        <v>4781</v>
      </c>
      <c r="E578" s="153" t="s">
        <v>4782</v>
      </c>
      <c r="F578" s="154">
        <v>16605</v>
      </c>
      <c r="G578" s="154">
        <v>0</v>
      </c>
      <c r="H578" s="154">
        <v>12555.8131034483</v>
      </c>
      <c r="I578" s="155">
        <f t="shared" si="16"/>
        <v>0.756146528361835</v>
      </c>
      <c r="J578" s="154">
        <f t="shared" si="17"/>
        <v>-4049.18689655173</v>
      </c>
      <c r="K578" s="156" t="s">
        <v>4694</v>
      </c>
      <c r="L578" s="156"/>
    </row>
    <row r="579" ht="16.35" customHeight="1" spans="1:12">
      <c r="A579" s="153" t="s">
        <v>5625</v>
      </c>
      <c r="B579" s="153">
        <v>216</v>
      </c>
      <c r="C579" s="153" t="s">
        <v>5793</v>
      </c>
      <c r="D579" s="153" t="s">
        <v>4781</v>
      </c>
      <c r="E579" s="153" t="s">
        <v>4782</v>
      </c>
      <c r="F579" s="154">
        <v>16605</v>
      </c>
      <c r="G579" s="154">
        <v>0</v>
      </c>
      <c r="H579" s="154">
        <v>7847.38318965517</v>
      </c>
      <c r="I579" s="155">
        <f t="shared" si="16"/>
        <v>0.472591580226147</v>
      </c>
      <c r="J579" s="154">
        <f t="shared" si="17"/>
        <v>-8757.61681034483</v>
      </c>
      <c r="K579" s="156" t="s">
        <v>4694</v>
      </c>
      <c r="L579" s="156"/>
    </row>
    <row r="580" ht="16.35" customHeight="1" spans="1:12">
      <c r="A580" s="153" t="s">
        <v>5625</v>
      </c>
      <c r="B580" s="153">
        <v>217</v>
      </c>
      <c r="C580" s="153" t="s">
        <v>5794</v>
      </c>
      <c r="D580" s="153" t="s">
        <v>4781</v>
      </c>
      <c r="E580" s="153" t="s">
        <v>4782</v>
      </c>
      <c r="F580" s="154">
        <v>16605</v>
      </c>
      <c r="G580" s="154">
        <v>0</v>
      </c>
      <c r="H580" s="154">
        <v>10986.3364655172</v>
      </c>
      <c r="I580" s="155">
        <f t="shared" si="16"/>
        <v>0.661628212316606</v>
      </c>
      <c r="J580" s="154">
        <f t="shared" si="17"/>
        <v>-5618.66353448276</v>
      </c>
      <c r="K580" s="156" t="s">
        <v>4694</v>
      </c>
      <c r="L580" s="156"/>
    </row>
    <row r="581" ht="16.35" customHeight="1" spans="1:12">
      <c r="A581" s="153" t="s">
        <v>5625</v>
      </c>
      <c r="B581" s="153">
        <v>218</v>
      </c>
      <c r="C581" s="153" t="s">
        <v>5795</v>
      </c>
      <c r="D581" s="153" t="s">
        <v>4781</v>
      </c>
      <c r="E581" s="153" t="s">
        <v>4782</v>
      </c>
      <c r="F581" s="154">
        <v>16605</v>
      </c>
      <c r="G581" s="154">
        <v>0</v>
      </c>
      <c r="H581" s="154">
        <v>6277.90655172414</v>
      </c>
      <c r="I581" s="155">
        <f t="shared" si="16"/>
        <v>0.378073264180918</v>
      </c>
      <c r="J581" s="154">
        <f t="shared" si="17"/>
        <v>-10327.0934482759</v>
      </c>
      <c r="K581" s="156" t="s">
        <v>4694</v>
      </c>
      <c r="L581" s="156"/>
    </row>
    <row r="582" ht="16.35" customHeight="1" spans="1:12">
      <c r="A582" s="153" t="s">
        <v>5625</v>
      </c>
      <c r="B582" s="153">
        <v>219</v>
      </c>
      <c r="C582" s="153" t="s">
        <v>5796</v>
      </c>
      <c r="D582" s="153" t="s">
        <v>4781</v>
      </c>
      <c r="E582" s="153" t="s">
        <v>4782</v>
      </c>
      <c r="F582" s="154">
        <v>16605</v>
      </c>
      <c r="G582" s="154">
        <v>0</v>
      </c>
      <c r="H582" s="154">
        <v>7847.38318965517</v>
      </c>
      <c r="I582" s="155">
        <f t="shared" si="16"/>
        <v>0.472591580226147</v>
      </c>
      <c r="J582" s="154">
        <f t="shared" si="17"/>
        <v>-8757.61681034483</v>
      </c>
      <c r="K582" s="156" t="s">
        <v>4694</v>
      </c>
      <c r="L582" s="156"/>
    </row>
    <row r="583" ht="16.35" customHeight="1" spans="1:12">
      <c r="A583" s="153" t="s">
        <v>5625</v>
      </c>
      <c r="B583" s="153">
        <v>220</v>
      </c>
      <c r="C583" s="153" t="s">
        <v>5797</v>
      </c>
      <c r="D583" s="153" t="s">
        <v>4781</v>
      </c>
      <c r="E583" s="153" t="s">
        <v>4782</v>
      </c>
      <c r="F583" s="154">
        <v>16605</v>
      </c>
      <c r="G583" s="154">
        <v>0</v>
      </c>
      <c r="H583" s="154">
        <v>10986.3364655172</v>
      </c>
      <c r="I583" s="155">
        <f t="shared" si="16"/>
        <v>0.661628212316606</v>
      </c>
      <c r="J583" s="154">
        <f t="shared" si="17"/>
        <v>-5618.66353448276</v>
      </c>
      <c r="K583" s="156" t="s">
        <v>4694</v>
      </c>
      <c r="L583" s="156"/>
    </row>
    <row r="584" ht="16.35" customHeight="1" spans="1:12">
      <c r="A584" s="153" t="s">
        <v>5625</v>
      </c>
      <c r="B584" s="153">
        <v>221</v>
      </c>
      <c r="C584" s="153" t="s">
        <v>5792</v>
      </c>
      <c r="D584" s="153" t="s">
        <v>4781</v>
      </c>
      <c r="E584" s="153" t="s">
        <v>4782</v>
      </c>
      <c r="F584" s="154">
        <v>16605</v>
      </c>
      <c r="G584" s="154">
        <v>0</v>
      </c>
      <c r="H584" s="154">
        <v>7847.38318965517</v>
      </c>
      <c r="I584" s="155">
        <f t="shared" si="16"/>
        <v>0.472591580226147</v>
      </c>
      <c r="J584" s="154">
        <f t="shared" si="17"/>
        <v>-8757.61681034483</v>
      </c>
      <c r="K584" s="156" t="s">
        <v>4694</v>
      </c>
      <c r="L584" s="156"/>
    </row>
    <row r="585" ht="16.35" customHeight="1" spans="1:12">
      <c r="A585" s="153" t="s">
        <v>5625</v>
      </c>
      <c r="B585" s="153">
        <v>222</v>
      </c>
      <c r="C585" s="153" t="s">
        <v>5814</v>
      </c>
      <c r="D585" s="153" t="s">
        <v>4785</v>
      </c>
      <c r="E585" s="153" t="s">
        <v>4782</v>
      </c>
      <c r="F585" s="154">
        <v>16605</v>
      </c>
      <c r="G585" s="154">
        <v>0</v>
      </c>
      <c r="H585" s="154"/>
      <c r="I585" s="155">
        <f t="shared" si="16"/>
        <v>0</v>
      </c>
      <c r="J585" s="154">
        <f t="shared" si="17"/>
        <v>-16605</v>
      </c>
      <c r="K585" s="156" t="s">
        <v>4694</v>
      </c>
      <c r="L585" s="156" t="s">
        <v>5815</v>
      </c>
    </row>
    <row r="586" ht="16.35" customHeight="1" spans="1:12">
      <c r="A586" s="153" t="s">
        <v>5625</v>
      </c>
      <c r="B586" s="153">
        <v>223</v>
      </c>
      <c r="C586" s="153" t="s">
        <v>5798</v>
      </c>
      <c r="D586" s="153" t="s">
        <v>4781</v>
      </c>
      <c r="E586" s="153" t="s">
        <v>4782</v>
      </c>
      <c r="F586" s="154">
        <v>16605</v>
      </c>
      <c r="G586" s="154">
        <v>0</v>
      </c>
      <c r="H586" s="154">
        <v>10986.3364655172</v>
      </c>
      <c r="I586" s="155">
        <f t="shared" si="16"/>
        <v>0.661628212316606</v>
      </c>
      <c r="J586" s="154">
        <f t="shared" si="17"/>
        <v>-5618.66353448276</v>
      </c>
      <c r="K586" s="156" t="s">
        <v>4694</v>
      </c>
      <c r="L586" s="156"/>
    </row>
    <row r="587" ht="16.35" customHeight="1" spans="1:12">
      <c r="A587" s="153" t="s">
        <v>5625</v>
      </c>
      <c r="B587" s="153">
        <v>224</v>
      </c>
      <c r="C587" s="153" t="s">
        <v>5799</v>
      </c>
      <c r="D587" s="153" t="s">
        <v>4781</v>
      </c>
      <c r="E587" s="153" t="s">
        <v>4782</v>
      </c>
      <c r="F587" s="154">
        <v>16605</v>
      </c>
      <c r="G587" s="154">
        <v>0</v>
      </c>
      <c r="H587" s="154">
        <v>6277.90655172414</v>
      </c>
      <c r="I587" s="155">
        <f t="shared" si="16"/>
        <v>0.378073264180918</v>
      </c>
      <c r="J587" s="154">
        <f t="shared" si="17"/>
        <v>-10327.0934482759</v>
      </c>
      <c r="K587" s="156" t="s">
        <v>4694</v>
      </c>
      <c r="L587" s="156"/>
    </row>
    <row r="588" ht="16.35" customHeight="1" spans="1:12">
      <c r="A588" s="153" t="s">
        <v>5625</v>
      </c>
      <c r="B588" s="153">
        <v>225</v>
      </c>
      <c r="C588" s="153" t="s">
        <v>5795</v>
      </c>
      <c r="D588" s="153" t="s">
        <v>4781</v>
      </c>
      <c r="E588" s="153" t="s">
        <v>4782</v>
      </c>
      <c r="F588" s="154">
        <v>16605</v>
      </c>
      <c r="G588" s="154">
        <v>0</v>
      </c>
      <c r="H588" s="154">
        <v>7847.38318965517</v>
      </c>
      <c r="I588" s="155">
        <f t="shared" si="16"/>
        <v>0.472591580226147</v>
      </c>
      <c r="J588" s="154">
        <f t="shared" si="17"/>
        <v>-8757.61681034483</v>
      </c>
      <c r="K588" s="156" t="s">
        <v>4694</v>
      </c>
      <c r="L588" s="156"/>
    </row>
    <row r="589" ht="16.35" customHeight="1" spans="1:12">
      <c r="A589" s="153" t="s">
        <v>5625</v>
      </c>
      <c r="B589" s="153">
        <v>226</v>
      </c>
      <c r="C589" s="153" t="s">
        <v>5687</v>
      </c>
      <c r="D589" s="153" t="s">
        <v>4781</v>
      </c>
      <c r="E589" s="153" t="s">
        <v>4782</v>
      </c>
      <c r="F589" s="154">
        <v>33210</v>
      </c>
      <c r="G589" s="154">
        <v>0</v>
      </c>
      <c r="H589" s="154">
        <v>14125.2897413793</v>
      </c>
      <c r="I589" s="155">
        <f t="shared" si="16"/>
        <v>0.425332422203532</v>
      </c>
      <c r="J589" s="154">
        <f t="shared" si="17"/>
        <v>-19084.7102586207</v>
      </c>
      <c r="K589" s="156" t="s">
        <v>4694</v>
      </c>
      <c r="L589" s="156"/>
    </row>
    <row r="590" ht="16.35" customHeight="1" spans="1:12">
      <c r="A590" s="153" t="s">
        <v>5625</v>
      </c>
      <c r="B590" s="153">
        <v>227</v>
      </c>
      <c r="C590" s="153" t="s">
        <v>5816</v>
      </c>
      <c r="D590" s="153" t="s">
        <v>4781</v>
      </c>
      <c r="E590" s="153" t="s">
        <v>4782</v>
      </c>
      <c r="F590" s="154">
        <v>33210</v>
      </c>
      <c r="G590" s="154">
        <v>0</v>
      </c>
      <c r="H590" s="154">
        <v>54931.6823275862</v>
      </c>
      <c r="I590" s="155">
        <f t="shared" si="16"/>
        <v>1.65407053079151</v>
      </c>
      <c r="J590" s="154">
        <f t="shared" si="17"/>
        <v>21721.6823275862</v>
      </c>
      <c r="K590" s="156" t="s">
        <v>4694</v>
      </c>
      <c r="L590" s="156"/>
    </row>
    <row r="591" ht="16.35" customHeight="1" spans="1:12">
      <c r="A591" s="153" t="s">
        <v>5625</v>
      </c>
      <c r="B591" s="153">
        <v>228</v>
      </c>
      <c r="C591" s="153" t="s">
        <v>5817</v>
      </c>
      <c r="D591" s="153" t="s">
        <v>4781</v>
      </c>
      <c r="E591" s="153" t="s">
        <v>4782</v>
      </c>
      <c r="F591" s="154">
        <v>33210</v>
      </c>
      <c r="G591" s="154">
        <v>0</v>
      </c>
      <c r="H591" s="154">
        <v>25111.6262068965</v>
      </c>
      <c r="I591" s="155">
        <f t="shared" si="16"/>
        <v>0.756146528361835</v>
      </c>
      <c r="J591" s="154">
        <f t="shared" si="17"/>
        <v>-8098.37379310345</v>
      </c>
      <c r="K591" s="156" t="s">
        <v>4694</v>
      </c>
      <c r="L591" s="156"/>
    </row>
    <row r="592" ht="16.35" customHeight="1" spans="1:12">
      <c r="A592" s="153" t="s">
        <v>5625</v>
      </c>
      <c r="B592" s="153">
        <v>229</v>
      </c>
      <c r="C592" s="153" t="s">
        <v>5818</v>
      </c>
      <c r="D592" s="153" t="s">
        <v>4781</v>
      </c>
      <c r="E592" s="153" t="s">
        <v>4782</v>
      </c>
      <c r="F592" s="154">
        <v>33210</v>
      </c>
      <c r="G592" s="154">
        <v>0</v>
      </c>
      <c r="H592" s="154">
        <v>6277.90655172414</v>
      </c>
      <c r="I592" s="155">
        <f t="shared" si="16"/>
        <v>0.189036632090459</v>
      </c>
      <c r="J592" s="154">
        <f t="shared" si="17"/>
        <v>-26932.0934482759</v>
      </c>
      <c r="K592" s="156" t="s">
        <v>4694</v>
      </c>
      <c r="L592" s="156"/>
    </row>
    <row r="593" ht="16.35" customHeight="1" spans="1:12">
      <c r="A593" s="153" t="s">
        <v>5625</v>
      </c>
      <c r="B593" s="153">
        <v>230</v>
      </c>
      <c r="C593" s="153" t="s">
        <v>5819</v>
      </c>
      <c r="D593" s="153" t="s">
        <v>4781</v>
      </c>
      <c r="E593" s="153" t="s">
        <v>4782</v>
      </c>
      <c r="F593" s="154">
        <v>33210</v>
      </c>
      <c r="G593" s="154">
        <v>0</v>
      </c>
      <c r="H593" s="154">
        <v>17264.2430172414</v>
      </c>
      <c r="I593" s="155">
        <f t="shared" si="16"/>
        <v>0.519850738248762</v>
      </c>
      <c r="J593" s="154">
        <f t="shared" si="17"/>
        <v>-15945.7569827586</v>
      </c>
      <c r="K593" s="156" t="s">
        <v>4694</v>
      </c>
      <c r="L593" s="156"/>
    </row>
    <row r="594" ht="16.35" customHeight="1" spans="1:12">
      <c r="A594" s="153" t="s">
        <v>5625</v>
      </c>
      <c r="B594" s="153">
        <v>231</v>
      </c>
      <c r="C594" s="153" t="s">
        <v>5820</v>
      </c>
      <c r="D594" s="153" t="s">
        <v>4781</v>
      </c>
      <c r="E594" s="153" t="s">
        <v>4782</v>
      </c>
      <c r="F594" s="154">
        <v>33210</v>
      </c>
      <c r="G594" s="154">
        <v>0</v>
      </c>
      <c r="H594" s="154">
        <v>20403.1962931034</v>
      </c>
      <c r="I594" s="155">
        <f t="shared" si="16"/>
        <v>0.614369054293991</v>
      </c>
      <c r="J594" s="154">
        <f t="shared" si="17"/>
        <v>-12806.8037068966</v>
      </c>
      <c r="K594" s="156" t="s">
        <v>4694</v>
      </c>
      <c r="L594" s="156"/>
    </row>
    <row r="595" ht="16.35" customHeight="1" spans="1:12">
      <c r="A595" s="153" t="s">
        <v>5625</v>
      </c>
      <c r="B595" s="153">
        <v>232</v>
      </c>
      <c r="C595" s="153" t="s">
        <v>5821</v>
      </c>
      <c r="D595" s="153" t="s">
        <v>4781</v>
      </c>
      <c r="E595" s="153" t="s">
        <v>4782</v>
      </c>
      <c r="F595" s="154">
        <v>33210</v>
      </c>
      <c r="G595" s="154">
        <v>0</v>
      </c>
      <c r="H595" s="154">
        <v>40806.3925862069</v>
      </c>
      <c r="I595" s="155">
        <f t="shared" si="16"/>
        <v>1.22873810858798</v>
      </c>
      <c r="J595" s="154">
        <f t="shared" si="17"/>
        <v>7596.39258620689</v>
      </c>
      <c r="K595" s="156" t="s">
        <v>4694</v>
      </c>
      <c r="L595" s="156"/>
    </row>
    <row r="596" ht="16.35" customHeight="1" spans="1:12">
      <c r="A596" s="153" t="s">
        <v>5625</v>
      </c>
      <c r="B596" s="153">
        <v>233</v>
      </c>
      <c r="C596" s="153" t="s">
        <v>5822</v>
      </c>
      <c r="D596" s="153" t="s">
        <v>4781</v>
      </c>
      <c r="E596" s="153" t="s">
        <v>4782</v>
      </c>
      <c r="F596" s="154">
        <v>66420</v>
      </c>
      <c r="G596" s="154">
        <v>0</v>
      </c>
      <c r="H596" s="154">
        <v>47084.299137931</v>
      </c>
      <c r="I596" s="155">
        <f t="shared" si="16"/>
        <v>0.708887370339221</v>
      </c>
      <c r="J596" s="154">
        <f t="shared" si="17"/>
        <v>-19335.700862069</v>
      </c>
      <c r="K596" s="156" t="s">
        <v>4694</v>
      </c>
      <c r="L596" s="156"/>
    </row>
    <row r="597" ht="16.35" customHeight="1" spans="1:12">
      <c r="A597" s="153" t="s">
        <v>5625</v>
      </c>
      <c r="B597" s="153">
        <v>234</v>
      </c>
      <c r="C597" s="153" t="s">
        <v>5823</v>
      </c>
      <c r="D597" s="153" t="s">
        <v>4785</v>
      </c>
      <c r="E597" s="153" t="s">
        <v>4782</v>
      </c>
      <c r="F597" s="154">
        <v>1660.5</v>
      </c>
      <c r="G597" s="154">
        <v>0</v>
      </c>
      <c r="H597" s="154">
        <v>0</v>
      </c>
      <c r="I597" s="155">
        <f t="shared" si="16"/>
        <v>0</v>
      </c>
      <c r="J597" s="154">
        <f t="shared" si="17"/>
        <v>-1660.5</v>
      </c>
      <c r="K597" s="156" t="s">
        <v>4786</v>
      </c>
      <c r="L597" s="156"/>
    </row>
    <row r="598" ht="16.35" customHeight="1" spans="1:12">
      <c r="A598" s="153" t="s">
        <v>5625</v>
      </c>
      <c r="B598" s="153">
        <v>235</v>
      </c>
      <c r="C598" s="153" t="s">
        <v>5824</v>
      </c>
      <c r="D598" s="153" t="s">
        <v>4781</v>
      </c>
      <c r="E598" s="153" t="s">
        <v>4782</v>
      </c>
      <c r="F598" s="154">
        <v>33210</v>
      </c>
      <c r="G598" s="154">
        <v>0</v>
      </c>
      <c r="H598" s="154">
        <v>6277.90655172414</v>
      </c>
      <c r="I598" s="155">
        <f t="shared" si="16"/>
        <v>0.189036632090459</v>
      </c>
      <c r="J598" s="154">
        <f t="shared" si="17"/>
        <v>-26932.0934482759</v>
      </c>
      <c r="K598" s="156" t="s">
        <v>4694</v>
      </c>
      <c r="L598" s="156"/>
    </row>
    <row r="599" ht="16.35" customHeight="1" spans="1:12">
      <c r="A599" s="153" t="s">
        <v>5625</v>
      </c>
      <c r="B599" s="153">
        <v>236</v>
      </c>
      <c r="C599" s="153" t="s">
        <v>1984</v>
      </c>
      <c r="D599" s="153" t="s">
        <v>4785</v>
      </c>
      <c r="E599" s="153" t="s">
        <v>4782</v>
      </c>
      <c r="F599" s="154">
        <v>33210</v>
      </c>
      <c r="G599" s="154">
        <v>0</v>
      </c>
      <c r="H599" s="154">
        <v>0</v>
      </c>
      <c r="I599" s="155">
        <f t="shared" si="16"/>
        <v>0</v>
      </c>
      <c r="J599" s="154">
        <f t="shared" si="17"/>
        <v>-33210</v>
      </c>
      <c r="K599" s="156" t="s">
        <v>4786</v>
      </c>
      <c r="L599" s="156"/>
    </row>
    <row r="600" ht="16.35" customHeight="1" spans="1:12">
      <c r="A600" s="153" t="s">
        <v>5625</v>
      </c>
      <c r="B600" s="153">
        <v>237</v>
      </c>
      <c r="C600" s="153" t="s">
        <v>5825</v>
      </c>
      <c r="D600" s="153" t="s">
        <v>4785</v>
      </c>
      <c r="E600" s="153" t="s">
        <v>4782</v>
      </c>
      <c r="F600" s="154">
        <v>66420</v>
      </c>
      <c r="G600" s="154">
        <v>0</v>
      </c>
      <c r="H600" s="154">
        <v>0</v>
      </c>
      <c r="I600" s="155">
        <f t="shared" si="16"/>
        <v>0</v>
      </c>
      <c r="J600" s="154">
        <f t="shared" si="17"/>
        <v>-66420</v>
      </c>
      <c r="K600" s="156" t="s">
        <v>4786</v>
      </c>
      <c r="L600" s="156"/>
    </row>
    <row r="601" ht="16.35" customHeight="1" spans="1:12">
      <c r="A601" s="153" t="s">
        <v>5625</v>
      </c>
      <c r="B601" s="153">
        <v>238</v>
      </c>
      <c r="C601" s="153" t="s">
        <v>5826</v>
      </c>
      <c r="D601" s="153" t="s">
        <v>4785</v>
      </c>
      <c r="E601" s="153" t="s">
        <v>4782</v>
      </c>
      <c r="F601" s="154">
        <v>66420</v>
      </c>
      <c r="G601" s="154">
        <v>0</v>
      </c>
      <c r="H601" s="154">
        <v>0</v>
      </c>
      <c r="I601" s="155">
        <f t="shared" si="16"/>
        <v>0</v>
      </c>
      <c r="J601" s="154">
        <f t="shared" si="17"/>
        <v>-66420</v>
      </c>
      <c r="K601" s="156" t="s">
        <v>4786</v>
      </c>
      <c r="L601" s="156"/>
    </row>
    <row r="602" ht="16.35" customHeight="1" spans="1:12">
      <c r="A602" s="153" t="s">
        <v>5625</v>
      </c>
      <c r="B602" s="153">
        <v>239</v>
      </c>
      <c r="C602" s="153" t="s">
        <v>5827</v>
      </c>
      <c r="D602" s="153" t="s">
        <v>4781</v>
      </c>
      <c r="E602" s="153" t="s">
        <v>4782</v>
      </c>
      <c r="F602" s="154">
        <v>66420</v>
      </c>
      <c r="G602" s="154">
        <v>0</v>
      </c>
      <c r="H602" s="154">
        <v>48653.7757758621</v>
      </c>
      <c r="I602" s="155">
        <f t="shared" si="16"/>
        <v>0.732516949350528</v>
      </c>
      <c r="J602" s="154">
        <f t="shared" si="17"/>
        <v>-17766.2242241379</v>
      </c>
      <c r="K602" s="156" t="s">
        <v>4694</v>
      </c>
      <c r="L602" s="156"/>
    </row>
    <row r="603" ht="16.35" customHeight="1" spans="1:12">
      <c r="A603" s="153" t="s">
        <v>5625</v>
      </c>
      <c r="B603" s="153">
        <v>240</v>
      </c>
      <c r="C603" s="153" t="s">
        <v>5828</v>
      </c>
      <c r="D603" s="153" t="s">
        <v>4781</v>
      </c>
      <c r="E603" s="153" t="s">
        <v>4782</v>
      </c>
      <c r="F603" s="154">
        <v>66420</v>
      </c>
      <c r="G603" s="154">
        <v>0</v>
      </c>
      <c r="H603" s="154">
        <v>31389.5327586207</v>
      </c>
      <c r="I603" s="155">
        <f t="shared" si="16"/>
        <v>0.472591580226147</v>
      </c>
      <c r="J603" s="154">
        <f t="shared" si="17"/>
        <v>-35030.4672413793</v>
      </c>
      <c r="K603" s="156" t="s">
        <v>4694</v>
      </c>
      <c r="L603" s="156"/>
    </row>
    <row r="604" ht="16.35" customHeight="1" spans="1:12">
      <c r="A604" s="153" t="s">
        <v>5625</v>
      </c>
      <c r="B604" s="153">
        <v>241</v>
      </c>
      <c r="C604" s="153" t="s">
        <v>5829</v>
      </c>
      <c r="D604" s="153" t="s">
        <v>4781</v>
      </c>
      <c r="E604" s="153" t="s">
        <v>4782</v>
      </c>
      <c r="F604" s="154">
        <v>16605</v>
      </c>
      <c r="G604" s="154">
        <v>0</v>
      </c>
      <c r="H604" s="154">
        <v>45514.8225</v>
      </c>
      <c r="I604" s="155">
        <f t="shared" si="16"/>
        <v>2.74103116531165</v>
      </c>
      <c r="J604" s="154">
        <f t="shared" si="17"/>
        <v>28909.8225</v>
      </c>
      <c r="K604" s="156" t="s">
        <v>4694</v>
      </c>
      <c r="L604" s="156"/>
    </row>
    <row r="605" ht="16.35" customHeight="1" spans="1:12">
      <c r="A605" s="153" t="s">
        <v>5625</v>
      </c>
      <c r="B605" s="153">
        <v>242</v>
      </c>
      <c r="C605" s="153" t="s">
        <v>5830</v>
      </c>
      <c r="D605" s="153" t="s">
        <v>4781</v>
      </c>
      <c r="E605" s="153" t="s">
        <v>4782</v>
      </c>
      <c r="F605" s="154">
        <v>16605</v>
      </c>
      <c r="G605" s="154">
        <v>0</v>
      </c>
      <c r="H605" s="154">
        <v>45514.8225</v>
      </c>
      <c r="I605" s="155">
        <f t="shared" si="16"/>
        <v>2.74103116531165</v>
      </c>
      <c r="J605" s="154">
        <f t="shared" si="17"/>
        <v>28909.8225</v>
      </c>
      <c r="K605" s="156" t="s">
        <v>4694</v>
      </c>
      <c r="L605" s="156"/>
    </row>
    <row r="606" ht="16.35" customHeight="1" spans="1:12">
      <c r="A606" s="153" t="s">
        <v>5625</v>
      </c>
      <c r="B606" s="153">
        <v>243</v>
      </c>
      <c r="C606" s="153" t="s">
        <v>5831</v>
      </c>
      <c r="D606" s="153" t="s">
        <v>4781</v>
      </c>
      <c r="E606" s="153" t="s">
        <v>4782</v>
      </c>
      <c r="F606" s="154">
        <v>16605</v>
      </c>
      <c r="G606" s="154">
        <v>0</v>
      </c>
      <c r="H606" s="154">
        <v>43945.345862069</v>
      </c>
      <c r="I606" s="155">
        <f t="shared" si="16"/>
        <v>2.64651284926642</v>
      </c>
      <c r="J606" s="154">
        <f t="shared" si="17"/>
        <v>27340.345862069</v>
      </c>
      <c r="K606" s="156" t="s">
        <v>4694</v>
      </c>
      <c r="L606" s="156"/>
    </row>
    <row r="607" ht="16.35" customHeight="1" spans="1:12">
      <c r="A607" s="153" t="s">
        <v>5625</v>
      </c>
      <c r="B607" s="153">
        <v>244</v>
      </c>
      <c r="C607" s="153" t="s">
        <v>5832</v>
      </c>
      <c r="D607" s="153" t="s">
        <v>4781</v>
      </c>
      <c r="E607" s="153" t="s">
        <v>4782</v>
      </c>
      <c r="F607" s="154">
        <v>16605</v>
      </c>
      <c r="G607" s="154">
        <v>0</v>
      </c>
      <c r="H607" s="154">
        <v>14125.2897413793</v>
      </c>
      <c r="I607" s="155">
        <f t="shared" si="16"/>
        <v>0.850664844407065</v>
      </c>
      <c r="J607" s="154">
        <f t="shared" si="17"/>
        <v>-2479.71025862069</v>
      </c>
      <c r="K607" s="156" t="s">
        <v>4694</v>
      </c>
      <c r="L607" s="156"/>
    </row>
    <row r="608" ht="16.35" customHeight="1" spans="1:12">
      <c r="A608" s="153" t="s">
        <v>5625</v>
      </c>
      <c r="B608" s="153">
        <v>245</v>
      </c>
      <c r="C608" s="153" t="s">
        <v>5833</v>
      </c>
      <c r="D608" s="153" t="s">
        <v>4781</v>
      </c>
      <c r="E608" s="153" t="s">
        <v>4782</v>
      </c>
      <c r="F608" s="154">
        <v>16605</v>
      </c>
      <c r="G608" s="154">
        <v>0</v>
      </c>
      <c r="H608" s="154">
        <v>37667.4393103448</v>
      </c>
      <c r="I608" s="155">
        <f t="shared" si="16"/>
        <v>2.26843958508551</v>
      </c>
      <c r="J608" s="154">
        <f t="shared" si="17"/>
        <v>21062.4393103448</v>
      </c>
      <c r="K608" s="156" t="s">
        <v>4694</v>
      </c>
      <c r="L608" s="156"/>
    </row>
    <row r="609" ht="16.35" customHeight="1" spans="1:12">
      <c r="A609" s="153" t="s">
        <v>5625</v>
      </c>
      <c r="B609" s="153">
        <v>246</v>
      </c>
      <c r="C609" s="153" t="s">
        <v>5834</v>
      </c>
      <c r="D609" s="153" t="s">
        <v>4781</v>
      </c>
      <c r="E609" s="153" t="s">
        <v>4782</v>
      </c>
      <c r="F609" s="154">
        <v>16605</v>
      </c>
      <c r="G609" s="154">
        <v>0</v>
      </c>
      <c r="H609" s="154">
        <v>51792.7290517241</v>
      </c>
      <c r="I609" s="155">
        <f t="shared" si="16"/>
        <v>3.11910442949257</v>
      </c>
      <c r="J609" s="154">
        <f t="shared" si="17"/>
        <v>35187.7290517241</v>
      </c>
      <c r="K609" s="156" t="s">
        <v>4694</v>
      </c>
      <c r="L609" s="156"/>
    </row>
    <row r="610" ht="16.35" customHeight="1" spans="1:12">
      <c r="A610" s="153" t="s">
        <v>5625</v>
      </c>
      <c r="B610" s="153">
        <v>247</v>
      </c>
      <c r="C610" s="153" t="s">
        <v>5835</v>
      </c>
      <c r="D610" s="153" t="s">
        <v>4781</v>
      </c>
      <c r="E610" s="153" t="s">
        <v>4782</v>
      </c>
      <c r="F610" s="154">
        <v>16605</v>
      </c>
      <c r="G610" s="154">
        <v>0</v>
      </c>
      <c r="H610" s="154">
        <v>43945.345862069</v>
      </c>
      <c r="I610" s="155">
        <f t="shared" si="16"/>
        <v>2.64651284926642</v>
      </c>
      <c r="J610" s="154">
        <f t="shared" si="17"/>
        <v>27340.345862069</v>
      </c>
      <c r="K610" s="156" t="s">
        <v>4694</v>
      </c>
      <c r="L610" s="156"/>
    </row>
    <row r="611" ht="16.35" customHeight="1" spans="1:12">
      <c r="A611" s="153" t="s">
        <v>5625</v>
      </c>
      <c r="B611" s="153">
        <v>248</v>
      </c>
      <c r="C611" s="153" t="s">
        <v>5836</v>
      </c>
      <c r="D611" s="153" t="s">
        <v>4781</v>
      </c>
      <c r="E611" s="153" t="s">
        <v>4782</v>
      </c>
      <c r="F611" s="154">
        <v>16605</v>
      </c>
      <c r="G611" s="154">
        <v>0</v>
      </c>
      <c r="H611" s="154">
        <v>59640.1122413793</v>
      </c>
      <c r="I611" s="155">
        <f t="shared" si="16"/>
        <v>3.59169600971872</v>
      </c>
      <c r="J611" s="154">
        <f t="shared" si="17"/>
        <v>43035.1122413793</v>
      </c>
      <c r="K611" s="156" t="s">
        <v>4694</v>
      </c>
      <c r="L611" s="156"/>
    </row>
    <row r="612" ht="16.35" customHeight="1" spans="1:12">
      <c r="A612" s="153" t="s">
        <v>5625</v>
      </c>
      <c r="B612" s="153">
        <v>249</v>
      </c>
      <c r="C612" s="153" t="s">
        <v>5837</v>
      </c>
      <c r="D612" s="153" t="s">
        <v>4781</v>
      </c>
      <c r="E612" s="153" t="s">
        <v>4782</v>
      </c>
      <c r="F612" s="154">
        <v>66420</v>
      </c>
      <c r="G612" s="154">
        <v>0</v>
      </c>
      <c r="H612" s="154">
        <v>31389.5327586207</v>
      </c>
      <c r="I612" s="155">
        <f t="shared" si="16"/>
        <v>0.472591580226147</v>
      </c>
      <c r="J612" s="154">
        <f t="shared" si="17"/>
        <v>-35030.4672413793</v>
      </c>
      <c r="K612" s="156" t="s">
        <v>4694</v>
      </c>
      <c r="L612" s="156"/>
    </row>
    <row r="613" ht="16.35" customHeight="1" spans="1:12">
      <c r="A613" s="153" t="s">
        <v>5625</v>
      </c>
      <c r="B613" s="153">
        <v>250</v>
      </c>
      <c r="C613" s="153" t="s">
        <v>5838</v>
      </c>
      <c r="D613" s="153" t="s">
        <v>4781</v>
      </c>
      <c r="E613" s="153" t="s">
        <v>4782</v>
      </c>
      <c r="F613" s="154">
        <v>33210</v>
      </c>
      <c r="G613" s="154">
        <v>0</v>
      </c>
      <c r="H613" s="154">
        <v>40806.3925862069</v>
      </c>
      <c r="I613" s="155">
        <f t="shared" si="16"/>
        <v>1.22873810858798</v>
      </c>
      <c r="J613" s="154">
        <f t="shared" si="17"/>
        <v>7596.39258620689</v>
      </c>
      <c r="K613" s="156" t="s">
        <v>4694</v>
      </c>
      <c r="L613" s="156"/>
    </row>
    <row r="614" ht="16.35" customHeight="1" spans="1:12">
      <c r="A614" s="153" t="s">
        <v>5625</v>
      </c>
      <c r="B614" s="153">
        <v>251</v>
      </c>
      <c r="C614" s="153" t="s">
        <v>5839</v>
      </c>
      <c r="D614" s="153" t="s">
        <v>4781</v>
      </c>
      <c r="E614" s="153" t="s">
        <v>4782</v>
      </c>
      <c r="F614" s="154">
        <v>33210</v>
      </c>
      <c r="G614" s="154">
        <v>0</v>
      </c>
      <c r="H614" s="154">
        <v>7847.38318965517</v>
      </c>
      <c r="I614" s="155">
        <f t="shared" si="16"/>
        <v>0.236295790113074</v>
      </c>
      <c r="J614" s="154">
        <f t="shared" si="17"/>
        <v>-25362.6168103448</v>
      </c>
      <c r="K614" s="156" t="s">
        <v>4694</v>
      </c>
      <c r="L614" s="156"/>
    </row>
    <row r="615" ht="16.35" customHeight="1" spans="1:12">
      <c r="A615" s="153" t="s">
        <v>5625</v>
      </c>
      <c r="B615" s="153">
        <v>252</v>
      </c>
      <c r="C615" s="153" t="s">
        <v>5840</v>
      </c>
      <c r="D615" s="153" t="s">
        <v>4781</v>
      </c>
      <c r="E615" s="153" t="s">
        <v>4782</v>
      </c>
      <c r="F615" s="154">
        <v>33210</v>
      </c>
      <c r="G615" s="154">
        <v>0</v>
      </c>
      <c r="H615" s="154">
        <v>21972.6729310345</v>
      </c>
      <c r="I615" s="155">
        <f t="shared" si="16"/>
        <v>0.661628212316606</v>
      </c>
      <c r="J615" s="154">
        <f t="shared" si="17"/>
        <v>-11237.3270689655</v>
      </c>
      <c r="K615" s="156" t="s">
        <v>4694</v>
      </c>
      <c r="L615" s="156"/>
    </row>
    <row r="616" ht="16.35" customHeight="1" spans="1:12">
      <c r="A616" s="153" t="s">
        <v>5625</v>
      </c>
      <c r="B616" s="153">
        <v>253</v>
      </c>
      <c r="C616" s="153" t="s">
        <v>5841</v>
      </c>
      <c r="D616" s="153" t="s">
        <v>4781</v>
      </c>
      <c r="E616" s="153" t="s">
        <v>4782</v>
      </c>
      <c r="F616" s="154">
        <v>33210</v>
      </c>
      <c r="G616" s="154">
        <v>0</v>
      </c>
      <c r="H616" s="154">
        <v>29820.0561206897</v>
      </c>
      <c r="I616" s="155">
        <f t="shared" si="16"/>
        <v>0.897924002429679</v>
      </c>
      <c r="J616" s="154">
        <f t="shared" si="17"/>
        <v>-3389.94387931035</v>
      </c>
      <c r="K616" s="156" t="s">
        <v>4694</v>
      </c>
      <c r="L616" s="156"/>
    </row>
    <row r="617" ht="16.35" customHeight="1" spans="1:12">
      <c r="A617" s="153" t="s">
        <v>5625</v>
      </c>
      <c r="B617" s="153">
        <v>254</v>
      </c>
      <c r="C617" s="153" t="s">
        <v>5842</v>
      </c>
      <c r="D617" s="153" t="s">
        <v>4781</v>
      </c>
      <c r="E617" s="153" t="s">
        <v>4782</v>
      </c>
      <c r="F617" s="154">
        <v>33210</v>
      </c>
      <c r="G617" s="154">
        <v>0</v>
      </c>
      <c r="H617" s="154">
        <v>7847.38318965517</v>
      </c>
      <c r="I617" s="155">
        <f t="shared" si="16"/>
        <v>0.236295790113074</v>
      </c>
      <c r="J617" s="154">
        <f t="shared" si="17"/>
        <v>-25362.6168103448</v>
      </c>
      <c r="K617" s="156" t="s">
        <v>4694</v>
      </c>
      <c r="L617" s="156"/>
    </row>
    <row r="618" ht="16.35" customHeight="1" spans="1:12">
      <c r="A618" s="153" t="s">
        <v>5625</v>
      </c>
      <c r="B618" s="153">
        <v>255</v>
      </c>
      <c r="C618" s="153" t="s">
        <v>5843</v>
      </c>
      <c r="D618" s="153" t="s">
        <v>4781</v>
      </c>
      <c r="E618" s="153" t="s">
        <v>4782</v>
      </c>
      <c r="F618" s="154">
        <v>33210</v>
      </c>
      <c r="G618" s="154">
        <v>0</v>
      </c>
      <c r="H618" s="154">
        <v>17264.2430172414</v>
      </c>
      <c r="I618" s="155">
        <f t="shared" si="16"/>
        <v>0.519850738248762</v>
      </c>
      <c r="J618" s="154">
        <f t="shared" si="17"/>
        <v>-15945.7569827586</v>
      </c>
      <c r="K618" s="156" t="s">
        <v>4694</v>
      </c>
      <c r="L618" s="156"/>
    </row>
    <row r="619" ht="16.35" customHeight="1" spans="1:12">
      <c r="A619" s="153" t="s">
        <v>5625</v>
      </c>
      <c r="B619" s="153">
        <v>256</v>
      </c>
      <c r="C619" s="153" t="s">
        <v>5687</v>
      </c>
      <c r="D619" s="153" t="s">
        <v>4781</v>
      </c>
      <c r="E619" s="153" t="s">
        <v>4782</v>
      </c>
      <c r="F619" s="154">
        <v>33210</v>
      </c>
      <c r="G619" s="154">
        <v>0</v>
      </c>
      <c r="H619" s="154">
        <v>7847.38318965517</v>
      </c>
      <c r="I619" s="155">
        <f t="shared" si="16"/>
        <v>0.236295790113074</v>
      </c>
      <c r="J619" s="154">
        <f t="shared" si="17"/>
        <v>-25362.6168103448</v>
      </c>
      <c r="K619" s="156" t="s">
        <v>4694</v>
      </c>
      <c r="L619" s="156"/>
    </row>
    <row r="620" ht="16.35" customHeight="1" spans="1:12">
      <c r="A620" s="153" t="s">
        <v>5625</v>
      </c>
      <c r="B620" s="153">
        <v>257</v>
      </c>
      <c r="C620" s="153" t="s">
        <v>5844</v>
      </c>
      <c r="D620" s="153" t="s">
        <v>4785</v>
      </c>
      <c r="E620" s="153" t="s">
        <v>4782</v>
      </c>
      <c r="F620" s="154">
        <v>16605</v>
      </c>
      <c r="G620" s="154">
        <v>0</v>
      </c>
      <c r="H620" s="154">
        <v>17264.2430172414</v>
      </c>
      <c r="I620" s="155">
        <f t="shared" si="16"/>
        <v>1.03970147649752</v>
      </c>
      <c r="J620" s="154">
        <f t="shared" si="17"/>
        <v>659.243017241377</v>
      </c>
      <c r="K620" s="156" t="s">
        <v>4694</v>
      </c>
      <c r="L620" s="156"/>
    </row>
    <row r="621" ht="16.35" customHeight="1" spans="1:12">
      <c r="A621" s="153" t="s">
        <v>5625</v>
      </c>
      <c r="B621" s="153">
        <v>258</v>
      </c>
      <c r="C621" s="153" t="s">
        <v>5845</v>
      </c>
      <c r="D621" s="153" t="s">
        <v>4781</v>
      </c>
      <c r="E621" s="153" t="s">
        <v>4782</v>
      </c>
      <c r="F621" s="154">
        <v>33210</v>
      </c>
      <c r="G621" s="154">
        <v>0</v>
      </c>
      <c r="H621" s="154">
        <v>62779.0655172414</v>
      </c>
      <c r="I621" s="155">
        <f t="shared" ref="I621:I684" si="18">IF(F621=0,H621/G621,H621/F621)</f>
        <v>1.89036632090459</v>
      </c>
      <c r="J621" s="154">
        <f t="shared" ref="J621:J684" si="19">H621-F621</f>
        <v>29569.0655172414</v>
      </c>
      <c r="K621" s="156" t="s">
        <v>4694</v>
      </c>
      <c r="L621" s="156"/>
    </row>
    <row r="622" ht="16.35" customHeight="1" spans="1:12">
      <c r="A622" s="153" t="s">
        <v>5625</v>
      </c>
      <c r="B622" s="153">
        <v>259</v>
      </c>
      <c r="C622" s="153" t="s">
        <v>5846</v>
      </c>
      <c r="D622" s="153" t="s">
        <v>4781</v>
      </c>
      <c r="E622" s="153" t="s">
        <v>4782</v>
      </c>
      <c r="F622" s="154">
        <v>33210</v>
      </c>
      <c r="G622" s="154">
        <v>0</v>
      </c>
      <c r="H622" s="154">
        <v>6277.90655172414</v>
      </c>
      <c r="I622" s="155">
        <f t="shared" si="18"/>
        <v>0.189036632090459</v>
      </c>
      <c r="J622" s="154">
        <f t="shared" si="19"/>
        <v>-26932.0934482759</v>
      </c>
      <c r="K622" s="156" t="s">
        <v>4694</v>
      </c>
      <c r="L622" s="156"/>
    </row>
    <row r="623" ht="16.35" customHeight="1" spans="1:12">
      <c r="A623" s="153" t="s">
        <v>5625</v>
      </c>
      <c r="B623" s="153">
        <v>260</v>
      </c>
      <c r="C623" s="153" t="s">
        <v>5847</v>
      </c>
      <c r="D623" s="153" t="s">
        <v>4781</v>
      </c>
      <c r="E623" s="153" t="s">
        <v>4782</v>
      </c>
      <c r="F623" s="154">
        <v>16605</v>
      </c>
      <c r="G623" s="154">
        <v>0</v>
      </c>
      <c r="H623" s="154">
        <v>6277.90655172414</v>
      </c>
      <c r="I623" s="155">
        <f t="shared" si="18"/>
        <v>0.378073264180918</v>
      </c>
      <c r="J623" s="154">
        <f t="shared" si="19"/>
        <v>-10327.0934482759</v>
      </c>
      <c r="K623" s="156" t="s">
        <v>4694</v>
      </c>
      <c r="L623" s="156"/>
    </row>
    <row r="624" ht="16.35" customHeight="1" spans="1:12">
      <c r="A624" s="153" t="s">
        <v>5625</v>
      </c>
      <c r="B624" s="153">
        <v>261</v>
      </c>
      <c r="C624" s="153" t="s">
        <v>5848</v>
      </c>
      <c r="D624" s="153" t="s">
        <v>4781</v>
      </c>
      <c r="E624" s="153" t="s">
        <v>4782</v>
      </c>
      <c r="F624" s="154">
        <v>33210</v>
      </c>
      <c r="G624" s="154">
        <v>0</v>
      </c>
      <c r="H624" s="154">
        <v>51792.7290517241</v>
      </c>
      <c r="I624" s="155">
        <f t="shared" si="18"/>
        <v>1.55955221474629</v>
      </c>
      <c r="J624" s="154">
        <f t="shared" si="19"/>
        <v>18582.7290517241</v>
      </c>
      <c r="K624" s="156" t="s">
        <v>4694</v>
      </c>
      <c r="L624" s="156"/>
    </row>
    <row r="625" ht="16.35" customHeight="1" spans="1:12">
      <c r="A625" s="153" t="s">
        <v>5625</v>
      </c>
      <c r="B625" s="153">
        <v>262</v>
      </c>
      <c r="C625" s="153" t="s">
        <v>5849</v>
      </c>
      <c r="D625" s="153" t="s">
        <v>4781</v>
      </c>
      <c r="E625" s="153" t="s">
        <v>4782</v>
      </c>
      <c r="F625" s="154">
        <v>33210</v>
      </c>
      <c r="G625" s="154">
        <v>0</v>
      </c>
      <c r="H625" s="154">
        <v>39236.9159482759</v>
      </c>
      <c r="I625" s="155">
        <f t="shared" si="18"/>
        <v>1.18147895056537</v>
      </c>
      <c r="J625" s="154">
        <f t="shared" si="19"/>
        <v>6026.91594827586</v>
      </c>
      <c r="K625" s="156" t="s">
        <v>4694</v>
      </c>
      <c r="L625" s="156"/>
    </row>
    <row r="626" ht="16.35" customHeight="1" spans="1:12">
      <c r="A626" s="153" t="s">
        <v>5625</v>
      </c>
      <c r="B626" s="153">
        <v>263</v>
      </c>
      <c r="C626" s="153" t="s">
        <v>5850</v>
      </c>
      <c r="D626" s="153" t="s">
        <v>4781</v>
      </c>
      <c r="E626" s="153" t="s">
        <v>4782</v>
      </c>
      <c r="F626" s="154">
        <v>33210</v>
      </c>
      <c r="G626" s="154">
        <v>0</v>
      </c>
      <c r="H626" s="154">
        <v>6277.90655172414</v>
      </c>
      <c r="I626" s="155">
        <f t="shared" si="18"/>
        <v>0.189036632090459</v>
      </c>
      <c r="J626" s="154">
        <f t="shared" si="19"/>
        <v>-26932.0934482759</v>
      </c>
      <c r="K626" s="156" t="s">
        <v>4694</v>
      </c>
      <c r="L626" s="156"/>
    </row>
    <row r="627" ht="16.35" customHeight="1" spans="1:12">
      <c r="A627" s="153" t="s">
        <v>5625</v>
      </c>
      <c r="B627" s="153">
        <v>264</v>
      </c>
      <c r="C627" s="153" t="s">
        <v>5851</v>
      </c>
      <c r="D627" s="153" t="s">
        <v>4781</v>
      </c>
      <c r="E627" s="153" t="s">
        <v>4782</v>
      </c>
      <c r="F627" s="154">
        <v>3321</v>
      </c>
      <c r="G627" s="154">
        <v>0</v>
      </c>
      <c r="H627" s="154">
        <v>6277.90655172414</v>
      </c>
      <c r="I627" s="155">
        <f t="shared" si="18"/>
        <v>1.89036632090459</v>
      </c>
      <c r="J627" s="154">
        <f t="shared" si="19"/>
        <v>2956.90655172414</v>
      </c>
      <c r="K627" s="156" t="s">
        <v>4694</v>
      </c>
      <c r="L627" s="156"/>
    </row>
    <row r="628" ht="16.35" customHeight="1" spans="1:12">
      <c r="A628" s="153" t="s">
        <v>5625</v>
      </c>
      <c r="B628" s="153">
        <v>265</v>
      </c>
      <c r="C628" s="153" t="s">
        <v>543</v>
      </c>
      <c r="D628" s="153" t="s">
        <v>4781</v>
      </c>
      <c r="E628" s="153" t="s">
        <v>4782</v>
      </c>
      <c r="F628" s="154">
        <v>16605</v>
      </c>
      <c r="G628" s="154">
        <v>0</v>
      </c>
      <c r="H628" s="154">
        <v>127127.607672414</v>
      </c>
      <c r="I628" s="155">
        <f t="shared" si="18"/>
        <v>7.65598359966358</v>
      </c>
      <c r="J628" s="154">
        <f t="shared" si="19"/>
        <v>110522.607672414</v>
      </c>
      <c r="K628" s="156" t="s">
        <v>4694</v>
      </c>
      <c r="L628" s="156"/>
    </row>
    <row r="629" ht="16.35" customHeight="1" spans="1:12">
      <c r="A629" s="153" t="s">
        <v>5625</v>
      </c>
      <c r="B629" s="153">
        <v>266</v>
      </c>
      <c r="C629" s="153" t="s">
        <v>5852</v>
      </c>
      <c r="D629" s="153" t="s">
        <v>4781</v>
      </c>
      <c r="E629" s="153" t="s">
        <v>4782</v>
      </c>
      <c r="F629" s="154">
        <v>33210</v>
      </c>
      <c r="G629" s="154">
        <v>0</v>
      </c>
      <c r="H629" s="154">
        <v>73765.4019827586</v>
      </c>
      <c r="I629" s="155">
        <f t="shared" si="18"/>
        <v>2.22118042706289</v>
      </c>
      <c r="J629" s="154">
        <f t="shared" si="19"/>
        <v>40555.4019827586</v>
      </c>
      <c r="K629" s="156" t="s">
        <v>4694</v>
      </c>
      <c r="L629" s="156"/>
    </row>
    <row r="630" ht="16.35" customHeight="1" spans="1:12">
      <c r="A630" s="153" t="s">
        <v>5625</v>
      </c>
      <c r="B630" s="153">
        <v>267</v>
      </c>
      <c r="C630" s="153" t="s">
        <v>5853</v>
      </c>
      <c r="D630" s="153" t="s">
        <v>4781</v>
      </c>
      <c r="E630" s="153" t="s">
        <v>4782</v>
      </c>
      <c r="F630" s="154">
        <v>33210</v>
      </c>
      <c r="G630" s="154">
        <v>0</v>
      </c>
      <c r="H630" s="154">
        <v>6277.90655172414</v>
      </c>
      <c r="I630" s="155">
        <f t="shared" si="18"/>
        <v>0.189036632090459</v>
      </c>
      <c r="J630" s="154">
        <f t="shared" si="19"/>
        <v>-26932.0934482759</v>
      </c>
      <c r="K630" s="156" t="s">
        <v>4694</v>
      </c>
      <c r="L630" s="156"/>
    </row>
    <row r="631" ht="16.35" customHeight="1" spans="1:12">
      <c r="A631" s="153" t="s">
        <v>5625</v>
      </c>
      <c r="B631" s="153">
        <v>268</v>
      </c>
      <c r="C631" s="153" t="s">
        <v>5854</v>
      </c>
      <c r="D631" s="153" t="s">
        <v>4781</v>
      </c>
      <c r="E631" s="153" t="s">
        <v>4782</v>
      </c>
      <c r="F631" s="154">
        <v>33210</v>
      </c>
      <c r="G631" s="154">
        <v>0</v>
      </c>
      <c r="H631" s="154">
        <v>83182.2618103448</v>
      </c>
      <c r="I631" s="155">
        <f t="shared" si="18"/>
        <v>2.50473537519858</v>
      </c>
      <c r="J631" s="154">
        <f t="shared" si="19"/>
        <v>49972.2618103448</v>
      </c>
      <c r="K631" s="156" t="s">
        <v>4694</v>
      </c>
      <c r="L631" s="156"/>
    </row>
    <row r="632" ht="16.35" customHeight="1" spans="1:12">
      <c r="A632" s="153" t="s">
        <v>5625</v>
      </c>
      <c r="B632" s="153">
        <v>269</v>
      </c>
      <c r="C632" s="153" t="s">
        <v>5855</v>
      </c>
      <c r="D632" s="153" t="s">
        <v>4781</v>
      </c>
      <c r="E632" s="153" t="s">
        <v>4782</v>
      </c>
      <c r="F632" s="154">
        <v>33210</v>
      </c>
      <c r="G632" s="154">
        <v>0</v>
      </c>
      <c r="H632" s="154">
        <v>6277.90655172414</v>
      </c>
      <c r="I632" s="155">
        <f t="shared" si="18"/>
        <v>0.189036632090459</v>
      </c>
      <c r="J632" s="154">
        <f t="shared" si="19"/>
        <v>-26932.0934482759</v>
      </c>
      <c r="K632" s="156" t="s">
        <v>4694</v>
      </c>
      <c r="L632" s="156"/>
    </row>
    <row r="633" ht="16.35" customHeight="1" spans="1:12">
      <c r="A633" s="153" t="s">
        <v>5625</v>
      </c>
      <c r="B633" s="153">
        <v>270</v>
      </c>
      <c r="C633" s="153" t="s">
        <v>5856</v>
      </c>
      <c r="D633" s="153" t="s">
        <v>4781</v>
      </c>
      <c r="E633" s="153" t="s">
        <v>4782</v>
      </c>
      <c r="F633" s="154">
        <v>16605</v>
      </c>
      <c r="G633" s="154">
        <v>0</v>
      </c>
      <c r="H633" s="154">
        <v>28250.5794827586</v>
      </c>
      <c r="I633" s="155">
        <f t="shared" si="18"/>
        <v>1.70132968881413</v>
      </c>
      <c r="J633" s="154">
        <f t="shared" si="19"/>
        <v>11645.5794827586</v>
      </c>
      <c r="K633" s="156" t="s">
        <v>4694</v>
      </c>
      <c r="L633" s="156"/>
    </row>
    <row r="634" ht="16.35" customHeight="1" spans="1:12">
      <c r="A634" s="153" t="s">
        <v>5625</v>
      </c>
      <c r="B634" s="153">
        <v>271</v>
      </c>
      <c r="C634" s="153" t="s">
        <v>5857</v>
      </c>
      <c r="D634" s="153" t="s">
        <v>4781</v>
      </c>
      <c r="E634" s="153" t="s">
        <v>4782</v>
      </c>
      <c r="F634" s="154">
        <v>16605</v>
      </c>
      <c r="G634" s="154">
        <v>0</v>
      </c>
      <c r="H634" s="154">
        <v>6277.90655172414</v>
      </c>
      <c r="I634" s="155">
        <f t="shared" si="18"/>
        <v>0.378073264180918</v>
      </c>
      <c r="J634" s="154">
        <f t="shared" si="19"/>
        <v>-10327.0934482759</v>
      </c>
      <c r="K634" s="156" t="s">
        <v>4694</v>
      </c>
      <c r="L634" s="156"/>
    </row>
    <row r="635" ht="16.35" customHeight="1" spans="1:12">
      <c r="A635" s="153" t="s">
        <v>5625</v>
      </c>
      <c r="B635" s="153">
        <v>272</v>
      </c>
      <c r="C635" s="153" t="s">
        <v>5858</v>
      </c>
      <c r="D635" s="153" t="s">
        <v>4781</v>
      </c>
      <c r="E635" s="153" t="s">
        <v>4782</v>
      </c>
      <c r="F635" s="154">
        <v>16605</v>
      </c>
      <c r="G635" s="154">
        <v>0</v>
      </c>
      <c r="H635" s="154">
        <v>69056.9720689655</v>
      </c>
      <c r="I635" s="155">
        <f t="shared" si="18"/>
        <v>4.15880590599009</v>
      </c>
      <c r="J635" s="154">
        <f t="shared" si="19"/>
        <v>52451.9720689655</v>
      </c>
      <c r="K635" s="156" t="s">
        <v>4694</v>
      </c>
      <c r="L635" s="156"/>
    </row>
    <row r="636" ht="16.35" customHeight="1" spans="1:12">
      <c r="A636" s="153" t="s">
        <v>5625</v>
      </c>
      <c r="B636" s="153">
        <v>273</v>
      </c>
      <c r="C636" s="153" t="s">
        <v>5859</v>
      </c>
      <c r="D636" s="153" t="s">
        <v>4781</v>
      </c>
      <c r="E636" s="153" t="s">
        <v>4782</v>
      </c>
      <c r="F636" s="154">
        <v>16605</v>
      </c>
      <c r="G636" s="154">
        <v>0</v>
      </c>
      <c r="H636" s="154">
        <v>23542.1495689655</v>
      </c>
      <c r="I636" s="155">
        <f t="shared" si="18"/>
        <v>1.41777474067844</v>
      </c>
      <c r="J636" s="154">
        <f t="shared" si="19"/>
        <v>6937.14956896552</v>
      </c>
      <c r="K636" s="156" t="s">
        <v>4694</v>
      </c>
      <c r="L636" s="156"/>
    </row>
    <row r="637" ht="16.35" customHeight="1" spans="1:12">
      <c r="A637" s="153" t="s">
        <v>5625</v>
      </c>
      <c r="B637" s="153">
        <v>274</v>
      </c>
      <c r="C637" s="153" t="s">
        <v>5860</v>
      </c>
      <c r="D637" s="153" t="s">
        <v>4781</v>
      </c>
      <c r="E637" s="153" t="s">
        <v>4782</v>
      </c>
      <c r="F637" s="154">
        <v>33210</v>
      </c>
      <c r="G637" s="154">
        <v>0</v>
      </c>
      <c r="H637" s="154">
        <v>7847.38318965517</v>
      </c>
      <c r="I637" s="155">
        <f t="shared" si="18"/>
        <v>0.236295790113074</v>
      </c>
      <c r="J637" s="154">
        <f t="shared" si="19"/>
        <v>-25362.6168103448</v>
      </c>
      <c r="K637" s="156" t="s">
        <v>4694</v>
      </c>
      <c r="L637" s="156"/>
    </row>
    <row r="638" ht="16.35" customHeight="1" spans="1:12">
      <c r="A638" s="153" t="s">
        <v>5625</v>
      </c>
      <c r="B638" s="153">
        <v>275</v>
      </c>
      <c r="C638" s="153" t="s">
        <v>5861</v>
      </c>
      <c r="D638" s="153" t="s">
        <v>4781</v>
      </c>
      <c r="E638" s="153" t="s">
        <v>4782</v>
      </c>
      <c r="F638" s="154">
        <v>33210</v>
      </c>
      <c r="G638" s="154">
        <v>0</v>
      </c>
      <c r="H638" s="154">
        <v>39236.9159482759</v>
      </c>
      <c r="I638" s="155">
        <f t="shared" si="18"/>
        <v>1.18147895056537</v>
      </c>
      <c r="J638" s="154">
        <f t="shared" si="19"/>
        <v>6026.91594827586</v>
      </c>
      <c r="K638" s="156" t="s">
        <v>4694</v>
      </c>
      <c r="L638" s="156"/>
    </row>
    <row r="639" ht="16.35" customHeight="1" spans="1:12">
      <c r="A639" s="153" t="s">
        <v>5625</v>
      </c>
      <c r="B639" s="153">
        <v>276</v>
      </c>
      <c r="C639" s="153" t="s">
        <v>5862</v>
      </c>
      <c r="D639" s="153" t="s">
        <v>4781</v>
      </c>
      <c r="E639" s="153" t="s">
        <v>4782</v>
      </c>
      <c r="F639" s="154">
        <v>33210</v>
      </c>
      <c r="G639" s="154">
        <v>0</v>
      </c>
      <c r="H639" s="154">
        <v>31389.5327586207</v>
      </c>
      <c r="I639" s="155">
        <f t="shared" si="18"/>
        <v>0.945183160452294</v>
      </c>
      <c r="J639" s="154">
        <f t="shared" si="19"/>
        <v>-1820.46724137931</v>
      </c>
      <c r="K639" s="156" t="s">
        <v>4694</v>
      </c>
      <c r="L639" s="156"/>
    </row>
    <row r="640" ht="16.35" customHeight="1" spans="1:12">
      <c r="A640" s="153" t="s">
        <v>5625</v>
      </c>
      <c r="B640" s="153">
        <v>277</v>
      </c>
      <c r="C640" s="153" t="s">
        <v>5863</v>
      </c>
      <c r="D640" s="153" t="s">
        <v>4781</v>
      </c>
      <c r="E640" s="153" t="s">
        <v>4782</v>
      </c>
      <c r="F640" s="154">
        <v>33210</v>
      </c>
      <c r="G640" s="154">
        <v>0</v>
      </c>
      <c r="H640" s="154">
        <v>37667.4393103448</v>
      </c>
      <c r="I640" s="155">
        <f t="shared" si="18"/>
        <v>1.13421979254275</v>
      </c>
      <c r="J640" s="154">
        <f t="shared" si="19"/>
        <v>4457.43931034482</v>
      </c>
      <c r="K640" s="156" t="s">
        <v>4694</v>
      </c>
      <c r="L640" s="156"/>
    </row>
    <row r="641" ht="16.35" customHeight="1" spans="1:12">
      <c r="A641" s="153" t="s">
        <v>5625</v>
      </c>
      <c r="B641" s="153">
        <v>278</v>
      </c>
      <c r="C641" s="153" t="s">
        <v>5864</v>
      </c>
      <c r="D641" s="153" t="s">
        <v>4781</v>
      </c>
      <c r="E641" s="153" t="s">
        <v>4782</v>
      </c>
      <c r="F641" s="154">
        <v>33210</v>
      </c>
      <c r="G641" s="154">
        <v>0</v>
      </c>
      <c r="H641" s="154">
        <v>23542.1495689655</v>
      </c>
      <c r="I641" s="155">
        <f t="shared" si="18"/>
        <v>0.708887370339221</v>
      </c>
      <c r="J641" s="154">
        <f t="shared" si="19"/>
        <v>-9667.85043103448</v>
      </c>
      <c r="K641" s="156" t="s">
        <v>4694</v>
      </c>
      <c r="L641" s="156"/>
    </row>
    <row r="642" ht="16.35" customHeight="1" spans="1:12">
      <c r="A642" s="153" t="s">
        <v>5625</v>
      </c>
      <c r="B642" s="153">
        <v>279</v>
      </c>
      <c r="C642" s="153" t="s">
        <v>5865</v>
      </c>
      <c r="D642" s="153" t="s">
        <v>4781</v>
      </c>
      <c r="E642" s="153" t="s">
        <v>4782</v>
      </c>
      <c r="F642" s="154">
        <v>33210</v>
      </c>
      <c r="G642" s="154">
        <v>0</v>
      </c>
      <c r="H642" s="154">
        <v>53362.2056896552</v>
      </c>
      <c r="I642" s="155">
        <f t="shared" si="18"/>
        <v>1.6068113727689</v>
      </c>
      <c r="J642" s="154">
        <f t="shared" si="19"/>
        <v>20152.2056896552</v>
      </c>
      <c r="K642" s="156" t="s">
        <v>4694</v>
      </c>
      <c r="L642" s="156"/>
    </row>
    <row r="643" ht="16.35" customHeight="1" spans="1:12">
      <c r="A643" s="153" t="s">
        <v>5625</v>
      </c>
      <c r="B643" s="153">
        <v>280</v>
      </c>
      <c r="C643" s="153" t="s">
        <v>4987</v>
      </c>
      <c r="D643" s="153" t="s">
        <v>4785</v>
      </c>
      <c r="E643" s="153" t="s">
        <v>4782</v>
      </c>
      <c r="F643" s="154">
        <v>16605</v>
      </c>
      <c r="G643" s="154">
        <v>0</v>
      </c>
      <c r="H643" s="154">
        <v>0</v>
      </c>
      <c r="I643" s="155">
        <f t="shared" si="18"/>
        <v>0</v>
      </c>
      <c r="J643" s="154">
        <f t="shared" si="19"/>
        <v>-16605</v>
      </c>
      <c r="K643" s="156" t="s">
        <v>4786</v>
      </c>
      <c r="L643" s="156" t="s">
        <v>5866</v>
      </c>
    </row>
    <row r="644" ht="16.35" customHeight="1" spans="1:12">
      <c r="A644" s="153" t="s">
        <v>5625</v>
      </c>
      <c r="B644" s="153">
        <v>281</v>
      </c>
      <c r="C644" s="153" t="s">
        <v>5867</v>
      </c>
      <c r="D644" s="153" t="s">
        <v>4785</v>
      </c>
      <c r="E644" s="153" t="s">
        <v>4782</v>
      </c>
      <c r="F644" s="154">
        <v>16605</v>
      </c>
      <c r="G644" s="154">
        <v>0</v>
      </c>
      <c r="H644" s="154">
        <v>0</v>
      </c>
      <c r="I644" s="155">
        <f t="shared" si="18"/>
        <v>0</v>
      </c>
      <c r="J644" s="154">
        <f t="shared" si="19"/>
        <v>-16605</v>
      </c>
      <c r="K644" s="156" t="s">
        <v>4786</v>
      </c>
      <c r="L644" s="156" t="s">
        <v>5868</v>
      </c>
    </row>
    <row r="645" ht="16.35" customHeight="1" spans="1:12">
      <c r="A645" s="153" t="s">
        <v>5625</v>
      </c>
      <c r="B645" s="153">
        <v>282</v>
      </c>
      <c r="C645" s="153" t="s">
        <v>5736</v>
      </c>
      <c r="D645" s="153" t="s">
        <v>4785</v>
      </c>
      <c r="E645" s="153" t="s">
        <v>4782</v>
      </c>
      <c r="F645" s="154">
        <v>16605</v>
      </c>
      <c r="G645" s="154">
        <v>0</v>
      </c>
      <c r="H645" s="154">
        <v>0</v>
      </c>
      <c r="I645" s="155">
        <f t="shared" si="18"/>
        <v>0</v>
      </c>
      <c r="J645" s="154">
        <f t="shared" si="19"/>
        <v>-16605</v>
      </c>
      <c r="K645" s="156" t="s">
        <v>4786</v>
      </c>
      <c r="L645" s="156"/>
    </row>
    <row r="646" ht="16.35" customHeight="1" spans="1:12">
      <c r="A646" s="153" t="s">
        <v>5625</v>
      </c>
      <c r="B646" s="153">
        <v>283</v>
      </c>
      <c r="C646" s="153" t="s">
        <v>5869</v>
      </c>
      <c r="D646" s="153" t="s">
        <v>4781</v>
      </c>
      <c r="E646" s="153" t="s">
        <v>4782</v>
      </c>
      <c r="F646" s="154">
        <v>16605</v>
      </c>
      <c r="G646" s="154">
        <v>0</v>
      </c>
      <c r="H646" s="154">
        <v>15694.7663793103</v>
      </c>
      <c r="I646" s="155">
        <f t="shared" si="18"/>
        <v>0.945183160452294</v>
      </c>
      <c r="J646" s="154">
        <f t="shared" si="19"/>
        <v>-910.233620689656</v>
      </c>
      <c r="K646" s="156" t="s">
        <v>4694</v>
      </c>
      <c r="L646" s="156"/>
    </row>
    <row r="647" ht="16.35" customHeight="1" spans="1:12">
      <c r="A647" s="153" t="s">
        <v>5625</v>
      </c>
      <c r="B647" s="153">
        <v>284</v>
      </c>
      <c r="C647" s="153" t="s">
        <v>5870</v>
      </c>
      <c r="D647" s="153" t="s">
        <v>4781</v>
      </c>
      <c r="E647" s="153" t="s">
        <v>4782</v>
      </c>
      <c r="F647" s="154">
        <v>16605</v>
      </c>
      <c r="G647" s="154">
        <v>0</v>
      </c>
      <c r="H647" s="154">
        <v>39236.9159482759</v>
      </c>
      <c r="I647" s="155">
        <f t="shared" si="18"/>
        <v>2.36295790113073</v>
      </c>
      <c r="J647" s="154">
        <f t="shared" si="19"/>
        <v>22631.9159482759</v>
      </c>
      <c r="K647" s="156" t="s">
        <v>4694</v>
      </c>
      <c r="L647" s="156"/>
    </row>
    <row r="648" ht="16.35" customHeight="1" spans="1:12">
      <c r="A648" s="153" t="s">
        <v>5625</v>
      </c>
      <c r="B648" s="153">
        <v>285</v>
      </c>
      <c r="C648" s="153" t="s">
        <v>5871</v>
      </c>
      <c r="D648" s="153" t="s">
        <v>4781</v>
      </c>
      <c r="E648" s="153" t="s">
        <v>4782</v>
      </c>
      <c r="F648" s="154">
        <v>33210</v>
      </c>
      <c r="G648" s="154">
        <v>0</v>
      </c>
      <c r="H648" s="154">
        <v>6277.90655172414</v>
      </c>
      <c r="I648" s="155">
        <f t="shared" si="18"/>
        <v>0.189036632090459</v>
      </c>
      <c r="J648" s="154">
        <f t="shared" si="19"/>
        <v>-26932.0934482759</v>
      </c>
      <c r="K648" s="156" t="s">
        <v>4694</v>
      </c>
      <c r="L648" s="156"/>
    </row>
    <row r="649" ht="16.35" customHeight="1" spans="1:12">
      <c r="A649" s="153" t="s">
        <v>5625</v>
      </c>
      <c r="B649" s="153">
        <v>286</v>
      </c>
      <c r="C649" s="153" t="s">
        <v>5872</v>
      </c>
      <c r="D649" s="153" t="s">
        <v>4785</v>
      </c>
      <c r="E649" s="153" t="s">
        <v>4782</v>
      </c>
      <c r="F649" s="154">
        <v>16605</v>
      </c>
      <c r="G649" s="154">
        <v>0</v>
      </c>
      <c r="H649" s="154">
        <v>0</v>
      </c>
      <c r="I649" s="155">
        <f t="shared" si="18"/>
        <v>0</v>
      </c>
      <c r="J649" s="154">
        <f t="shared" si="19"/>
        <v>-16605</v>
      </c>
      <c r="K649" s="156" t="s">
        <v>4786</v>
      </c>
      <c r="L649" s="156"/>
    </row>
    <row r="650" ht="16.35" customHeight="1" spans="1:12">
      <c r="A650" s="153" t="s">
        <v>5625</v>
      </c>
      <c r="B650" s="153">
        <v>287</v>
      </c>
      <c r="C650" s="153" t="s">
        <v>5873</v>
      </c>
      <c r="D650" s="153" t="s">
        <v>4781</v>
      </c>
      <c r="E650" s="153" t="s">
        <v>4782</v>
      </c>
      <c r="F650" s="154">
        <v>16605</v>
      </c>
      <c r="G650" s="154">
        <v>0</v>
      </c>
      <c r="H650" s="154">
        <v>15694.7663793103</v>
      </c>
      <c r="I650" s="155">
        <f t="shared" si="18"/>
        <v>0.945183160452294</v>
      </c>
      <c r="J650" s="154">
        <f t="shared" si="19"/>
        <v>-910.233620689656</v>
      </c>
      <c r="K650" s="156" t="s">
        <v>4694</v>
      </c>
      <c r="L650" s="156"/>
    </row>
    <row r="651" ht="16.35" customHeight="1" spans="1:12">
      <c r="A651" s="153" t="s">
        <v>5625</v>
      </c>
      <c r="B651" s="153">
        <v>288</v>
      </c>
      <c r="C651" s="153" t="s">
        <v>5874</v>
      </c>
      <c r="D651" s="153" t="s">
        <v>4781</v>
      </c>
      <c r="E651" s="153" t="s">
        <v>4782</v>
      </c>
      <c r="F651" s="154">
        <v>16605</v>
      </c>
      <c r="G651" s="154">
        <v>0</v>
      </c>
      <c r="H651" s="154">
        <v>20403.1962931034</v>
      </c>
      <c r="I651" s="155">
        <f t="shared" si="18"/>
        <v>1.22873810858798</v>
      </c>
      <c r="J651" s="154">
        <f t="shared" si="19"/>
        <v>3798.19629310344</v>
      </c>
      <c r="K651" s="156" t="s">
        <v>4694</v>
      </c>
      <c r="L651" s="156"/>
    </row>
    <row r="652" ht="16.35" customHeight="1" spans="1:12">
      <c r="A652" s="153" t="s">
        <v>5625</v>
      </c>
      <c r="B652" s="153">
        <v>289</v>
      </c>
      <c r="C652" s="153" t="s">
        <v>5875</v>
      </c>
      <c r="D652" s="153" t="s">
        <v>4781</v>
      </c>
      <c r="E652" s="153" t="s">
        <v>4782</v>
      </c>
      <c r="F652" s="154">
        <v>16605</v>
      </c>
      <c r="G652" s="154">
        <v>0</v>
      </c>
      <c r="H652" s="154">
        <v>6277.90655172414</v>
      </c>
      <c r="I652" s="155">
        <f t="shared" si="18"/>
        <v>0.378073264180918</v>
      </c>
      <c r="J652" s="154">
        <f t="shared" si="19"/>
        <v>-10327.0934482759</v>
      </c>
      <c r="K652" s="156" t="s">
        <v>4694</v>
      </c>
      <c r="L652" s="156"/>
    </row>
    <row r="653" ht="16.35" customHeight="1" spans="1:12">
      <c r="A653" s="153" t="s">
        <v>5625</v>
      </c>
      <c r="B653" s="153">
        <v>290</v>
      </c>
      <c r="C653" s="153" t="s">
        <v>5876</v>
      </c>
      <c r="D653" s="153" t="s">
        <v>4781</v>
      </c>
      <c r="E653" s="153" t="s">
        <v>4782</v>
      </c>
      <c r="F653" s="154">
        <v>16605</v>
      </c>
      <c r="G653" s="154">
        <v>0</v>
      </c>
      <c r="H653" s="154">
        <v>12555.8131034483</v>
      </c>
      <c r="I653" s="155">
        <f t="shared" si="18"/>
        <v>0.756146528361835</v>
      </c>
      <c r="J653" s="154">
        <f t="shared" si="19"/>
        <v>-4049.18689655173</v>
      </c>
      <c r="K653" s="156" t="s">
        <v>4694</v>
      </c>
      <c r="L653" s="156"/>
    </row>
    <row r="654" ht="16.35" customHeight="1" spans="1:12">
      <c r="A654" s="153" t="s">
        <v>5625</v>
      </c>
      <c r="B654" s="153">
        <v>291</v>
      </c>
      <c r="C654" s="153" t="s">
        <v>5877</v>
      </c>
      <c r="D654" s="153" t="s">
        <v>4781</v>
      </c>
      <c r="E654" s="153" t="s">
        <v>4782</v>
      </c>
      <c r="F654" s="154">
        <v>16605</v>
      </c>
      <c r="G654" s="154">
        <v>0</v>
      </c>
      <c r="H654" s="154">
        <v>6277.90655172414</v>
      </c>
      <c r="I654" s="155">
        <f t="shared" si="18"/>
        <v>0.378073264180918</v>
      </c>
      <c r="J654" s="154">
        <f t="shared" si="19"/>
        <v>-10327.0934482759</v>
      </c>
      <c r="K654" s="156" t="s">
        <v>4694</v>
      </c>
      <c r="L654" s="156"/>
    </row>
    <row r="655" ht="16.35" customHeight="1" spans="1:12">
      <c r="A655" s="153" t="s">
        <v>5625</v>
      </c>
      <c r="B655" s="153">
        <v>292</v>
      </c>
      <c r="C655" s="153" t="s">
        <v>5865</v>
      </c>
      <c r="D655" s="153" t="s">
        <v>4785</v>
      </c>
      <c r="E655" s="153" t="s">
        <v>4782</v>
      </c>
      <c r="F655" s="154">
        <v>16605</v>
      </c>
      <c r="G655" s="154">
        <v>0</v>
      </c>
      <c r="H655" s="154">
        <v>0</v>
      </c>
      <c r="I655" s="155">
        <f t="shared" si="18"/>
        <v>0</v>
      </c>
      <c r="J655" s="154">
        <f t="shared" si="19"/>
        <v>-16605</v>
      </c>
      <c r="K655" s="156" t="s">
        <v>4786</v>
      </c>
      <c r="L655" s="156" t="s">
        <v>5878</v>
      </c>
    </row>
    <row r="656" ht="16.35" customHeight="1" spans="1:12">
      <c r="A656" s="153" t="s">
        <v>5625</v>
      </c>
      <c r="B656" s="153">
        <v>293</v>
      </c>
      <c r="C656" s="153" t="s">
        <v>5879</v>
      </c>
      <c r="D656" s="153" t="s">
        <v>4781</v>
      </c>
      <c r="E656" s="153" t="s">
        <v>4782</v>
      </c>
      <c r="F656" s="154">
        <v>8302.5</v>
      </c>
      <c r="G656" s="154">
        <v>0</v>
      </c>
      <c r="H656" s="154">
        <v>14125.2897413793</v>
      </c>
      <c r="I656" s="155">
        <f t="shared" si="18"/>
        <v>1.70132968881413</v>
      </c>
      <c r="J656" s="154">
        <f t="shared" si="19"/>
        <v>5822.78974137931</v>
      </c>
      <c r="K656" s="156" t="s">
        <v>4694</v>
      </c>
      <c r="L656" s="156"/>
    </row>
    <row r="657" ht="16.35" customHeight="1" spans="1:12">
      <c r="A657" s="153" t="s">
        <v>5625</v>
      </c>
      <c r="B657" s="153">
        <v>294</v>
      </c>
      <c r="C657" s="153" t="s">
        <v>5880</v>
      </c>
      <c r="D657" s="153" t="s">
        <v>4781</v>
      </c>
      <c r="E657" s="153" t="s">
        <v>4782</v>
      </c>
      <c r="F657" s="154">
        <v>8302.5</v>
      </c>
      <c r="G657" s="154">
        <v>0</v>
      </c>
      <c r="H657" s="154">
        <v>18833.7196551724</v>
      </c>
      <c r="I657" s="155">
        <f t="shared" si="18"/>
        <v>2.26843958508551</v>
      </c>
      <c r="J657" s="154">
        <f t="shared" si="19"/>
        <v>10531.2196551724</v>
      </c>
      <c r="K657" s="156" t="s">
        <v>4694</v>
      </c>
      <c r="L657" s="156"/>
    </row>
    <row r="658" ht="16.35" customHeight="1" spans="1:12">
      <c r="A658" s="153" t="s">
        <v>5625</v>
      </c>
      <c r="B658" s="153">
        <v>295</v>
      </c>
      <c r="C658" s="153" t="s">
        <v>5881</v>
      </c>
      <c r="D658" s="153" t="s">
        <v>4781</v>
      </c>
      <c r="E658" s="153" t="s">
        <v>4782</v>
      </c>
      <c r="F658" s="154">
        <v>16605</v>
      </c>
      <c r="G658" s="154">
        <v>0</v>
      </c>
      <c r="H658" s="154">
        <v>7847.38318965517</v>
      </c>
      <c r="I658" s="155">
        <f t="shared" si="18"/>
        <v>0.472591580226147</v>
      </c>
      <c r="J658" s="154">
        <f t="shared" si="19"/>
        <v>-8757.61681034483</v>
      </c>
      <c r="K658" s="156" t="s">
        <v>4694</v>
      </c>
      <c r="L658" s="156"/>
    </row>
    <row r="659" ht="16.35" customHeight="1" spans="1:12">
      <c r="A659" s="153" t="s">
        <v>5625</v>
      </c>
      <c r="B659" s="153">
        <v>296</v>
      </c>
      <c r="C659" s="153" t="s">
        <v>5882</v>
      </c>
      <c r="D659" s="153" t="s">
        <v>4781</v>
      </c>
      <c r="E659" s="153" t="s">
        <v>4782</v>
      </c>
      <c r="F659" s="154">
        <v>16605</v>
      </c>
      <c r="G659" s="154">
        <v>0</v>
      </c>
      <c r="H659" s="154">
        <v>7847.38318965517</v>
      </c>
      <c r="I659" s="155">
        <f t="shared" si="18"/>
        <v>0.472591580226147</v>
      </c>
      <c r="J659" s="154">
        <f t="shared" si="19"/>
        <v>-8757.61681034483</v>
      </c>
      <c r="K659" s="156" t="s">
        <v>4694</v>
      </c>
      <c r="L659" s="156"/>
    </row>
    <row r="660" ht="16.35" customHeight="1" spans="1:12">
      <c r="A660" s="153" t="s">
        <v>5625</v>
      </c>
      <c r="B660" s="153">
        <v>297</v>
      </c>
      <c r="C660" s="153" t="s">
        <v>5883</v>
      </c>
      <c r="D660" s="153" t="s">
        <v>4781</v>
      </c>
      <c r="E660" s="153" t="s">
        <v>4782</v>
      </c>
      <c r="F660" s="154">
        <v>16605</v>
      </c>
      <c r="G660" s="154">
        <v>0</v>
      </c>
      <c r="H660" s="154">
        <v>7847.38318965517</v>
      </c>
      <c r="I660" s="155">
        <f t="shared" si="18"/>
        <v>0.472591580226147</v>
      </c>
      <c r="J660" s="154">
        <f t="shared" si="19"/>
        <v>-8757.61681034483</v>
      </c>
      <c r="K660" s="156" t="s">
        <v>4694</v>
      </c>
      <c r="L660" s="156"/>
    </row>
    <row r="661" ht="16.35" customHeight="1" spans="1:12">
      <c r="A661" s="153" t="s">
        <v>5625</v>
      </c>
      <c r="B661" s="153">
        <v>298</v>
      </c>
      <c r="C661" s="153" t="s">
        <v>5884</v>
      </c>
      <c r="D661" s="153" t="s">
        <v>4781</v>
      </c>
      <c r="E661" s="153" t="s">
        <v>4782</v>
      </c>
      <c r="F661" s="154">
        <v>16605</v>
      </c>
      <c r="G661" s="154">
        <v>0</v>
      </c>
      <c r="H661" s="154">
        <v>7847.38318965517</v>
      </c>
      <c r="I661" s="155">
        <f t="shared" si="18"/>
        <v>0.472591580226147</v>
      </c>
      <c r="J661" s="154">
        <f t="shared" si="19"/>
        <v>-8757.61681034483</v>
      </c>
      <c r="K661" s="156" t="s">
        <v>4694</v>
      </c>
      <c r="L661" s="156"/>
    </row>
    <row r="662" ht="16.35" customHeight="1" spans="1:12">
      <c r="A662" s="153" t="s">
        <v>5625</v>
      </c>
      <c r="B662" s="153">
        <v>299</v>
      </c>
      <c r="C662" s="153" t="s">
        <v>5885</v>
      </c>
      <c r="D662" s="153" t="s">
        <v>4781</v>
      </c>
      <c r="E662" s="153" t="s">
        <v>4782</v>
      </c>
      <c r="F662" s="154">
        <v>16605</v>
      </c>
      <c r="G662" s="154">
        <v>0</v>
      </c>
      <c r="H662" s="154">
        <v>29820.0561206897</v>
      </c>
      <c r="I662" s="155">
        <f t="shared" si="18"/>
        <v>1.79584800485936</v>
      </c>
      <c r="J662" s="154">
        <f t="shared" si="19"/>
        <v>13215.0561206897</v>
      </c>
      <c r="K662" s="156" t="s">
        <v>4694</v>
      </c>
      <c r="L662" s="156"/>
    </row>
    <row r="663" ht="16.35" customHeight="1" spans="1:12">
      <c r="A663" s="153" t="s">
        <v>5625</v>
      </c>
      <c r="B663" s="153">
        <v>300</v>
      </c>
      <c r="C663" s="153" t="s">
        <v>5742</v>
      </c>
      <c r="D663" s="153" t="s">
        <v>4781</v>
      </c>
      <c r="E663" s="153" t="s">
        <v>4782</v>
      </c>
      <c r="F663" s="154">
        <v>16605</v>
      </c>
      <c r="G663" s="154">
        <v>0</v>
      </c>
      <c r="H663" s="154">
        <v>15694.7663793103</v>
      </c>
      <c r="I663" s="155">
        <f t="shared" si="18"/>
        <v>0.945183160452294</v>
      </c>
      <c r="J663" s="154">
        <f t="shared" si="19"/>
        <v>-910.233620689656</v>
      </c>
      <c r="K663" s="156" t="s">
        <v>4694</v>
      </c>
      <c r="L663" s="156"/>
    </row>
    <row r="664" ht="16.35" customHeight="1" spans="1:12">
      <c r="A664" s="153" t="s">
        <v>5625</v>
      </c>
      <c r="B664" s="153">
        <v>301</v>
      </c>
      <c r="C664" s="153" t="s">
        <v>5886</v>
      </c>
      <c r="D664" s="153" t="s">
        <v>4781</v>
      </c>
      <c r="E664" s="153" t="s">
        <v>4782</v>
      </c>
      <c r="F664" s="154">
        <v>8302.5</v>
      </c>
      <c r="G664" s="154">
        <v>0</v>
      </c>
      <c r="H664" s="154">
        <v>54931.6823275862</v>
      </c>
      <c r="I664" s="155">
        <f t="shared" si="18"/>
        <v>6.61628212316606</v>
      </c>
      <c r="J664" s="154">
        <f t="shared" si="19"/>
        <v>46629.1823275862</v>
      </c>
      <c r="K664" s="156" t="s">
        <v>4694</v>
      </c>
      <c r="L664" s="156"/>
    </row>
    <row r="665" ht="16.35" customHeight="1" spans="1:12">
      <c r="A665" s="153" t="s">
        <v>5625</v>
      </c>
      <c r="B665" s="153">
        <v>302</v>
      </c>
      <c r="C665" s="153" t="s">
        <v>5887</v>
      </c>
      <c r="D665" s="153" t="s">
        <v>4781</v>
      </c>
      <c r="E665" s="153" t="s">
        <v>4782</v>
      </c>
      <c r="F665" s="154">
        <v>8302.5</v>
      </c>
      <c r="G665" s="154">
        <v>0</v>
      </c>
      <c r="H665" s="154">
        <v>15694.7663793103</v>
      </c>
      <c r="I665" s="155">
        <f t="shared" si="18"/>
        <v>1.89036632090459</v>
      </c>
      <c r="J665" s="154">
        <f t="shared" si="19"/>
        <v>7392.26637931034</v>
      </c>
      <c r="K665" s="156" t="s">
        <v>4694</v>
      </c>
      <c r="L665" s="156"/>
    </row>
    <row r="666" ht="16.35" customHeight="1" spans="1:12">
      <c r="A666" s="153" t="s">
        <v>5625</v>
      </c>
      <c r="B666" s="153">
        <v>303</v>
      </c>
      <c r="C666" s="153" t="s">
        <v>5888</v>
      </c>
      <c r="D666" s="153" t="s">
        <v>4781</v>
      </c>
      <c r="E666" s="153" t="s">
        <v>4782</v>
      </c>
      <c r="F666" s="154">
        <v>16605</v>
      </c>
      <c r="G666" s="154">
        <v>0</v>
      </c>
      <c r="H666" s="154">
        <v>15694.7663793103</v>
      </c>
      <c r="I666" s="155">
        <f t="shared" si="18"/>
        <v>0.945183160452294</v>
      </c>
      <c r="J666" s="154">
        <f t="shared" si="19"/>
        <v>-910.233620689656</v>
      </c>
      <c r="K666" s="156" t="s">
        <v>4694</v>
      </c>
      <c r="L666" s="156"/>
    </row>
    <row r="667" ht="16.35" customHeight="1" spans="1:12">
      <c r="A667" s="153" t="s">
        <v>5625</v>
      </c>
      <c r="B667" s="153">
        <v>304</v>
      </c>
      <c r="C667" s="153" t="s">
        <v>5889</v>
      </c>
      <c r="D667" s="153" t="s">
        <v>4785</v>
      </c>
      <c r="E667" s="153" t="s">
        <v>4782</v>
      </c>
      <c r="F667" s="154">
        <v>1660.5</v>
      </c>
      <c r="G667" s="154">
        <v>0</v>
      </c>
      <c r="H667" s="154">
        <v>0</v>
      </c>
      <c r="I667" s="155">
        <f t="shared" si="18"/>
        <v>0</v>
      </c>
      <c r="J667" s="154">
        <f t="shared" si="19"/>
        <v>-1660.5</v>
      </c>
      <c r="K667" s="156" t="s">
        <v>4786</v>
      </c>
      <c r="L667" s="156"/>
    </row>
    <row r="668" ht="16.35" customHeight="1" spans="1:12">
      <c r="A668" s="153" t="s">
        <v>5625</v>
      </c>
      <c r="B668" s="153">
        <v>305</v>
      </c>
      <c r="C668" s="153" t="s">
        <v>5890</v>
      </c>
      <c r="D668" s="153" t="s">
        <v>4785</v>
      </c>
      <c r="E668" s="153" t="s">
        <v>4782</v>
      </c>
      <c r="F668" s="154">
        <v>1660.5</v>
      </c>
      <c r="G668" s="154">
        <v>0</v>
      </c>
      <c r="H668" s="154">
        <v>0</v>
      </c>
      <c r="I668" s="155">
        <f t="shared" si="18"/>
        <v>0</v>
      </c>
      <c r="J668" s="154">
        <f t="shared" si="19"/>
        <v>-1660.5</v>
      </c>
      <c r="K668" s="156" t="s">
        <v>4786</v>
      </c>
      <c r="L668" s="156"/>
    </row>
    <row r="669" ht="16.35" customHeight="1" spans="1:12">
      <c r="A669" s="153" t="s">
        <v>5625</v>
      </c>
      <c r="B669" s="153">
        <v>306</v>
      </c>
      <c r="C669" s="153" t="s">
        <v>5891</v>
      </c>
      <c r="D669" s="153" t="s">
        <v>4785</v>
      </c>
      <c r="E669" s="153" t="s">
        <v>4782</v>
      </c>
      <c r="F669" s="154">
        <v>1660.5</v>
      </c>
      <c r="G669" s="154">
        <v>0</v>
      </c>
      <c r="H669" s="154">
        <v>0</v>
      </c>
      <c r="I669" s="155">
        <f t="shared" si="18"/>
        <v>0</v>
      </c>
      <c r="J669" s="154">
        <f t="shared" si="19"/>
        <v>-1660.5</v>
      </c>
      <c r="K669" s="156" t="s">
        <v>4786</v>
      </c>
      <c r="L669" s="156"/>
    </row>
    <row r="670" ht="16.35" customHeight="1" spans="1:12">
      <c r="A670" s="153" t="s">
        <v>5625</v>
      </c>
      <c r="B670" s="153">
        <v>307</v>
      </c>
      <c r="C670" s="153" t="s">
        <v>5892</v>
      </c>
      <c r="D670" s="153" t="s">
        <v>4781</v>
      </c>
      <c r="E670" s="153" t="s">
        <v>4782</v>
      </c>
      <c r="F670" s="154">
        <v>3321</v>
      </c>
      <c r="G670" s="154">
        <v>0</v>
      </c>
      <c r="H670" s="154">
        <v>15694.7663793103</v>
      </c>
      <c r="I670" s="155">
        <f t="shared" si="18"/>
        <v>4.72591580226147</v>
      </c>
      <c r="J670" s="154">
        <f t="shared" si="19"/>
        <v>12373.7663793103</v>
      </c>
      <c r="K670" s="156" t="s">
        <v>4694</v>
      </c>
      <c r="L670" s="156"/>
    </row>
    <row r="671" ht="16.35" customHeight="1" spans="1:12">
      <c r="A671" s="153" t="s">
        <v>5625</v>
      </c>
      <c r="B671" s="153">
        <v>308</v>
      </c>
      <c r="C671" s="153" t="s">
        <v>5893</v>
      </c>
      <c r="D671" s="153" t="s">
        <v>4781</v>
      </c>
      <c r="E671" s="153" t="s">
        <v>4782</v>
      </c>
      <c r="F671" s="154">
        <v>33210</v>
      </c>
      <c r="G671" s="154">
        <v>0</v>
      </c>
      <c r="H671" s="154">
        <v>15694.7663793103</v>
      </c>
      <c r="I671" s="155">
        <f t="shared" si="18"/>
        <v>0.472591580226147</v>
      </c>
      <c r="J671" s="154">
        <f t="shared" si="19"/>
        <v>-17515.2336206897</v>
      </c>
      <c r="K671" s="156" t="s">
        <v>4694</v>
      </c>
      <c r="L671" s="156"/>
    </row>
    <row r="672" ht="16.35" customHeight="1" spans="1:12">
      <c r="A672" s="153" t="s">
        <v>5625</v>
      </c>
      <c r="B672" s="153">
        <v>309</v>
      </c>
      <c r="C672" s="153" t="s">
        <v>5894</v>
      </c>
      <c r="D672" s="153" t="s">
        <v>4781</v>
      </c>
      <c r="E672" s="153" t="s">
        <v>4782</v>
      </c>
      <c r="F672" s="154">
        <v>33210</v>
      </c>
      <c r="G672" s="154">
        <v>0</v>
      </c>
      <c r="H672" s="154">
        <v>69056.9720689655</v>
      </c>
      <c r="I672" s="155">
        <f t="shared" si="18"/>
        <v>2.07940295299505</v>
      </c>
      <c r="J672" s="154">
        <f t="shared" si="19"/>
        <v>35846.9720689655</v>
      </c>
      <c r="K672" s="156" t="s">
        <v>4694</v>
      </c>
      <c r="L672" s="156"/>
    </row>
    <row r="673" ht="16.35" customHeight="1" spans="1:12">
      <c r="A673" s="153" t="s">
        <v>5625</v>
      </c>
      <c r="B673" s="153">
        <v>310</v>
      </c>
      <c r="C673" s="153" t="s">
        <v>5895</v>
      </c>
      <c r="D673" s="153" t="s">
        <v>4781</v>
      </c>
      <c r="E673" s="153" t="s">
        <v>4782</v>
      </c>
      <c r="F673" s="154">
        <v>33210</v>
      </c>
      <c r="G673" s="154">
        <v>0</v>
      </c>
      <c r="H673" s="154">
        <v>25111.6262068965</v>
      </c>
      <c r="I673" s="155">
        <f t="shared" si="18"/>
        <v>0.756146528361835</v>
      </c>
      <c r="J673" s="154">
        <f t="shared" si="19"/>
        <v>-8098.37379310345</v>
      </c>
      <c r="K673" s="156" t="s">
        <v>4694</v>
      </c>
      <c r="L673" s="156"/>
    </row>
    <row r="674" ht="16.35" customHeight="1" spans="1:12">
      <c r="A674" s="153" t="s">
        <v>5625</v>
      </c>
      <c r="B674" s="153">
        <v>311</v>
      </c>
      <c r="C674" s="153" t="s">
        <v>5896</v>
      </c>
      <c r="D674" s="153" t="s">
        <v>4781</v>
      </c>
      <c r="E674" s="153" t="s">
        <v>4782</v>
      </c>
      <c r="F674" s="154">
        <v>33210</v>
      </c>
      <c r="G674" s="154">
        <v>0</v>
      </c>
      <c r="H674" s="154">
        <v>31389.5327586207</v>
      </c>
      <c r="I674" s="155">
        <f t="shared" si="18"/>
        <v>0.945183160452294</v>
      </c>
      <c r="J674" s="154">
        <f t="shared" si="19"/>
        <v>-1820.46724137931</v>
      </c>
      <c r="K674" s="156" t="s">
        <v>4694</v>
      </c>
      <c r="L674" s="156"/>
    </row>
    <row r="675" ht="16.35" customHeight="1" spans="1:12">
      <c r="A675" s="153" t="s">
        <v>5625</v>
      </c>
      <c r="B675" s="153">
        <v>312</v>
      </c>
      <c r="C675" s="153" t="s">
        <v>5897</v>
      </c>
      <c r="D675" s="153" t="s">
        <v>4781</v>
      </c>
      <c r="E675" s="153" t="s">
        <v>4782</v>
      </c>
      <c r="F675" s="154">
        <v>33210</v>
      </c>
      <c r="G675" s="154">
        <v>0</v>
      </c>
      <c r="H675" s="154">
        <v>37667.4393103448</v>
      </c>
      <c r="I675" s="155">
        <f t="shared" si="18"/>
        <v>1.13421979254275</v>
      </c>
      <c r="J675" s="154">
        <f t="shared" si="19"/>
        <v>4457.43931034482</v>
      </c>
      <c r="K675" s="156" t="s">
        <v>4694</v>
      </c>
      <c r="L675" s="156"/>
    </row>
    <row r="676" ht="16.35" customHeight="1" spans="1:12">
      <c r="A676" s="153" t="s">
        <v>5625</v>
      </c>
      <c r="B676" s="153">
        <v>313</v>
      </c>
      <c r="C676" s="153" t="s">
        <v>5898</v>
      </c>
      <c r="D676" s="153" t="s">
        <v>4781</v>
      </c>
      <c r="E676" s="153" t="s">
        <v>4782</v>
      </c>
      <c r="F676" s="154">
        <v>33210</v>
      </c>
      <c r="G676" s="154">
        <v>0</v>
      </c>
      <c r="H676" s="154">
        <v>64348.5421551724</v>
      </c>
      <c r="I676" s="155">
        <f t="shared" si="18"/>
        <v>1.9376254789272</v>
      </c>
      <c r="J676" s="154">
        <f t="shared" si="19"/>
        <v>31138.5421551724</v>
      </c>
      <c r="K676" s="156" t="s">
        <v>4694</v>
      </c>
      <c r="L676" s="156"/>
    </row>
    <row r="677" ht="16.35" customHeight="1" spans="1:12">
      <c r="A677" s="153" t="s">
        <v>5625</v>
      </c>
      <c r="B677" s="153">
        <v>314</v>
      </c>
      <c r="C677" s="153" t="s">
        <v>5899</v>
      </c>
      <c r="D677" s="153" t="s">
        <v>4781</v>
      </c>
      <c r="E677" s="153" t="s">
        <v>4782</v>
      </c>
      <c r="F677" s="154">
        <v>33210</v>
      </c>
      <c r="G677" s="154">
        <v>0</v>
      </c>
      <c r="H677" s="154">
        <v>6277.90655172414</v>
      </c>
      <c r="I677" s="155">
        <f t="shared" si="18"/>
        <v>0.189036632090459</v>
      </c>
      <c r="J677" s="154">
        <f t="shared" si="19"/>
        <v>-26932.0934482759</v>
      </c>
      <c r="K677" s="156" t="s">
        <v>4694</v>
      </c>
      <c r="L677" s="156"/>
    </row>
    <row r="678" ht="16.35" customHeight="1" spans="1:12">
      <c r="A678" s="153" t="s">
        <v>5625</v>
      </c>
      <c r="B678" s="153">
        <v>315</v>
      </c>
      <c r="C678" s="153" t="s">
        <v>5900</v>
      </c>
      <c r="D678" s="153" t="s">
        <v>4781</v>
      </c>
      <c r="E678" s="153" t="s">
        <v>4782</v>
      </c>
      <c r="F678" s="154">
        <v>33210</v>
      </c>
      <c r="G678" s="154">
        <v>0</v>
      </c>
      <c r="H678" s="154">
        <v>39236.9159482759</v>
      </c>
      <c r="I678" s="155">
        <f t="shared" si="18"/>
        <v>1.18147895056537</v>
      </c>
      <c r="J678" s="154">
        <f t="shared" si="19"/>
        <v>6026.91594827586</v>
      </c>
      <c r="K678" s="156" t="s">
        <v>4694</v>
      </c>
      <c r="L678" s="156"/>
    </row>
    <row r="679" ht="16.35" customHeight="1" spans="1:12">
      <c r="A679" s="153" t="s">
        <v>5625</v>
      </c>
      <c r="B679" s="153">
        <v>316</v>
      </c>
      <c r="C679" s="153" t="s">
        <v>5901</v>
      </c>
      <c r="D679" s="153" t="s">
        <v>4781</v>
      </c>
      <c r="E679" s="153" t="s">
        <v>4782</v>
      </c>
      <c r="F679" s="154">
        <v>33210</v>
      </c>
      <c r="G679" s="154">
        <v>0</v>
      </c>
      <c r="H679" s="154">
        <v>45514.8225</v>
      </c>
      <c r="I679" s="155">
        <f t="shared" si="18"/>
        <v>1.37051558265583</v>
      </c>
      <c r="J679" s="154">
        <f t="shared" si="19"/>
        <v>12304.8225</v>
      </c>
      <c r="K679" s="156" t="s">
        <v>4694</v>
      </c>
      <c r="L679" s="156"/>
    </row>
    <row r="680" ht="16.35" customHeight="1" spans="1:12">
      <c r="A680" s="153" t="s">
        <v>5625</v>
      </c>
      <c r="B680" s="153">
        <v>317</v>
      </c>
      <c r="C680" s="153" t="s">
        <v>5902</v>
      </c>
      <c r="D680" s="153" t="s">
        <v>4781</v>
      </c>
      <c r="E680" s="153" t="s">
        <v>4782</v>
      </c>
      <c r="F680" s="154">
        <v>33210</v>
      </c>
      <c r="G680" s="154">
        <v>0</v>
      </c>
      <c r="H680" s="154">
        <v>6277.90655172414</v>
      </c>
      <c r="I680" s="155">
        <f t="shared" si="18"/>
        <v>0.189036632090459</v>
      </c>
      <c r="J680" s="154">
        <f t="shared" si="19"/>
        <v>-26932.0934482759</v>
      </c>
      <c r="K680" s="156" t="s">
        <v>4694</v>
      </c>
      <c r="L680" s="156"/>
    </row>
    <row r="681" ht="16.35" customHeight="1" spans="1:12">
      <c r="A681" s="153" t="s">
        <v>5625</v>
      </c>
      <c r="B681" s="153">
        <v>318</v>
      </c>
      <c r="C681" s="153" t="s">
        <v>5903</v>
      </c>
      <c r="D681" s="153" t="s">
        <v>4781</v>
      </c>
      <c r="E681" s="153" t="s">
        <v>4782</v>
      </c>
      <c r="F681" s="154">
        <v>33210</v>
      </c>
      <c r="G681" s="154">
        <v>0</v>
      </c>
      <c r="H681" s="154">
        <v>117710.747844828</v>
      </c>
      <c r="I681" s="155">
        <f t="shared" si="18"/>
        <v>3.5444368516961</v>
      </c>
      <c r="J681" s="154">
        <f t="shared" si="19"/>
        <v>84500.7478448276</v>
      </c>
      <c r="K681" s="156" t="s">
        <v>4694</v>
      </c>
      <c r="L681" s="156"/>
    </row>
    <row r="682" ht="16.35" customHeight="1" spans="1:12">
      <c r="A682" s="153" t="s">
        <v>5625</v>
      </c>
      <c r="B682" s="153">
        <v>319</v>
      </c>
      <c r="C682" s="153" t="s">
        <v>5904</v>
      </c>
      <c r="D682" s="153" t="s">
        <v>4781</v>
      </c>
      <c r="E682" s="153" t="s">
        <v>4782</v>
      </c>
      <c r="F682" s="154">
        <v>33210</v>
      </c>
      <c r="G682" s="154">
        <v>0</v>
      </c>
      <c r="H682" s="154">
        <v>92599.121637931</v>
      </c>
      <c r="I682" s="155">
        <f t="shared" si="18"/>
        <v>2.78829032333427</v>
      </c>
      <c r="J682" s="154">
        <f t="shared" si="19"/>
        <v>59389.121637931</v>
      </c>
      <c r="K682" s="156" t="s">
        <v>4694</v>
      </c>
      <c r="L682" s="156"/>
    </row>
    <row r="683" ht="16.35" customHeight="1" spans="1:12">
      <c r="A683" s="153" t="s">
        <v>5625</v>
      </c>
      <c r="B683" s="153">
        <v>320</v>
      </c>
      <c r="C683" s="153" t="s">
        <v>5905</v>
      </c>
      <c r="D683" s="153" t="s">
        <v>4781</v>
      </c>
      <c r="E683" s="153" t="s">
        <v>4782</v>
      </c>
      <c r="F683" s="154">
        <v>33210</v>
      </c>
      <c r="G683" s="154">
        <v>0</v>
      </c>
      <c r="H683" s="154">
        <v>84751.7384482758</v>
      </c>
      <c r="I683" s="155">
        <f t="shared" si="18"/>
        <v>2.55199453322119</v>
      </c>
      <c r="J683" s="154">
        <f t="shared" si="19"/>
        <v>51541.7384482758</v>
      </c>
      <c r="K683" s="156" t="s">
        <v>4694</v>
      </c>
      <c r="L683" s="156"/>
    </row>
    <row r="684" ht="16.35" customHeight="1" spans="1:12">
      <c r="A684" s="153" t="s">
        <v>5625</v>
      </c>
      <c r="B684" s="153">
        <v>321</v>
      </c>
      <c r="C684" s="153" t="s">
        <v>5906</v>
      </c>
      <c r="D684" s="153" t="s">
        <v>4781</v>
      </c>
      <c r="E684" s="153" t="s">
        <v>4782</v>
      </c>
      <c r="F684" s="154">
        <v>33210</v>
      </c>
      <c r="G684" s="154">
        <v>0</v>
      </c>
      <c r="H684" s="154">
        <v>54931.6823275862</v>
      </c>
      <c r="I684" s="155">
        <f t="shared" si="18"/>
        <v>1.65407053079151</v>
      </c>
      <c r="J684" s="154">
        <f t="shared" si="19"/>
        <v>21721.6823275862</v>
      </c>
      <c r="K684" s="156" t="s">
        <v>4694</v>
      </c>
      <c r="L684" s="156"/>
    </row>
    <row r="685" ht="16.35" customHeight="1" spans="1:12">
      <c r="A685" s="153" t="s">
        <v>5625</v>
      </c>
      <c r="B685" s="153">
        <v>322</v>
      </c>
      <c r="C685" s="153" t="s">
        <v>5907</v>
      </c>
      <c r="D685" s="153" t="s">
        <v>4781</v>
      </c>
      <c r="E685" s="153" t="s">
        <v>4782</v>
      </c>
      <c r="F685" s="154">
        <v>33210</v>
      </c>
      <c r="G685" s="154">
        <v>0</v>
      </c>
      <c r="H685" s="154">
        <v>31389.5327586207</v>
      </c>
      <c r="I685" s="155">
        <f t="shared" ref="I685:I748" si="20">IF(F685=0,H685/G685,H685/F685)</f>
        <v>0.945183160452294</v>
      </c>
      <c r="J685" s="154">
        <f t="shared" ref="J685:J760" si="21">H685-F685</f>
        <v>-1820.46724137931</v>
      </c>
      <c r="K685" s="156" t="s">
        <v>4694</v>
      </c>
      <c r="L685" s="156"/>
    </row>
    <row r="686" ht="16.35" customHeight="1" spans="1:12">
      <c r="A686" s="153" t="s">
        <v>5625</v>
      </c>
      <c r="B686" s="153">
        <v>323</v>
      </c>
      <c r="C686" s="153" t="s">
        <v>5908</v>
      </c>
      <c r="D686" s="153" t="s">
        <v>4781</v>
      </c>
      <c r="E686" s="153" t="s">
        <v>4782</v>
      </c>
      <c r="F686" s="154">
        <v>33210</v>
      </c>
      <c r="G686" s="154">
        <v>0</v>
      </c>
      <c r="H686" s="154">
        <v>45514.8225</v>
      </c>
      <c r="I686" s="155">
        <f t="shared" si="20"/>
        <v>1.37051558265583</v>
      </c>
      <c r="J686" s="154">
        <f t="shared" si="21"/>
        <v>12304.8225</v>
      </c>
      <c r="K686" s="156" t="s">
        <v>4694</v>
      </c>
      <c r="L686" s="156"/>
    </row>
    <row r="687" ht="16.35" customHeight="1" spans="1:12">
      <c r="A687" s="153" t="s">
        <v>5625</v>
      </c>
      <c r="B687" s="153">
        <v>324</v>
      </c>
      <c r="C687" s="153" t="s">
        <v>5909</v>
      </c>
      <c r="D687" s="153" t="s">
        <v>4781</v>
      </c>
      <c r="E687" s="153" t="s">
        <v>4782</v>
      </c>
      <c r="F687" s="154">
        <v>16605</v>
      </c>
      <c r="G687" s="154">
        <v>0</v>
      </c>
      <c r="H687" s="154">
        <v>20403.1962931034</v>
      </c>
      <c r="I687" s="155">
        <f t="shared" si="20"/>
        <v>1.22873810858798</v>
      </c>
      <c r="J687" s="154">
        <f t="shared" si="21"/>
        <v>3798.19629310344</v>
      </c>
      <c r="K687" s="156" t="s">
        <v>4694</v>
      </c>
      <c r="L687" s="156"/>
    </row>
    <row r="688" ht="16.35" customHeight="1" spans="1:12">
      <c r="A688" s="153" t="s">
        <v>5625</v>
      </c>
      <c r="B688" s="153">
        <v>325</v>
      </c>
      <c r="C688" s="153" t="s">
        <v>5910</v>
      </c>
      <c r="D688" s="153" t="s">
        <v>4781</v>
      </c>
      <c r="E688" s="153" t="s">
        <v>4782</v>
      </c>
      <c r="F688" s="154">
        <v>16605</v>
      </c>
      <c r="G688" s="154">
        <v>0</v>
      </c>
      <c r="H688" s="154">
        <v>111432.841293103</v>
      </c>
      <c r="I688" s="155">
        <f t="shared" si="20"/>
        <v>6.71080043921129</v>
      </c>
      <c r="J688" s="154">
        <f t="shared" si="21"/>
        <v>94827.8412931034</v>
      </c>
      <c r="K688" s="156" t="s">
        <v>4694</v>
      </c>
      <c r="L688" s="156"/>
    </row>
    <row r="689" ht="16.35" customHeight="1" spans="1:12">
      <c r="A689" s="153" t="s">
        <v>5625</v>
      </c>
      <c r="B689" s="153">
        <v>326</v>
      </c>
      <c r="C689" s="153" t="s">
        <v>5911</v>
      </c>
      <c r="D689" s="153" t="s">
        <v>4781</v>
      </c>
      <c r="E689" s="153" t="s">
        <v>4782</v>
      </c>
      <c r="F689" s="154">
        <v>33210</v>
      </c>
      <c r="G689" s="154">
        <v>0</v>
      </c>
      <c r="H689" s="154">
        <v>34528.4860344828</v>
      </c>
      <c r="I689" s="155">
        <f t="shared" si="20"/>
        <v>1.03970147649752</v>
      </c>
      <c r="J689" s="154">
        <f t="shared" si="21"/>
        <v>1318.48603448275</v>
      </c>
      <c r="K689" s="156" t="s">
        <v>4694</v>
      </c>
      <c r="L689" s="156"/>
    </row>
    <row r="690" ht="16.35" customHeight="1" spans="1:12">
      <c r="A690" s="153" t="s">
        <v>5625</v>
      </c>
      <c r="B690" s="153">
        <v>327</v>
      </c>
      <c r="C690" s="153" t="s">
        <v>5912</v>
      </c>
      <c r="D690" s="153" t="s">
        <v>4781</v>
      </c>
      <c r="E690" s="153" t="s">
        <v>4782</v>
      </c>
      <c r="F690" s="154">
        <v>16605</v>
      </c>
      <c r="G690" s="154">
        <v>0</v>
      </c>
      <c r="H690" s="154">
        <v>48653.7757758621</v>
      </c>
      <c r="I690" s="155">
        <f t="shared" si="20"/>
        <v>2.93006779740211</v>
      </c>
      <c r="J690" s="154">
        <f t="shared" si="21"/>
        <v>32048.7757758621</v>
      </c>
      <c r="K690" s="156" t="s">
        <v>4694</v>
      </c>
      <c r="L690" s="156"/>
    </row>
    <row r="691" ht="16.35" customHeight="1" spans="1:12">
      <c r="A691" s="153" t="s">
        <v>5625</v>
      </c>
      <c r="B691" s="153">
        <v>328</v>
      </c>
      <c r="C691" s="153" t="s">
        <v>5898</v>
      </c>
      <c r="D691" s="153" t="s">
        <v>4785</v>
      </c>
      <c r="E691" s="153" t="s">
        <v>4782</v>
      </c>
      <c r="F691" s="154">
        <v>16605</v>
      </c>
      <c r="G691" s="154">
        <v>0</v>
      </c>
      <c r="H691" s="154">
        <v>0</v>
      </c>
      <c r="I691" s="155">
        <f t="shared" si="20"/>
        <v>0</v>
      </c>
      <c r="J691" s="154">
        <f t="shared" si="21"/>
        <v>-16605</v>
      </c>
      <c r="K691" s="156" t="s">
        <v>4786</v>
      </c>
      <c r="L691" s="156" t="s">
        <v>5913</v>
      </c>
    </row>
    <row r="692" ht="16.35" customHeight="1" spans="1:12">
      <c r="A692" s="153" t="s">
        <v>5625</v>
      </c>
      <c r="B692" s="153">
        <v>329</v>
      </c>
      <c r="C692" s="153" t="s">
        <v>5914</v>
      </c>
      <c r="D692" s="153" t="s">
        <v>4781</v>
      </c>
      <c r="E692" s="153" t="s">
        <v>4782</v>
      </c>
      <c r="F692" s="154">
        <v>16605</v>
      </c>
      <c r="G692" s="154">
        <v>0</v>
      </c>
      <c r="H692" s="154">
        <v>36097.9626724138</v>
      </c>
      <c r="I692" s="155">
        <f t="shared" si="20"/>
        <v>2.17392126904028</v>
      </c>
      <c r="J692" s="154">
        <f t="shared" si="21"/>
        <v>19492.9626724138</v>
      </c>
      <c r="K692" s="156" t="s">
        <v>4694</v>
      </c>
      <c r="L692" s="156"/>
    </row>
    <row r="693" ht="16.35" customHeight="1" spans="1:12">
      <c r="A693" s="153" t="s">
        <v>5625</v>
      </c>
      <c r="B693" s="153">
        <v>330</v>
      </c>
      <c r="C693" s="153" t="s">
        <v>5915</v>
      </c>
      <c r="D693" s="153" t="s">
        <v>4785</v>
      </c>
      <c r="E693" s="153" t="s">
        <v>4782</v>
      </c>
      <c r="F693" s="154">
        <v>1660.5</v>
      </c>
      <c r="G693" s="154">
        <v>0</v>
      </c>
      <c r="H693" s="154">
        <v>0</v>
      </c>
      <c r="I693" s="155">
        <f t="shared" si="20"/>
        <v>0</v>
      </c>
      <c r="J693" s="154">
        <f t="shared" si="21"/>
        <v>-1660.5</v>
      </c>
      <c r="K693" s="156" t="s">
        <v>4786</v>
      </c>
      <c r="L693" s="156"/>
    </row>
    <row r="694" ht="16.35" customHeight="1" spans="1:12">
      <c r="A694" s="153" t="s">
        <v>5625</v>
      </c>
      <c r="B694" s="153">
        <v>331</v>
      </c>
      <c r="C694" s="153" t="s">
        <v>5916</v>
      </c>
      <c r="D694" s="153" t="s">
        <v>4785</v>
      </c>
      <c r="E694" s="153" t="s">
        <v>4782</v>
      </c>
      <c r="F694" s="154">
        <v>1660.5</v>
      </c>
      <c r="G694" s="154">
        <v>0</v>
      </c>
      <c r="H694" s="154">
        <v>0</v>
      </c>
      <c r="I694" s="155">
        <f t="shared" si="20"/>
        <v>0</v>
      </c>
      <c r="J694" s="154">
        <f t="shared" si="21"/>
        <v>-1660.5</v>
      </c>
      <c r="K694" s="156" t="s">
        <v>4786</v>
      </c>
      <c r="L694" s="156"/>
    </row>
    <row r="695" ht="16.35" customHeight="1" spans="1:12">
      <c r="A695" s="153" t="s">
        <v>5625</v>
      </c>
      <c r="B695" s="153">
        <v>332</v>
      </c>
      <c r="C695" s="153" t="s">
        <v>5917</v>
      </c>
      <c r="D695" s="153" t="s">
        <v>4785</v>
      </c>
      <c r="E695" s="153" t="s">
        <v>4782</v>
      </c>
      <c r="F695" s="154">
        <v>1660.5</v>
      </c>
      <c r="G695" s="154">
        <v>0</v>
      </c>
      <c r="H695" s="154">
        <v>0</v>
      </c>
      <c r="I695" s="155">
        <f t="shared" si="20"/>
        <v>0</v>
      </c>
      <c r="J695" s="154">
        <f t="shared" si="21"/>
        <v>-1660.5</v>
      </c>
      <c r="K695" s="156" t="s">
        <v>4786</v>
      </c>
      <c r="L695" s="156"/>
    </row>
    <row r="696" ht="16.35" customHeight="1" spans="1:12">
      <c r="A696" s="153" t="s">
        <v>5625</v>
      </c>
      <c r="B696" s="153">
        <v>333</v>
      </c>
      <c r="C696" s="153" t="s">
        <v>5918</v>
      </c>
      <c r="D696" s="153" t="s">
        <v>4785</v>
      </c>
      <c r="E696" s="153" t="s">
        <v>4782</v>
      </c>
      <c r="F696" s="154">
        <v>16605</v>
      </c>
      <c r="G696" s="154">
        <v>0</v>
      </c>
      <c r="H696" s="154">
        <v>0</v>
      </c>
      <c r="I696" s="155">
        <f t="shared" si="20"/>
        <v>0</v>
      </c>
      <c r="J696" s="154">
        <f t="shared" si="21"/>
        <v>-16605</v>
      </c>
      <c r="K696" s="156" t="s">
        <v>4786</v>
      </c>
      <c r="L696" s="156"/>
    </row>
    <row r="697" ht="16.35" customHeight="1" spans="1:12">
      <c r="A697" s="153" t="s">
        <v>5625</v>
      </c>
      <c r="B697" s="153">
        <v>334</v>
      </c>
      <c r="C697" s="153" t="s">
        <v>4470</v>
      </c>
      <c r="D697" s="153" t="s">
        <v>4785</v>
      </c>
      <c r="E697" s="153" t="s">
        <v>4782</v>
      </c>
      <c r="F697" s="154">
        <v>66420</v>
      </c>
      <c r="G697" s="154">
        <v>0</v>
      </c>
      <c r="H697" s="154">
        <v>0</v>
      </c>
      <c r="I697" s="155">
        <f t="shared" si="20"/>
        <v>0</v>
      </c>
      <c r="J697" s="154">
        <f t="shared" si="21"/>
        <v>-66420</v>
      </c>
      <c r="K697" s="156" t="s">
        <v>4786</v>
      </c>
      <c r="L697" s="156"/>
    </row>
    <row r="698" ht="16.35" customHeight="1" spans="1:12">
      <c r="A698" s="153" t="s">
        <v>5625</v>
      </c>
      <c r="B698" s="153">
        <v>335</v>
      </c>
      <c r="C698" s="153" t="s">
        <v>5919</v>
      </c>
      <c r="D698" s="153" t="s">
        <v>4785</v>
      </c>
      <c r="E698" s="153" t="s">
        <v>4782</v>
      </c>
      <c r="F698" s="154">
        <v>66420</v>
      </c>
      <c r="G698" s="154">
        <v>0</v>
      </c>
      <c r="H698" s="154">
        <v>0</v>
      </c>
      <c r="I698" s="155">
        <f t="shared" si="20"/>
        <v>0</v>
      </c>
      <c r="J698" s="154">
        <f t="shared" si="21"/>
        <v>-66420</v>
      </c>
      <c r="K698" s="156" t="s">
        <v>4786</v>
      </c>
      <c r="L698" s="156"/>
    </row>
    <row r="699" ht="16.35" customHeight="1" spans="1:12">
      <c r="A699" s="153" t="s">
        <v>5625</v>
      </c>
      <c r="B699" s="153">
        <v>336</v>
      </c>
      <c r="C699" s="153" t="s">
        <v>5920</v>
      </c>
      <c r="D699" s="153" t="s">
        <v>4785</v>
      </c>
      <c r="E699" s="153" t="s">
        <v>4782</v>
      </c>
      <c r="F699" s="154">
        <v>66420</v>
      </c>
      <c r="G699" s="154">
        <v>0</v>
      </c>
      <c r="H699" s="154">
        <v>0</v>
      </c>
      <c r="I699" s="155">
        <f t="shared" si="20"/>
        <v>0</v>
      </c>
      <c r="J699" s="154">
        <f t="shared" si="21"/>
        <v>-66420</v>
      </c>
      <c r="K699" s="156" t="s">
        <v>4786</v>
      </c>
      <c r="L699" s="156"/>
    </row>
    <row r="700" ht="16.35" customHeight="1" spans="1:12">
      <c r="A700" s="153" t="s">
        <v>5625</v>
      </c>
      <c r="B700" s="153">
        <v>337</v>
      </c>
      <c r="C700" s="153" t="s">
        <v>5825</v>
      </c>
      <c r="D700" s="153" t="s">
        <v>4785</v>
      </c>
      <c r="E700" s="153" t="s">
        <v>4782</v>
      </c>
      <c r="F700" s="154">
        <v>66420</v>
      </c>
      <c r="G700" s="154">
        <v>0</v>
      </c>
      <c r="H700" s="154">
        <v>0</v>
      </c>
      <c r="I700" s="155">
        <f t="shared" si="20"/>
        <v>0</v>
      </c>
      <c r="J700" s="154">
        <f t="shared" si="21"/>
        <v>-66420</v>
      </c>
      <c r="K700" s="156" t="s">
        <v>4786</v>
      </c>
      <c r="L700" s="156"/>
    </row>
    <row r="701" ht="16.35" customHeight="1" spans="1:12">
      <c r="A701" s="153" t="s">
        <v>5625</v>
      </c>
      <c r="B701" s="153">
        <v>338</v>
      </c>
      <c r="C701" s="153" t="s">
        <v>5921</v>
      </c>
      <c r="D701" s="153" t="s">
        <v>4781</v>
      </c>
      <c r="E701" s="153" t="s">
        <v>4782</v>
      </c>
      <c r="F701" s="154">
        <v>66420</v>
      </c>
      <c r="G701" s="154">
        <v>0</v>
      </c>
      <c r="H701" s="154">
        <v>7847.38318965517</v>
      </c>
      <c r="I701" s="155">
        <f t="shared" si="20"/>
        <v>0.118147895056537</v>
      </c>
      <c r="J701" s="154">
        <f t="shared" si="21"/>
        <v>-58572.6168103448</v>
      </c>
      <c r="K701" s="156" t="s">
        <v>4694</v>
      </c>
      <c r="L701" s="156"/>
    </row>
    <row r="702" ht="16.35" customHeight="1" spans="1:12">
      <c r="A702" s="153" t="s">
        <v>5625</v>
      </c>
      <c r="B702" s="153">
        <v>339</v>
      </c>
      <c r="C702" s="153" t="s">
        <v>5922</v>
      </c>
      <c r="D702" s="153" t="s">
        <v>4781</v>
      </c>
      <c r="E702" s="153" t="s">
        <v>4782</v>
      </c>
      <c r="F702" s="154">
        <v>66420</v>
      </c>
      <c r="G702" s="154">
        <v>0</v>
      </c>
      <c r="H702" s="154">
        <v>147530.803965517</v>
      </c>
      <c r="I702" s="155">
        <f t="shared" si="20"/>
        <v>2.22118042706289</v>
      </c>
      <c r="J702" s="154">
        <f t="shared" si="21"/>
        <v>81110.8039655172</v>
      </c>
      <c r="K702" s="156" t="s">
        <v>4694</v>
      </c>
      <c r="L702" s="156"/>
    </row>
    <row r="703" ht="16.35" customHeight="1" spans="1:12">
      <c r="A703" s="153" t="s">
        <v>5625</v>
      </c>
      <c r="B703" s="153">
        <v>340</v>
      </c>
      <c r="C703" s="153" t="s">
        <v>5923</v>
      </c>
      <c r="D703" s="153" t="s">
        <v>4781</v>
      </c>
      <c r="E703" s="153" t="s">
        <v>4782</v>
      </c>
      <c r="F703" s="154">
        <v>66420</v>
      </c>
      <c r="G703" s="154">
        <v>0</v>
      </c>
      <c r="H703" s="154">
        <v>83182.2618103448</v>
      </c>
      <c r="I703" s="155">
        <f t="shared" si="20"/>
        <v>1.25236768759929</v>
      </c>
      <c r="J703" s="154">
        <f t="shared" si="21"/>
        <v>16762.2618103448</v>
      </c>
      <c r="K703" s="156" t="s">
        <v>4694</v>
      </c>
      <c r="L703" s="156"/>
    </row>
    <row r="704" ht="16.35" customHeight="1" spans="1:12">
      <c r="A704" s="153" t="s">
        <v>5625</v>
      </c>
      <c r="B704" s="153">
        <v>341</v>
      </c>
      <c r="C704" s="153" t="s">
        <v>5924</v>
      </c>
      <c r="D704" s="153" t="s">
        <v>4781</v>
      </c>
      <c r="E704" s="153" t="s">
        <v>4782</v>
      </c>
      <c r="F704" s="154">
        <v>66420</v>
      </c>
      <c r="G704" s="154">
        <v>0</v>
      </c>
      <c r="H704" s="154">
        <v>39236.9159482759</v>
      </c>
      <c r="I704" s="155">
        <f t="shared" si="20"/>
        <v>0.590739475282684</v>
      </c>
      <c r="J704" s="154">
        <f t="shared" si="21"/>
        <v>-27183.0840517241</v>
      </c>
      <c r="K704" s="156" t="s">
        <v>4694</v>
      </c>
      <c r="L704" s="156"/>
    </row>
    <row r="705" ht="16.35" customHeight="1" spans="1:12">
      <c r="A705" s="153" t="s">
        <v>5625</v>
      </c>
      <c r="B705" s="153">
        <v>342</v>
      </c>
      <c r="C705" s="153" t="s">
        <v>5925</v>
      </c>
      <c r="D705" s="153" t="s">
        <v>4781</v>
      </c>
      <c r="E705" s="153" t="s">
        <v>4782</v>
      </c>
      <c r="F705" s="154">
        <v>66420</v>
      </c>
      <c r="G705" s="154">
        <v>0</v>
      </c>
      <c r="H705" s="154">
        <v>53362.2056896552</v>
      </c>
      <c r="I705" s="155">
        <f t="shared" si="20"/>
        <v>0.80340568638445</v>
      </c>
      <c r="J705" s="154">
        <f t="shared" si="21"/>
        <v>-13057.7943103448</v>
      </c>
      <c r="K705" s="156" t="s">
        <v>4694</v>
      </c>
      <c r="L705" s="156"/>
    </row>
    <row r="706" ht="16.35" customHeight="1" spans="1:12">
      <c r="A706" s="153" t="s">
        <v>5625</v>
      </c>
      <c r="B706" s="153">
        <v>343</v>
      </c>
      <c r="C706" s="153" t="s">
        <v>5926</v>
      </c>
      <c r="D706" s="153" t="s">
        <v>4781</v>
      </c>
      <c r="E706" s="153" t="s">
        <v>4782</v>
      </c>
      <c r="F706" s="154">
        <v>66420</v>
      </c>
      <c r="G706" s="154">
        <v>0</v>
      </c>
      <c r="H706" s="154">
        <v>28250.5794827586</v>
      </c>
      <c r="I706" s="155">
        <f t="shared" si="20"/>
        <v>0.425332422203532</v>
      </c>
      <c r="J706" s="154">
        <f t="shared" si="21"/>
        <v>-38169.4205172414</v>
      </c>
      <c r="K706" s="156" t="s">
        <v>4694</v>
      </c>
      <c r="L706" s="156"/>
    </row>
    <row r="707" ht="16.35" customHeight="1" spans="1:12">
      <c r="A707" s="153" t="s">
        <v>5927</v>
      </c>
      <c r="B707" s="153"/>
      <c r="C707" s="153" t="s">
        <v>5928</v>
      </c>
      <c r="D707" s="153" t="s">
        <v>4781</v>
      </c>
      <c r="E707" s="153" t="s">
        <v>4782</v>
      </c>
      <c r="F707" s="154">
        <v>0</v>
      </c>
      <c r="G707" s="154">
        <v>65918.0187931034</v>
      </c>
      <c r="H707" s="154">
        <v>65918.0187931034</v>
      </c>
      <c r="I707" s="155">
        <f t="shared" si="20"/>
        <v>1</v>
      </c>
      <c r="J707" s="154">
        <f t="shared" si="21"/>
        <v>65918.0187931034</v>
      </c>
      <c r="K707" s="156" t="s">
        <v>4694</v>
      </c>
      <c r="L707" s="156"/>
    </row>
    <row r="708" ht="16.35" customHeight="1" spans="1:12">
      <c r="A708" s="153" t="s">
        <v>5927</v>
      </c>
      <c r="B708" s="153"/>
      <c r="C708" s="153" t="s">
        <v>5929</v>
      </c>
      <c r="D708" s="153" t="s">
        <v>4781</v>
      </c>
      <c r="E708" s="153" t="s">
        <v>4782</v>
      </c>
      <c r="F708" s="154">
        <v>0</v>
      </c>
      <c r="G708" s="154">
        <v>6277.90655172414</v>
      </c>
      <c r="H708" s="154">
        <v>6277.90655172414</v>
      </c>
      <c r="I708" s="155">
        <f t="shared" si="20"/>
        <v>1</v>
      </c>
      <c r="J708" s="154">
        <f t="shared" si="21"/>
        <v>6277.90655172414</v>
      </c>
      <c r="K708" s="156" t="s">
        <v>4694</v>
      </c>
      <c r="L708" s="156"/>
    </row>
    <row r="709" ht="16.35" customHeight="1" spans="1:12">
      <c r="A709" s="153" t="s">
        <v>5927</v>
      </c>
      <c r="B709" s="153"/>
      <c r="C709" s="153" t="s">
        <v>5930</v>
      </c>
      <c r="D709" s="153" t="s">
        <v>4781</v>
      </c>
      <c r="E709" s="153" t="s">
        <v>4782</v>
      </c>
      <c r="F709" s="154">
        <v>0</v>
      </c>
      <c r="G709" s="154">
        <v>10986.3364655172</v>
      </c>
      <c r="H709" s="154">
        <v>10986.3364655172</v>
      </c>
      <c r="I709" s="155">
        <f t="shared" si="20"/>
        <v>1</v>
      </c>
      <c r="J709" s="154">
        <f t="shared" si="21"/>
        <v>10986.3364655172</v>
      </c>
      <c r="K709" s="156" t="s">
        <v>4694</v>
      </c>
      <c r="L709" s="156"/>
    </row>
    <row r="710" ht="16.35" customHeight="1" spans="1:12">
      <c r="A710" s="153" t="s">
        <v>5927</v>
      </c>
      <c r="B710" s="153"/>
      <c r="C710" s="153" t="s">
        <v>5931</v>
      </c>
      <c r="D710" s="153" t="s">
        <v>4781</v>
      </c>
      <c r="E710" s="153" t="s">
        <v>4782</v>
      </c>
      <c r="F710" s="154">
        <v>0</v>
      </c>
      <c r="G710" s="154">
        <v>23542.1495689655</v>
      </c>
      <c r="H710" s="154">
        <v>23542.1495689655</v>
      </c>
      <c r="I710" s="155">
        <f t="shared" si="20"/>
        <v>1</v>
      </c>
      <c r="J710" s="154">
        <f t="shared" si="21"/>
        <v>23542.1495689655</v>
      </c>
      <c r="K710" s="156" t="s">
        <v>4694</v>
      </c>
      <c r="L710" s="156"/>
    </row>
    <row r="711" ht="16.35" customHeight="1" spans="1:12">
      <c r="A711" s="153" t="s">
        <v>5927</v>
      </c>
      <c r="B711" s="153"/>
      <c r="C711" s="153" t="s">
        <v>5932</v>
      </c>
      <c r="D711" s="153" t="s">
        <v>4781</v>
      </c>
      <c r="E711" s="153" t="s">
        <v>4782</v>
      </c>
      <c r="F711" s="154">
        <v>0</v>
      </c>
      <c r="G711" s="154">
        <v>40806.3925862069</v>
      </c>
      <c r="H711" s="154">
        <v>40806.3925862069</v>
      </c>
      <c r="I711" s="155">
        <f t="shared" si="20"/>
        <v>1</v>
      </c>
      <c r="J711" s="154">
        <f t="shared" si="21"/>
        <v>40806.3925862069</v>
      </c>
      <c r="K711" s="156" t="s">
        <v>4694</v>
      </c>
      <c r="L711" s="156"/>
    </row>
    <row r="712" ht="16.35" customHeight="1" spans="1:12">
      <c r="A712" s="153" t="s">
        <v>5927</v>
      </c>
      <c r="B712" s="153"/>
      <c r="C712" s="153" t="s">
        <v>5933</v>
      </c>
      <c r="D712" s="153" t="s">
        <v>4781</v>
      </c>
      <c r="E712" s="153" t="s">
        <v>4782</v>
      </c>
      <c r="F712" s="154">
        <v>0</v>
      </c>
      <c r="G712" s="154">
        <v>12555.8131034483</v>
      </c>
      <c r="H712" s="154">
        <v>12555.8131034483</v>
      </c>
      <c r="I712" s="155">
        <f t="shared" si="20"/>
        <v>1</v>
      </c>
      <c r="J712" s="154">
        <f t="shared" si="21"/>
        <v>12555.8131034483</v>
      </c>
      <c r="K712" s="156" t="s">
        <v>4694</v>
      </c>
      <c r="L712" s="156"/>
    </row>
    <row r="713" ht="16.35" customHeight="1" spans="1:12">
      <c r="A713" s="153" t="s">
        <v>5927</v>
      </c>
      <c r="B713" s="153"/>
      <c r="C713" s="153" t="s">
        <v>5934</v>
      </c>
      <c r="D713" s="153" t="s">
        <v>4781</v>
      </c>
      <c r="E713" s="153" t="s">
        <v>4782</v>
      </c>
      <c r="F713" s="154">
        <v>0</v>
      </c>
      <c r="G713" s="154">
        <v>58070.6356034483</v>
      </c>
      <c r="H713" s="154">
        <v>58070.6356034483</v>
      </c>
      <c r="I713" s="155">
        <f t="shared" si="20"/>
        <v>1</v>
      </c>
      <c r="J713" s="154">
        <f t="shared" si="21"/>
        <v>58070.6356034483</v>
      </c>
      <c r="K713" s="156" t="s">
        <v>4694</v>
      </c>
      <c r="L713" s="156"/>
    </row>
    <row r="714" ht="16.35" customHeight="1" spans="1:12">
      <c r="A714" s="153" t="s">
        <v>5927</v>
      </c>
      <c r="B714" s="153"/>
      <c r="C714" s="153" t="s">
        <v>5640</v>
      </c>
      <c r="D714" s="153" t="s">
        <v>4781</v>
      </c>
      <c r="E714" s="153" t="s">
        <v>4782</v>
      </c>
      <c r="F714" s="154">
        <v>0</v>
      </c>
      <c r="G714" s="154">
        <v>14125.2897413793</v>
      </c>
      <c r="H714" s="154">
        <v>14125.2897413793</v>
      </c>
      <c r="I714" s="155">
        <f t="shared" si="20"/>
        <v>1</v>
      </c>
      <c r="J714" s="154">
        <f t="shared" si="21"/>
        <v>14125.2897413793</v>
      </c>
      <c r="K714" s="156" t="s">
        <v>4694</v>
      </c>
      <c r="L714" s="156"/>
    </row>
    <row r="715" ht="16.35" customHeight="1" spans="1:12">
      <c r="A715" s="153" t="s">
        <v>5927</v>
      </c>
      <c r="B715" s="153"/>
      <c r="C715" s="153" t="s">
        <v>5935</v>
      </c>
      <c r="D715" s="153" t="s">
        <v>4781</v>
      </c>
      <c r="E715" s="153" t="s">
        <v>4782</v>
      </c>
      <c r="F715" s="154">
        <v>0</v>
      </c>
      <c r="G715" s="154">
        <v>6277.90655172414</v>
      </c>
      <c r="H715" s="154">
        <v>6277.90655172414</v>
      </c>
      <c r="I715" s="155">
        <f t="shared" si="20"/>
        <v>1</v>
      </c>
      <c r="J715" s="154">
        <f t="shared" si="21"/>
        <v>6277.90655172414</v>
      </c>
      <c r="K715" s="156" t="s">
        <v>4694</v>
      </c>
      <c r="L715" s="156"/>
    </row>
    <row r="716" ht="16.35" customHeight="1" spans="1:12">
      <c r="A716" s="153" t="s">
        <v>5927</v>
      </c>
      <c r="B716" s="153"/>
      <c r="C716" s="153" t="s">
        <v>5696</v>
      </c>
      <c r="D716" s="153" t="s">
        <v>4781</v>
      </c>
      <c r="E716" s="153" t="s">
        <v>4782</v>
      </c>
      <c r="F716" s="154">
        <v>0</v>
      </c>
      <c r="G716" s="154">
        <v>7847.38318965517</v>
      </c>
      <c r="H716" s="154">
        <v>7847.38318965517</v>
      </c>
      <c r="I716" s="155">
        <f t="shared" si="20"/>
        <v>1</v>
      </c>
      <c r="J716" s="154">
        <f t="shared" si="21"/>
        <v>7847.38318965517</v>
      </c>
      <c r="K716" s="156" t="s">
        <v>4694</v>
      </c>
      <c r="L716" s="156"/>
    </row>
    <row r="717" ht="16.35" customHeight="1" spans="1:12">
      <c r="A717" s="153" t="s">
        <v>5927</v>
      </c>
      <c r="B717" s="153"/>
      <c r="C717" s="153" t="s">
        <v>5806</v>
      </c>
      <c r="D717" s="153" t="s">
        <v>4781</v>
      </c>
      <c r="E717" s="153" t="s">
        <v>4782</v>
      </c>
      <c r="F717" s="154">
        <v>0</v>
      </c>
      <c r="G717" s="154">
        <v>7847.38318965517</v>
      </c>
      <c r="H717" s="154">
        <v>7847.38318965517</v>
      </c>
      <c r="I717" s="155">
        <f t="shared" si="20"/>
        <v>1</v>
      </c>
      <c r="J717" s="154">
        <f t="shared" si="21"/>
        <v>7847.38318965517</v>
      </c>
      <c r="K717" s="156" t="s">
        <v>4694</v>
      </c>
      <c r="L717" s="156"/>
    </row>
    <row r="718" ht="16.35" customHeight="1" spans="1:12">
      <c r="A718" s="153" t="s">
        <v>5927</v>
      </c>
      <c r="B718" s="153"/>
      <c r="C718" s="153" t="s">
        <v>5936</v>
      </c>
      <c r="D718" s="153" t="s">
        <v>4781</v>
      </c>
      <c r="E718" s="153" t="s">
        <v>4782</v>
      </c>
      <c r="F718" s="154">
        <v>0</v>
      </c>
      <c r="G718" s="154">
        <v>106724.41137931</v>
      </c>
      <c r="H718" s="154">
        <v>106724.41137931</v>
      </c>
      <c r="I718" s="155">
        <f t="shared" si="20"/>
        <v>1</v>
      </c>
      <c r="J718" s="154">
        <f t="shared" si="21"/>
        <v>106724.41137931</v>
      </c>
      <c r="K718" s="156" t="s">
        <v>4694</v>
      </c>
      <c r="L718" s="156"/>
    </row>
    <row r="719" ht="16.35" customHeight="1" spans="1:12">
      <c r="A719" s="153" t="s">
        <v>5927</v>
      </c>
      <c r="B719" s="153"/>
      <c r="C719" s="153" t="s">
        <v>5937</v>
      </c>
      <c r="D719" s="153" t="s">
        <v>4781</v>
      </c>
      <c r="E719" s="153" t="s">
        <v>4782</v>
      </c>
      <c r="F719" s="154">
        <v>0</v>
      </c>
      <c r="G719" s="154">
        <v>45514.8225</v>
      </c>
      <c r="H719" s="154">
        <v>45514.8225</v>
      </c>
      <c r="I719" s="155">
        <f t="shared" si="20"/>
        <v>1</v>
      </c>
      <c r="J719" s="154">
        <f t="shared" si="21"/>
        <v>45514.8225</v>
      </c>
      <c r="K719" s="156" t="s">
        <v>4694</v>
      </c>
      <c r="L719" s="156"/>
    </row>
    <row r="720" ht="16.35" customHeight="1" spans="1:12">
      <c r="A720" s="153" t="s">
        <v>5927</v>
      </c>
      <c r="B720" s="153"/>
      <c r="C720" s="153" t="s">
        <v>5938</v>
      </c>
      <c r="D720" s="153" t="s">
        <v>4781</v>
      </c>
      <c r="E720" s="153" t="s">
        <v>4782</v>
      </c>
      <c r="F720" s="154">
        <v>0</v>
      </c>
      <c r="G720" s="154">
        <v>25111.6262068965</v>
      </c>
      <c r="H720" s="154">
        <v>25111.6262068965</v>
      </c>
      <c r="I720" s="155">
        <f t="shared" si="20"/>
        <v>1</v>
      </c>
      <c r="J720" s="154">
        <f t="shared" si="21"/>
        <v>25111.6262068965</v>
      </c>
      <c r="K720" s="156" t="s">
        <v>4694</v>
      </c>
      <c r="L720" s="156"/>
    </row>
    <row r="721" ht="16.35" customHeight="1" spans="1:12">
      <c r="A721" s="153" t="s">
        <v>5927</v>
      </c>
      <c r="B721" s="153"/>
      <c r="C721" s="153" t="s">
        <v>5939</v>
      </c>
      <c r="D721" s="153" t="s">
        <v>4781</v>
      </c>
      <c r="E721" s="153" t="s">
        <v>4782</v>
      </c>
      <c r="F721" s="154">
        <v>0</v>
      </c>
      <c r="G721" s="154">
        <v>48653.7757758621</v>
      </c>
      <c r="H721" s="154">
        <v>48653.7757758621</v>
      </c>
      <c r="I721" s="155">
        <f t="shared" si="20"/>
        <v>1</v>
      </c>
      <c r="J721" s="154">
        <f t="shared" si="21"/>
        <v>48653.7757758621</v>
      </c>
      <c r="K721" s="156" t="s">
        <v>4694</v>
      </c>
      <c r="L721" s="156"/>
    </row>
    <row r="722" ht="16.35" customHeight="1" spans="1:12">
      <c r="A722" s="153" t="s">
        <v>5927</v>
      </c>
      <c r="B722" s="153"/>
      <c r="C722" s="153" t="s">
        <v>5940</v>
      </c>
      <c r="D722" s="153" t="s">
        <v>4781</v>
      </c>
      <c r="E722" s="153" t="s">
        <v>4782</v>
      </c>
      <c r="F722" s="154">
        <v>0</v>
      </c>
      <c r="G722" s="154">
        <v>7847.38318965517</v>
      </c>
      <c r="H722" s="154">
        <v>7847.38318965517</v>
      </c>
      <c r="I722" s="155">
        <f t="shared" si="20"/>
        <v>1</v>
      </c>
      <c r="J722" s="154">
        <f t="shared" si="21"/>
        <v>7847.38318965517</v>
      </c>
      <c r="K722" s="156" t="s">
        <v>4694</v>
      </c>
      <c r="L722" s="156"/>
    </row>
    <row r="723" ht="16.35" customHeight="1" spans="1:12">
      <c r="A723" s="153" t="s">
        <v>5927</v>
      </c>
      <c r="B723" s="153"/>
      <c r="C723" s="153" t="s">
        <v>5941</v>
      </c>
      <c r="D723" s="153" t="s">
        <v>4781</v>
      </c>
      <c r="E723" s="153" t="s">
        <v>4782</v>
      </c>
      <c r="F723" s="154">
        <v>0</v>
      </c>
      <c r="G723" s="154">
        <v>10986.3364655172</v>
      </c>
      <c r="H723" s="154">
        <v>10986.3364655172</v>
      </c>
      <c r="I723" s="155">
        <f t="shared" si="20"/>
        <v>1</v>
      </c>
      <c r="J723" s="154">
        <f t="shared" si="21"/>
        <v>10986.3364655172</v>
      </c>
      <c r="K723" s="156" t="s">
        <v>4694</v>
      </c>
      <c r="L723" s="156"/>
    </row>
    <row r="724" ht="16.35" customHeight="1" spans="1:12">
      <c r="A724" s="153" t="s">
        <v>5927</v>
      </c>
      <c r="B724" s="153"/>
      <c r="C724" s="153" t="s">
        <v>5942</v>
      </c>
      <c r="D724" s="153" t="s">
        <v>4781</v>
      </c>
      <c r="E724" s="153" t="s">
        <v>4782</v>
      </c>
      <c r="F724" s="154">
        <v>0</v>
      </c>
      <c r="G724" s="154">
        <v>6277.90655172414</v>
      </c>
      <c r="H724" s="154">
        <v>6277.90655172414</v>
      </c>
      <c r="I724" s="155">
        <f t="shared" si="20"/>
        <v>1</v>
      </c>
      <c r="J724" s="154">
        <f t="shared" si="21"/>
        <v>6277.90655172414</v>
      </c>
      <c r="K724" s="156" t="s">
        <v>4694</v>
      </c>
      <c r="L724" s="156"/>
    </row>
    <row r="725" ht="16.35" customHeight="1" spans="1:12">
      <c r="A725" s="153" t="s">
        <v>5927</v>
      </c>
      <c r="B725" s="153"/>
      <c r="C725" s="153" t="s">
        <v>5943</v>
      </c>
      <c r="D725" s="153" t="s">
        <v>4781</v>
      </c>
      <c r="E725" s="153" t="s">
        <v>4782</v>
      </c>
      <c r="F725" s="154">
        <v>0</v>
      </c>
      <c r="G725" s="154">
        <v>7847.38318965517</v>
      </c>
      <c r="H725" s="154">
        <v>7847.38318965517</v>
      </c>
      <c r="I725" s="155">
        <f t="shared" si="20"/>
        <v>1</v>
      </c>
      <c r="J725" s="154">
        <f t="shared" si="21"/>
        <v>7847.38318965517</v>
      </c>
      <c r="K725" s="156" t="s">
        <v>4694</v>
      </c>
      <c r="L725" s="156"/>
    </row>
    <row r="726" ht="16.35" customHeight="1" spans="1:12">
      <c r="A726" s="153" t="s">
        <v>5625</v>
      </c>
      <c r="B726" s="153"/>
      <c r="C726" s="153" t="s">
        <v>5944</v>
      </c>
      <c r="D726" s="153" t="s">
        <v>4781</v>
      </c>
      <c r="E726" s="153" t="s">
        <v>4790</v>
      </c>
      <c r="F726" s="154">
        <v>0</v>
      </c>
      <c r="G726" s="154">
        <v>25111.6262068965</v>
      </c>
      <c r="H726" s="154">
        <v>25111.6262068965</v>
      </c>
      <c r="I726" s="155">
        <f t="shared" si="20"/>
        <v>1</v>
      </c>
      <c r="J726" s="154">
        <f t="shared" si="21"/>
        <v>25111.6262068965</v>
      </c>
      <c r="K726" s="156" t="s">
        <v>5433</v>
      </c>
      <c r="L726" s="156" t="s">
        <v>5945</v>
      </c>
    </row>
    <row r="727" ht="16.35" customHeight="1" spans="1:12">
      <c r="A727" s="153" t="s">
        <v>5625</v>
      </c>
      <c r="B727" s="153"/>
      <c r="C727" s="153" t="s">
        <v>5946</v>
      </c>
      <c r="D727" s="153" t="s">
        <v>4781</v>
      </c>
      <c r="E727" s="153" t="s">
        <v>4790</v>
      </c>
      <c r="F727" s="154">
        <v>0</v>
      </c>
      <c r="G727" s="154">
        <v>18833.7196551724</v>
      </c>
      <c r="H727" s="154">
        <v>18833.7196551724</v>
      </c>
      <c r="I727" s="155">
        <f t="shared" si="20"/>
        <v>1</v>
      </c>
      <c r="J727" s="154">
        <f t="shared" si="21"/>
        <v>18833.7196551724</v>
      </c>
      <c r="K727" s="156" t="s">
        <v>5433</v>
      </c>
      <c r="L727" s="156" t="s">
        <v>5945</v>
      </c>
    </row>
    <row r="728" ht="16.35" customHeight="1" spans="1:12">
      <c r="A728" s="153" t="s">
        <v>5625</v>
      </c>
      <c r="B728" s="153"/>
      <c r="C728" s="153" t="s">
        <v>5947</v>
      </c>
      <c r="D728" s="153" t="s">
        <v>4781</v>
      </c>
      <c r="E728" s="153" t="s">
        <v>4790</v>
      </c>
      <c r="F728" s="154">
        <v>0</v>
      </c>
      <c r="G728" s="154">
        <v>7847.38318965517</v>
      </c>
      <c r="H728" s="154">
        <v>7847.38318965517</v>
      </c>
      <c r="I728" s="155">
        <f t="shared" si="20"/>
        <v>1</v>
      </c>
      <c r="J728" s="154">
        <f t="shared" si="21"/>
        <v>7847.38318965517</v>
      </c>
      <c r="K728" s="156" t="s">
        <v>5433</v>
      </c>
      <c r="L728" s="156" t="s">
        <v>5945</v>
      </c>
    </row>
    <row r="729" ht="16.35" customHeight="1" spans="1:12">
      <c r="A729" s="153" t="s">
        <v>5625</v>
      </c>
      <c r="B729" s="153"/>
      <c r="C729" s="153" t="s">
        <v>5948</v>
      </c>
      <c r="D729" s="153" t="s">
        <v>4781</v>
      </c>
      <c r="E729" s="153" t="s">
        <v>4790</v>
      </c>
      <c r="F729" s="154">
        <v>0</v>
      </c>
      <c r="G729" s="154">
        <v>18833.7196551724</v>
      </c>
      <c r="H729" s="154">
        <v>18833.7196551724</v>
      </c>
      <c r="I729" s="155">
        <f t="shared" si="20"/>
        <v>1</v>
      </c>
      <c r="J729" s="154">
        <f t="shared" si="21"/>
        <v>18833.7196551724</v>
      </c>
      <c r="K729" s="156" t="s">
        <v>5433</v>
      </c>
      <c r="L729" s="156" t="s">
        <v>5945</v>
      </c>
    </row>
    <row r="730" ht="16.35" customHeight="1" spans="1:12">
      <c r="A730" s="153" t="s">
        <v>5625</v>
      </c>
      <c r="B730" s="153"/>
      <c r="C730" s="153" t="s">
        <v>5949</v>
      </c>
      <c r="D730" s="153" t="s">
        <v>4781</v>
      </c>
      <c r="E730" s="153" t="s">
        <v>4790</v>
      </c>
      <c r="F730" s="154">
        <v>0</v>
      </c>
      <c r="G730" s="154">
        <v>14125.2897413793</v>
      </c>
      <c r="H730" s="154">
        <v>14125.2897413793</v>
      </c>
      <c r="I730" s="155">
        <f t="shared" si="20"/>
        <v>1</v>
      </c>
      <c r="J730" s="154">
        <f t="shared" si="21"/>
        <v>14125.2897413793</v>
      </c>
      <c r="K730" s="156" t="s">
        <v>5433</v>
      </c>
      <c r="L730" s="156" t="s">
        <v>5945</v>
      </c>
    </row>
    <row r="731" ht="16.35" customHeight="1" spans="1:12">
      <c r="A731" s="153" t="s">
        <v>5625</v>
      </c>
      <c r="B731" s="153"/>
      <c r="C731" s="153" t="s">
        <v>5950</v>
      </c>
      <c r="D731" s="153" t="s">
        <v>4781</v>
      </c>
      <c r="E731" s="153" t="s">
        <v>4790</v>
      </c>
      <c r="F731" s="154">
        <v>0</v>
      </c>
      <c r="G731" s="154">
        <v>86321.2150862069</v>
      </c>
      <c r="H731" s="154">
        <v>86321.2150862069</v>
      </c>
      <c r="I731" s="155">
        <f t="shared" si="20"/>
        <v>1</v>
      </c>
      <c r="J731" s="154">
        <f t="shared" si="21"/>
        <v>86321.2150862069</v>
      </c>
      <c r="K731" s="156" t="s">
        <v>5433</v>
      </c>
      <c r="L731" s="156" t="s">
        <v>5945</v>
      </c>
    </row>
    <row r="732" ht="16.35" customHeight="1" spans="1:12">
      <c r="A732" s="153" t="s">
        <v>5625</v>
      </c>
      <c r="B732" s="153"/>
      <c r="C732" s="153" t="s">
        <v>5951</v>
      </c>
      <c r="D732" s="153" t="s">
        <v>4781</v>
      </c>
      <c r="E732" s="153" t="s">
        <v>4790</v>
      </c>
      <c r="F732" s="154">
        <v>0</v>
      </c>
      <c r="G732" s="154">
        <v>18833.7196551724</v>
      </c>
      <c r="H732" s="154">
        <v>18833.7196551724</v>
      </c>
      <c r="I732" s="155">
        <f t="shared" si="20"/>
        <v>1</v>
      </c>
      <c r="J732" s="154">
        <f t="shared" si="21"/>
        <v>18833.7196551724</v>
      </c>
      <c r="K732" s="156" t="s">
        <v>5433</v>
      </c>
      <c r="L732" s="156" t="s">
        <v>5945</v>
      </c>
    </row>
    <row r="733" ht="16.35" customHeight="1" spans="1:12">
      <c r="A733" s="153" t="s">
        <v>5625</v>
      </c>
      <c r="B733" s="153"/>
      <c r="C733" s="153" t="s">
        <v>5952</v>
      </c>
      <c r="D733" s="153" t="s">
        <v>4781</v>
      </c>
      <c r="E733" s="153" t="s">
        <v>4790</v>
      </c>
      <c r="F733" s="154">
        <v>0</v>
      </c>
      <c r="G733" s="154">
        <v>23542.1495689655</v>
      </c>
      <c r="H733" s="154">
        <v>23542.1495689655</v>
      </c>
      <c r="I733" s="155">
        <f t="shared" si="20"/>
        <v>1</v>
      </c>
      <c r="J733" s="154">
        <f t="shared" si="21"/>
        <v>23542.1495689655</v>
      </c>
      <c r="K733" s="156" t="s">
        <v>5433</v>
      </c>
      <c r="L733" s="156" t="s">
        <v>5945</v>
      </c>
    </row>
    <row r="734" ht="16.35" customHeight="1" spans="1:12">
      <c r="A734" s="153" t="s">
        <v>5625</v>
      </c>
      <c r="B734" s="153"/>
      <c r="C734" s="153" t="s">
        <v>5953</v>
      </c>
      <c r="D734" s="153" t="s">
        <v>4781</v>
      </c>
      <c r="E734" s="153" t="s">
        <v>4790</v>
      </c>
      <c r="F734" s="154">
        <v>0</v>
      </c>
      <c r="G734" s="154">
        <v>7847.38318965517</v>
      </c>
      <c r="H734" s="154">
        <v>7847.38318965517</v>
      </c>
      <c r="I734" s="155">
        <f t="shared" si="20"/>
        <v>1</v>
      </c>
      <c r="J734" s="154">
        <f t="shared" si="21"/>
        <v>7847.38318965517</v>
      </c>
      <c r="K734" s="156" t="s">
        <v>5433</v>
      </c>
      <c r="L734" s="156" t="s">
        <v>5945</v>
      </c>
    </row>
    <row r="735" ht="16.35" customHeight="1" spans="1:12">
      <c r="A735" s="153" t="s">
        <v>5625</v>
      </c>
      <c r="B735" s="153"/>
      <c r="C735" s="153" t="s">
        <v>5954</v>
      </c>
      <c r="D735" s="153" t="s">
        <v>4781</v>
      </c>
      <c r="E735" s="153" t="s">
        <v>4790</v>
      </c>
      <c r="F735" s="154">
        <v>0</v>
      </c>
      <c r="G735" s="154">
        <v>61209.5888793103</v>
      </c>
      <c r="H735" s="154">
        <v>61209.5888793103</v>
      </c>
      <c r="I735" s="155">
        <f t="shared" si="20"/>
        <v>1</v>
      </c>
      <c r="J735" s="154">
        <f t="shared" si="21"/>
        <v>61209.5888793103</v>
      </c>
      <c r="K735" s="156" t="s">
        <v>5955</v>
      </c>
      <c r="L735" s="156" t="s">
        <v>5945</v>
      </c>
    </row>
    <row r="736" ht="16.35" customHeight="1" spans="1:12">
      <c r="A736" s="153" t="s">
        <v>5625</v>
      </c>
      <c r="B736" s="153"/>
      <c r="C736" s="153" t="s">
        <v>5956</v>
      </c>
      <c r="D736" s="153" t="s">
        <v>4781</v>
      </c>
      <c r="E736" s="153" t="s">
        <v>4790</v>
      </c>
      <c r="F736" s="154">
        <v>0</v>
      </c>
      <c r="G736" s="154">
        <v>31389.5327586207</v>
      </c>
      <c r="H736" s="154">
        <v>31389.5327586207</v>
      </c>
      <c r="I736" s="155">
        <f t="shared" si="20"/>
        <v>1</v>
      </c>
      <c r="J736" s="154">
        <f t="shared" si="21"/>
        <v>31389.5327586207</v>
      </c>
      <c r="K736" s="156" t="s">
        <v>5433</v>
      </c>
      <c r="L736" s="156" t="s">
        <v>5945</v>
      </c>
    </row>
    <row r="737" ht="16.35" customHeight="1" spans="1:12">
      <c r="A737" s="153" t="s">
        <v>5625</v>
      </c>
      <c r="B737" s="153"/>
      <c r="C737" s="153" t="s">
        <v>5957</v>
      </c>
      <c r="D737" s="153" t="s">
        <v>4781</v>
      </c>
      <c r="E737" s="153" t="s">
        <v>4790</v>
      </c>
      <c r="F737" s="154">
        <v>0</v>
      </c>
      <c r="G737" s="154">
        <v>25111.6262068965</v>
      </c>
      <c r="H737" s="154">
        <v>25111.6262068965</v>
      </c>
      <c r="I737" s="155">
        <f t="shared" si="20"/>
        <v>1</v>
      </c>
      <c r="J737" s="154">
        <f t="shared" si="21"/>
        <v>25111.6262068965</v>
      </c>
      <c r="K737" s="156" t="s">
        <v>5433</v>
      </c>
      <c r="L737" s="156" t="s">
        <v>5945</v>
      </c>
    </row>
    <row r="738" ht="16.35" customHeight="1" spans="1:12">
      <c r="A738" s="153" t="s">
        <v>5625</v>
      </c>
      <c r="B738" s="153"/>
      <c r="C738" s="153" t="s">
        <v>5958</v>
      </c>
      <c r="D738" s="153" t="s">
        <v>4781</v>
      </c>
      <c r="E738" s="153" t="s">
        <v>4790</v>
      </c>
      <c r="F738" s="154">
        <v>0</v>
      </c>
      <c r="G738" s="154">
        <v>15694.7663793103</v>
      </c>
      <c r="H738" s="154">
        <v>15694.7663793103</v>
      </c>
      <c r="I738" s="155">
        <f t="shared" si="20"/>
        <v>1</v>
      </c>
      <c r="J738" s="154">
        <f t="shared" si="21"/>
        <v>15694.7663793103</v>
      </c>
      <c r="K738" s="156" t="s">
        <v>5433</v>
      </c>
      <c r="L738" s="156" t="s">
        <v>5945</v>
      </c>
    </row>
    <row r="739" ht="16.35" customHeight="1" spans="1:12">
      <c r="A739" s="153" t="s">
        <v>5625</v>
      </c>
      <c r="B739" s="153"/>
      <c r="C739" s="153" t="s">
        <v>5959</v>
      </c>
      <c r="D739" s="153" t="s">
        <v>4781</v>
      </c>
      <c r="E739" s="153" t="s">
        <v>4790</v>
      </c>
      <c r="F739" s="154">
        <v>0</v>
      </c>
      <c r="G739" s="154">
        <v>18833.7196551724</v>
      </c>
      <c r="H739" s="154">
        <v>18833.7196551724</v>
      </c>
      <c r="I739" s="155">
        <f t="shared" si="20"/>
        <v>1</v>
      </c>
      <c r="J739" s="154">
        <f t="shared" si="21"/>
        <v>18833.7196551724</v>
      </c>
      <c r="K739" s="156" t="s">
        <v>5433</v>
      </c>
      <c r="L739" s="156" t="s">
        <v>5945</v>
      </c>
    </row>
    <row r="740" ht="16.35" customHeight="1" spans="1:12">
      <c r="A740" s="153" t="s">
        <v>5625</v>
      </c>
      <c r="B740" s="153"/>
      <c r="C740" s="153" t="s">
        <v>5885</v>
      </c>
      <c r="D740" s="153" t="s">
        <v>4781</v>
      </c>
      <c r="E740" s="153" t="s">
        <v>4790</v>
      </c>
      <c r="F740" s="154">
        <v>0</v>
      </c>
      <c r="G740" s="154">
        <v>75334.8786206896</v>
      </c>
      <c r="H740" s="154">
        <v>75334.8786206896</v>
      </c>
      <c r="I740" s="155">
        <f t="shared" si="20"/>
        <v>1</v>
      </c>
      <c r="J740" s="154">
        <f t="shared" si="21"/>
        <v>75334.8786206896</v>
      </c>
      <c r="K740" s="156" t="s">
        <v>5433</v>
      </c>
      <c r="L740" s="156" t="s">
        <v>5945</v>
      </c>
    </row>
    <row r="741" ht="16.35" customHeight="1" spans="1:12">
      <c r="A741" s="153" t="s">
        <v>5625</v>
      </c>
      <c r="B741" s="153"/>
      <c r="C741" s="153" t="s">
        <v>5960</v>
      </c>
      <c r="D741" s="153" t="s">
        <v>4781</v>
      </c>
      <c r="E741" s="153" t="s">
        <v>4790</v>
      </c>
      <c r="F741" s="154">
        <v>0</v>
      </c>
      <c r="G741" s="154">
        <v>18833.7196551724</v>
      </c>
      <c r="H741" s="154">
        <v>18833.7196551724</v>
      </c>
      <c r="I741" s="155">
        <f t="shared" si="20"/>
        <v>1</v>
      </c>
      <c r="J741" s="154">
        <f t="shared" si="21"/>
        <v>18833.7196551724</v>
      </c>
      <c r="K741" s="156" t="s">
        <v>5433</v>
      </c>
      <c r="L741" s="156" t="s">
        <v>5945</v>
      </c>
    </row>
    <row r="742" ht="16.35" customHeight="1" spans="1:12">
      <c r="A742" s="153" t="s">
        <v>5625</v>
      </c>
      <c r="B742" s="153"/>
      <c r="C742" s="153" t="s">
        <v>5961</v>
      </c>
      <c r="D742" s="153" t="s">
        <v>4781</v>
      </c>
      <c r="E742" s="153" t="s">
        <v>4790</v>
      </c>
      <c r="F742" s="154">
        <v>0</v>
      </c>
      <c r="G742" s="154">
        <v>83182.2618103448</v>
      </c>
      <c r="H742" s="154">
        <v>83182.2618103448</v>
      </c>
      <c r="I742" s="155">
        <f t="shared" si="20"/>
        <v>1</v>
      </c>
      <c r="J742" s="154">
        <f t="shared" si="21"/>
        <v>83182.2618103448</v>
      </c>
      <c r="K742" s="156" t="s">
        <v>5433</v>
      </c>
      <c r="L742" s="156" t="s">
        <v>5945</v>
      </c>
    </row>
    <row r="743" ht="16.35" customHeight="1" spans="1:12">
      <c r="A743" s="153" t="s">
        <v>5625</v>
      </c>
      <c r="B743" s="153"/>
      <c r="C743" s="153" t="s">
        <v>5962</v>
      </c>
      <c r="D743" s="153" t="s">
        <v>4781</v>
      </c>
      <c r="E743" s="153" t="s">
        <v>4790</v>
      </c>
      <c r="F743" s="154">
        <v>0</v>
      </c>
      <c r="G743" s="154">
        <v>34528.4860344828</v>
      </c>
      <c r="H743" s="154">
        <v>34528.4860344828</v>
      </c>
      <c r="I743" s="155">
        <f t="shared" si="20"/>
        <v>1</v>
      </c>
      <c r="J743" s="154">
        <f t="shared" si="21"/>
        <v>34528.4860344828</v>
      </c>
      <c r="K743" s="156" t="s">
        <v>5433</v>
      </c>
      <c r="L743" s="156" t="s">
        <v>5945</v>
      </c>
    </row>
    <row r="744" ht="16.35" customHeight="1" spans="1:12">
      <c r="A744" s="153" t="s">
        <v>5625</v>
      </c>
      <c r="B744" s="153"/>
      <c r="C744" s="153" t="s">
        <v>5963</v>
      </c>
      <c r="D744" s="153" t="s">
        <v>4781</v>
      </c>
      <c r="E744" s="153" t="s">
        <v>4790</v>
      </c>
      <c r="F744" s="154">
        <v>0</v>
      </c>
      <c r="G744" s="154">
        <v>18833.7196551724</v>
      </c>
      <c r="H744" s="154">
        <v>18833.7196551724</v>
      </c>
      <c r="I744" s="155">
        <f t="shared" si="20"/>
        <v>1</v>
      </c>
      <c r="J744" s="154">
        <f t="shared" si="21"/>
        <v>18833.7196551724</v>
      </c>
      <c r="K744" s="156" t="s">
        <v>5433</v>
      </c>
      <c r="L744" s="156" t="s">
        <v>5945</v>
      </c>
    </row>
    <row r="745" ht="16.35" customHeight="1" spans="1:12">
      <c r="A745" s="153" t="s">
        <v>5625</v>
      </c>
      <c r="B745" s="153"/>
      <c r="C745" s="153" t="s">
        <v>5964</v>
      </c>
      <c r="D745" s="153" t="s">
        <v>4781</v>
      </c>
      <c r="E745" s="153" t="s">
        <v>4790</v>
      </c>
      <c r="F745" s="154">
        <v>0</v>
      </c>
      <c r="G745" s="154">
        <v>54931.6823275862</v>
      </c>
      <c r="H745" s="154">
        <v>54931.6823275862</v>
      </c>
      <c r="I745" s="155">
        <f t="shared" si="20"/>
        <v>1</v>
      </c>
      <c r="J745" s="154">
        <f t="shared" si="21"/>
        <v>54931.6823275862</v>
      </c>
      <c r="K745" s="156" t="s">
        <v>5433</v>
      </c>
      <c r="L745" s="156" t="s">
        <v>5965</v>
      </c>
    </row>
    <row r="746" ht="16.35" customHeight="1" spans="1:12">
      <c r="A746" s="153" t="s">
        <v>5625</v>
      </c>
      <c r="B746" s="153"/>
      <c r="C746" s="153" t="s">
        <v>5966</v>
      </c>
      <c r="D746" s="153" t="s">
        <v>4781</v>
      </c>
      <c r="E746" s="153" t="s">
        <v>4790</v>
      </c>
      <c r="F746" s="154">
        <v>0</v>
      </c>
      <c r="G746" s="154">
        <v>21972.6729310345</v>
      </c>
      <c r="H746" s="154">
        <v>21972.6729310345</v>
      </c>
      <c r="I746" s="155">
        <f t="shared" si="20"/>
        <v>1</v>
      </c>
      <c r="J746" s="154">
        <f t="shared" si="21"/>
        <v>21972.6729310345</v>
      </c>
      <c r="K746" s="156" t="s">
        <v>5433</v>
      </c>
      <c r="L746" s="156" t="s">
        <v>5965</v>
      </c>
    </row>
    <row r="747" ht="16.35" customHeight="1" spans="1:12">
      <c r="A747" s="153" t="s">
        <v>5625</v>
      </c>
      <c r="B747" s="153"/>
      <c r="C747" s="153" t="s">
        <v>5967</v>
      </c>
      <c r="D747" s="153" t="s">
        <v>4781</v>
      </c>
      <c r="E747" s="153" t="s">
        <v>4790</v>
      </c>
      <c r="F747" s="154">
        <v>0</v>
      </c>
      <c r="G747" s="154">
        <v>14125.2897413793</v>
      </c>
      <c r="H747" s="154">
        <v>14125.2897413793</v>
      </c>
      <c r="I747" s="155">
        <f t="shared" si="20"/>
        <v>1</v>
      </c>
      <c r="J747" s="154">
        <f t="shared" si="21"/>
        <v>14125.2897413793</v>
      </c>
      <c r="K747" s="156" t="s">
        <v>5433</v>
      </c>
      <c r="L747" s="156" t="s">
        <v>5965</v>
      </c>
    </row>
    <row r="748" ht="16.35" customHeight="1" spans="1:12">
      <c r="A748" s="153" t="s">
        <v>5625</v>
      </c>
      <c r="B748" s="153"/>
      <c r="C748" s="153" t="s">
        <v>5968</v>
      </c>
      <c r="D748" s="153" t="s">
        <v>4781</v>
      </c>
      <c r="E748" s="153" t="s">
        <v>4790</v>
      </c>
      <c r="F748" s="154">
        <v>0</v>
      </c>
      <c r="G748" s="154">
        <v>65918.0187931034</v>
      </c>
      <c r="H748" s="154">
        <v>65918.0187931034</v>
      </c>
      <c r="I748" s="155">
        <f t="shared" si="20"/>
        <v>1</v>
      </c>
      <c r="J748" s="154">
        <f t="shared" si="21"/>
        <v>65918.0187931034</v>
      </c>
      <c r="K748" s="156" t="s">
        <v>5433</v>
      </c>
      <c r="L748" s="156" t="s">
        <v>5965</v>
      </c>
    </row>
    <row r="749" ht="16.35" customHeight="1" spans="1:12">
      <c r="A749" s="153" t="s">
        <v>5625</v>
      </c>
      <c r="B749" s="153"/>
      <c r="C749" s="153" t="s">
        <v>5969</v>
      </c>
      <c r="D749" s="153" t="s">
        <v>4781</v>
      </c>
      <c r="E749" s="153" t="s">
        <v>4790</v>
      </c>
      <c r="F749" s="154">
        <v>0</v>
      </c>
      <c r="G749" s="154">
        <v>86321.2150862069</v>
      </c>
      <c r="H749" s="154">
        <v>86321.2150862069</v>
      </c>
      <c r="I749" s="155">
        <f t="shared" ref="I749:I812" si="22">IF(F749=0,H749/G749,H749/F749)</f>
        <v>1</v>
      </c>
      <c r="J749" s="154">
        <f t="shared" si="21"/>
        <v>86321.2150862069</v>
      </c>
      <c r="K749" s="156" t="s">
        <v>5433</v>
      </c>
      <c r="L749" s="156" t="s">
        <v>5965</v>
      </c>
    </row>
    <row r="750" ht="16.35" customHeight="1" spans="1:12">
      <c r="A750" s="153" t="s">
        <v>5625</v>
      </c>
      <c r="B750" s="153"/>
      <c r="C750" s="153" t="s">
        <v>5970</v>
      </c>
      <c r="D750" s="153" t="s">
        <v>4781</v>
      </c>
      <c r="E750" s="153" t="s">
        <v>4790</v>
      </c>
      <c r="F750" s="154">
        <v>0</v>
      </c>
      <c r="G750" s="154">
        <v>6277.90655172414</v>
      </c>
      <c r="H750" s="154">
        <v>6277.90655172414</v>
      </c>
      <c r="I750" s="155">
        <f t="shared" si="22"/>
        <v>1</v>
      </c>
      <c r="J750" s="154">
        <f t="shared" si="21"/>
        <v>6277.90655172414</v>
      </c>
      <c r="K750" s="156" t="s">
        <v>5433</v>
      </c>
      <c r="L750" s="156" t="s">
        <v>5965</v>
      </c>
    </row>
    <row r="751" ht="16.35" customHeight="1" spans="1:12">
      <c r="A751" s="153" t="s">
        <v>5625</v>
      </c>
      <c r="B751" s="153"/>
      <c r="C751" s="153" t="s">
        <v>5971</v>
      </c>
      <c r="D751" s="153" t="s">
        <v>4781</v>
      </c>
      <c r="E751" s="153" t="s">
        <v>4790</v>
      </c>
      <c r="F751" s="154">
        <v>0</v>
      </c>
      <c r="G751" s="154">
        <v>17264.2430172414</v>
      </c>
      <c r="H751" s="154">
        <v>17264.2430172414</v>
      </c>
      <c r="I751" s="155">
        <f t="shared" si="22"/>
        <v>1</v>
      </c>
      <c r="J751" s="154">
        <f t="shared" si="21"/>
        <v>17264.2430172414</v>
      </c>
      <c r="K751" s="156" t="s">
        <v>5433</v>
      </c>
      <c r="L751" s="156" t="s">
        <v>5965</v>
      </c>
    </row>
    <row r="752" ht="16.35" customHeight="1" spans="1:12">
      <c r="A752" s="153" t="s">
        <v>5625</v>
      </c>
      <c r="B752" s="153"/>
      <c r="C752" s="153" t="s">
        <v>5972</v>
      </c>
      <c r="D752" s="153" t="s">
        <v>4781</v>
      </c>
      <c r="E752" s="153" t="s">
        <v>4790</v>
      </c>
      <c r="F752" s="154">
        <v>0</v>
      </c>
      <c r="G752" s="154">
        <v>31389.5327586207</v>
      </c>
      <c r="H752" s="154">
        <v>31389.5327586207</v>
      </c>
      <c r="I752" s="155">
        <f t="shared" si="22"/>
        <v>1</v>
      </c>
      <c r="J752" s="154">
        <f t="shared" si="21"/>
        <v>31389.5327586207</v>
      </c>
      <c r="K752" s="156" t="s">
        <v>5433</v>
      </c>
      <c r="L752" s="156" t="s">
        <v>5965</v>
      </c>
    </row>
    <row r="753" ht="16.35" customHeight="1" spans="1:12">
      <c r="A753" s="153" t="s">
        <v>5625</v>
      </c>
      <c r="B753" s="153"/>
      <c r="C753" s="153" t="s">
        <v>5721</v>
      </c>
      <c r="D753" s="153" t="s">
        <v>4781</v>
      </c>
      <c r="E753" s="153" t="s">
        <v>4790</v>
      </c>
      <c r="F753" s="154">
        <v>0</v>
      </c>
      <c r="G753" s="154">
        <v>25111.6262068965</v>
      </c>
      <c r="H753" s="154">
        <v>25111.6262068965</v>
      </c>
      <c r="I753" s="155">
        <f t="shared" si="22"/>
        <v>1</v>
      </c>
      <c r="J753" s="154">
        <f t="shared" si="21"/>
        <v>25111.6262068965</v>
      </c>
      <c r="K753" s="156" t="s">
        <v>5433</v>
      </c>
      <c r="L753" s="156" t="s">
        <v>5965</v>
      </c>
    </row>
    <row r="754" ht="16.35" customHeight="1" spans="1:12">
      <c r="A754" s="153" t="s">
        <v>5625</v>
      </c>
      <c r="B754" s="153"/>
      <c r="C754" s="153" t="s">
        <v>5973</v>
      </c>
      <c r="D754" s="153" t="s">
        <v>4781</v>
      </c>
      <c r="E754" s="153" t="s">
        <v>4790</v>
      </c>
      <c r="F754" s="154">
        <v>0</v>
      </c>
      <c r="G754" s="154">
        <v>15694.7663793103</v>
      </c>
      <c r="H754" s="154">
        <v>15694.7663793103</v>
      </c>
      <c r="I754" s="155">
        <f t="shared" si="22"/>
        <v>1</v>
      </c>
      <c r="J754" s="154">
        <f t="shared" si="21"/>
        <v>15694.7663793103</v>
      </c>
      <c r="K754" s="156" t="s">
        <v>5433</v>
      </c>
      <c r="L754" s="156" t="s">
        <v>5965</v>
      </c>
    </row>
    <row r="755" ht="16.35" customHeight="1" spans="1:12">
      <c r="A755" s="153" t="s">
        <v>5625</v>
      </c>
      <c r="B755" s="153"/>
      <c r="C755" s="153" t="s">
        <v>5974</v>
      </c>
      <c r="D755" s="153" t="s">
        <v>4781</v>
      </c>
      <c r="E755" s="153" t="s">
        <v>4790</v>
      </c>
      <c r="F755" s="154">
        <v>0</v>
      </c>
      <c r="G755" s="154">
        <v>10986.3364655172</v>
      </c>
      <c r="H755" s="154">
        <v>10986.3364655172</v>
      </c>
      <c r="I755" s="155">
        <f t="shared" si="22"/>
        <v>1</v>
      </c>
      <c r="J755" s="154">
        <f t="shared" si="21"/>
        <v>10986.3364655172</v>
      </c>
      <c r="K755" s="156" t="s">
        <v>5433</v>
      </c>
      <c r="L755" s="156" t="s">
        <v>5965</v>
      </c>
    </row>
    <row r="756" ht="16.35" customHeight="1" spans="1:12">
      <c r="A756" s="153" t="s">
        <v>5625</v>
      </c>
      <c r="B756" s="153"/>
      <c r="C756" s="153" t="s">
        <v>5975</v>
      </c>
      <c r="D756" s="153" t="s">
        <v>4781</v>
      </c>
      <c r="E756" s="153" t="s">
        <v>4790</v>
      </c>
      <c r="F756" s="154">
        <v>0</v>
      </c>
      <c r="G756" s="154">
        <v>18833.7196551724</v>
      </c>
      <c r="H756" s="154">
        <v>18833.7196551724</v>
      </c>
      <c r="I756" s="155">
        <f t="shared" si="22"/>
        <v>1</v>
      </c>
      <c r="J756" s="154">
        <f t="shared" si="21"/>
        <v>18833.7196551724</v>
      </c>
      <c r="K756" s="156" t="s">
        <v>5433</v>
      </c>
      <c r="L756" s="156" t="s">
        <v>5965</v>
      </c>
    </row>
    <row r="757" ht="16.35" customHeight="1" spans="1:12">
      <c r="A757" s="153" t="s">
        <v>5625</v>
      </c>
      <c r="B757" s="153"/>
      <c r="C757" s="153" t="s">
        <v>5976</v>
      </c>
      <c r="D757" s="153" t="s">
        <v>4781</v>
      </c>
      <c r="E757" s="153" t="s">
        <v>4790</v>
      </c>
      <c r="F757" s="154">
        <v>0</v>
      </c>
      <c r="G757" s="154">
        <v>53362.2056896552</v>
      </c>
      <c r="H757" s="154">
        <v>53362.2056896552</v>
      </c>
      <c r="I757" s="155">
        <f t="shared" si="22"/>
        <v>1</v>
      </c>
      <c r="J757" s="154">
        <f t="shared" si="21"/>
        <v>53362.2056896552</v>
      </c>
      <c r="K757" s="156" t="s">
        <v>5433</v>
      </c>
      <c r="L757" s="156" t="s">
        <v>5965</v>
      </c>
    </row>
    <row r="758" ht="16.35" customHeight="1" spans="1:12">
      <c r="A758" s="153" t="s">
        <v>5625</v>
      </c>
      <c r="B758" s="153"/>
      <c r="C758" s="153" t="s">
        <v>5977</v>
      </c>
      <c r="D758" s="153" t="s">
        <v>4781</v>
      </c>
      <c r="E758" s="153" t="s">
        <v>4790</v>
      </c>
      <c r="F758" s="154">
        <v>0</v>
      </c>
      <c r="G758" s="154">
        <v>75334.8786206896</v>
      </c>
      <c r="H758" s="154">
        <v>75334.8786206896</v>
      </c>
      <c r="I758" s="155">
        <f t="shared" si="22"/>
        <v>1</v>
      </c>
      <c r="J758" s="154">
        <f t="shared" si="21"/>
        <v>75334.8786206896</v>
      </c>
      <c r="K758" s="156" t="s">
        <v>5433</v>
      </c>
      <c r="L758" s="156" t="s">
        <v>5965</v>
      </c>
    </row>
    <row r="759" ht="16.35" customHeight="1" spans="1:12">
      <c r="A759" s="153" t="s">
        <v>5625</v>
      </c>
      <c r="B759" s="153"/>
      <c r="C759" s="153" t="s">
        <v>5978</v>
      </c>
      <c r="D759" s="153" t="s">
        <v>4781</v>
      </c>
      <c r="E759" s="153" t="s">
        <v>4790</v>
      </c>
      <c r="F759" s="154">
        <v>0</v>
      </c>
      <c r="G759" s="154">
        <v>7847.38318965517</v>
      </c>
      <c r="H759" s="154">
        <v>7847.38318965517</v>
      </c>
      <c r="I759" s="155">
        <f t="shared" si="22"/>
        <v>1</v>
      </c>
      <c r="J759" s="154">
        <f t="shared" si="21"/>
        <v>7847.38318965517</v>
      </c>
      <c r="K759" s="156" t="s">
        <v>5955</v>
      </c>
      <c r="L759" s="156"/>
    </row>
    <row r="760" ht="16.35" customHeight="1" spans="1:12">
      <c r="A760" s="153" t="s">
        <v>5625</v>
      </c>
      <c r="B760" s="153"/>
      <c r="C760" s="153" t="s">
        <v>5979</v>
      </c>
      <c r="D760" s="153" t="s">
        <v>4781</v>
      </c>
      <c r="E760" s="153" t="s">
        <v>4790</v>
      </c>
      <c r="F760" s="154">
        <v>0</v>
      </c>
      <c r="G760" s="154">
        <v>48653.7757758621</v>
      </c>
      <c r="H760" s="154">
        <v>48653.7757758621</v>
      </c>
      <c r="I760" s="155">
        <f t="shared" si="22"/>
        <v>1</v>
      </c>
      <c r="J760" s="154">
        <f t="shared" si="21"/>
        <v>48653.7757758621</v>
      </c>
      <c r="K760" s="156" t="s">
        <v>5433</v>
      </c>
      <c r="L760" s="156" t="s">
        <v>5980</v>
      </c>
    </row>
    <row r="761" ht="16.35" customHeight="1" spans="1:12">
      <c r="A761" s="153" t="s">
        <v>5625</v>
      </c>
      <c r="B761" s="153"/>
      <c r="C761" s="153" t="s">
        <v>5981</v>
      </c>
      <c r="D761" s="153" t="s">
        <v>4781</v>
      </c>
      <c r="E761" s="153" t="s">
        <v>4790</v>
      </c>
      <c r="F761" s="154">
        <v>0</v>
      </c>
      <c r="G761" s="154">
        <v>32959.01</v>
      </c>
      <c r="H761" s="154">
        <v>32959.01</v>
      </c>
      <c r="I761" s="155">
        <f t="shared" si="22"/>
        <v>1</v>
      </c>
      <c r="J761" s="154">
        <f t="shared" ref="J761:J814" si="23">H761-F761</f>
        <v>32959.01</v>
      </c>
      <c r="K761" s="156" t="s">
        <v>5433</v>
      </c>
      <c r="L761" s="156" t="s">
        <v>5982</v>
      </c>
    </row>
    <row r="762" ht="16.35" customHeight="1" spans="1:12">
      <c r="A762" s="153" t="s">
        <v>5625</v>
      </c>
      <c r="B762" s="153"/>
      <c r="C762" s="153" t="s">
        <v>5983</v>
      </c>
      <c r="D762" s="153" t="s">
        <v>4781</v>
      </c>
      <c r="E762" s="153" t="s">
        <v>4790</v>
      </c>
      <c r="F762" s="154">
        <v>0</v>
      </c>
      <c r="G762" s="154">
        <v>31389.53</v>
      </c>
      <c r="H762" s="154">
        <v>31389.53</v>
      </c>
      <c r="I762" s="155">
        <f t="shared" si="22"/>
        <v>1</v>
      </c>
      <c r="J762" s="154">
        <f t="shared" si="23"/>
        <v>31389.53</v>
      </c>
      <c r="K762" s="156" t="s">
        <v>5433</v>
      </c>
      <c r="L762" s="156" t="s">
        <v>5982</v>
      </c>
    </row>
    <row r="763" ht="16.35" customHeight="1" spans="1:12">
      <c r="A763" s="153" t="s">
        <v>5625</v>
      </c>
      <c r="B763" s="153"/>
      <c r="C763" s="153" t="s">
        <v>5984</v>
      </c>
      <c r="D763" s="153" t="s">
        <v>4781</v>
      </c>
      <c r="E763" s="153" t="s">
        <v>4790</v>
      </c>
      <c r="F763" s="154">
        <v>0</v>
      </c>
      <c r="G763" s="154">
        <v>37667.44</v>
      </c>
      <c r="H763" s="154">
        <v>37667.44</v>
      </c>
      <c r="I763" s="155">
        <f t="shared" si="22"/>
        <v>1</v>
      </c>
      <c r="J763" s="154">
        <f t="shared" si="23"/>
        <v>37667.44</v>
      </c>
      <c r="K763" s="156" t="s">
        <v>5433</v>
      </c>
      <c r="L763" s="156" t="s">
        <v>5982</v>
      </c>
    </row>
    <row r="764" ht="16.35" customHeight="1" spans="1:12">
      <c r="A764" s="153" t="s">
        <v>5625</v>
      </c>
      <c r="B764" s="153"/>
      <c r="C764" s="153" t="s">
        <v>5985</v>
      </c>
      <c r="D764" s="153" t="s">
        <v>4781</v>
      </c>
      <c r="E764" s="153" t="s">
        <v>4790</v>
      </c>
      <c r="F764" s="154">
        <v>0</v>
      </c>
      <c r="G764" s="154">
        <v>0</v>
      </c>
      <c r="H764" s="154">
        <v>0</v>
      </c>
      <c r="I764" s="155" t="e">
        <f t="shared" si="22"/>
        <v>#DIV/0!</v>
      </c>
      <c r="J764" s="154">
        <f t="shared" si="23"/>
        <v>0</v>
      </c>
      <c r="K764" s="156" t="s">
        <v>5433</v>
      </c>
      <c r="L764" s="156" t="s">
        <v>5982</v>
      </c>
    </row>
    <row r="765" ht="16.35" customHeight="1" spans="1:12">
      <c r="A765" s="153" t="s">
        <v>5625</v>
      </c>
      <c r="B765" s="153"/>
      <c r="C765" s="153" t="s">
        <v>5986</v>
      </c>
      <c r="D765" s="153" t="s">
        <v>4781</v>
      </c>
      <c r="E765" s="153" t="s">
        <v>4790</v>
      </c>
      <c r="F765" s="154">
        <v>0</v>
      </c>
      <c r="G765" s="154">
        <v>39236.92</v>
      </c>
      <c r="H765" s="154">
        <v>39236.92</v>
      </c>
      <c r="I765" s="155">
        <f t="shared" si="22"/>
        <v>1</v>
      </c>
      <c r="J765" s="154">
        <f t="shared" si="23"/>
        <v>39236.92</v>
      </c>
      <c r="K765" s="156" t="s">
        <v>5433</v>
      </c>
      <c r="L765" s="156" t="s">
        <v>5982</v>
      </c>
    </row>
    <row r="766" ht="16.35" customHeight="1" spans="1:12">
      <c r="A766" s="153" t="s">
        <v>5625</v>
      </c>
      <c r="B766" s="153"/>
      <c r="C766" s="153" t="s">
        <v>5987</v>
      </c>
      <c r="D766" s="153" t="s">
        <v>4781</v>
      </c>
      <c r="E766" s="153" t="s">
        <v>4790</v>
      </c>
      <c r="F766" s="154">
        <v>0</v>
      </c>
      <c r="G766" s="154">
        <v>105154.93</v>
      </c>
      <c r="H766" s="154">
        <v>105154.93</v>
      </c>
      <c r="I766" s="155">
        <f t="shared" si="22"/>
        <v>1</v>
      </c>
      <c r="J766" s="154">
        <f t="shared" si="23"/>
        <v>105154.93</v>
      </c>
      <c r="K766" s="156" t="s">
        <v>5433</v>
      </c>
      <c r="L766" s="156" t="s">
        <v>5982</v>
      </c>
    </row>
    <row r="767" ht="16.35" customHeight="1" spans="1:12">
      <c r="A767" s="153" t="s">
        <v>5625</v>
      </c>
      <c r="B767" s="153"/>
      <c r="C767" s="153" t="s">
        <v>5988</v>
      </c>
      <c r="D767" s="153" t="s">
        <v>4781</v>
      </c>
      <c r="E767" s="153" t="s">
        <v>4790</v>
      </c>
      <c r="F767" s="154">
        <v>0</v>
      </c>
      <c r="G767" s="154">
        <v>108293.89</v>
      </c>
      <c r="H767" s="154">
        <v>108293.89</v>
      </c>
      <c r="I767" s="155">
        <f t="shared" si="22"/>
        <v>1</v>
      </c>
      <c r="J767" s="154">
        <f t="shared" si="23"/>
        <v>108293.89</v>
      </c>
      <c r="K767" s="156" t="s">
        <v>5433</v>
      </c>
      <c r="L767" s="156" t="s">
        <v>5982</v>
      </c>
    </row>
    <row r="768" ht="16.35" customHeight="1" spans="1:12">
      <c r="A768" s="153" t="s">
        <v>5625</v>
      </c>
      <c r="B768" s="153"/>
      <c r="C768" s="153" t="s">
        <v>5989</v>
      </c>
      <c r="D768" s="153" t="s">
        <v>4781</v>
      </c>
      <c r="E768" s="153" t="s">
        <v>4790</v>
      </c>
      <c r="F768" s="154">
        <v>0</v>
      </c>
      <c r="G768" s="154">
        <v>7847.38</v>
      </c>
      <c r="H768" s="154">
        <v>7847.38</v>
      </c>
      <c r="I768" s="155">
        <f t="shared" si="22"/>
        <v>1</v>
      </c>
      <c r="J768" s="154">
        <f t="shared" si="23"/>
        <v>7847.38</v>
      </c>
      <c r="K768" s="156" t="s">
        <v>5433</v>
      </c>
      <c r="L768" s="156" t="s">
        <v>5982</v>
      </c>
    </row>
    <row r="769" ht="16.35" customHeight="1" spans="1:12">
      <c r="A769" s="153" t="s">
        <v>5625</v>
      </c>
      <c r="B769" s="153"/>
      <c r="C769" s="153" t="s">
        <v>5990</v>
      </c>
      <c r="D769" s="153" t="s">
        <v>4781</v>
      </c>
      <c r="E769" s="153" t="s">
        <v>4790</v>
      </c>
      <c r="F769" s="154">
        <v>0</v>
      </c>
      <c r="G769" s="154">
        <v>23542.15</v>
      </c>
      <c r="H769" s="154">
        <v>23542.15</v>
      </c>
      <c r="I769" s="155">
        <f t="shared" si="22"/>
        <v>1</v>
      </c>
      <c r="J769" s="154">
        <f t="shared" si="23"/>
        <v>23542.15</v>
      </c>
      <c r="K769" s="156" t="s">
        <v>5433</v>
      </c>
      <c r="L769" s="156" t="s">
        <v>5982</v>
      </c>
    </row>
    <row r="770" ht="16.35" customHeight="1" spans="1:12">
      <c r="A770" s="153" t="s">
        <v>5625</v>
      </c>
      <c r="B770" s="153"/>
      <c r="C770" s="153" t="s">
        <v>1764</v>
      </c>
      <c r="D770" s="153" t="s">
        <v>4781</v>
      </c>
      <c r="E770" s="153" t="s">
        <v>4790</v>
      </c>
      <c r="F770" s="154">
        <v>0</v>
      </c>
      <c r="G770" s="154">
        <v>54931.68</v>
      </c>
      <c r="H770" s="154">
        <v>54931.68</v>
      </c>
      <c r="I770" s="155">
        <f t="shared" si="22"/>
        <v>1</v>
      </c>
      <c r="J770" s="154">
        <f t="shared" si="23"/>
        <v>54931.68</v>
      </c>
      <c r="K770" s="156" t="s">
        <v>5433</v>
      </c>
      <c r="L770" s="156" t="s">
        <v>5991</v>
      </c>
    </row>
    <row r="771" ht="16.35" customHeight="1" spans="1:12">
      <c r="A771" s="153" t="s">
        <v>5625</v>
      </c>
      <c r="B771" s="153"/>
      <c r="C771" s="153" t="s">
        <v>5992</v>
      </c>
      <c r="D771" s="153" t="s">
        <v>4781</v>
      </c>
      <c r="E771" s="153" t="s">
        <v>4790</v>
      </c>
      <c r="F771" s="154">
        <v>0</v>
      </c>
      <c r="G771" s="154">
        <v>45514.82</v>
      </c>
      <c r="H771" s="154">
        <v>45514.82</v>
      </c>
      <c r="I771" s="155">
        <f t="shared" si="22"/>
        <v>1</v>
      </c>
      <c r="J771" s="154">
        <f t="shared" si="23"/>
        <v>45514.82</v>
      </c>
      <c r="K771" s="156" t="s">
        <v>5433</v>
      </c>
      <c r="L771" s="156" t="s">
        <v>5991</v>
      </c>
    </row>
    <row r="772" ht="16.35" customHeight="1" spans="1:12">
      <c r="A772" s="153" t="s">
        <v>5625</v>
      </c>
      <c r="B772" s="153"/>
      <c r="C772" s="153" t="s">
        <v>5993</v>
      </c>
      <c r="D772" s="153" t="s">
        <v>4781</v>
      </c>
      <c r="E772" s="153" t="s">
        <v>4790</v>
      </c>
      <c r="F772" s="154">
        <v>0</v>
      </c>
      <c r="G772" s="154">
        <v>25111.63</v>
      </c>
      <c r="H772" s="154">
        <v>25111.63</v>
      </c>
      <c r="I772" s="155">
        <f t="shared" si="22"/>
        <v>1</v>
      </c>
      <c r="J772" s="154">
        <f t="shared" si="23"/>
        <v>25111.63</v>
      </c>
      <c r="K772" s="156" t="s">
        <v>5433</v>
      </c>
      <c r="L772" s="156" t="s">
        <v>5991</v>
      </c>
    </row>
    <row r="773" ht="16.35" customHeight="1" spans="1:12">
      <c r="A773" s="153" t="s">
        <v>5625</v>
      </c>
      <c r="B773" s="153"/>
      <c r="C773" s="153" t="s">
        <v>5994</v>
      </c>
      <c r="D773" s="153" t="s">
        <v>4781</v>
      </c>
      <c r="E773" s="153" t="s">
        <v>4790</v>
      </c>
      <c r="F773" s="154">
        <v>0</v>
      </c>
      <c r="G773" s="154">
        <v>31389.53</v>
      </c>
      <c r="H773" s="154">
        <v>31389.53</v>
      </c>
      <c r="I773" s="155">
        <f t="shared" si="22"/>
        <v>1</v>
      </c>
      <c r="J773" s="154">
        <f t="shared" si="23"/>
        <v>31389.53</v>
      </c>
      <c r="K773" s="156" t="s">
        <v>5433</v>
      </c>
      <c r="L773" s="156" t="s">
        <v>5991</v>
      </c>
    </row>
    <row r="774" ht="16.35" customHeight="1" spans="1:12">
      <c r="A774" s="153" t="s">
        <v>5625</v>
      </c>
      <c r="B774" s="153"/>
      <c r="C774" s="153" t="s">
        <v>5995</v>
      </c>
      <c r="D774" s="153" t="s">
        <v>4781</v>
      </c>
      <c r="E774" s="153" t="s">
        <v>4790</v>
      </c>
      <c r="F774" s="154">
        <v>0</v>
      </c>
      <c r="G774" s="154">
        <v>31389.53</v>
      </c>
      <c r="H774" s="154">
        <v>31389.53</v>
      </c>
      <c r="I774" s="155">
        <f t="shared" si="22"/>
        <v>1</v>
      </c>
      <c r="J774" s="154">
        <f t="shared" si="23"/>
        <v>31389.53</v>
      </c>
      <c r="K774" s="156" t="s">
        <v>5433</v>
      </c>
      <c r="L774" s="156" t="s">
        <v>5991</v>
      </c>
    </row>
    <row r="775" ht="16.35" customHeight="1" spans="1:12">
      <c r="A775" s="153" t="s">
        <v>5625</v>
      </c>
      <c r="B775" s="153"/>
      <c r="C775" s="153" t="s">
        <v>5996</v>
      </c>
      <c r="D775" s="153" t="s">
        <v>4781</v>
      </c>
      <c r="E775" s="153" t="s">
        <v>4790</v>
      </c>
      <c r="F775" s="154">
        <v>0</v>
      </c>
      <c r="G775" s="154">
        <v>31389.53</v>
      </c>
      <c r="H775" s="154">
        <v>31389.53</v>
      </c>
      <c r="I775" s="155">
        <f t="shared" si="22"/>
        <v>1</v>
      </c>
      <c r="J775" s="154">
        <f t="shared" si="23"/>
        <v>31389.53</v>
      </c>
      <c r="K775" s="156" t="s">
        <v>5433</v>
      </c>
      <c r="L775" s="156" t="s">
        <v>5991</v>
      </c>
    </row>
    <row r="776" ht="16.35" customHeight="1" spans="1:12">
      <c r="A776" s="153" t="s">
        <v>5625</v>
      </c>
      <c r="B776" s="153"/>
      <c r="C776" s="153" t="s">
        <v>5997</v>
      </c>
      <c r="D776" s="153" t="s">
        <v>4781</v>
      </c>
      <c r="E776" s="153" t="s">
        <v>4790</v>
      </c>
      <c r="F776" s="154">
        <v>0</v>
      </c>
      <c r="G776" s="154">
        <v>21972.67</v>
      </c>
      <c r="H776" s="154">
        <v>21972.67</v>
      </c>
      <c r="I776" s="155">
        <f t="shared" si="22"/>
        <v>1</v>
      </c>
      <c r="J776" s="154">
        <f t="shared" si="23"/>
        <v>21972.67</v>
      </c>
      <c r="K776" s="156" t="s">
        <v>5433</v>
      </c>
      <c r="L776" s="156" t="s">
        <v>5991</v>
      </c>
    </row>
    <row r="777" ht="16.35" customHeight="1" spans="1:12">
      <c r="A777" s="153" t="s">
        <v>5625</v>
      </c>
      <c r="B777" s="153"/>
      <c r="C777" s="153" t="s">
        <v>5998</v>
      </c>
      <c r="D777" s="153" t="s">
        <v>4781</v>
      </c>
      <c r="E777" s="153" t="s">
        <v>4790</v>
      </c>
      <c r="F777" s="154">
        <v>0</v>
      </c>
      <c r="G777" s="154">
        <v>39236.92</v>
      </c>
      <c r="H777" s="154">
        <v>39236.92</v>
      </c>
      <c r="I777" s="155">
        <f t="shared" si="22"/>
        <v>1</v>
      </c>
      <c r="J777" s="154">
        <f t="shared" si="23"/>
        <v>39236.92</v>
      </c>
      <c r="K777" s="156" t="s">
        <v>5433</v>
      </c>
      <c r="L777" s="156" t="s">
        <v>5991</v>
      </c>
    </row>
    <row r="778" ht="16.35" customHeight="1" spans="1:12">
      <c r="A778" s="153" t="s">
        <v>5625</v>
      </c>
      <c r="B778" s="153"/>
      <c r="C778" s="153" t="s">
        <v>5999</v>
      </c>
      <c r="D778" s="153" t="s">
        <v>4781</v>
      </c>
      <c r="E778" s="153" t="s">
        <v>4790</v>
      </c>
      <c r="F778" s="154">
        <v>0</v>
      </c>
      <c r="G778" s="154">
        <v>29820.06</v>
      </c>
      <c r="H778" s="154">
        <v>29820.06</v>
      </c>
      <c r="I778" s="155">
        <f t="shared" si="22"/>
        <v>1</v>
      </c>
      <c r="J778" s="154">
        <f t="shared" si="23"/>
        <v>29820.06</v>
      </c>
      <c r="K778" s="156" t="s">
        <v>5433</v>
      </c>
      <c r="L778" s="156" t="s">
        <v>5991</v>
      </c>
    </row>
    <row r="779" ht="16.35" customHeight="1" spans="1:12">
      <c r="A779" s="153" t="s">
        <v>5625</v>
      </c>
      <c r="B779" s="153"/>
      <c r="C779" s="153" t="s">
        <v>6000</v>
      </c>
      <c r="D779" s="153" t="s">
        <v>4781</v>
      </c>
      <c r="E779" s="153" t="s">
        <v>4790</v>
      </c>
      <c r="F779" s="154">
        <v>0</v>
      </c>
      <c r="G779" s="154">
        <v>32959.01</v>
      </c>
      <c r="H779" s="154">
        <v>32959.01</v>
      </c>
      <c r="I779" s="155">
        <f t="shared" si="22"/>
        <v>1</v>
      </c>
      <c r="J779" s="154">
        <f t="shared" si="23"/>
        <v>32959.01</v>
      </c>
      <c r="K779" s="156" t="s">
        <v>5433</v>
      </c>
      <c r="L779" s="156" t="s">
        <v>5991</v>
      </c>
    </row>
    <row r="780" ht="16.35" customHeight="1" spans="1:12">
      <c r="A780" s="153" t="s">
        <v>5625</v>
      </c>
      <c r="B780" s="153"/>
      <c r="C780" s="153" t="s">
        <v>6001</v>
      </c>
      <c r="D780" s="153" t="s">
        <v>4781</v>
      </c>
      <c r="E780" s="153" t="s">
        <v>4790</v>
      </c>
      <c r="F780" s="154">
        <v>0</v>
      </c>
      <c r="G780" s="154">
        <v>28250.58</v>
      </c>
      <c r="H780" s="154">
        <v>28250.58</v>
      </c>
      <c r="I780" s="155">
        <f t="shared" si="22"/>
        <v>1</v>
      </c>
      <c r="J780" s="154">
        <f t="shared" si="23"/>
        <v>28250.58</v>
      </c>
      <c r="K780" s="156" t="s">
        <v>5433</v>
      </c>
      <c r="L780" s="156" t="s">
        <v>5991</v>
      </c>
    </row>
    <row r="781" ht="16.35" customHeight="1" spans="1:12">
      <c r="A781" s="153" t="s">
        <v>5625</v>
      </c>
      <c r="B781" s="153"/>
      <c r="C781" s="153" t="s">
        <v>6002</v>
      </c>
      <c r="D781" s="153" t="s">
        <v>4781</v>
      </c>
      <c r="E781" s="153" t="s">
        <v>4790</v>
      </c>
      <c r="F781" s="154">
        <v>0</v>
      </c>
      <c r="G781" s="154">
        <v>25111.63</v>
      </c>
      <c r="H781" s="154">
        <v>25111.63</v>
      </c>
      <c r="I781" s="155">
        <f t="shared" si="22"/>
        <v>1</v>
      </c>
      <c r="J781" s="154">
        <f t="shared" si="23"/>
        <v>25111.63</v>
      </c>
      <c r="K781" s="156" t="s">
        <v>5433</v>
      </c>
      <c r="L781" s="156" t="s">
        <v>5991</v>
      </c>
    </row>
    <row r="782" ht="16.35" customHeight="1" spans="1:12">
      <c r="A782" s="153" t="s">
        <v>5625</v>
      </c>
      <c r="B782" s="153"/>
      <c r="C782" s="153" t="s">
        <v>6003</v>
      </c>
      <c r="D782" s="153" t="s">
        <v>4781</v>
      </c>
      <c r="E782" s="153" t="s">
        <v>4790</v>
      </c>
      <c r="F782" s="154">
        <v>0</v>
      </c>
      <c r="G782" s="154">
        <v>31389.53</v>
      </c>
      <c r="H782" s="154">
        <v>31389.53</v>
      </c>
      <c r="I782" s="155">
        <f t="shared" si="22"/>
        <v>1</v>
      </c>
      <c r="J782" s="154">
        <f t="shared" si="23"/>
        <v>31389.53</v>
      </c>
      <c r="K782" s="156" t="s">
        <v>5433</v>
      </c>
      <c r="L782" s="156" t="s">
        <v>5991</v>
      </c>
    </row>
    <row r="783" ht="16.35" customHeight="1" spans="1:12">
      <c r="A783" s="153" t="s">
        <v>5625</v>
      </c>
      <c r="B783" s="153"/>
      <c r="C783" s="153" t="s">
        <v>6004</v>
      </c>
      <c r="D783" s="153" t="s">
        <v>4781</v>
      </c>
      <c r="E783" s="153" t="s">
        <v>4790</v>
      </c>
      <c r="F783" s="154">
        <v>0</v>
      </c>
      <c r="G783" s="154">
        <v>37667.44</v>
      </c>
      <c r="H783" s="154">
        <v>37667.44</v>
      </c>
      <c r="I783" s="155">
        <f t="shared" si="22"/>
        <v>1</v>
      </c>
      <c r="J783" s="154">
        <f t="shared" si="23"/>
        <v>37667.44</v>
      </c>
      <c r="K783" s="156" t="s">
        <v>5433</v>
      </c>
      <c r="L783" s="156" t="s">
        <v>5991</v>
      </c>
    </row>
    <row r="784" ht="16.35" customHeight="1" spans="1:12">
      <c r="A784" s="153" t="s">
        <v>5625</v>
      </c>
      <c r="B784" s="153"/>
      <c r="C784" s="153" t="s">
        <v>6005</v>
      </c>
      <c r="D784" s="153" t="s">
        <v>4781</v>
      </c>
      <c r="E784" s="153" t="s">
        <v>4790</v>
      </c>
      <c r="F784" s="154">
        <v>0</v>
      </c>
      <c r="G784" s="154">
        <v>37667.44</v>
      </c>
      <c r="H784" s="154">
        <v>37667.44</v>
      </c>
      <c r="I784" s="155">
        <f t="shared" si="22"/>
        <v>1</v>
      </c>
      <c r="J784" s="154">
        <f t="shared" si="23"/>
        <v>37667.44</v>
      </c>
      <c r="K784" s="156" t="s">
        <v>5433</v>
      </c>
      <c r="L784" s="156" t="s">
        <v>5991</v>
      </c>
    </row>
    <row r="785" ht="16.35" customHeight="1" spans="1:12">
      <c r="A785" s="153" t="s">
        <v>5625</v>
      </c>
      <c r="B785" s="153"/>
      <c r="C785" s="153" t="s">
        <v>5936</v>
      </c>
      <c r="D785" s="153" t="s">
        <v>4781</v>
      </c>
      <c r="E785" s="153" t="s">
        <v>4790</v>
      </c>
      <c r="F785" s="154">
        <v>0</v>
      </c>
      <c r="G785" s="154">
        <v>47084.3</v>
      </c>
      <c r="H785" s="154">
        <v>47084.3</v>
      </c>
      <c r="I785" s="155">
        <f t="shared" si="22"/>
        <v>1</v>
      </c>
      <c r="J785" s="154">
        <f t="shared" si="23"/>
        <v>47084.3</v>
      </c>
      <c r="K785" s="156" t="s">
        <v>5433</v>
      </c>
      <c r="L785" s="156" t="s">
        <v>5991</v>
      </c>
    </row>
    <row r="786" ht="16.35" customHeight="1" spans="1:12">
      <c r="A786" s="153" t="s">
        <v>5625</v>
      </c>
      <c r="B786" s="153"/>
      <c r="C786" s="153" t="s">
        <v>6006</v>
      </c>
      <c r="D786" s="153" t="s">
        <v>4781</v>
      </c>
      <c r="E786" s="153" t="s">
        <v>4790</v>
      </c>
      <c r="F786" s="154">
        <v>0</v>
      </c>
      <c r="G786" s="154">
        <v>15694.77</v>
      </c>
      <c r="H786" s="154">
        <v>15694.77</v>
      </c>
      <c r="I786" s="155">
        <f t="shared" si="22"/>
        <v>1</v>
      </c>
      <c r="J786" s="154">
        <f t="shared" si="23"/>
        <v>15694.77</v>
      </c>
      <c r="K786" s="156" t="s">
        <v>5433</v>
      </c>
      <c r="L786" s="156" t="s">
        <v>5991</v>
      </c>
    </row>
    <row r="787" ht="16.35" customHeight="1" spans="1:12">
      <c r="A787" s="153" t="s">
        <v>5625</v>
      </c>
      <c r="B787" s="153"/>
      <c r="C787" s="153" t="s">
        <v>6007</v>
      </c>
      <c r="D787" s="153" t="s">
        <v>4781</v>
      </c>
      <c r="E787" s="153" t="s">
        <v>4790</v>
      </c>
      <c r="F787" s="154">
        <v>0</v>
      </c>
      <c r="G787" s="154">
        <v>7847.38</v>
      </c>
      <c r="H787" s="154">
        <v>7847.38</v>
      </c>
      <c r="I787" s="155">
        <f t="shared" si="22"/>
        <v>1</v>
      </c>
      <c r="J787" s="154">
        <f t="shared" si="23"/>
        <v>7847.38</v>
      </c>
      <c r="K787" s="156" t="s">
        <v>5433</v>
      </c>
      <c r="L787" s="156" t="s">
        <v>5991</v>
      </c>
    </row>
    <row r="788" ht="16.35" customHeight="1" spans="1:12">
      <c r="A788" s="153" t="s">
        <v>5625</v>
      </c>
      <c r="B788" s="153"/>
      <c r="C788" s="153" t="s">
        <v>6008</v>
      </c>
      <c r="D788" s="153" t="s">
        <v>4781</v>
      </c>
      <c r="E788" s="153" t="s">
        <v>4790</v>
      </c>
      <c r="F788" s="154">
        <v>0</v>
      </c>
      <c r="G788" s="154">
        <v>7847.38</v>
      </c>
      <c r="H788" s="154">
        <v>7847.38</v>
      </c>
      <c r="I788" s="155">
        <f t="shared" si="22"/>
        <v>1</v>
      </c>
      <c r="J788" s="154">
        <f t="shared" si="23"/>
        <v>7847.38</v>
      </c>
      <c r="K788" s="156" t="s">
        <v>5433</v>
      </c>
      <c r="L788" s="156" t="s">
        <v>5991</v>
      </c>
    </row>
    <row r="789" ht="16.35" customHeight="1" spans="1:12">
      <c r="A789" s="153" t="s">
        <v>5625</v>
      </c>
      <c r="B789" s="153"/>
      <c r="C789" s="153" t="s">
        <v>6009</v>
      </c>
      <c r="D789" s="153" t="s">
        <v>4781</v>
      </c>
      <c r="E789" s="153" t="s">
        <v>4790</v>
      </c>
      <c r="F789" s="154">
        <v>0</v>
      </c>
      <c r="G789" s="154">
        <v>31389.53</v>
      </c>
      <c r="H789" s="154">
        <v>31389.53</v>
      </c>
      <c r="I789" s="155">
        <f t="shared" si="22"/>
        <v>1</v>
      </c>
      <c r="J789" s="154">
        <f t="shared" si="23"/>
        <v>31389.53</v>
      </c>
      <c r="K789" s="156" t="s">
        <v>5433</v>
      </c>
      <c r="L789" s="156" t="s">
        <v>5991</v>
      </c>
    </row>
    <row r="790" ht="16.35" customHeight="1" spans="1:12">
      <c r="A790" s="153" t="s">
        <v>5625</v>
      </c>
      <c r="B790" s="153"/>
      <c r="C790" s="153" t="s">
        <v>6010</v>
      </c>
      <c r="D790" s="153" t="s">
        <v>4781</v>
      </c>
      <c r="E790" s="153" t="s">
        <v>4790</v>
      </c>
      <c r="F790" s="154">
        <v>0</v>
      </c>
      <c r="G790" s="154">
        <v>7847.38</v>
      </c>
      <c r="H790" s="154">
        <v>7847.38</v>
      </c>
      <c r="I790" s="155">
        <f t="shared" si="22"/>
        <v>1</v>
      </c>
      <c r="J790" s="154">
        <f t="shared" si="23"/>
        <v>7847.38</v>
      </c>
      <c r="K790" s="156" t="s">
        <v>5433</v>
      </c>
      <c r="L790" s="156" t="s">
        <v>5991</v>
      </c>
    </row>
    <row r="791" ht="16.35" customHeight="1" spans="1:12">
      <c r="A791" s="153" t="s">
        <v>5625</v>
      </c>
      <c r="B791" s="153"/>
      <c r="C791" s="153" t="s">
        <v>6011</v>
      </c>
      <c r="D791" s="153" t="s">
        <v>4781</v>
      </c>
      <c r="E791" s="153" t="s">
        <v>4790</v>
      </c>
      <c r="F791" s="154">
        <v>0</v>
      </c>
      <c r="G791" s="154">
        <v>6277.91</v>
      </c>
      <c r="H791" s="154">
        <v>6277.91</v>
      </c>
      <c r="I791" s="155">
        <f t="shared" si="22"/>
        <v>1</v>
      </c>
      <c r="J791" s="154">
        <f t="shared" si="23"/>
        <v>6277.91</v>
      </c>
      <c r="K791" s="156" t="s">
        <v>5433</v>
      </c>
      <c r="L791" s="156" t="s">
        <v>5991</v>
      </c>
    </row>
    <row r="792" ht="16.35" customHeight="1" spans="1:12">
      <c r="A792" s="153" t="s">
        <v>5625</v>
      </c>
      <c r="B792" s="153"/>
      <c r="C792" s="153" t="s">
        <v>6012</v>
      </c>
      <c r="D792" s="153" t="s">
        <v>4781</v>
      </c>
      <c r="E792" s="153" t="s">
        <v>4790</v>
      </c>
      <c r="F792" s="154">
        <v>0</v>
      </c>
      <c r="G792" s="154">
        <v>7847.38</v>
      </c>
      <c r="H792" s="154">
        <v>7847.38</v>
      </c>
      <c r="I792" s="155">
        <f t="shared" si="22"/>
        <v>1</v>
      </c>
      <c r="J792" s="154">
        <f t="shared" si="23"/>
        <v>7847.38</v>
      </c>
      <c r="K792" s="156" t="s">
        <v>5433</v>
      </c>
      <c r="L792" s="156" t="s">
        <v>5991</v>
      </c>
    </row>
    <row r="793" ht="16.35" customHeight="1" spans="1:12">
      <c r="A793" s="153" t="s">
        <v>5625</v>
      </c>
      <c r="B793" s="153"/>
      <c r="C793" s="153" t="s">
        <v>4957</v>
      </c>
      <c r="D793" s="153" t="s">
        <v>4781</v>
      </c>
      <c r="E793" s="153" t="s">
        <v>4790</v>
      </c>
      <c r="F793" s="154">
        <v>0</v>
      </c>
      <c r="G793" s="154">
        <v>17264.24</v>
      </c>
      <c r="H793" s="154">
        <v>17264.24</v>
      </c>
      <c r="I793" s="155">
        <f t="shared" si="22"/>
        <v>1</v>
      </c>
      <c r="J793" s="154">
        <f t="shared" si="23"/>
        <v>17264.24</v>
      </c>
      <c r="K793" s="156" t="s">
        <v>5433</v>
      </c>
      <c r="L793" s="156" t="s">
        <v>5991</v>
      </c>
    </row>
    <row r="794" ht="16.35" customHeight="1" spans="1:12">
      <c r="A794" s="153" t="s">
        <v>5625</v>
      </c>
      <c r="B794" s="153"/>
      <c r="C794" s="153" t="s">
        <v>6013</v>
      </c>
      <c r="D794" s="153" t="s">
        <v>4781</v>
      </c>
      <c r="E794" s="153" t="s">
        <v>4790</v>
      </c>
      <c r="F794" s="154">
        <v>0</v>
      </c>
      <c r="G794" s="154">
        <v>14125.29</v>
      </c>
      <c r="H794" s="154">
        <v>14125.29</v>
      </c>
      <c r="I794" s="155">
        <f t="shared" si="22"/>
        <v>1</v>
      </c>
      <c r="J794" s="154">
        <f t="shared" si="23"/>
        <v>14125.29</v>
      </c>
      <c r="K794" s="156" t="s">
        <v>5433</v>
      </c>
      <c r="L794" s="156" t="s">
        <v>5991</v>
      </c>
    </row>
    <row r="795" ht="16.35" customHeight="1" spans="1:12">
      <c r="A795" s="153" t="s">
        <v>5625</v>
      </c>
      <c r="B795" s="153"/>
      <c r="C795" s="153" t="s">
        <v>6014</v>
      </c>
      <c r="D795" s="153" t="s">
        <v>4781</v>
      </c>
      <c r="E795" s="153" t="s">
        <v>4790</v>
      </c>
      <c r="F795" s="154">
        <v>0</v>
      </c>
      <c r="G795" s="154">
        <v>31389.53</v>
      </c>
      <c r="H795" s="154">
        <v>31389.53</v>
      </c>
      <c r="I795" s="155">
        <f t="shared" si="22"/>
        <v>1</v>
      </c>
      <c r="J795" s="154">
        <f t="shared" si="23"/>
        <v>31389.53</v>
      </c>
      <c r="K795" s="156" t="s">
        <v>5433</v>
      </c>
      <c r="L795" s="156" t="s">
        <v>5991</v>
      </c>
    </row>
    <row r="796" ht="16.35" customHeight="1" spans="1:12">
      <c r="A796" s="153" t="s">
        <v>5625</v>
      </c>
      <c r="B796" s="153"/>
      <c r="C796" s="153" t="s">
        <v>6015</v>
      </c>
      <c r="D796" s="153" t="s">
        <v>4781</v>
      </c>
      <c r="E796" s="153" t="s">
        <v>4790</v>
      </c>
      <c r="F796" s="154">
        <v>0</v>
      </c>
      <c r="G796" s="154">
        <v>40806.39</v>
      </c>
      <c r="H796" s="154">
        <v>40806.39</v>
      </c>
      <c r="I796" s="155">
        <f t="shared" si="22"/>
        <v>1</v>
      </c>
      <c r="J796" s="154">
        <f t="shared" si="23"/>
        <v>40806.39</v>
      </c>
      <c r="K796" s="156" t="s">
        <v>5433</v>
      </c>
      <c r="L796" s="156" t="s">
        <v>5991</v>
      </c>
    </row>
    <row r="797" ht="16.35" customHeight="1" spans="1:12">
      <c r="A797" s="153" t="s">
        <v>5625</v>
      </c>
      <c r="B797" s="153"/>
      <c r="C797" s="153" t="s">
        <v>6016</v>
      </c>
      <c r="D797" s="153" t="s">
        <v>4781</v>
      </c>
      <c r="E797" s="153" t="s">
        <v>4790</v>
      </c>
      <c r="F797" s="154">
        <v>0</v>
      </c>
      <c r="G797" s="154">
        <v>37667.44</v>
      </c>
      <c r="H797" s="154">
        <v>37667.44</v>
      </c>
      <c r="I797" s="155">
        <f t="shared" si="22"/>
        <v>1</v>
      </c>
      <c r="J797" s="154">
        <f t="shared" si="23"/>
        <v>37667.44</v>
      </c>
      <c r="K797" s="156" t="s">
        <v>5433</v>
      </c>
      <c r="L797" s="156" t="s">
        <v>5991</v>
      </c>
    </row>
    <row r="798" ht="16.35" customHeight="1" spans="1:12">
      <c r="A798" s="153" t="s">
        <v>5625</v>
      </c>
      <c r="B798" s="153"/>
      <c r="C798" s="153" t="s">
        <v>6017</v>
      </c>
      <c r="D798" s="153" t="s">
        <v>4781</v>
      </c>
      <c r="E798" s="153" t="s">
        <v>4790</v>
      </c>
      <c r="F798" s="154">
        <v>0</v>
      </c>
      <c r="G798" s="154">
        <v>53362.21</v>
      </c>
      <c r="H798" s="154">
        <v>53362.21</v>
      </c>
      <c r="I798" s="155">
        <f t="shared" si="22"/>
        <v>1</v>
      </c>
      <c r="J798" s="154">
        <f t="shared" si="23"/>
        <v>53362.21</v>
      </c>
      <c r="K798" s="156" t="s">
        <v>5433</v>
      </c>
      <c r="L798" s="156" t="s">
        <v>5991</v>
      </c>
    </row>
    <row r="799" ht="16.35" customHeight="1" spans="1:12">
      <c r="A799" s="153" t="s">
        <v>5625</v>
      </c>
      <c r="B799" s="153"/>
      <c r="C799" s="153" t="s">
        <v>6018</v>
      </c>
      <c r="D799" s="153" t="s">
        <v>4781</v>
      </c>
      <c r="E799" s="153" t="s">
        <v>4790</v>
      </c>
      <c r="F799" s="154">
        <v>0</v>
      </c>
      <c r="G799" s="154">
        <v>56501.16</v>
      </c>
      <c r="H799" s="154">
        <v>56501.16</v>
      </c>
      <c r="I799" s="155">
        <f t="shared" si="22"/>
        <v>1</v>
      </c>
      <c r="J799" s="154">
        <f t="shared" si="23"/>
        <v>56501.16</v>
      </c>
      <c r="K799" s="156" t="s">
        <v>5433</v>
      </c>
      <c r="L799" s="156" t="s">
        <v>5991</v>
      </c>
    </row>
    <row r="800" ht="16.35" customHeight="1" spans="1:12">
      <c r="A800" s="153" t="s">
        <v>5625</v>
      </c>
      <c r="B800" s="153"/>
      <c r="C800" s="153" t="s">
        <v>6019</v>
      </c>
      <c r="D800" s="153" t="s">
        <v>4781</v>
      </c>
      <c r="E800" s="153" t="s">
        <v>4790</v>
      </c>
      <c r="F800" s="154">
        <v>0</v>
      </c>
      <c r="G800" s="154">
        <v>29820.06</v>
      </c>
      <c r="H800" s="154">
        <v>29820.06</v>
      </c>
      <c r="I800" s="155">
        <f t="shared" si="22"/>
        <v>1</v>
      </c>
      <c r="J800" s="154">
        <f t="shared" si="23"/>
        <v>29820.06</v>
      </c>
      <c r="K800" s="156" t="s">
        <v>5433</v>
      </c>
      <c r="L800" s="156" t="s">
        <v>5991</v>
      </c>
    </row>
    <row r="801" ht="16.35" customHeight="1" spans="1:12">
      <c r="A801" s="153" t="s">
        <v>5625</v>
      </c>
      <c r="B801" s="153"/>
      <c r="C801" s="153" t="s">
        <v>6020</v>
      </c>
      <c r="D801" s="153" t="s">
        <v>4781</v>
      </c>
      <c r="E801" s="153" t="s">
        <v>4790</v>
      </c>
      <c r="F801" s="154">
        <v>0</v>
      </c>
      <c r="G801" s="154">
        <v>15694.77</v>
      </c>
      <c r="H801" s="154">
        <v>15694.77</v>
      </c>
      <c r="I801" s="155">
        <f t="shared" si="22"/>
        <v>1</v>
      </c>
      <c r="J801" s="154">
        <f t="shared" si="23"/>
        <v>15694.77</v>
      </c>
      <c r="K801" s="156" t="s">
        <v>5433</v>
      </c>
      <c r="L801" s="156" t="s">
        <v>5991</v>
      </c>
    </row>
    <row r="802" ht="16.35" customHeight="1" spans="1:12">
      <c r="A802" s="153" t="s">
        <v>5625</v>
      </c>
      <c r="B802" s="153"/>
      <c r="C802" s="153" t="s">
        <v>6021</v>
      </c>
      <c r="D802" s="153" t="s">
        <v>4781</v>
      </c>
      <c r="E802" s="153" t="s">
        <v>4790</v>
      </c>
      <c r="F802" s="154">
        <v>0</v>
      </c>
      <c r="G802" s="154">
        <v>7847.38</v>
      </c>
      <c r="H802" s="154">
        <v>7847.38</v>
      </c>
      <c r="I802" s="155">
        <f t="shared" si="22"/>
        <v>1</v>
      </c>
      <c r="J802" s="154">
        <f t="shared" si="23"/>
        <v>7847.38</v>
      </c>
      <c r="K802" s="156" t="s">
        <v>5433</v>
      </c>
      <c r="L802" s="156" t="s">
        <v>5991</v>
      </c>
    </row>
    <row r="803" ht="16.35" customHeight="1" spans="1:12">
      <c r="A803" s="153" t="s">
        <v>5625</v>
      </c>
      <c r="B803" s="153"/>
      <c r="C803" s="153" t="s">
        <v>6022</v>
      </c>
      <c r="D803" s="153" t="s">
        <v>4781</v>
      </c>
      <c r="E803" s="153" t="s">
        <v>4790</v>
      </c>
      <c r="F803" s="154">
        <v>0</v>
      </c>
      <c r="G803" s="154">
        <v>15694.77</v>
      </c>
      <c r="H803" s="154">
        <v>15694.77</v>
      </c>
      <c r="I803" s="155">
        <f t="shared" si="22"/>
        <v>1</v>
      </c>
      <c r="J803" s="154">
        <f t="shared" si="23"/>
        <v>15694.77</v>
      </c>
      <c r="K803" s="156" t="s">
        <v>5433</v>
      </c>
      <c r="L803" s="156" t="s">
        <v>5991</v>
      </c>
    </row>
    <row r="804" ht="16.35" customHeight="1" spans="1:12">
      <c r="A804" s="153" t="s">
        <v>5625</v>
      </c>
      <c r="B804" s="153"/>
      <c r="C804" s="153" t="s">
        <v>6023</v>
      </c>
      <c r="D804" s="153" t="s">
        <v>4781</v>
      </c>
      <c r="E804" s="153" t="s">
        <v>4790</v>
      </c>
      <c r="F804" s="154">
        <v>0</v>
      </c>
      <c r="G804" s="154">
        <v>14125.29</v>
      </c>
      <c r="H804" s="154">
        <v>14125.29</v>
      </c>
      <c r="I804" s="155">
        <f t="shared" si="22"/>
        <v>1</v>
      </c>
      <c r="J804" s="154">
        <f t="shared" si="23"/>
        <v>14125.29</v>
      </c>
      <c r="K804" s="156" t="s">
        <v>5433</v>
      </c>
      <c r="L804" s="156" t="s">
        <v>5991</v>
      </c>
    </row>
    <row r="805" ht="16.35" customHeight="1" spans="1:12">
      <c r="A805" s="153" t="s">
        <v>5625</v>
      </c>
      <c r="B805" s="153"/>
      <c r="C805" s="153" t="s">
        <v>6024</v>
      </c>
      <c r="D805" s="153" t="s">
        <v>4781</v>
      </c>
      <c r="E805" s="153" t="s">
        <v>4790</v>
      </c>
      <c r="F805" s="154">
        <v>0</v>
      </c>
      <c r="G805" s="154">
        <v>45514.82</v>
      </c>
      <c r="H805" s="154">
        <v>45514.82</v>
      </c>
      <c r="I805" s="155">
        <f t="shared" si="22"/>
        <v>1</v>
      </c>
      <c r="J805" s="154">
        <f t="shared" si="23"/>
        <v>45514.82</v>
      </c>
      <c r="K805" s="156" t="s">
        <v>5433</v>
      </c>
      <c r="L805" s="156" t="s">
        <v>5991</v>
      </c>
    </row>
    <row r="806" ht="16.35" customHeight="1" spans="1:12">
      <c r="A806" s="153" t="s">
        <v>5625</v>
      </c>
      <c r="B806" s="153"/>
      <c r="C806" s="153" t="s">
        <v>6025</v>
      </c>
      <c r="D806" s="153" t="s">
        <v>4781</v>
      </c>
      <c r="E806" s="153" t="s">
        <v>4790</v>
      </c>
      <c r="F806" s="154">
        <v>0</v>
      </c>
      <c r="G806" s="154">
        <v>12555.81</v>
      </c>
      <c r="H806" s="154">
        <v>12555.81</v>
      </c>
      <c r="I806" s="155">
        <f t="shared" si="22"/>
        <v>1</v>
      </c>
      <c r="J806" s="154">
        <f t="shared" si="23"/>
        <v>12555.81</v>
      </c>
      <c r="K806" s="156" t="s">
        <v>5433</v>
      </c>
      <c r="L806" s="156" t="s">
        <v>5991</v>
      </c>
    </row>
    <row r="807" ht="16.35" customHeight="1" spans="1:12">
      <c r="A807" s="153" t="s">
        <v>5625</v>
      </c>
      <c r="B807" s="153"/>
      <c r="C807" s="153" t="s">
        <v>6026</v>
      </c>
      <c r="D807" s="153" t="s">
        <v>4781</v>
      </c>
      <c r="E807" s="153" t="s">
        <v>4790</v>
      </c>
      <c r="F807" s="154">
        <v>0</v>
      </c>
      <c r="G807" s="154">
        <v>6277.91</v>
      </c>
      <c r="H807" s="154">
        <v>6277.91</v>
      </c>
      <c r="I807" s="155">
        <f t="shared" si="22"/>
        <v>1</v>
      </c>
      <c r="J807" s="154">
        <f t="shared" si="23"/>
        <v>6277.91</v>
      </c>
      <c r="K807" s="156" t="s">
        <v>5433</v>
      </c>
      <c r="L807" s="156" t="s">
        <v>5991</v>
      </c>
    </row>
    <row r="808" ht="16.35" customHeight="1" spans="1:12">
      <c r="A808" s="153" t="s">
        <v>5625</v>
      </c>
      <c r="B808" s="153"/>
      <c r="C808" s="153" t="s">
        <v>6027</v>
      </c>
      <c r="D808" s="153" t="s">
        <v>4781</v>
      </c>
      <c r="E808" s="153" t="s">
        <v>4790</v>
      </c>
      <c r="F808" s="154">
        <v>0</v>
      </c>
      <c r="G808" s="154">
        <v>31389.53</v>
      </c>
      <c r="H808" s="154">
        <v>31389.53</v>
      </c>
      <c r="I808" s="155">
        <f t="shared" si="22"/>
        <v>1</v>
      </c>
      <c r="J808" s="154">
        <f t="shared" si="23"/>
        <v>31389.53</v>
      </c>
      <c r="K808" s="156" t="s">
        <v>5433</v>
      </c>
      <c r="L808" s="156" t="s">
        <v>5991</v>
      </c>
    </row>
    <row r="809" ht="16.35" customHeight="1" spans="1:12">
      <c r="A809" s="153" t="s">
        <v>5625</v>
      </c>
      <c r="B809" s="153"/>
      <c r="C809" s="153" t="s">
        <v>6028</v>
      </c>
      <c r="D809" s="153" t="s">
        <v>4781</v>
      </c>
      <c r="E809" s="153" t="s">
        <v>4790</v>
      </c>
      <c r="F809" s="154">
        <v>0</v>
      </c>
      <c r="G809" s="154">
        <v>53362.21</v>
      </c>
      <c r="H809" s="154">
        <v>53362.21</v>
      </c>
      <c r="I809" s="155">
        <f t="shared" si="22"/>
        <v>1</v>
      </c>
      <c r="J809" s="154">
        <f t="shared" si="23"/>
        <v>53362.21</v>
      </c>
      <c r="K809" s="156" t="s">
        <v>5433</v>
      </c>
      <c r="L809" s="156" t="s">
        <v>5991</v>
      </c>
    </row>
    <row r="810" ht="16.35" customHeight="1" spans="1:12">
      <c r="A810" s="153" t="s">
        <v>5625</v>
      </c>
      <c r="B810" s="153"/>
      <c r="C810" s="153" t="s">
        <v>6029</v>
      </c>
      <c r="D810" s="153" t="s">
        <v>4781</v>
      </c>
      <c r="E810" s="153" t="s">
        <v>4790</v>
      </c>
      <c r="F810" s="154">
        <v>0</v>
      </c>
      <c r="G810" s="154">
        <v>45514.82</v>
      </c>
      <c r="H810" s="154">
        <v>45514.82</v>
      </c>
      <c r="I810" s="155">
        <f t="shared" si="22"/>
        <v>1</v>
      </c>
      <c r="J810" s="154">
        <f t="shared" si="23"/>
        <v>45514.82</v>
      </c>
      <c r="K810" s="156" t="s">
        <v>5433</v>
      </c>
      <c r="L810" s="156" t="s">
        <v>5991</v>
      </c>
    </row>
    <row r="811" ht="16.35" customHeight="1" spans="1:12">
      <c r="A811" s="153" t="s">
        <v>5625</v>
      </c>
      <c r="B811" s="153"/>
      <c r="C811" s="153" t="s">
        <v>6030</v>
      </c>
      <c r="D811" s="153" t="s">
        <v>4781</v>
      </c>
      <c r="E811" s="153" t="s">
        <v>4790</v>
      </c>
      <c r="F811" s="154">
        <v>0</v>
      </c>
      <c r="G811" s="154">
        <v>43945.35</v>
      </c>
      <c r="H811" s="154">
        <v>43945.35</v>
      </c>
      <c r="I811" s="155">
        <f t="shared" si="22"/>
        <v>1</v>
      </c>
      <c r="J811" s="154">
        <f t="shared" si="23"/>
        <v>43945.35</v>
      </c>
      <c r="K811" s="156" t="s">
        <v>5433</v>
      </c>
      <c r="L811" s="156" t="s">
        <v>5991</v>
      </c>
    </row>
    <row r="812" ht="16.35" customHeight="1" spans="1:12">
      <c r="A812" s="153" t="s">
        <v>5625</v>
      </c>
      <c r="B812" s="153"/>
      <c r="C812" s="153" t="s">
        <v>6031</v>
      </c>
      <c r="D812" s="153" t="s">
        <v>4781</v>
      </c>
      <c r="E812" s="153" t="s">
        <v>4790</v>
      </c>
      <c r="F812" s="154">
        <v>0</v>
      </c>
      <c r="G812" s="154">
        <v>23542.15</v>
      </c>
      <c r="H812" s="154">
        <v>23542.15</v>
      </c>
      <c r="I812" s="155">
        <f t="shared" si="22"/>
        <v>1</v>
      </c>
      <c r="J812" s="154">
        <f t="shared" si="23"/>
        <v>23542.15</v>
      </c>
      <c r="K812" s="156" t="s">
        <v>5433</v>
      </c>
      <c r="L812" s="156" t="s">
        <v>5991</v>
      </c>
    </row>
    <row r="813" ht="16.35" customHeight="1" spans="1:12">
      <c r="A813" s="153" t="s">
        <v>5625</v>
      </c>
      <c r="B813" s="153"/>
      <c r="C813" s="153" t="s">
        <v>6032</v>
      </c>
      <c r="D813" s="153" t="s">
        <v>4781</v>
      </c>
      <c r="E813" s="153" t="s">
        <v>4790</v>
      </c>
      <c r="F813" s="154">
        <v>0</v>
      </c>
      <c r="G813" s="154">
        <v>18833.72</v>
      </c>
      <c r="H813" s="154">
        <v>18833.72</v>
      </c>
      <c r="I813" s="155">
        <f t="shared" ref="I813:I855" si="24">IF(F813=0,H813/G813,H813/F813)</f>
        <v>1</v>
      </c>
      <c r="J813" s="154">
        <f t="shared" si="23"/>
        <v>18833.72</v>
      </c>
      <c r="K813" s="156" t="s">
        <v>5433</v>
      </c>
      <c r="L813" s="156" t="s">
        <v>5991</v>
      </c>
    </row>
    <row r="814" ht="16.15" customHeight="1" spans="1:12">
      <c r="A814" s="142" t="s">
        <v>4780</v>
      </c>
      <c r="B814" s="142">
        <v>1</v>
      </c>
      <c r="C814" s="142" t="s">
        <v>23</v>
      </c>
      <c r="D814" s="142" t="s">
        <v>4781</v>
      </c>
      <c r="E814" s="142" t="s">
        <v>4782</v>
      </c>
      <c r="F814" s="147">
        <v>33210</v>
      </c>
      <c r="G814" s="147"/>
      <c r="H814" s="147">
        <v>117710.726465517</v>
      </c>
      <c r="I814" s="151">
        <f t="shared" si="24"/>
        <v>3.54443620793488</v>
      </c>
      <c r="J814" s="147">
        <f t="shared" si="23"/>
        <v>84500.7264655172</v>
      </c>
      <c r="K814" s="152" t="s">
        <v>4694</v>
      </c>
      <c r="L814" s="152"/>
    </row>
    <row r="815" ht="16.15" customHeight="1" spans="1:12">
      <c r="A815" s="142" t="s">
        <v>4780</v>
      </c>
      <c r="B815" s="142">
        <v>2</v>
      </c>
      <c r="C815" s="142" t="s">
        <v>28</v>
      </c>
      <c r="D815" s="142" t="s">
        <v>4781</v>
      </c>
      <c r="E815" s="142" t="s">
        <v>4782</v>
      </c>
      <c r="F815" s="147">
        <v>33210</v>
      </c>
      <c r="G815" s="147"/>
      <c r="H815" s="147">
        <v>15694.7663793103</v>
      </c>
      <c r="I815" s="151">
        <f t="shared" ref="I815:I878" si="25">IF(F815=0,H815/G815,H815/F815)</f>
        <v>0.472591580226146</v>
      </c>
      <c r="J815" s="147">
        <f t="shared" ref="J815:J878" si="26">H815-F815</f>
        <v>-17515.2336206897</v>
      </c>
      <c r="K815" s="152" t="s">
        <v>4694</v>
      </c>
      <c r="L815" s="152"/>
    </row>
    <row r="816" ht="16.15" customHeight="1" spans="1:12">
      <c r="A816" s="142" t="s">
        <v>4780</v>
      </c>
      <c r="B816" s="142">
        <v>3</v>
      </c>
      <c r="C816" s="142" t="s">
        <v>185</v>
      </c>
      <c r="D816" s="142" t="s">
        <v>4781</v>
      </c>
      <c r="E816" s="142" t="s">
        <v>4782</v>
      </c>
      <c r="F816" s="147">
        <v>33210</v>
      </c>
      <c r="G816" s="147"/>
      <c r="H816" s="147">
        <v>0</v>
      </c>
      <c r="I816" s="151">
        <f t="shared" si="25"/>
        <v>0</v>
      </c>
      <c r="J816" s="147">
        <f t="shared" si="26"/>
        <v>-33210</v>
      </c>
      <c r="K816" s="152" t="s">
        <v>4783</v>
      </c>
      <c r="L816" s="152"/>
    </row>
    <row r="817" ht="16.15" customHeight="1" spans="1:12">
      <c r="A817" s="142" t="s">
        <v>4780</v>
      </c>
      <c r="B817" s="142">
        <v>4</v>
      </c>
      <c r="C817" s="142" t="s">
        <v>136</v>
      </c>
      <c r="D817" s="142" t="s">
        <v>4781</v>
      </c>
      <c r="E817" s="142" t="s">
        <v>4782</v>
      </c>
      <c r="F817" s="147">
        <v>33210</v>
      </c>
      <c r="G817" s="147"/>
      <c r="H817" s="147">
        <v>73765.41</v>
      </c>
      <c r="I817" s="151">
        <f t="shared" si="25"/>
        <v>2.22118066847335</v>
      </c>
      <c r="J817" s="147">
        <f t="shared" si="26"/>
        <v>40555.41</v>
      </c>
      <c r="K817" s="152" t="s">
        <v>4783</v>
      </c>
      <c r="L817" s="152"/>
    </row>
    <row r="818" ht="16.15" customHeight="1" spans="1:12">
      <c r="A818" s="142" t="s">
        <v>4780</v>
      </c>
      <c r="B818" s="142">
        <v>5</v>
      </c>
      <c r="C818" s="142" t="s">
        <v>181</v>
      </c>
      <c r="D818" s="142" t="s">
        <v>4781</v>
      </c>
      <c r="E818" s="142" t="s">
        <v>4782</v>
      </c>
      <c r="F818" s="147">
        <v>33210</v>
      </c>
      <c r="G818" s="147"/>
      <c r="H818" s="147">
        <v>10986.3364655172</v>
      </c>
      <c r="I818" s="151">
        <f t="shared" si="25"/>
        <v>0.330814106158302</v>
      </c>
      <c r="J818" s="147">
        <f t="shared" si="26"/>
        <v>-22223.6635344828</v>
      </c>
      <c r="K818" s="152" t="s">
        <v>4783</v>
      </c>
      <c r="L818" s="152"/>
    </row>
    <row r="819" ht="16.15" customHeight="1" spans="1:12">
      <c r="A819" s="142" t="s">
        <v>4780</v>
      </c>
      <c r="B819" s="142">
        <v>6</v>
      </c>
      <c r="C819" s="142" t="s">
        <v>129</v>
      </c>
      <c r="D819" s="142" t="s">
        <v>4781</v>
      </c>
      <c r="E819" s="142" t="s">
        <v>4782</v>
      </c>
      <c r="F819" s="147">
        <v>16605</v>
      </c>
      <c r="G819" s="147"/>
      <c r="H819" s="147">
        <v>10986.3364655172</v>
      </c>
      <c r="I819" s="151">
        <f t="shared" si="25"/>
        <v>0.661628212316604</v>
      </c>
      <c r="J819" s="147">
        <f t="shared" si="26"/>
        <v>-5618.6635344828</v>
      </c>
      <c r="K819" s="152"/>
      <c r="L819" s="152"/>
    </row>
    <row r="820" ht="16.15" customHeight="1" spans="1:12">
      <c r="A820" s="142" t="s">
        <v>4780</v>
      </c>
      <c r="B820" s="142">
        <v>7</v>
      </c>
      <c r="C820" s="142" t="s">
        <v>345</v>
      </c>
      <c r="D820" s="142" t="s">
        <v>4781</v>
      </c>
      <c r="E820" s="142" t="s">
        <v>4782</v>
      </c>
      <c r="F820" s="147">
        <v>3321</v>
      </c>
      <c r="G820" s="147"/>
      <c r="H820" s="147">
        <v>45514.82</v>
      </c>
      <c r="I820" s="151">
        <f t="shared" si="25"/>
        <v>13.705155073773</v>
      </c>
      <c r="J820" s="147">
        <f t="shared" si="26"/>
        <v>42193.82</v>
      </c>
      <c r="K820" s="152"/>
      <c r="L820" s="152"/>
    </row>
    <row r="821" ht="16.15" customHeight="1" spans="1:12">
      <c r="A821" s="142" t="s">
        <v>4780</v>
      </c>
      <c r="B821" s="142">
        <v>8</v>
      </c>
      <c r="C821" s="142" t="s">
        <v>80</v>
      </c>
      <c r="D821" s="142" t="s">
        <v>4781</v>
      </c>
      <c r="E821" s="142" t="s">
        <v>4782</v>
      </c>
      <c r="F821" s="147">
        <v>3321</v>
      </c>
      <c r="G821" s="147"/>
      <c r="H821" s="147">
        <v>7847.3831896552</v>
      </c>
      <c r="I821" s="151">
        <f t="shared" si="25"/>
        <v>2.36295790113074</v>
      </c>
      <c r="J821" s="147">
        <f t="shared" si="26"/>
        <v>4526.3831896552</v>
      </c>
      <c r="K821" s="152"/>
      <c r="L821" s="152"/>
    </row>
    <row r="822" ht="16.15" customHeight="1" spans="1:12">
      <c r="A822" s="142" t="s">
        <v>4780</v>
      </c>
      <c r="B822" s="142">
        <v>9</v>
      </c>
      <c r="C822" s="142" t="s">
        <v>73</v>
      </c>
      <c r="D822" s="142" t="s">
        <v>4781</v>
      </c>
      <c r="E822" s="142" t="s">
        <v>4782</v>
      </c>
      <c r="F822" s="147">
        <v>16605</v>
      </c>
      <c r="G822" s="147"/>
      <c r="H822" s="147">
        <v>6277.9065517241</v>
      </c>
      <c r="I822" s="151">
        <f t="shared" si="25"/>
        <v>0.378073264180915</v>
      </c>
      <c r="J822" s="147">
        <f t="shared" si="26"/>
        <v>-10327.0934482759</v>
      </c>
      <c r="K822" s="152"/>
      <c r="L822" s="152"/>
    </row>
    <row r="823" ht="16.15" customHeight="1" spans="1:12">
      <c r="A823" s="142" t="s">
        <v>4780</v>
      </c>
      <c r="B823" s="142">
        <v>10</v>
      </c>
      <c r="C823" s="142" t="s">
        <v>149</v>
      </c>
      <c r="D823" s="142" t="s">
        <v>4781</v>
      </c>
      <c r="E823" s="142" t="s">
        <v>4782</v>
      </c>
      <c r="F823" s="147">
        <v>16605</v>
      </c>
      <c r="G823" s="147"/>
      <c r="H823" s="147">
        <v>0</v>
      </c>
      <c r="I823" s="151">
        <f t="shared" si="25"/>
        <v>0</v>
      </c>
      <c r="J823" s="147">
        <f t="shared" si="26"/>
        <v>-16605</v>
      </c>
      <c r="K823" s="152"/>
      <c r="L823" s="152"/>
    </row>
    <row r="824" ht="16.15" customHeight="1" spans="1:12">
      <c r="A824" s="142" t="s">
        <v>4780</v>
      </c>
      <c r="B824" s="142">
        <v>11</v>
      </c>
      <c r="C824" s="142" t="s">
        <v>163</v>
      </c>
      <c r="D824" s="142" t="s">
        <v>4781</v>
      </c>
      <c r="E824" s="142" t="s">
        <v>4782</v>
      </c>
      <c r="F824" s="147">
        <v>16605</v>
      </c>
      <c r="G824" s="147"/>
      <c r="H824" s="147">
        <v>6277.9065517241</v>
      </c>
      <c r="I824" s="151">
        <f t="shared" si="25"/>
        <v>0.378073264180915</v>
      </c>
      <c r="J824" s="147">
        <f t="shared" si="26"/>
        <v>-10327.0934482759</v>
      </c>
      <c r="K824" s="152"/>
      <c r="L824" s="152"/>
    </row>
    <row r="825" ht="16.15" customHeight="1" spans="1:12">
      <c r="A825" s="142" t="s">
        <v>4780</v>
      </c>
      <c r="B825" s="142">
        <v>12</v>
      </c>
      <c r="C825" s="142" t="s">
        <v>172</v>
      </c>
      <c r="D825" s="142" t="s">
        <v>4781</v>
      </c>
      <c r="E825" s="142" t="s">
        <v>4782</v>
      </c>
      <c r="F825" s="147">
        <v>33210</v>
      </c>
      <c r="G825" s="147"/>
      <c r="H825" s="147">
        <v>0</v>
      </c>
      <c r="I825" s="151">
        <f t="shared" si="25"/>
        <v>0</v>
      </c>
      <c r="J825" s="147">
        <f t="shared" si="26"/>
        <v>-33210</v>
      </c>
      <c r="K825" s="152"/>
      <c r="L825" s="152"/>
    </row>
    <row r="826" ht="16.15" customHeight="1" spans="1:12">
      <c r="A826" s="142" t="s">
        <v>4780</v>
      </c>
      <c r="B826" s="142">
        <v>13</v>
      </c>
      <c r="C826" s="142" t="s">
        <v>190</v>
      </c>
      <c r="D826" s="142" t="s">
        <v>4781</v>
      </c>
      <c r="E826" s="142" t="s">
        <v>4782</v>
      </c>
      <c r="F826" s="147">
        <v>33210</v>
      </c>
      <c r="G826" s="147"/>
      <c r="H826" s="147">
        <v>6277.9065517241</v>
      </c>
      <c r="I826" s="151">
        <f t="shared" si="25"/>
        <v>0.189036632090458</v>
      </c>
      <c r="J826" s="147">
        <f t="shared" si="26"/>
        <v>-26932.0934482759</v>
      </c>
      <c r="K826" s="152"/>
      <c r="L826" s="152"/>
    </row>
    <row r="827" ht="16.15" customHeight="1" spans="1:12">
      <c r="A827" s="142" t="s">
        <v>4780</v>
      </c>
      <c r="B827" s="142">
        <v>14</v>
      </c>
      <c r="C827" s="142" t="s">
        <v>197</v>
      </c>
      <c r="D827" s="142" t="s">
        <v>4781</v>
      </c>
      <c r="E827" s="142" t="s">
        <v>4782</v>
      </c>
      <c r="F827" s="147">
        <v>33210</v>
      </c>
      <c r="G827" s="147"/>
      <c r="H827" s="147">
        <v>6277.9065517241</v>
      </c>
      <c r="I827" s="151">
        <f t="shared" si="25"/>
        <v>0.189036632090458</v>
      </c>
      <c r="J827" s="147">
        <f t="shared" si="26"/>
        <v>-26932.0934482759</v>
      </c>
      <c r="K827" s="152"/>
      <c r="L827" s="152"/>
    </row>
    <row r="828" ht="16.15" customHeight="1" spans="1:12">
      <c r="A828" s="142" t="s">
        <v>4780</v>
      </c>
      <c r="B828" s="142">
        <v>15</v>
      </c>
      <c r="C828" s="142" t="s">
        <v>188</v>
      </c>
      <c r="D828" s="142" t="s">
        <v>4781</v>
      </c>
      <c r="E828" s="142" t="s">
        <v>4782</v>
      </c>
      <c r="F828" s="147">
        <v>33210</v>
      </c>
      <c r="G828" s="147"/>
      <c r="H828" s="147">
        <v>10986.3364655172</v>
      </c>
      <c r="I828" s="151">
        <f t="shared" si="25"/>
        <v>0.330814106158302</v>
      </c>
      <c r="J828" s="147">
        <f t="shared" si="26"/>
        <v>-22223.6635344828</v>
      </c>
      <c r="K828" s="152"/>
      <c r="L828" s="152"/>
    </row>
    <row r="829" ht="16.15" customHeight="1" spans="1:12">
      <c r="A829" s="142" t="s">
        <v>4780</v>
      </c>
      <c r="B829" s="142">
        <v>16</v>
      </c>
      <c r="C829" s="142" t="s">
        <v>77</v>
      </c>
      <c r="D829" s="142" t="s">
        <v>4781</v>
      </c>
      <c r="E829" s="142" t="s">
        <v>4782</v>
      </c>
      <c r="F829" s="147">
        <v>33210</v>
      </c>
      <c r="G829" s="147"/>
      <c r="H829" s="147">
        <v>7847.3831896552</v>
      </c>
      <c r="I829" s="151">
        <f t="shared" si="25"/>
        <v>0.236295790113074</v>
      </c>
      <c r="J829" s="147">
        <f t="shared" si="26"/>
        <v>-25362.6168103448</v>
      </c>
      <c r="K829" s="152"/>
      <c r="L829" s="152"/>
    </row>
    <row r="830" ht="16.15" customHeight="1" spans="1:12">
      <c r="A830" s="142" t="s">
        <v>4780</v>
      </c>
      <c r="B830" s="142">
        <v>17</v>
      </c>
      <c r="C830" s="142" t="s">
        <v>254</v>
      </c>
      <c r="D830" s="142" t="s">
        <v>4781</v>
      </c>
      <c r="E830" s="142" t="s">
        <v>4782</v>
      </c>
      <c r="F830" s="147">
        <v>16605</v>
      </c>
      <c r="G830" s="147"/>
      <c r="H830" s="147">
        <v>0</v>
      </c>
      <c r="I830" s="151">
        <f t="shared" si="25"/>
        <v>0</v>
      </c>
      <c r="J830" s="147">
        <f t="shared" si="26"/>
        <v>-16605</v>
      </c>
      <c r="K830" s="152"/>
      <c r="L830" s="152"/>
    </row>
    <row r="831" ht="16.15" customHeight="1" spans="1:12">
      <c r="A831" s="142" t="s">
        <v>4780</v>
      </c>
      <c r="B831" s="142">
        <v>18</v>
      </c>
      <c r="C831" s="142" t="s">
        <v>141</v>
      </c>
      <c r="D831" s="142" t="s">
        <v>4781</v>
      </c>
      <c r="E831" s="142" t="s">
        <v>4782</v>
      </c>
      <c r="F831" s="147">
        <v>16605</v>
      </c>
      <c r="G831" s="147"/>
      <c r="H831" s="147">
        <v>0</v>
      </c>
      <c r="I831" s="151">
        <f t="shared" si="25"/>
        <v>0</v>
      </c>
      <c r="J831" s="147">
        <f t="shared" si="26"/>
        <v>-16605</v>
      </c>
      <c r="K831" s="152"/>
      <c r="L831" s="152"/>
    </row>
    <row r="832" ht="16.15" customHeight="1" spans="1:12">
      <c r="A832" s="142" t="s">
        <v>4780</v>
      </c>
      <c r="B832" s="142">
        <v>19</v>
      </c>
      <c r="C832" s="142" t="s">
        <v>145</v>
      </c>
      <c r="D832" s="142" t="s">
        <v>4781</v>
      </c>
      <c r="E832" s="142" t="s">
        <v>4782</v>
      </c>
      <c r="F832" s="147">
        <v>16605</v>
      </c>
      <c r="G832" s="147"/>
      <c r="H832" s="147">
        <v>0</v>
      </c>
      <c r="I832" s="151">
        <f t="shared" si="25"/>
        <v>0</v>
      </c>
      <c r="J832" s="147">
        <f t="shared" si="26"/>
        <v>-16605</v>
      </c>
      <c r="K832" s="152"/>
      <c r="L832" s="152"/>
    </row>
    <row r="833" ht="16.15" customHeight="1" spans="1:12">
      <c r="A833" s="142" t="s">
        <v>4780</v>
      </c>
      <c r="B833" s="142">
        <v>20</v>
      </c>
      <c r="C833" s="142" t="s">
        <v>77</v>
      </c>
      <c r="D833" s="142" t="s">
        <v>4781</v>
      </c>
      <c r="E833" s="142" t="s">
        <v>4782</v>
      </c>
      <c r="F833" s="147">
        <v>33210</v>
      </c>
      <c r="G833" s="147"/>
      <c r="H833" s="147">
        <v>0</v>
      </c>
      <c r="I833" s="151">
        <f t="shared" si="25"/>
        <v>0</v>
      </c>
      <c r="J833" s="147">
        <f t="shared" si="26"/>
        <v>-33210</v>
      </c>
      <c r="K833" s="152"/>
      <c r="L833" s="152"/>
    </row>
    <row r="834" ht="16.15" customHeight="1" spans="1:12">
      <c r="A834" s="142" t="s">
        <v>4780</v>
      </c>
      <c r="B834" s="142">
        <v>21</v>
      </c>
      <c r="C834" s="142" t="s">
        <v>275</v>
      </c>
      <c r="D834" s="142" t="s">
        <v>4781</v>
      </c>
      <c r="E834" s="142" t="s">
        <v>4782</v>
      </c>
      <c r="F834" s="147">
        <v>33210</v>
      </c>
      <c r="G834" s="147"/>
      <c r="H834" s="147">
        <v>0</v>
      </c>
      <c r="I834" s="151">
        <f t="shared" si="25"/>
        <v>0</v>
      </c>
      <c r="J834" s="147">
        <f t="shared" si="26"/>
        <v>-33210</v>
      </c>
      <c r="K834" s="152"/>
      <c r="L834" s="152"/>
    </row>
    <row r="835" ht="16.15" customHeight="1" spans="1:12">
      <c r="A835" s="142" t="s">
        <v>4780</v>
      </c>
      <c r="B835" s="142">
        <v>22</v>
      </c>
      <c r="C835" s="142" t="s">
        <v>209</v>
      </c>
      <c r="D835" s="142" t="s">
        <v>4781</v>
      </c>
      <c r="E835" s="142" t="s">
        <v>4782</v>
      </c>
      <c r="F835" s="147">
        <v>33210</v>
      </c>
      <c r="G835" s="147"/>
      <c r="H835" s="147">
        <v>6277.9065517241</v>
      </c>
      <c r="I835" s="151">
        <f t="shared" si="25"/>
        <v>0.189036632090458</v>
      </c>
      <c r="J835" s="147">
        <f t="shared" si="26"/>
        <v>-26932.0934482759</v>
      </c>
      <c r="K835" s="152"/>
      <c r="L835" s="152"/>
    </row>
    <row r="836" ht="16.15" customHeight="1" spans="1:12">
      <c r="A836" s="142" t="s">
        <v>4780</v>
      </c>
      <c r="B836" s="142">
        <v>23</v>
      </c>
      <c r="C836" s="142" t="s">
        <v>217</v>
      </c>
      <c r="D836" s="142" t="s">
        <v>4781</v>
      </c>
      <c r="E836" s="142" t="s">
        <v>4782</v>
      </c>
      <c r="F836" s="147">
        <v>33210</v>
      </c>
      <c r="G836" s="147"/>
      <c r="H836" s="147">
        <v>6277.9065517241</v>
      </c>
      <c r="I836" s="151">
        <f t="shared" si="25"/>
        <v>0.189036632090458</v>
      </c>
      <c r="J836" s="147">
        <f t="shared" si="26"/>
        <v>-26932.0934482759</v>
      </c>
      <c r="K836" s="152"/>
      <c r="L836" s="152"/>
    </row>
    <row r="837" ht="16.15" customHeight="1" spans="1:12">
      <c r="A837" s="142" t="s">
        <v>4780</v>
      </c>
      <c r="B837" s="142">
        <v>24</v>
      </c>
      <c r="C837" s="142" t="s">
        <v>55</v>
      </c>
      <c r="D837" s="142" t="s">
        <v>4781</v>
      </c>
      <c r="E837" s="142" t="s">
        <v>4782</v>
      </c>
      <c r="F837" s="147">
        <v>33210</v>
      </c>
      <c r="G837" s="147"/>
      <c r="H837" s="147">
        <v>0</v>
      </c>
      <c r="I837" s="151">
        <f t="shared" si="25"/>
        <v>0</v>
      </c>
      <c r="J837" s="147">
        <f t="shared" si="26"/>
        <v>-33210</v>
      </c>
      <c r="K837" s="152"/>
      <c r="L837" s="152"/>
    </row>
    <row r="838" ht="16.15" customHeight="1" spans="1:12">
      <c r="A838" s="142" t="s">
        <v>4780</v>
      </c>
      <c r="B838" s="142">
        <v>25</v>
      </c>
      <c r="C838" s="142" t="s">
        <v>229</v>
      </c>
      <c r="D838" s="142" t="s">
        <v>4781</v>
      </c>
      <c r="E838" s="142" t="s">
        <v>4782</v>
      </c>
      <c r="F838" s="147">
        <v>33210</v>
      </c>
      <c r="G838" s="147"/>
      <c r="H838" s="147">
        <v>0</v>
      </c>
      <c r="I838" s="151">
        <f t="shared" si="25"/>
        <v>0</v>
      </c>
      <c r="J838" s="147">
        <f t="shared" si="26"/>
        <v>-33210</v>
      </c>
      <c r="K838" s="152"/>
      <c r="L838" s="152"/>
    </row>
    <row r="839" ht="16.15" customHeight="1" spans="1:12">
      <c r="A839" s="142" t="s">
        <v>4780</v>
      </c>
      <c r="B839" s="142">
        <v>26</v>
      </c>
      <c r="C839" s="142" t="s">
        <v>222</v>
      </c>
      <c r="D839" s="142" t="s">
        <v>4781</v>
      </c>
      <c r="E839" s="142" t="s">
        <v>4782</v>
      </c>
      <c r="F839" s="147">
        <v>33210</v>
      </c>
      <c r="G839" s="147"/>
      <c r="H839" s="147">
        <v>0</v>
      </c>
      <c r="I839" s="151">
        <f t="shared" si="25"/>
        <v>0</v>
      </c>
      <c r="J839" s="147">
        <f t="shared" si="26"/>
        <v>-33210</v>
      </c>
      <c r="K839" s="152"/>
      <c r="L839" s="152"/>
    </row>
    <row r="840" ht="16.15" customHeight="1" spans="1:12">
      <c r="A840" s="142" t="s">
        <v>4780</v>
      </c>
      <c r="B840" s="142">
        <v>27</v>
      </c>
      <c r="C840" s="142" t="s">
        <v>239</v>
      </c>
      <c r="D840" s="142" t="s">
        <v>4781</v>
      </c>
      <c r="E840" s="142" t="s">
        <v>4782</v>
      </c>
      <c r="F840" s="147">
        <v>33210</v>
      </c>
      <c r="G840" s="147"/>
      <c r="H840" s="147">
        <v>0</v>
      </c>
      <c r="I840" s="151">
        <f t="shared" si="25"/>
        <v>0</v>
      </c>
      <c r="J840" s="147">
        <f t="shared" si="26"/>
        <v>-33210</v>
      </c>
      <c r="K840" s="152"/>
      <c r="L840" s="152"/>
    </row>
    <row r="841" ht="16.15" customHeight="1" spans="1:12">
      <c r="A841" s="142" t="s">
        <v>4780</v>
      </c>
      <c r="B841" s="142">
        <v>28</v>
      </c>
      <c r="C841" s="142" t="s">
        <v>294</v>
      </c>
      <c r="D841" s="142" t="s">
        <v>4781</v>
      </c>
      <c r="E841" s="142" t="s">
        <v>4782</v>
      </c>
      <c r="F841" s="147">
        <v>33210</v>
      </c>
      <c r="G841" s="147"/>
      <c r="H841" s="147">
        <v>0</v>
      </c>
      <c r="I841" s="151">
        <f t="shared" si="25"/>
        <v>0</v>
      </c>
      <c r="J841" s="147">
        <f t="shared" si="26"/>
        <v>-33210</v>
      </c>
      <c r="K841" s="152"/>
      <c r="L841" s="152"/>
    </row>
    <row r="842" ht="16.15" customHeight="1" spans="1:12">
      <c r="A842" s="142" t="s">
        <v>4780</v>
      </c>
      <c r="B842" s="142">
        <v>29</v>
      </c>
      <c r="C842" s="142" t="s">
        <v>801</v>
      </c>
      <c r="D842" s="142" t="s">
        <v>4781</v>
      </c>
      <c r="E842" s="142" t="s">
        <v>4782</v>
      </c>
      <c r="F842" s="147">
        <v>33210</v>
      </c>
      <c r="G842" s="147"/>
      <c r="H842" s="147">
        <v>0</v>
      </c>
      <c r="I842" s="151">
        <f t="shared" si="25"/>
        <v>0</v>
      </c>
      <c r="J842" s="147">
        <f t="shared" si="26"/>
        <v>-33210</v>
      </c>
      <c r="K842" s="152"/>
      <c r="L842" s="152"/>
    </row>
    <row r="843" ht="16.15" customHeight="1" spans="1:12">
      <c r="A843" s="142" t="s">
        <v>4780</v>
      </c>
      <c r="B843" s="142">
        <v>30</v>
      </c>
      <c r="C843" s="142" t="s">
        <v>77</v>
      </c>
      <c r="D843" s="142" t="s">
        <v>4785</v>
      </c>
      <c r="E843" s="142" t="s">
        <v>4782</v>
      </c>
      <c r="F843" s="147">
        <v>33210</v>
      </c>
      <c r="G843" s="147"/>
      <c r="H843" s="147">
        <v>0</v>
      </c>
      <c r="I843" s="151">
        <f t="shared" si="25"/>
        <v>0</v>
      </c>
      <c r="J843" s="147">
        <f t="shared" si="26"/>
        <v>-33210</v>
      </c>
      <c r="K843" s="152"/>
      <c r="L843" s="152"/>
    </row>
    <row r="844" ht="16.15" customHeight="1" spans="1:12">
      <c r="A844" s="142" t="s">
        <v>4780</v>
      </c>
      <c r="B844" s="142">
        <v>31</v>
      </c>
      <c r="C844" s="142" t="s">
        <v>283</v>
      </c>
      <c r="D844" s="142" t="s">
        <v>4785</v>
      </c>
      <c r="E844" s="142" t="s">
        <v>4782</v>
      </c>
      <c r="F844" s="147">
        <v>33210</v>
      </c>
      <c r="G844" s="147"/>
      <c r="H844" s="147">
        <v>0</v>
      </c>
      <c r="I844" s="151">
        <f t="shared" si="25"/>
        <v>0</v>
      </c>
      <c r="J844" s="147">
        <f t="shared" si="26"/>
        <v>-33210</v>
      </c>
      <c r="K844" s="152"/>
      <c r="L844" s="152"/>
    </row>
    <row r="845" ht="16.15" customHeight="1" spans="1:12">
      <c r="A845" s="142" t="s">
        <v>4780</v>
      </c>
      <c r="B845" s="142">
        <v>32</v>
      </c>
      <c r="C845" s="142" t="s">
        <v>193</v>
      </c>
      <c r="D845" s="142" t="s">
        <v>4781</v>
      </c>
      <c r="E845" s="142" t="s">
        <v>4782</v>
      </c>
      <c r="F845" s="147">
        <v>33210</v>
      </c>
      <c r="G845" s="147"/>
      <c r="H845" s="147">
        <v>6277.9065517241</v>
      </c>
      <c r="I845" s="151">
        <f t="shared" si="25"/>
        <v>0.189036632090458</v>
      </c>
      <c r="J845" s="147">
        <f t="shared" si="26"/>
        <v>-26932.0934482759</v>
      </c>
      <c r="K845" s="152"/>
      <c r="L845" s="152"/>
    </row>
    <row r="846" ht="16.15" customHeight="1" spans="1:12">
      <c r="A846" s="142" t="s">
        <v>4780</v>
      </c>
      <c r="B846" s="142">
        <v>33</v>
      </c>
      <c r="C846" s="142" t="s">
        <v>273</v>
      </c>
      <c r="D846" s="142" t="s">
        <v>4781</v>
      </c>
      <c r="E846" s="142" t="s">
        <v>4782</v>
      </c>
      <c r="F846" s="147">
        <v>33210</v>
      </c>
      <c r="G846" s="147"/>
      <c r="H846" s="147">
        <v>0</v>
      </c>
      <c r="I846" s="151">
        <f t="shared" si="25"/>
        <v>0</v>
      </c>
      <c r="J846" s="147">
        <f t="shared" si="26"/>
        <v>-33210</v>
      </c>
      <c r="K846" s="152"/>
      <c r="L846" s="152"/>
    </row>
    <row r="847" ht="16.15" customHeight="1" spans="1:12">
      <c r="A847" s="142" t="s">
        <v>4780</v>
      </c>
      <c r="B847" s="142">
        <v>34</v>
      </c>
      <c r="C847" s="142" t="s">
        <v>214</v>
      </c>
      <c r="D847" s="142" t="s">
        <v>4781</v>
      </c>
      <c r="E847" s="142" t="s">
        <v>4782</v>
      </c>
      <c r="F847" s="147">
        <v>33210</v>
      </c>
      <c r="G847" s="147"/>
      <c r="H847" s="147">
        <v>0</v>
      </c>
      <c r="I847" s="151">
        <f t="shared" si="25"/>
        <v>0</v>
      </c>
      <c r="J847" s="147">
        <f t="shared" si="26"/>
        <v>-33210</v>
      </c>
      <c r="K847" s="152"/>
      <c r="L847" s="152"/>
    </row>
    <row r="848" ht="16.15" customHeight="1" spans="1:12">
      <c r="A848" s="142" t="s">
        <v>4780</v>
      </c>
      <c r="B848" s="142">
        <v>35</v>
      </c>
      <c r="C848" s="142" t="s">
        <v>336</v>
      </c>
      <c r="D848" s="142" t="s">
        <v>4781</v>
      </c>
      <c r="E848" s="142" t="s">
        <v>4782</v>
      </c>
      <c r="F848" s="147">
        <v>33210</v>
      </c>
      <c r="G848" s="147"/>
      <c r="H848" s="147">
        <v>36097.9531896552</v>
      </c>
      <c r="I848" s="151">
        <f t="shared" si="25"/>
        <v>1.08696034898089</v>
      </c>
      <c r="J848" s="147">
        <f t="shared" si="26"/>
        <v>2887.95318965521</v>
      </c>
      <c r="K848" s="152"/>
      <c r="L848" s="152"/>
    </row>
    <row r="849" ht="16.15" customHeight="1" spans="1:12">
      <c r="A849" s="142" t="s">
        <v>4780</v>
      </c>
      <c r="B849" s="142">
        <v>36</v>
      </c>
      <c r="C849" s="142" t="s">
        <v>341</v>
      </c>
      <c r="D849" s="142" t="s">
        <v>4781</v>
      </c>
      <c r="E849" s="142" t="s">
        <v>4782</v>
      </c>
      <c r="F849" s="147">
        <v>33210</v>
      </c>
      <c r="G849" s="147"/>
      <c r="H849" s="147">
        <v>0</v>
      </c>
      <c r="I849" s="151">
        <f t="shared" si="25"/>
        <v>0</v>
      </c>
      <c r="J849" s="147">
        <f t="shared" si="26"/>
        <v>-33210</v>
      </c>
      <c r="K849" s="152"/>
      <c r="L849" s="152"/>
    </row>
    <row r="850" ht="16.15" customHeight="1" spans="1:12">
      <c r="A850" s="142" t="s">
        <v>4780</v>
      </c>
      <c r="B850" s="142">
        <v>37</v>
      </c>
      <c r="C850" s="142" t="s">
        <v>343</v>
      </c>
      <c r="D850" s="142" t="s">
        <v>4781</v>
      </c>
      <c r="E850" s="142" t="s">
        <v>4782</v>
      </c>
      <c r="F850" s="147">
        <v>33210</v>
      </c>
      <c r="G850" s="147"/>
      <c r="H850" s="147">
        <v>0</v>
      </c>
      <c r="I850" s="151">
        <f t="shared" si="25"/>
        <v>0</v>
      </c>
      <c r="J850" s="147">
        <f t="shared" si="26"/>
        <v>-33210</v>
      </c>
      <c r="K850" s="152"/>
      <c r="L850" s="152"/>
    </row>
    <row r="851" ht="16.15" customHeight="1" spans="1:12">
      <c r="A851" s="142" t="s">
        <v>4780</v>
      </c>
      <c r="B851" s="142">
        <v>38</v>
      </c>
      <c r="C851" s="142" t="s">
        <v>345</v>
      </c>
      <c r="D851" s="142" t="s">
        <v>4781</v>
      </c>
      <c r="E851" s="142" t="s">
        <v>4782</v>
      </c>
      <c r="F851" s="147">
        <v>33210</v>
      </c>
      <c r="G851" s="147"/>
      <c r="H851" s="147">
        <v>0</v>
      </c>
      <c r="I851" s="151">
        <f t="shared" si="25"/>
        <v>0</v>
      </c>
      <c r="J851" s="147">
        <f t="shared" si="26"/>
        <v>-33210</v>
      </c>
      <c r="K851" s="152"/>
      <c r="L851" s="152"/>
    </row>
    <row r="852" ht="16.15" customHeight="1" spans="1:12">
      <c r="A852" s="142" t="s">
        <v>4780</v>
      </c>
      <c r="B852" s="142">
        <v>39</v>
      </c>
      <c r="C852" s="142" t="s">
        <v>347</v>
      </c>
      <c r="D852" s="142" t="s">
        <v>4781</v>
      </c>
      <c r="E852" s="142" t="s">
        <v>4782</v>
      </c>
      <c r="F852" s="147">
        <v>33210</v>
      </c>
      <c r="G852" s="147"/>
      <c r="H852" s="147">
        <v>0</v>
      </c>
      <c r="I852" s="151">
        <f t="shared" si="25"/>
        <v>0</v>
      </c>
      <c r="J852" s="147">
        <f t="shared" si="26"/>
        <v>-33210</v>
      </c>
      <c r="K852" s="152"/>
      <c r="L852" s="152"/>
    </row>
    <row r="853" ht="16.15" customHeight="1" spans="1:12">
      <c r="A853" s="142" t="s">
        <v>4780</v>
      </c>
      <c r="B853" s="142">
        <v>40</v>
      </c>
      <c r="C853" s="142" t="s">
        <v>298</v>
      </c>
      <c r="D853" s="142" t="s">
        <v>4781</v>
      </c>
      <c r="E853" s="142" t="s">
        <v>4782</v>
      </c>
      <c r="F853" s="147">
        <v>33210</v>
      </c>
      <c r="G853" s="147"/>
      <c r="H853" s="147">
        <v>51792.7164655172</v>
      </c>
      <c r="I853" s="151">
        <f t="shared" si="25"/>
        <v>1.55955183575782</v>
      </c>
      <c r="J853" s="147">
        <f t="shared" si="26"/>
        <v>18582.7164655172</v>
      </c>
      <c r="K853" s="152"/>
      <c r="L853" s="152"/>
    </row>
    <row r="854" ht="16.15" customHeight="1" spans="1:12">
      <c r="A854" s="142" t="s">
        <v>4780</v>
      </c>
      <c r="B854" s="142">
        <v>41</v>
      </c>
      <c r="C854" s="142" t="s">
        <v>306</v>
      </c>
      <c r="D854" s="142" t="s">
        <v>4781</v>
      </c>
      <c r="E854" s="142" t="s">
        <v>4782</v>
      </c>
      <c r="F854" s="147">
        <v>33210</v>
      </c>
      <c r="G854" s="147"/>
      <c r="H854" s="147">
        <v>7847.3831896552</v>
      </c>
      <c r="I854" s="151">
        <f t="shared" si="25"/>
        <v>0.236295790113074</v>
      </c>
      <c r="J854" s="147">
        <f t="shared" si="26"/>
        <v>-25362.6168103448</v>
      </c>
      <c r="K854" s="152"/>
      <c r="L854" s="152"/>
    </row>
    <row r="855" ht="16.15" customHeight="1" spans="1:12">
      <c r="A855" s="142" t="s">
        <v>4780</v>
      </c>
      <c r="B855" s="142">
        <v>42</v>
      </c>
      <c r="C855" s="142" t="s">
        <v>324</v>
      </c>
      <c r="D855" s="142" t="s">
        <v>4781</v>
      </c>
      <c r="E855" s="142" t="s">
        <v>4782</v>
      </c>
      <c r="F855" s="147">
        <v>33210</v>
      </c>
      <c r="G855" s="147"/>
      <c r="H855" s="147">
        <v>0</v>
      </c>
      <c r="I855" s="151">
        <f t="shared" si="25"/>
        <v>0</v>
      </c>
      <c r="J855" s="147">
        <f t="shared" si="26"/>
        <v>-33210</v>
      </c>
      <c r="K855" s="152"/>
      <c r="L855" s="152"/>
    </row>
    <row r="856" ht="16.15" customHeight="1" spans="1:12">
      <c r="A856" s="142" t="s">
        <v>4780</v>
      </c>
      <c r="B856" s="142">
        <v>43</v>
      </c>
      <c r="C856" s="142" t="s">
        <v>329</v>
      </c>
      <c r="D856" s="142" t="s">
        <v>4781</v>
      </c>
      <c r="E856" s="142" t="s">
        <v>4782</v>
      </c>
      <c r="F856" s="147">
        <v>33210</v>
      </c>
      <c r="G856" s="147"/>
      <c r="H856" s="147">
        <v>7847.3831896552</v>
      </c>
      <c r="I856" s="151">
        <f t="shared" si="25"/>
        <v>0.236295790113074</v>
      </c>
      <c r="J856" s="147">
        <f t="shared" si="26"/>
        <v>-25362.6168103448</v>
      </c>
      <c r="K856" s="152"/>
      <c r="L856" s="152"/>
    </row>
    <row r="857" ht="16.15" customHeight="1" spans="1:12">
      <c r="A857" s="142" t="s">
        <v>4780</v>
      </c>
      <c r="B857" s="142">
        <v>44</v>
      </c>
      <c r="C857" s="142" t="s">
        <v>382</v>
      </c>
      <c r="D857" s="142" t="s">
        <v>4781</v>
      </c>
      <c r="E857" s="142" t="s">
        <v>4782</v>
      </c>
      <c r="F857" s="147">
        <v>33210</v>
      </c>
      <c r="G857" s="147"/>
      <c r="H857" s="147">
        <v>39236.9096551724</v>
      </c>
      <c r="I857" s="151">
        <f t="shared" si="25"/>
        <v>1.18147876107114</v>
      </c>
      <c r="J857" s="147">
        <f t="shared" si="26"/>
        <v>6026.90965517241</v>
      </c>
      <c r="K857" s="152"/>
      <c r="L857" s="152"/>
    </row>
    <row r="858" ht="16.15" customHeight="1" spans="1:12">
      <c r="A858" s="142" t="s">
        <v>4780</v>
      </c>
      <c r="B858" s="142">
        <v>45</v>
      </c>
      <c r="C858" s="142" t="s">
        <v>518</v>
      </c>
      <c r="D858" s="142" t="s">
        <v>4781</v>
      </c>
      <c r="E858" s="142" t="s">
        <v>4782</v>
      </c>
      <c r="F858" s="147">
        <v>3321</v>
      </c>
      <c r="G858" s="147"/>
      <c r="H858" s="147">
        <v>0</v>
      </c>
      <c r="I858" s="151">
        <f t="shared" si="25"/>
        <v>0</v>
      </c>
      <c r="J858" s="147">
        <f t="shared" si="26"/>
        <v>-3321</v>
      </c>
      <c r="K858" s="152"/>
      <c r="L858" s="152"/>
    </row>
    <row r="859" ht="16.15" customHeight="1" spans="1:12">
      <c r="A859" s="142" t="s">
        <v>4780</v>
      </c>
      <c r="B859" s="142">
        <v>46</v>
      </c>
      <c r="C859" s="142" t="s">
        <v>522</v>
      </c>
      <c r="D859" s="142" t="s">
        <v>4781</v>
      </c>
      <c r="E859" s="142" t="s">
        <v>4782</v>
      </c>
      <c r="F859" s="147">
        <v>3321</v>
      </c>
      <c r="G859" s="147"/>
      <c r="H859" s="147">
        <v>0</v>
      </c>
      <c r="I859" s="151">
        <f t="shared" si="25"/>
        <v>0</v>
      </c>
      <c r="J859" s="147">
        <f t="shared" si="26"/>
        <v>-3321</v>
      </c>
      <c r="K859" s="152"/>
      <c r="L859" s="152"/>
    </row>
    <row r="860" ht="16.15" customHeight="1" spans="1:12">
      <c r="A860" s="142" t="s">
        <v>4780</v>
      </c>
      <c r="B860" s="142">
        <v>47</v>
      </c>
      <c r="C860" s="142" t="s">
        <v>524</v>
      </c>
      <c r="D860" s="142" t="s">
        <v>4781</v>
      </c>
      <c r="E860" s="142" t="s">
        <v>4782</v>
      </c>
      <c r="F860" s="147">
        <v>3321</v>
      </c>
      <c r="G860" s="147"/>
      <c r="H860" s="147">
        <v>0</v>
      </c>
      <c r="I860" s="151">
        <f t="shared" si="25"/>
        <v>0</v>
      </c>
      <c r="J860" s="147">
        <f t="shared" si="26"/>
        <v>-3321</v>
      </c>
      <c r="K860" s="152"/>
      <c r="L860" s="152"/>
    </row>
    <row r="861" ht="16.15" customHeight="1" spans="1:12">
      <c r="A861" s="142" t="s">
        <v>4780</v>
      </c>
      <c r="B861" s="142">
        <v>48</v>
      </c>
      <c r="C861" s="142" t="s">
        <v>388</v>
      </c>
      <c r="D861" s="142" t="s">
        <v>4781</v>
      </c>
      <c r="E861" s="142" t="s">
        <v>4782</v>
      </c>
      <c r="F861" s="147">
        <v>33210</v>
      </c>
      <c r="G861" s="147"/>
      <c r="H861" s="147">
        <v>0</v>
      </c>
      <c r="I861" s="151">
        <f t="shared" si="25"/>
        <v>0</v>
      </c>
      <c r="J861" s="147">
        <f t="shared" si="26"/>
        <v>-33210</v>
      </c>
      <c r="K861" s="152"/>
      <c r="L861" s="152"/>
    </row>
    <row r="862" ht="16.15" customHeight="1" spans="1:12">
      <c r="A862" s="142" t="s">
        <v>4780</v>
      </c>
      <c r="B862" s="142">
        <v>49</v>
      </c>
      <c r="C862" s="142" t="s">
        <v>522</v>
      </c>
      <c r="D862" s="142" t="s">
        <v>4781</v>
      </c>
      <c r="E862" s="142" t="s">
        <v>4782</v>
      </c>
      <c r="F862" s="147">
        <v>3321</v>
      </c>
      <c r="G862" s="147"/>
      <c r="H862" s="147">
        <v>0</v>
      </c>
      <c r="I862" s="151">
        <f t="shared" si="25"/>
        <v>0</v>
      </c>
      <c r="J862" s="147">
        <f t="shared" si="26"/>
        <v>-3321</v>
      </c>
      <c r="K862" s="152"/>
      <c r="L862" s="152"/>
    </row>
    <row r="863" ht="16.15" customHeight="1" spans="1:12">
      <c r="A863" s="142" t="s">
        <v>4780</v>
      </c>
      <c r="B863" s="142">
        <v>50</v>
      </c>
      <c r="C863" s="142" t="s">
        <v>412</v>
      </c>
      <c r="D863" s="142" t="s">
        <v>4781</v>
      </c>
      <c r="E863" s="142" t="s">
        <v>4782</v>
      </c>
      <c r="F863" s="147">
        <v>33210</v>
      </c>
      <c r="G863" s="147"/>
      <c r="H863" s="147">
        <v>6277.9065517241</v>
      </c>
      <c r="I863" s="151">
        <f t="shared" si="25"/>
        <v>0.189036632090458</v>
      </c>
      <c r="J863" s="147">
        <f t="shared" si="26"/>
        <v>-26932.0934482759</v>
      </c>
      <c r="K863" s="152"/>
      <c r="L863" s="152"/>
    </row>
    <row r="864" ht="16.15" customHeight="1" spans="1:12">
      <c r="A864" s="142" t="s">
        <v>4780</v>
      </c>
      <c r="B864" s="142">
        <v>51</v>
      </c>
      <c r="C864" s="142" t="s">
        <v>392</v>
      </c>
      <c r="D864" s="142" t="s">
        <v>4781</v>
      </c>
      <c r="E864" s="142" t="s">
        <v>4782</v>
      </c>
      <c r="F864" s="147">
        <v>33210</v>
      </c>
      <c r="G864" s="147"/>
      <c r="H864" s="147">
        <v>28250.57</v>
      </c>
      <c r="I864" s="151">
        <f t="shared" si="25"/>
        <v>0.850664558867811</v>
      </c>
      <c r="J864" s="147">
        <f t="shared" si="26"/>
        <v>-4959.43</v>
      </c>
      <c r="K864" s="152"/>
      <c r="L864" s="152"/>
    </row>
    <row r="865" ht="16.15" customHeight="1" spans="1:12">
      <c r="A865" s="142" t="s">
        <v>4780</v>
      </c>
      <c r="B865" s="142">
        <v>52</v>
      </c>
      <c r="C865" s="142" t="s">
        <v>395</v>
      </c>
      <c r="D865" s="142" t="s">
        <v>4781</v>
      </c>
      <c r="E865" s="142" t="s">
        <v>4782</v>
      </c>
      <c r="F865" s="147">
        <v>33210</v>
      </c>
      <c r="G865" s="147"/>
      <c r="H865" s="147">
        <v>0</v>
      </c>
      <c r="I865" s="151">
        <f t="shared" si="25"/>
        <v>0</v>
      </c>
      <c r="J865" s="147">
        <f t="shared" si="26"/>
        <v>-33210</v>
      </c>
      <c r="K865" s="152"/>
      <c r="L865" s="152"/>
    </row>
    <row r="866" ht="16.15" customHeight="1" spans="1:12">
      <c r="A866" s="142" t="s">
        <v>4780</v>
      </c>
      <c r="B866" s="142">
        <v>53</v>
      </c>
      <c r="C866" s="142" t="s">
        <v>518</v>
      </c>
      <c r="D866" s="142" t="s">
        <v>4781</v>
      </c>
      <c r="E866" s="142" t="s">
        <v>4782</v>
      </c>
      <c r="F866" s="147">
        <v>3321</v>
      </c>
      <c r="G866" s="147"/>
      <c r="H866" s="147">
        <v>0</v>
      </c>
      <c r="I866" s="151">
        <f t="shared" si="25"/>
        <v>0</v>
      </c>
      <c r="J866" s="147">
        <f t="shared" si="26"/>
        <v>-3321</v>
      </c>
      <c r="K866" s="152"/>
      <c r="L866" s="152"/>
    </row>
    <row r="867" ht="16.15" customHeight="1" spans="1:12">
      <c r="A867" s="142" t="s">
        <v>4780</v>
      </c>
      <c r="B867" s="142">
        <v>54</v>
      </c>
      <c r="C867" s="142" t="s">
        <v>522</v>
      </c>
      <c r="D867" s="142" t="s">
        <v>4781</v>
      </c>
      <c r="E867" s="142" t="s">
        <v>4782</v>
      </c>
      <c r="F867" s="147">
        <v>3321</v>
      </c>
      <c r="G867" s="147"/>
      <c r="H867" s="147">
        <v>0</v>
      </c>
      <c r="I867" s="151">
        <f t="shared" si="25"/>
        <v>0</v>
      </c>
      <c r="J867" s="147">
        <f t="shared" si="26"/>
        <v>-3321</v>
      </c>
      <c r="K867" s="152"/>
      <c r="L867" s="152"/>
    </row>
    <row r="868" ht="16.15" customHeight="1" spans="1:12">
      <c r="A868" s="142" t="s">
        <v>4780</v>
      </c>
      <c r="B868" s="142">
        <v>55</v>
      </c>
      <c r="C868" s="142" t="s">
        <v>529</v>
      </c>
      <c r="D868" s="142" t="s">
        <v>4781</v>
      </c>
      <c r="E868" s="142" t="s">
        <v>4782</v>
      </c>
      <c r="F868" s="147">
        <v>3321</v>
      </c>
      <c r="G868" s="147"/>
      <c r="H868" s="147">
        <v>0</v>
      </c>
      <c r="I868" s="151">
        <f t="shared" si="25"/>
        <v>0</v>
      </c>
      <c r="J868" s="147">
        <f t="shared" si="26"/>
        <v>-3321</v>
      </c>
      <c r="K868" s="152"/>
      <c r="L868" s="152"/>
    </row>
    <row r="869" ht="16.15" customHeight="1" spans="1:12">
      <c r="A869" s="142" t="s">
        <v>4780</v>
      </c>
      <c r="B869" s="142">
        <v>56</v>
      </c>
      <c r="C869" s="142" t="s">
        <v>531</v>
      </c>
      <c r="D869" s="142" t="s">
        <v>4781</v>
      </c>
      <c r="E869" s="142" t="s">
        <v>4782</v>
      </c>
      <c r="F869" s="147">
        <v>3321</v>
      </c>
      <c r="G869" s="147"/>
      <c r="H869" s="147">
        <v>0</v>
      </c>
      <c r="I869" s="151">
        <f t="shared" si="25"/>
        <v>0</v>
      </c>
      <c r="J869" s="147">
        <f t="shared" si="26"/>
        <v>-3321</v>
      </c>
      <c r="K869" s="152"/>
      <c r="L869" s="152"/>
    </row>
    <row r="870" ht="16.15" customHeight="1" spans="1:12">
      <c r="A870" s="142" t="s">
        <v>4780</v>
      </c>
      <c r="B870" s="142">
        <v>57</v>
      </c>
      <c r="C870" s="142" t="s">
        <v>533</v>
      </c>
      <c r="D870" s="142" t="s">
        <v>4781</v>
      </c>
      <c r="E870" s="142" t="s">
        <v>4782</v>
      </c>
      <c r="F870" s="147">
        <v>3321</v>
      </c>
      <c r="G870" s="147"/>
      <c r="H870" s="147">
        <v>0</v>
      </c>
      <c r="I870" s="151">
        <f t="shared" si="25"/>
        <v>0</v>
      </c>
      <c r="J870" s="147">
        <f t="shared" si="26"/>
        <v>-3321</v>
      </c>
      <c r="K870" s="152"/>
      <c r="L870" s="152"/>
    </row>
    <row r="871" ht="16.15" customHeight="1" spans="1:12">
      <c r="A871" s="142" t="s">
        <v>4780</v>
      </c>
      <c r="B871" s="142">
        <v>58</v>
      </c>
      <c r="C871" s="142" t="s">
        <v>535</v>
      </c>
      <c r="D871" s="142" t="s">
        <v>4781</v>
      </c>
      <c r="E871" s="142" t="s">
        <v>4782</v>
      </c>
      <c r="F871" s="147">
        <v>3321</v>
      </c>
      <c r="G871" s="147"/>
      <c r="H871" s="147">
        <v>0</v>
      </c>
      <c r="I871" s="151">
        <f t="shared" si="25"/>
        <v>0</v>
      </c>
      <c r="J871" s="147">
        <f t="shared" si="26"/>
        <v>-3321</v>
      </c>
      <c r="K871" s="152"/>
      <c r="L871" s="152"/>
    </row>
    <row r="872" ht="16.15" customHeight="1" spans="1:12">
      <c r="A872" s="142" t="s">
        <v>4780</v>
      </c>
      <c r="B872" s="142">
        <v>59</v>
      </c>
      <c r="C872" s="142" t="s">
        <v>537</v>
      </c>
      <c r="D872" s="142" t="s">
        <v>4781</v>
      </c>
      <c r="E872" s="142" t="s">
        <v>4782</v>
      </c>
      <c r="F872" s="147">
        <v>3321</v>
      </c>
      <c r="G872" s="147"/>
      <c r="H872" s="147">
        <v>0</v>
      </c>
      <c r="I872" s="151">
        <f t="shared" si="25"/>
        <v>0</v>
      </c>
      <c r="J872" s="147">
        <f t="shared" si="26"/>
        <v>-3321</v>
      </c>
      <c r="K872" s="152"/>
      <c r="L872" s="152"/>
    </row>
    <row r="873" ht="16.15" customHeight="1" spans="1:12">
      <c r="A873" s="142" t="s">
        <v>4780</v>
      </c>
      <c r="B873" s="142">
        <v>60</v>
      </c>
      <c r="C873" s="142" t="s">
        <v>421</v>
      </c>
      <c r="D873" s="142" t="s">
        <v>4781</v>
      </c>
      <c r="E873" s="142" t="s">
        <v>4782</v>
      </c>
      <c r="F873" s="147">
        <v>33210</v>
      </c>
      <c r="G873" s="147"/>
      <c r="H873" s="147">
        <v>0</v>
      </c>
      <c r="I873" s="151">
        <f t="shared" si="25"/>
        <v>0</v>
      </c>
      <c r="J873" s="147">
        <f t="shared" si="26"/>
        <v>-33210</v>
      </c>
      <c r="K873" s="152"/>
      <c r="L873" s="152"/>
    </row>
    <row r="874" ht="16.15" customHeight="1" spans="1:12">
      <c r="A874" s="142" t="s">
        <v>4780</v>
      </c>
      <c r="B874" s="142">
        <v>61</v>
      </c>
      <c r="C874" s="142" t="s">
        <v>541</v>
      </c>
      <c r="D874" s="142" t="s">
        <v>4781</v>
      </c>
      <c r="E874" s="142" t="s">
        <v>4782</v>
      </c>
      <c r="F874" s="147">
        <v>33210</v>
      </c>
      <c r="G874" s="147"/>
      <c r="H874" s="147">
        <v>0</v>
      </c>
      <c r="I874" s="151">
        <f t="shared" si="25"/>
        <v>0</v>
      </c>
      <c r="J874" s="147">
        <f t="shared" si="26"/>
        <v>-33210</v>
      </c>
      <c r="K874" s="152"/>
      <c r="L874" s="152"/>
    </row>
    <row r="875" ht="16.15" customHeight="1" spans="1:12">
      <c r="A875" s="142" t="s">
        <v>4780</v>
      </c>
      <c r="B875" s="142">
        <v>62</v>
      </c>
      <c r="C875" s="142" t="s">
        <v>545</v>
      </c>
      <c r="D875" s="142" t="s">
        <v>4781</v>
      </c>
      <c r="E875" s="142" t="s">
        <v>4782</v>
      </c>
      <c r="F875" s="147">
        <v>33210</v>
      </c>
      <c r="G875" s="147"/>
      <c r="H875" s="147">
        <v>0</v>
      </c>
      <c r="I875" s="151">
        <f t="shared" si="25"/>
        <v>0</v>
      </c>
      <c r="J875" s="147">
        <f t="shared" si="26"/>
        <v>-33210</v>
      </c>
      <c r="K875" s="152"/>
      <c r="L875" s="152"/>
    </row>
    <row r="876" ht="16.15" customHeight="1" spans="1:12">
      <c r="A876" s="142" t="s">
        <v>4780</v>
      </c>
      <c r="B876" s="142">
        <v>63</v>
      </c>
      <c r="C876" s="142" t="s">
        <v>547</v>
      </c>
      <c r="D876" s="142" t="s">
        <v>4781</v>
      </c>
      <c r="E876" s="142" t="s">
        <v>4782</v>
      </c>
      <c r="F876" s="147">
        <v>33210</v>
      </c>
      <c r="G876" s="147"/>
      <c r="H876" s="147">
        <v>0</v>
      </c>
      <c r="I876" s="151">
        <f t="shared" si="25"/>
        <v>0</v>
      </c>
      <c r="J876" s="147">
        <f t="shared" si="26"/>
        <v>-33210</v>
      </c>
      <c r="K876" s="152"/>
      <c r="L876" s="152"/>
    </row>
    <row r="877" ht="16.15" customHeight="1" spans="1:12">
      <c r="A877" s="142" t="s">
        <v>4780</v>
      </c>
      <c r="B877" s="142">
        <v>64</v>
      </c>
      <c r="C877" s="142" t="s">
        <v>549</v>
      </c>
      <c r="D877" s="142" t="s">
        <v>4781</v>
      </c>
      <c r="E877" s="142" t="s">
        <v>4782</v>
      </c>
      <c r="F877" s="147">
        <v>33210</v>
      </c>
      <c r="G877" s="147"/>
      <c r="H877" s="147">
        <v>0</v>
      </c>
      <c r="I877" s="151">
        <f t="shared" si="25"/>
        <v>0</v>
      </c>
      <c r="J877" s="147">
        <f t="shared" si="26"/>
        <v>-33210</v>
      </c>
      <c r="K877" s="152"/>
      <c r="L877" s="152"/>
    </row>
    <row r="878" ht="16.15" customHeight="1" spans="1:12">
      <c r="A878" s="142" t="s">
        <v>4780</v>
      </c>
      <c r="B878" s="142">
        <v>65</v>
      </c>
      <c r="C878" s="142" t="s">
        <v>551</v>
      </c>
      <c r="D878" s="142" t="s">
        <v>4781</v>
      </c>
      <c r="E878" s="142" t="s">
        <v>4782</v>
      </c>
      <c r="F878" s="147">
        <v>33210</v>
      </c>
      <c r="G878" s="147"/>
      <c r="H878" s="147">
        <v>0</v>
      </c>
      <c r="I878" s="151">
        <f t="shared" si="25"/>
        <v>0</v>
      </c>
      <c r="J878" s="147">
        <f t="shared" si="26"/>
        <v>-33210</v>
      </c>
      <c r="K878" s="152"/>
      <c r="L878" s="152"/>
    </row>
    <row r="879" ht="16.15" customHeight="1" spans="1:12">
      <c r="A879" s="142" t="s">
        <v>4780</v>
      </c>
      <c r="B879" s="142">
        <v>66</v>
      </c>
      <c r="C879" s="142" t="s">
        <v>554</v>
      </c>
      <c r="D879" s="142" t="s">
        <v>4781</v>
      </c>
      <c r="E879" s="142" t="s">
        <v>4782</v>
      </c>
      <c r="F879" s="147">
        <v>33210</v>
      </c>
      <c r="G879" s="147"/>
      <c r="H879" s="147">
        <v>0</v>
      </c>
      <c r="I879" s="151">
        <f t="shared" ref="I879:I942" si="27">IF(F879=0,H879/G879,H879/F879)</f>
        <v>0</v>
      </c>
      <c r="J879" s="147">
        <f t="shared" ref="J879:J942" si="28">H879-F879</f>
        <v>-33210</v>
      </c>
      <c r="K879" s="152"/>
      <c r="L879" s="152"/>
    </row>
    <row r="880" ht="16.15" customHeight="1" spans="1:12">
      <c r="A880" s="142" t="s">
        <v>4780</v>
      </c>
      <c r="B880" s="142">
        <v>67</v>
      </c>
      <c r="C880" s="142" t="s">
        <v>556</v>
      </c>
      <c r="D880" s="142" t="s">
        <v>4781</v>
      </c>
      <c r="E880" s="142" t="s">
        <v>4782</v>
      </c>
      <c r="F880" s="147">
        <v>33210</v>
      </c>
      <c r="G880" s="147"/>
      <c r="H880" s="147">
        <v>0</v>
      </c>
      <c r="I880" s="151">
        <f t="shared" si="27"/>
        <v>0</v>
      </c>
      <c r="J880" s="147">
        <f t="shared" si="28"/>
        <v>-33210</v>
      </c>
      <c r="K880" s="152"/>
      <c r="L880" s="152"/>
    </row>
    <row r="881" ht="16.15" customHeight="1" spans="1:12">
      <c r="A881" s="142" t="s">
        <v>4780</v>
      </c>
      <c r="B881" s="142">
        <v>68</v>
      </c>
      <c r="C881" s="142" t="s">
        <v>558</v>
      </c>
      <c r="D881" s="142" t="s">
        <v>4781</v>
      </c>
      <c r="E881" s="142" t="s">
        <v>4782</v>
      </c>
      <c r="F881" s="147">
        <v>33210</v>
      </c>
      <c r="G881" s="147"/>
      <c r="H881" s="147">
        <v>0</v>
      </c>
      <c r="I881" s="151">
        <f t="shared" si="27"/>
        <v>0</v>
      </c>
      <c r="J881" s="147">
        <f t="shared" si="28"/>
        <v>-33210</v>
      </c>
      <c r="K881" s="152"/>
      <c r="L881" s="152"/>
    </row>
    <row r="882" ht="16.15" customHeight="1" spans="1:12">
      <c r="A882" s="142" t="s">
        <v>4780</v>
      </c>
      <c r="B882" s="142">
        <v>69</v>
      </c>
      <c r="C882" s="142" t="s">
        <v>560</v>
      </c>
      <c r="D882" s="142" t="s">
        <v>4781</v>
      </c>
      <c r="E882" s="142" t="s">
        <v>4782</v>
      </c>
      <c r="F882" s="147">
        <v>33210</v>
      </c>
      <c r="G882" s="147"/>
      <c r="H882" s="147">
        <v>0</v>
      </c>
      <c r="I882" s="151">
        <f t="shared" si="27"/>
        <v>0</v>
      </c>
      <c r="J882" s="147">
        <f t="shared" si="28"/>
        <v>-33210</v>
      </c>
      <c r="K882" s="152"/>
      <c r="L882" s="152"/>
    </row>
    <row r="883" ht="16.15" customHeight="1" spans="1:12">
      <c r="A883" s="142" t="s">
        <v>4780</v>
      </c>
      <c r="B883" s="142">
        <v>70</v>
      </c>
      <c r="C883" s="142" t="s">
        <v>562</v>
      </c>
      <c r="D883" s="142" t="s">
        <v>4781</v>
      </c>
      <c r="E883" s="142" t="s">
        <v>4782</v>
      </c>
      <c r="F883" s="147">
        <v>33210</v>
      </c>
      <c r="G883" s="147"/>
      <c r="H883" s="147">
        <v>0</v>
      </c>
      <c r="I883" s="151">
        <f t="shared" si="27"/>
        <v>0</v>
      </c>
      <c r="J883" s="147">
        <f t="shared" si="28"/>
        <v>-33210</v>
      </c>
      <c r="K883" s="152"/>
      <c r="L883" s="152"/>
    </row>
    <row r="884" ht="16.15" customHeight="1" spans="1:12">
      <c r="A884" s="142" t="s">
        <v>4780</v>
      </c>
      <c r="B884" s="142">
        <v>71</v>
      </c>
      <c r="C884" s="142" t="s">
        <v>564</v>
      </c>
      <c r="D884" s="142" t="s">
        <v>4781</v>
      </c>
      <c r="E884" s="142" t="s">
        <v>4782</v>
      </c>
      <c r="F884" s="147">
        <v>33210</v>
      </c>
      <c r="G884" s="147"/>
      <c r="H884" s="147">
        <v>0</v>
      </c>
      <c r="I884" s="151">
        <f t="shared" si="27"/>
        <v>0</v>
      </c>
      <c r="J884" s="147">
        <f t="shared" si="28"/>
        <v>-33210</v>
      </c>
      <c r="K884" s="152"/>
      <c r="L884" s="152"/>
    </row>
    <row r="885" ht="16.15" customHeight="1" spans="1:12">
      <c r="A885" s="142" t="s">
        <v>4780</v>
      </c>
      <c r="B885" s="142">
        <v>72</v>
      </c>
      <c r="C885" s="142" t="s">
        <v>566</v>
      </c>
      <c r="D885" s="142" t="s">
        <v>4781</v>
      </c>
      <c r="E885" s="142" t="s">
        <v>4782</v>
      </c>
      <c r="F885" s="147">
        <v>33210</v>
      </c>
      <c r="G885" s="147"/>
      <c r="H885" s="147">
        <v>0</v>
      </c>
      <c r="I885" s="151">
        <f t="shared" si="27"/>
        <v>0</v>
      </c>
      <c r="J885" s="147">
        <f t="shared" si="28"/>
        <v>-33210</v>
      </c>
      <c r="K885" s="152"/>
      <c r="L885" s="152"/>
    </row>
    <row r="886" ht="16.15" customHeight="1" spans="1:12">
      <c r="A886" s="142" t="s">
        <v>4780</v>
      </c>
      <c r="B886" s="142">
        <v>73</v>
      </c>
      <c r="C886" s="142" t="s">
        <v>568</v>
      </c>
      <c r="D886" s="142" t="s">
        <v>4781</v>
      </c>
      <c r="E886" s="142" t="s">
        <v>4782</v>
      </c>
      <c r="F886" s="147">
        <v>33210</v>
      </c>
      <c r="G886" s="147"/>
      <c r="H886" s="147">
        <v>0</v>
      </c>
      <c r="I886" s="151">
        <f t="shared" si="27"/>
        <v>0</v>
      </c>
      <c r="J886" s="147">
        <f t="shared" si="28"/>
        <v>-33210</v>
      </c>
      <c r="K886" s="152"/>
      <c r="L886" s="152"/>
    </row>
    <row r="887" ht="16.15" customHeight="1" spans="1:12">
      <c r="A887" s="142" t="s">
        <v>4780</v>
      </c>
      <c r="B887" s="142">
        <v>74</v>
      </c>
      <c r="C887" s="142" t="s">
        <v>570</v>
      </c>
      <c r="D887" s="142" t="s">
        <v>4781</v>
      </c>
      <c r="E887" s="142" t="s">
        <v>4782</v>
      </c>
      <c r="F887" s="147">
        <v>33210</v>
      </c>
      <c r="G887" s="147"/>
      <c r="H887" s="147">
        <v>0</v>
      </c>
      <c r="I887" s="151">
        <f t="shared" si="27"/>
        <v>0</v>
      </c>
      <c r="J887" s="147">
        <f t="shared" si="28"/>
        <v>-33210</v>
      </c>
      <c r="K887" s="152"/>
      <c r="L887" s="152"/>
    </row>
    <row r="888" ht="16.15" customHeight="1" spans="1:12">
      <c r="A888" s="142" t="s">
        <v>4780</v>
      </c>
      <c r="B888" s="142">
        <v>75</v>
      </c>
      <c r="C888" s="142" t="s">
        <v>572</v>
      </c>
      <c r="D888" s="142" t="s">
        <v>4781</v>
      </c>
      <c r="E888" s="142" t="s">
        <v>4782</v>
      </c>
      <c r="F888" s="147">
        <v>33210</v>
      </c>
      <c r="G888" s="147"/>
      <c r="H888" s="147">
        <v>0</v>
      </c>
      <c r="I888" s="151">
        <f t="shared" si="27"/>
        <v>0</v>
      </c>
      <c r="J888" s="147">
        <f t="shared" si="28"/>
        <v>-33210</v>
      </c>
      <c r="K888" s="152"/>
      <c r="L888" s="152"/>
    </row>
    <row r="889" ht="16.15" customHeight="1" spans="1:12">
      <c r="A889" s="142" t="s">
        <v>4780</v>
      </c>
      <c r="B889" s="142">
        <v>76</v>
      </c>
      <c r="C889" s="142" t="s">
        <v>574</v>
      </c>
      <c r="D889" s="142" t="s">
        <v>4781</v>
      </c>
      <c r="E889" s="142" t="s">
        <v>4782</v>
      </c>
      <c r="F889" s="147">
        <v>33210</v>
      </c>
      <c r="G889" s="147"/>
      <c r="H889" s="147">
        <v>0</v>
      </c>
      <c r="I889" s="151">
        <f t="shared" si="27"/>
        <v>0</v>
      </c>
      <c r="J889" s="147">
        <f t="shared" si="28"/>
        <v>-33210</v>
      </c>
      <c r="K889" s="152"/>
      <c r="L889" s="152"/>
    </row>
    <row r="890" ht="16.15" customHeight="1" spans="1:12">
      <c r="A890" s="142" t="s">
        <v>4780</v>
      </c>
      <c r="B890" s="142">
        <v>77</v>
      </c>
      <c r="C890" s="142" t="s">
        <v>576</v>
      </c>
      <c r="D890" s="142" t="s">
        <v>4781</v>
      </c>
      <c r="E890" s="142" t="s">
        <v>4782</v>
      </c>
      <c r="F890" s="147">
        <v>33210</v>
      </c>
      <c r="G890" s="147"/>
      <c r="H890" s="147">
        <v>0</v>
      </c>
      <c r="I890" s="151">
        <f t="shared" si="27"/>
        <v>0</v>
      </c>
      <c r="J890" s="147">
        <f t="shared" si="28"/>
        <v>-33210</v>
      </c>
      <c r="K890" s="152"/>
      <c r="L890" s="152"/>
    </row>
    <row r="891" ht="16.15" customHeight="1" spans="1:12">
      <c r="A891" s="142" t="s">
        <v>4780</v>
      </c>
      <c r="B891" s="142">
        <v>78</v>
      </c>
      <c r="C891" s="142" t="s">
        <v>578</v>
      </c>
      <c r="D891" s="142" t="s">
        <v>4781</v>
      </c>
      <c r="E891" s="142" t="s">
        <v>4782</v>
      </c>
      <c r="F891" s="147">
        <v>33210</v>
      </c>
      <c r="G891" s="147"/>
      <c r="H891" s="147">
        <v>0</v>
      </c>
      <c r="I891" s="151">
        <f t="shared" si="27"/>
        <v>0</v>
      </c>
      <c r="J891" s="147">
        <f t="shared" si="28"/>
        <v>-33210</v>
      </c>
      <c r="K891" s="152"/>
      <c r="L891" s="152"/>
    </row>
    <row r="892" ht="16.15" customHeight="1" spans="1:12">
      <c r="A892" s="142" t="s">
        <v>4780</v>
      </c>
      <c r="B892" s="142">
        <v>79</v>
      </c>
      <c r="C892" s="142" t="s">
        <v>572</v>
      </c>
      <c r="D892" s="142" t="s">
        <v>4781</v>
      </c>
      <c r="E892" s="142" t="s">
        <v>4782</v>
      </c>
      <c r="F892" s="147">
        <v>33210</v>
      </c>
      <c r="G892" s="147"/>
      <c r="H892" s="147">
        <v>0</v>
      </c>
      <c r="I892" s="151">
        <f t="shared" si="27"/>
        <v>0</v>
      </c>
      <c r="J892" s="147">
        <f t="shared" si="28"/>
        <v>-33210</v>
      </c>
      <c r="K892" s="152"/>
      <c r="L892" s="152"/>
    </row>
    <row r="893" ht="16.15" customHeight="1" spans="1:12">
      <c r="A893" s="142" t="s">
        <v>4780</v>
      </c>
      <c r="B893" s="142">
        <v>80</v>
      </c>
      <c r="C893" s="142" t="s">
        <v>582</v>
      </c>
      <c r="D893" s="142" t="s">
        <v>4781</v>
      </c>
      <c r="E893" s="142" t="s">
        <v>4782</v>
      </c>
      <c r="F893" s="147">
        <v>33210</v>
      </c>
      <c r="G893" s="147"/>
      <c r="H893" s="147">
        <v>0</v>
      </c>
      <c r="I893" s="151">
        <f t="shared" si="27"/>
        <v>0</v>
      </c>
      <c r="J893" s="147">
        <f t="shared" si="28"/>
        <v>-33210</v>
      </c>
      <c r="K893" s="152"/>
      <c r="L893" s="152"/>
    </row>
    <row r="894" ht="16.15" customHeight="1" spans="1:12">
      <c r="A894" s="142" t="s">
        <v>4780</v>
      </c>
      <c r="B894" s="142">
        <v>81</v>
      </c>
      <c r="C894" s="142" t="s">
        <v>584</v>
      </c>
      <c r="D894" s="142" t="s">
        <v>4781</v>
      </c>
      <c r="E894" s="142" t="s">
        <v>4782</v>
      </c>
      <c r="F894" s="147">
        <v>33210</v>
      </c>
      <c r="G894" s="147"/>
      <c r="H894" s="147">
        <v>0</v>
      </c>
      <c r="I894" s="151">
        <f t="shared" si="27"/>
        <v>0</v>
      </c>
      <c r="J894" s="147">
        <f t="shared" si="28"/>
        <v>-33210</v>
      </c>
      <c r="K894" s="152"/>
      <c r="L894" s="152"/>
    </row>
    <row r="895" ht="16.15" customHeight="1" spans="1:12">
      <c r="A895" s="142" t="s">
        <v>4780</v>
      </c>
      <c r="B895" s="142">
        <v>82</v>
      </c>
      <c r="C895" s="142" t="s">
        <v>586</v>
      </c>
      <c r="D895" s="142" t="s">
        <v>4781</v>
      </c>
      <c r="E895" s="142" t="s">
        <v>4782</v>
      </c>
      <c r="F895" s="147">
        <v>33210</v>
      </c>
      <c r="G895" s="147"/>
      <c r="H895" s="147">
        <v>0</v>
      </c>
      <c r="I895" s="151">
        <f t="shared" si="27"/>
        <v>0</v>
      </c>
      <c r="J895" s="147">
        <f t="shared" si="28"/>
        <v>-33210</v>
      </c>
      <c r="K895" s="152"/>
      <c r="L895" s="152"/>
    </row>
    <row r="896" ht="16.15" customHeight="1" spans="1:12">
      <c r="A896" s="142" t="s">
        <v>4780</v>
      </c>
      <c r="B896" s="142">
        <v>83</v>
      </c>
      <c r="C896" s="142" t="s">
        <v>589</v>
      </c>
      <c r="D896" s="142" t="s">
        <v>4781</v>
      </c>
      <c r="E896" s="142" t="s">
        <v>4782</v>
      </c>
      <c r="F896" s="147">
        <v>33210</v>
      </c>
      <c r="G896" s="147"/>
      <c r="H896" s="147">
        <v>0</v>
      </c>
      <c r="I896" s="151">
        <f t="shared" si="27"/>
        <v>0</v>
      </c>
      <c r="J896" s="147">
        <f t="shared" si="28"/>
        <v>-33210</v>
      </c>
      <c r="K896" s="152"/>
      <c r="L896" s="152"/>
    </row>
    <row r="897" ht="16.15" customHeight="1" spans="1:12">
      <c r="A897" s="142" t="s">
        <v>4780</v>
      </c>
      <c r="B897" s="142">
        <v>84</v>
      </c>
      <c r="C897" s="142" t="s">
        <v>591</v>
      </c>
      <c r="D897" s="142" t="s">
        <v>4781</v>
      </c>
      <c r="E897" s="142" t="s">
        <v>4782</v>
      </c>
      <c r="F897" s="147">
        <v>33210</v>
      </c>
      <c r="G897" s="147"/>
      <c r="H897" s="147">
        <v>0</v>
      </c>
      <c r="I897" s="151">
        <f t="shared" si="27"/>
        <v>0</v>
      </c>
      <c r="J897" s="147">
        <f t="shared" si="28"/>
        <v>-33210</v>
      </c>
      <c r="K897" s="152"/>
      <c r="L897" s="152"/>
    </row>
    <row r="898" ht="16.15" customHeight="1" spans="1:12">
      <c r="A898" s="142" t="s">
        <v>4780</v>
      </c>
      <c r="B898" s="142">
        <v>85</v>
      </c>
      <c r="C898" s="142" t="s">
        <v>593</v>
      </c>
      <c r="D898" s="142" t="s">
        <v>4781</v>
      </c>
      <c r="E898" s="142" t="s">
        <v>4782</v>
      </c>
      <c r="F898" s="147">
        <v>33210</v>
      </c>
      <c r="G898" s="147"/>
      <c r="H898" s="147">
        <v>0</v>
      </c>
      <c r="I898" s="151">
        <f t="shared" si="27"/>
        <v>0</v>
      </c>
      <c r="J898" s="147">
        <f t="shared" si="28"/>
        <v>-33210</v>
      </c>
      <c r="K898" s="152"/>
      <c r="L898" s="152"/>
    </row>
    <row r="899" ht="16.15" customHeight="1" spans="1:12">
      <c r="A899" s="142" t="s">
        <v>4780</v>
      </c>
      <c r="B899" s="142">
        <v>86</v>
      </c>
      <c r="C899" s="142" t="s">
        <v>595</v>
      </c>
      <c r="D899" s="142" t="s">
        <v>4781</v>
      </c>
      <c r="E899" s="142" t="s">
        <v>4782</v>
      </c>
      <c r="F899" s="147">
        <v>33210</v>
      </c>
      <c r="G899" s="147"/>
      <c r="H899" s="147">
        <v>0</v>
      </c>
      <c r="I899" s="151">
        <f t="shared" si="27"/>
        <v>0</v>
      </c>
      <c r="J899" s="147">
        <f t="shared" si="28"/>
        <v>-33210</v>
      </c>
      <c r="K899" s="152"/>
      <c r="L899" s="152"/>
    </row>
    <row r="900" ht="16.15" customHeight="1" spans="1:12">
      <c r="A900" s="142" t="s">
        <v>4780</v>
      </c>
      <c r="B900" s="142">
        <v>87</v>
      </c>
      <c r="C900" s="142" t="s">
        <v>597</v>
      </c>
      <c r="D900" s="142" t="s">
        <v>4781</v>
      </c>
      <c r="E900" s="142" t="s">
        <v>4782</v>
      </c>
      <c r="F900" s="147">
        <v>33210</v>
      </c>
      <c r="G900" s="147"/>
      <c r="H900" s="147">
        <v>0</v>
      </c>
      <c r="I900" s="151">
        <f t="shared" si="27"/>
        <v>0</v>
      </c>
      <c r="J900" s="147">
        <f t="shared" si="28"/>
        <v>-33210</v>
      </c>
      <c r="K900" s="152"/>
      <c r="L900" s="152"/>
    </row>
    <row r="901" ht="16.15" customHeight="1" spans="1:12">
      <c r="A901" s="142" t="s">
        <v>4780</v>
      </c>
      <c r="B901" s="142">
        <v>88</v>
      </c>
      <c r="C901" s="142" t="s">
        <v>1530</v>
      </c>
      <c r="D901" s="142" t="s">
        <v>4781</v>
      </c>
      <c r="E901" s="142" t="s">
        <v>4782</v>
      </c>
      <c r="F901" s="147">
        <v>33210</v>
      </c>
      <c r="G901" s="147"/>
      <c r="H901" s="147">
        <v>0</v>
      </c>
      <c r="I901" s="151">
        <f t="shared" si="27"/>
        <v>0</v>
      </c>
      <c r="J901" s="147">
        <f t="shared" si="28"/>
        <v>-33210</v>
      </c>
      <c r="K901" s="152"/>
      <c r="L901" s="152"/>
    </row>
    <row r="902" ht="16.15" customHeight="1" spans="1:12">
      <c r="A902" s="142" t="s">
        <v>4780</v>
      </c>
      <c r="B902" s="142">
        <v>89</v>
      </c>
      <c r="C902" s="142" t="s">
        <v>1534</v>
      </c>
      <c r="D902" s="142" t="s">
        <v>4781</v>
      </c>
      <c r="E902" s="142" t="s">
        <v>4782</v>
      </c>
      <c r="F902" s="147">
        <v>33210</v>
      </c>
      <c r="G902" s="147"/>
      <c r="H902" s="147">
        <v>0</v>
      </c>
      <c r="I902" s="151">
        <f t="shared" si="27"/>
        <v>0</v>
      </c>
      <c r="J902" s="147">
        <f t="shared" si="28"/>
        <v>-33210</v>
      </c>
      <c r="K902" s="152"/>
      <c r="L902" s="152"/>
    </row>
    <row r="903" ht="16.15" customHeight="1" spans="1:12">
      <c r="A903" s="142" t="s">
        <v>4780</v>
      </c>
      <c r="B903" s="142">
        <v>90</v>
      </c>
      <c r="C903" s="142" t="s">
        <v>601</v>
      </c>
      <c r="D903" s="142" t="s">
        <v>4781</v>
      </c>
      <c r="E903" s="142" t="s">
        <v>4782</v>
      </c>
      <c r="F903" s="147">
        <v>33210</v>
      </c>
      <c r="G903" s="147"/>
      <c r="H903" s="147">
        <v>0</v>
      </c>
      <c r="I903" s="151">
        <f t="shared" si="27"/>
        <v>0</v>
      </c>
      <c r="J903" s="147">
        <f t="shared" si="28"/>
        <v>-33210</v>
      </c>
      <c r="K903" s="152"/>
      <c r="L903" s="152"/>
    </row>
    <row r="904" ht="16.15" customHeight="1" spans="1:12">
      <c r="A904" s="142" t="s">
        <v>4780</v>
      </c>
      <c r="B904" s="142">
        <v>91</v>
      </c>
      <c r="C904" s="142" t="s">
        <v>603</v>
      </c>
      <c r="D904" s="142" t="s">
        <v>4781</v>
      </c>
      <c r="E904" s="142" t="s">
        <v>4782</v>
      </c>
      <c r="F904" s="147">
        <v>33210</v>
      </c>
      <c r="G904" s="147"/>
      <c r="H904" s="147">
        <v>0</v>
      </c>
      <c r="I904" s="151">
        <f t="shared" si="27"/>
        <v>0</v>
      </c>
      <c r="J904" s="147">
        <f t="shared" si="28"/>
        <v>-33210</v>
      </c>
      <c r="K904" s="152"/>
      <c r="L904" s="152"/>
    </row>
    <row r="905" ht="16.15" customHeight="1" spans="1:12">
      <c r="A905" s="142" t="s">
        <v>4780</v>
      </c>
      <c r="B905" s="142">
        <v>92</v>
      </c>
      <c r="C905" s="142" t="s">
        <v>605</v>
      </c>
      <c r="D905" s="142" t="s">
        <v>4781</v>
      </c>
      <c r="E905" s="142" t="s">
        <v>4782</v>
      </c>
      <c r="F905" s="147">
        <v>33210</v>
      </c>
      <c r="G905" s="147"/>
      <c r="H905" s="147">
        <v>0</v>
      </c>
      <c r="I905" s="151">
        <f t="shared" si="27"/>
        <v>0</v>
      </c>
      <c r="J905" s="147">
        <f t="shared" si="28"/>
        <v>-33210</v>
      </c>
      <c r="K905" s="152"/>
      <c r="L905" s="152"/>
    </row>
    <row r="906" ht="16.15" customHeight="1" spans="1:12">
      <c r="A906" s="142" t="s">
        <v>4780</v>
      </c>
      <c r="B906" s="142">
        <v>93</v>
      </c>
      <c r="C906" s="142" t="s">
        <v>607</v>
      </c>
      <c r="D906" s="142" t="s">
        <v>4781</v>
      </c>
      <c r="E906" s="142" t="s">
        <v>4782</v>
      </c>
      <c r="F906" s="147">
        <v>33210</v>
      </c>
      <c r="G906" s="147"/>
      <c r="H906" s="147">
        <v>0</v>
      </c>
      <c r="I906" s="151">
        <f t="shared" si="27"/>
        <v>0</v>
      </c>
      <c r="J906" s="147">
        <f t="shared" si="28"/>
        <v>-33210</v>
      </c>
      <c r="K906" s="152"/>
      <c r="L906" s="152"/>
    </row>
    <row r="907" ht="16.15" customHeight="1" spans="1:12">
      <c r="A907" s="142" t="s">
        <v>4780</v>
      </c>
      <c r="B907" s="142">
        <v>94</v>
      </c>
      <c r="C907" s="142" t="s">
        <v>609</v>
      </c>
      <c r="D907" s="142" t="s">
        <v>4781</v>
      </c>
      <c r="E907" s="142" t="s">
        <v>4782</v>
      </c>
      <c r="F907" s="147">
        <v>33210</v>
      </c>
      <c r="G907" s="147"/>
      <c r="H907" s="147">
        <v>0</v>
      </c>
      <c r="I907" s="151">
        <f t="shared" si="27"/>
        <v>0</v>
      </c>
      <c r="J907" s="147">
        <f t="shared" si="28"/>
        <v>-33210</v>
      </c>
      <c r="K907" s="152"/>
      <c r="L907" s="152"/>
    </row>
    <row r="908" ht="16.15" customHeight="1" spans="1:12">
      <c r="A908" s="142" t="s">
        <v>4780</v>
      </c>
      <c r="B908" s="142">
        <v>95</v>
      </c>
      <c r="C908" s="142" t="s">
        <v>612</v>
      </c>
      <c r="D908" s="142" t="s">
        <v>4781</v>
      </c>
      <c r="E908" s="142" t="s">
        <v>4782</v>
      </c>
      <c r="F908" s="147">
        <v>33210</v>
      </c>
      <c r="G908" s="147"/>
      <c r="H908" s="147">
        <v>76904.3364655172</v>
      </c>
      <c r="I908" s="151">
        <f t="shared" si="27"/>
        <v>2.31569817722123</v>
      </c>
      <c r="J908" s="147">
        <f t="shared" si="28"/>
        <v>43694.3364655172</v>
      </c>
      <c r="K908" s="152"/>
      <c r="L908" s="152"/>
    </row>
    <row r="909" ht="16.15" customHeight="1" spans="1:12">
      <c r="A909" s="142" t="s">
        <v>4780</v>
      </c>
      <c r="B909" s="142">
        <v>96</v>
      </c>
      <c r="C909" s="142" t="s">
        <v>619</v>
      </c>
      <c r="D909" s="142" t="s">
        <v>4781</v>
      </c>
      <c r="E909" s="142" t="s">
        <v>4782</v>
      </c>
      <c r="F909" s="147">
        <v>33210</v>
      </c>
      <c r="G909" s="147"/>
      <c r="H909" s="147">
        <v>7847.3831896552</v>
      </c>
      <c r="I909" s="151">
        <f t="shared" si="27"/>
        <v>0.236295790113074</v>
      </c>
      <c r="J909" s="147">
        <f t="shared" si="28"/>
        <v>-25362.6168103448</v>
      </c>
      <c r="K909" s="152"/>
      <c r="L909" s="152"/>
    </row>
    <row r="910" ht="16.15" customHeight="1" spans="1:12">
      <c r="A910" s="142" t="s">
        <v>4780</v>
      </c>
      <c r="B910" s="142">
        <v>97</v>
      </c>
      <c r="C910" s="142" t="s">
        <v>658</v>
      </c>
      <c r="D910" s="142" t="s">
        <v>4781</v>
      </c>
      <c r="E910" s="142" t="s">
        <v>4782</v>
      </c>
      <c r="F910" s="147">
        <v>33210</v>
      </c>
      <c r="G910" s="147"/>
      <c r="H910" s="147">
        <v>6277.9065517241</v>
      </c>
      <c r="I910" s="151">
        <f t="shared" si="27"/>
        <v>0.189036632090458</v>
      </c>
      <c r="J910" s="147">
        <f t="shared" si="28"/>
        <v>-26932.0934482759</v>
      </c>
      <c r="K910" s="152"/>
      <c r="L910" s="152"/>
    </row>
    <row r="911" ht="16.15" customHeight="1" spans="1:12">
      <c r="A911" s="142" t="s">
        <v>4780</v>
      </c>
      <c r="B911" s="142">
        <v>98</v>
      </c>
      <c r="C911" s="142" t="s">
        <v>664</v>
      </c>
      <c r="D911" s="142" t="s">
        <v>4781</v>
      </c>
      <c r="E911" s="142" t="s">
        <v>4782</v>
      </c>
      <c r="F911" s="147">
        <v>33210</v>
      </c>
      <c r="G911" s="147"/>
      <c r="H911" s="147">
        <v>6277.9065517241</v>
      </c>
      <c r="I911" s="151">
        <f t="shared" si="27"/>
        <v>0.189036632090458</v>
      </c>
      <c r="J911" s="147">
        <f t="shared" si="28"/>
        <v>-26932.0934482759</v>
      </c>
      <c r="K911" s="152"/>
      <c r="L911" s="152"/>
    </row>
    <row r="912" s="137" customFormat="1" ht="16.15" customHeight="1" spans="1:12">
      <c r="A912" s="157" t="s">
        <v>4780</v>
      </c>
      <c r="B912" s="157">
        <v>99</v>
      </c>
      <c r="C912" s="157" t="s">
        <v>642</v>
      </c>
      <c r="D912" s="157" t="s">
        <v>4781</v>
      </c>
      <c r="E912" s="157" t="s">
        <v>4782</v>
      </c>
      <c r="F912" s="158">
        <v>3321</v>
      </c>
      <c r="G912" s="158"/>
      <c r="H912" s="158">
        <v>0</v>
      </c>
      <c r="I912" s="159">
        <f t="shared" si="27"/>
        <v>0</v>
      </c>
      <c r="J912" s="158">
        <f t="shared" si="28"/>
        <v>-3321</v>
      </c>
      <c r="K912" s="160" t="s">
        <v>4786</v>
      </c>
      <c r="L912" s="160" t="s">
        <v>4712</v>
      </c>
    </row>
    <row r="913" ht="16.15" customHeight="1" spans="1:12">
      <c r="A913" s="142" t="s">
        <v>4780</v>
      </c>
      <c r="B913" s="142">
        <v>100</v>
      </c>
      <c r="C913" s="142" t="s">
        <v>644</v>
      </c>
      <c r="D913" s="142" t="s">
        <v>4781</v>
      </c>
      <c r="E913" s="142" t="s">
        <v>4782</v>
      </c>
      <c r="F913" s="147">
        <v>3321</v>
      </c>
      <c r="G913" s="147"/>
      <c r="H913" s="147">
        <v>0</v>
      </c>
      <c r="I913" s="151">
        <f t="shared" si="27"/>
        <v>0</v>
      </c>
      <c r="J913" s="147">
        <f t="shared" si="28"/>
        <v>-3321</v>
      </c>
      <c r="K913" s="152"/>
      <c r="L913" s="152"/>
    </row>
    <row r="914" ht="16.15" customHeight="1" spans="1:12">
      <c r="A914" s="142" t="s">
        <v>4780</v>
      </c>
      <c r="B914" s="142">
        <v>101</v>
      </c>
      <c r="C914" s="142" t="s">
        <v>626</v>
      </c>
      <c r="D914" s="142" t="s">
        <v>4781</v>
      </c>
      <c r="E914" s="142" t="s">
        <v>4782</v>
      </c>
      <c r="F914" s="147">
        <v>16605</v>
      </c>
      <c r="G914" s="147"/>
      <c r="H914" s="147">
        <v>0</v>
      </c>
      <c r="I914" s="151">
        <f t="shared" si="27"/>
        <v>0</v>
      </c>
      <c r="J914" s="147">
        <f t="shared" si="28"/>
        <v>-16605</v>
      </c>
      <c r="K914" s="152"/>
      <c r="L914" s="152"/>
    </row>
    <row r="915" ht="16.15" customHeight="1" spans="1:12">
      <c r="A915" s="142" t="s">
        <v>4780</v>
      </c>
      <c r="B915" s="142">
        <v>102</v>
      </c>
      <c r="C915" s="142" t="s">
        <v>129</v>
      </c>
      <c r="D915" s="142" t="s">
        <v>4781</v>
      </c>
      <c r="E915" s="142" t="s">
        <v>4782</v>
      </c>
      <c r="F915" s="147">
        <v>16605</v>
      </c>
      <c r="G915" s="147"/>
      <c r="H915" s="147">
        <v>0</v>
      </c>
      <c r="I915" s="151">
        <f t="shared" si="27"/>
        <v>0</v>
      </c>
      <c r="J915" s="147">
        <f t="shared" si="28"/>
        <v>-16605</v>
      </c>
      <c r="K915" s="152"/>
      <c r="L915" s="152"/>
    </row>
    <row r="916" ht="16.15" customHeight="1" spans="1:12">
      <c r="A916" s="142" t="s">
        <v>4780</v>
      </c>
      <c r="B916" s="142">
        <v>103</v>
      </c>
      <c r="C916" s="142" t="s">
        <v>674</v>
      </c>
      <c r="D916" s="142" t="s">
        <v>4781</v>
      </c>
      <c r="E916" s="142" t="s">
        <v>4782</v>
      </c>
      <c r="F916" s="147">
        <v>33210</v>
      </c>
      <c r="G916" s="147"/>
      <c r="H916" s="147">
        <v>152239.226465517</v>
      </c>
      <c r="I916" s="151">
        <f t="shared" si="27"/>
        <v>4.58413810495384</v>
      </c>
      <c r="J916" s="147">
        <f t="shared" si="28"/>
        <v>119029.226465517</v>
      </c>
      <c r="K916" s="152"/>
      <c r="L916" s="152"/>
    </row>
    <row r="917" ht="16.15" customHeight="1" spans="1:12">
      <c r="A917" s="142" t="s">
        <v>4780</v>
      </c>
      <c r="B917" s="142">
        <v>104</v>
      </c>
      <c r="C917" s="142" t="s">
        <v>727</v>
      </c>
      <c r="D917" s="142" t="s">
        <v>4781</v>
      </c>
      <c r="E917" s="142" t="s">
        <v>4782</v>
      </c>
      <c r="F917" s="147">
        <v>33210</v>
      </c>
      <c r="G917" s="147"/>
      <c r="H917" s="147">
        <v>10986.3364655172</v>
      </c>
      <c r="I917" s="151">
        <f t="shared" si="27"/>
        <v>0.330814106158302</v>
      </c>
      <c r="J917" s="147">
        <f t="shared" si="28"/>
        <v>-22223.6635344828</v>
      </c>
      <c r="K917" s="152"/>
      <c r="L917" s="152"/>
    </row>
    <row r="918" ht="16.15" customHeight="1" spans="1:12">
      <c r="A918" s="142" t="s">
        <v>4780</v>
      </c>
      <c r="B918" s="142">
        <v>105</v>
      </c>
      <c r="C918" s="142" t="s">
        <v>682</v>
      </c>
      <c r="D918" s="142" t="s">
        <v>4781</v>
      </c>
      <c r="E918" s="142" t="s">
        <v>4782</v>
      </c>
      <c r="F918" s="147">
        <v>16605</v>
      </c>
      <c r="G918" s="147"/>
      <c r="H918" s="147">
        <v>10986.3364655172</v>
      </c>
      <c r="I918" s="151">
        <f t="shared" si="27"/>
        <v>0.661628212316604</v>
      </c>
      <c r="J918" s="147">
        <f t="shared" si="28"/>
        <v>-5618.6635344828</v>
      </c>
      <c r="K918" s="152"/>
      <c r="L918" s="152"/>
    </row>
    <row r="919" ht="16.15" customHeight="1" spans="1:12">
      <c r="A919" s="142" t="s">
        <v>4780</v>
      </c>
      <c r="B919" s="142">
        <v>106</v>
      </c>
      <c r="C919" s="142" t="s">
        <v>663</v>
      </c>
      <c r="D919" s="142" t="s">
        <v>4781</v>
      </c>
      <c r="E919" s="142" t="s">
        <v>4782</v>
      </c>
      <c r="F919" s="147">
        <v>3321</v>
      </c>
      <c r="G919" s="147"/>
      <c r="H919" s="147">
        <v>0</v>
      </c>
      <c r="I919" s="151">
        <f t="shared" si="27"/>
        <v>0</v>
      </c>
      <c r="J919" s="147">
        <f t="shared" si="28"/>
        <v>-3321</v>
      </c>
      <c r="K919" s="152"/>
      <c r="L919" s="152"/>
    </row>
    <row r="920" ht="16.15" customHeight="1" spans="1:12">
      <c r="A920" s="142" t="s">
        <v>4780</v>
      </c>
      <c r="B920" s="142">
        <v>107</v>
      </c>
      <c r="C920" s="142" t="s">
        <v>759</v>
      </c>
      <c r="D920" s="142" t="s">
        <v>4781</v>
      </c>
      <c r="E920" s="142" t="s">
        <v>4782</v>
      </c>
      <c r="F920" s="147">
        <v>16605</v>
      </c>
      <c r="G920" s="147"/>
      <c r="H920" s="147">
        <v>10986.3364655172</v>
      </c>
      <c r="I920" s="151">
        <f t="shared" si="27"/>
        <v>0.661628212316604</v>
      </c>
      <c r="J920" s="147">
        <f t="shared" si="28"/>
        <v>-5618.6635344828</v>
      </c>
      <c r="K920" s="152"/>
      <c r="L920" s="152"/>
    </row>
    <row r="921" ht="16.15" customHeight="1" spans="1:12">
      <c r="A921" s="142" t="s">
        <v>4780</v>
      </c>
      <c r="B921" s="142">
        <v>108</v>
      </c>
      <c r="C921" s="142" t="s">
        <v>821</v>
      </c>
      <c r="D921" s="142" t="s">
        <v>4781</v>
      </c>
      <c r="E921" s="142" t="s">
        <v>4782</v>
      </c>
      <c r="F921" s="147">
        <v>33210</v>
      </c>
      <c r="G921" s="147"/>
      <c r="H921" s="147">
        <v>78473.8230172413</v>
      </c>
      <c r="I921" s="151">
        <f t="shared" si="27"/>
        <v>2.36295763376216</v>
      </c>
      <c r="J921" s="147">
        <f t="shared" si="28"/>
        <v>45263.8230172413</v>
      </c>
      <c r="K921" s="152"/>
      <c r="L921" s="152"/>
    </row>
    <row r="922" ht="16.15" customHeight="1" spans="1:12">
      <c r="A922" s="142" t="s">
        <v>4780</v>
      </c>
      <c r="B922" s="142">
        <v>109</v>
      </c>
      <c r="C922" s="142" t="s">
        <v>3075</v>
      </c>
      <c r="D922" s="142" t="s">
        <v>4781</v>
      </c>
      <c r="E922" s="142" t="s">
        <v>4782</v>
      </c>
      <c r="F922" s="147">
        <v>33210</v>
      </c>
      <c r="G922" s="147"/>
      <c r="H922" s="147">
        <v>0</v>
      </c>
      <c r="I922" s="151">
        <f t="shared" si="27"/>
        <v>0</v>
      </c>
      <c r="J922" s="147">
        <f t="shared" si="28"/>
        <v>-33210</v>
      </c>
      <c r="K922" s="152"/>
      <c r="L922" s="152"/>
    </row>
    <row r="923" ht="16.15" customHeight="1" spans="1:12">
      <c r="A923" s="142" t="s">
        <v>4780</v>
      </c>
      <c r="B923" s="142">
        <v>110</v>
      </c>
      <c r="C923" s="142" t="s">
        <v>822</v>
      </c>
      <c r="D923" s="142" t="s">
        <v>4781</v>
      </c>
      <c r="E923" s="142" t="s">
        <v>4782</v>
      </c>
      <c r="F923" s="147">
        <v>33210</v>
      </c>
      <c r="G923" s="147"/>
      <c r="H923" s="147">
        <v>10986.3364655172</v>
      </c>
      <c r="I923" s="151">
        <f t="shared" si="27"/>
        <v>0.330814106158302</v>
      </c>
      <c r="J923" s="147">
        <f t="shared" si="28"/>
        <v>-22223.6635344828</v>
      </c>
      <c r="K923" s="152"/>
      <c r="L923" s="152"/>
    </row>
    <row r="924" ht="16.15" customHeight="1" spans="1:12">
      <c r="A924" s="142" t="s">
        <v>4780</v>
      </c>
      <c r="B924" s="142">
        <v>111</v>
      </c>
      <c r="C924" s="142" t="s">
        <v>4710</v>
      </c>
      <c r="D924" s="142" t="s">
        <v>4785</v>
      </c>
      <c r="E924" s="142" t="s">
        <v>4782</v>
      </c>
      <c r="F924" s="147">
        <v>33210</v>
      </c>
      <c r="G924" s="147"/>
      <c r="H924" s="147">
        <v>0</v>
      </c>
      <c r="I924" s="151">
        <f t="shared" si="27"/>
        <v>0</v>
      </c>
      <c r="J924" s="147">
        <f t="shared" si="28"/>
        <v>-33210</v>
      </c>
      <c r="K924" s="152"/>
      <c r="L924" s="152"/>
    </row>
    <row r="925" s="137" customFormat="1" ht="16.15" customHeight="1" spans="1:12">
      <c r="A925" s="157" t="s">
        <v>4780</v>
      </c>
      <c r="B925" s="157">
        <v>112</v>
      </c>
      <c r="C925" s="157" t="s">
        <v>807</v>
      </c>
      <c r="D925" s="157" t="s">
        <v>4781</v>
      </c>
      <c r="E925" s="157" t="s">
        <v>4782</v>
      </c>
      <c r="F925" s="158">
        <v>33210</v>
      </c>
      <c r="G925" s="158"/>
      <c r="H925" s="158">
        <v>0</v>
      </c>
      <c r="I925" s="159">
        <f t="shared" si="27"/>
        <v>0</v>
      </c>
      <c r="J925" s="158">
        <f t="shared" si="28"/>
        <v>-33210</v>
      </c>
      <c r="K925" s="160" t="s">
        <v>4786</v>
      </c>
      <c r="L925" s="160" t="s">
        <v>519</v>
      </c>
    </row>
    <row r="926" s="137" customFormat="1" ht="16.15" customHeight="1" spans="1:12">
      <c r="A926" s="157" t="s">
        <v>4780</v>
      </c>
      <c r="B926" s="157">
        <v>113</v>
      </c>
      <c r="C926" s="157" t="s">
        <v>810</v>
      </c>
      <c r="D926" s="157" t="s">
        <v>4781</v>
      </c>
      <c r="E926" s="157" t="s">
        <v>4782</v>
      </c>
      <c r="F926" s="158">
        <v>33210</v>
      </c>
      <c r="G926" s="158"/>
      <c r="H926" s="158">
        <v>0</v>
      </c>
      <c r="I926" s="159">
        <f t="shared" si="27"/>
        <v>0</v>
      </c>
      <c r="J926" s="158">
        <f t="shared" si="28"/>
        <v>-33210</v>
      </c>
      <c r="K926" s="160" t="s">
        <v>4786</v>
      </c>
      <c r="L926" s="160" t="s">
        <v>519</v>
      </c>
    </row>
    <row r="927" ht="16.15" customHeight="1" spans="1:12">
      <c r="A927" s="142" t="s">
        <v>4780</v>
      </c>
      <c r="B927" s="142">
        <v>114</v>
      </c>
      <c r="C927" s="142" t="s">
        <v>813</v>
      </c>
      <c r="D927" s="142" t="s">
        <v>4781</v>
      </c>
      <c r="E927" s="142" t="s">
        <v>4782</v>
      </c>
      <c r="F927" s="147">
        <v>33210</v>
      </c>
      <c r="G927" s="147"/>
      <c r="H927" s="147">
        <v>6277.9065517241</v>
      </c>
      <c r="I927" s="151">
        <f t="shared" si="27"/>
        <v>0.189036632090458</v>
      </c>
      <c r="J927" s="147">
        <f t="shared" si="28"/>
        <v>-26932.0934482759</v>
      </c>
      <c r="K927" s="152"/>
      <c r="L927" s="152"/>
    </row>
    <row r="928" ht="16.15" customHeight="1" spans="1:12">
      <c r="A928" s="142" t="s">
        <v>4780</v>
      </c>
      <c r="B928" s="142">
        <v>115</v>
      </c>
      <c r="C928" s="142" t="s">
        <v>818</v>
      </c>
      <c r="D928" s="142" t="s">
        <v>4781</v>
      </c>
      <c r="E928" s="142" t="s">
        <v>4782</v>
      </c>
      <c r="F928" s="147">
        <v>33210</v>
      </c>
      <c r="G928" s="147"/>
      <c r="H928" s="147">
        <v>0</v>
      </c>
      <c r="I928" s="151">
        <f t="shared" si="27"/>
        <v>0</v>
      </c>
      <c r="J928" s="147">
        <f t="shared" si="28"/>
        <v>-33210</v>
      </c>
      <c r="K928" s="152"/>
      <c r="L928" s="152"/>
    </row>
    <row r="929" ht="16.15" customHeight="1" spans="1:12">
      <c r="A929" s="142" t="s">
        <v>4780</v>
      </c>
      <c r="B929" s="142">
        <v>116</v>
      </c>
      <c r="C929" s="142" t="s">
        <v>794</v>
      </c>
      <c r="D929" s="142" t="s">
        <v>4781</v>
      </c>
      <c r="E929" s="142" t="s">
        <v>4782</v>
      </c>
      <c r="F929" s="147">
        <v>33210</v>
      </c>
      <c r="G929" s="147"/>
      <c r="H929" s="147">
        <v>10986.3364655172</v>
      </c>
      <c r="I929" s="151">
        <f t="shared" si="27"/>
        <v>0.330814106158302</v>
      </c>
      <c r="J929" s="147">
        <f t="shared" si="28"/>
        <v>-22223.6635344828</v>
      </c>
      <c r="K929" s="152"/>
      <c r="L929" s="152"/>
    </row>
    <row r="930" ht="16.15" customHeight="1" spans="1:12">
      <c r="A930" s="142" t="s">
        <v>4780</v>
      </c>
      <c r="B930" s="142">
        <v>117</v>
      </c>
      <c r="C930" s="142" t="s">
        <v>275</v>
      </c>
      <c r="D930" s="142" t="s">
        <v>4781</v>
      </c>
      <c r="E930" s="142" t="s">
        <v>4782</v>
      </c>
      <c r="F930" s="147">
        <v>33210</v>
      </c>
      <c r="G930" s="147"/>
      <c r="H930" s="147">
        <v>17264.2430172413</v>
      </c>
      <c r="I930" s="151">
        <f t="shared" si="27"/>
        <v>0.519850738248759</v>
      </c>
      <c r="J930" s="147">
        <f t="shared" si="28"/>
        <v>-15945.7569827587</v>
      </c>
      <c r="K930" s="152"/>
      <c r="L930" s="152"/>
    </row>
    <row r="931" ht="16.15" customHeight="1" spans="1:12">
      <c r="A931" s="142" t="s">
        <v>4780</v>
      </c>
      <c r="B931" s="142">
        <v>118</v>
      </c>
      <c r="C931" s="142" t="s">
        <v>3400</v>
      </c>
      <c r="D931" s="142" t="s">
        <v>4781</v>
      </c>
      <c r="E931" s="142" t="s">
        <v>4782</v>
      </c>
      <c r="F931" s="147">
        <v>33210</v>
      </c>
      <c r="G931" s="147"/>
      <c r="H931" s="147">
        <v>26681.0864655172</v>
      </c>
      <c r="I931" s="151">
        <f t="shared" si="27"/>
        <v>0.803405193180283</v>
      </c>
      <c r="J931" s="147">
        <f t="shared" si="28"/>
        <v>-6528.9135344828</v>
      </c>
      <c r="K931" s="152"/>
      <c r="L931" s="152"/>
    </row>
    <row r="932" ht="16.15" customHeight="1" spans="1:12">
      <c r="A932" s="142" t="s">
        <v>4780</v>
      </c>
      <c r="B932" s="142">
        <v>119</v>
      </c>
      <c r="C932" s="142" t="s">
        <v>853</v>
      </c>
      <c r="D932" s="142" t="s">
        <v>4781</v>
      </c>
      <c r="E932" s="142" t="s">
        <v>4782</v>
      </c>
      <c r="F932" s="147">
        <v>33210</v>
      </c>
      <c r="G932" s="147"/>
      <c r="H932" s="147">
        <v>80043.3131896552</v>
      </c>
      <c r="I932" s="151">
        <f t="shared" si="27"/>
        <v>2.41021719932717</v>
      </c>
      <c r="J932" s="147">
        <f t="shared" si="28"/>
        <v>46833.3131896552</v>
      </c>
      <c r="K932" s="152"/>
      <c r="L932" s="152"/>
    </row>
    <row r="933" ht="16.15" customHeight="1" spans="1:12">
      <c r="A933" s="142" t="s">
        <v>4780</v>
      </c>
      <c r="B933" s="142">
        <v>120</v>
      </c>
      <c r="C933" s="142" t="s">
        <v>849</v>
      </c>
      <c r="D933" s="142" t="s">
        <v>4781</v>
      </c>
      <c r="E933" s="142" t="s">
        <v>4782</v>
      </c>
      <c r="F933" s="147">
        <v>33210</v>
      </c>
      <c r="G933" s="147"/>
      <c r="H933" s="147">
        <v>7847.3831896552</v>
      </c>
      <c r="I933" s="151">
        <f t="shared" si="27"/>
        <v>0.236295790113074</v>
      </c>
      <c r="J933" s="147">
        <f t="shared" si="28"/>
        <v>-25362.6168103448</v>
      </c>
      <c r="K933" s="152"/>
      <c r="L933" s="152"/>
    </row>
    <row r="934" ht="16.15" customHeight="1" spans="1:12">
      <c r="A934" s="142" t="s">
        <v>4780</v>
      </c>
      <c r="B934" s="142">
        <v>121</v>
      </c>
      <c r="C934" s="142" t="s">
        <v>837</v>
      </c>
      <c r="D934" s="142" t="s">
        <v>4781</v>
      </c>
      <c r="E934" s="142" t="s">
        <v>4782</v>
      </c>
      <c r="F934" s="147">
        <v>33210</v>
      </c>
      <c r="G934" s="147"/>
      <c r="H934" s="147">
        <v>7847.3831896552</v>
      </c>
      <c r="I934" s="151">
        <f t="shared" si="27"/>
        <v>0.236295790113074</v>
      </c>
      <c r="J934" s="147">
        <f t="shared" si="28"/>
        <v>-25362.6168103448</v>
      </c>
      <c r="K934" s="152"/>
      <c r="L934" s="152"/>
    </row>
    <row r="935" ht="16.15" customHeight="1" spans="1:12">
      <c r="A935" s="142" t="s">
        <v>4780</v>
      </c>
      <c r="B935" s="142">
        <v>122</v>
      </c>
      <c r="C935" s="142" t="s">
        <v>906</v>
      </c>
      <c r="D935" s="142" t="s">
        <v>4781</v>
      </c>
      <c r="E935" s="142" t="s">
        <v>4782</v>
      </c>
      <c r="F935" s="147">
        <v>33210</v>
      </c>
      <c r="G935" s="147"/>
      <c r="H935" s="147">
        <v>0</v>
      </c>
      <c r="I935" s="151">
        <f t="shared" si="27"/>
        <v>0</v>
      </c>
      <c r="J935" s="147">
        <f t="shared" si="28"/>
        <v>-33210</v>
      </c>
      <c r="K935" s="152"/>
      <c r="L935" s="152"/>
    </row>
    <row r="936" ht="16.15" customHeight="1" spans="1:12">
      <c r="A936" s="142" t="s">
        <v>4780</v>
      </c>
      <c r="B936" s="142">
        <v>123</v>
      </c>
      <c r="C936" s="142" t="s">
        <v>908</v>
      </c>
      <c r="D936" s="142" t="s">
        <v>4781</v>
      </c>
      <c r="E936" s="142" t="s">
        <v>4782</v>
      </c>
      <c r="F936" s="147">
        <v>33210</v>
      </c>
      <c r="G936" s="147"/>
      <c r="H936" s="147">
        <v>0</v>
      </c>
      <c r="I936" s="151">
        <f t="shared" si="27"/>
        <v>0</v>
      </c>
      <c r="J936" s="147">
        <f t="shared" si="28"/>
        <v>-33210</v>
      </c>
      <c r="K936" s="152"/>
      <c r="L936" s="152"/>
    </row>
    <row r="937" ht="16.15" customHeight="1" spans="1:12">
      <c r="A937" s="142" t="s">
        <v>4780</v>
      </c>
      <c r="B937" s="142">
        <v>124</v>
      </c>
      <c r="C937" s="142" t="s">
        <v>841</v>
      </c>
      <c r="D937" s="142" t="s">
        <v>4781</v>
      </c>
      <c r="E937" s="142" t="s">
        <v>4782</v>
      </c>
      <c r="F937" s="147">
        <v>33210</v>
      </c>
      <c r="G937" s="147"/>
      <c r="H937" s="147">
        <v>0</v>
      </c>
      <c r="I937" s="151">
        <f t="shared" si="27"/>
        <v>0</v>
      </c>
      <c r="J937" s="147">
        <f t="shared" si="28"/>
        <v>-33210</v>
      </c>
      <c r="K937" s="152"/>
      <c r="L937" s="152"/>
    </row>
    <row r="938" ht="16.15" customHeight="1" spans="1:12">
      <c r="A938" s="142" t="s">
        <v>4780</v>
      </c>
      <c r="B938" s="142">
        <v>125</v>
      </c>
      <c r="C938" s="142" t="s">
        <v>900</v>
      </c>
      <c r="D938" s="142" t="s">
        <v>4781</v>
      </c>
      <c r="E938" s="142" t="s">
        <v>4782</v>
      </c>
      <c r="F938" s="147">
        <v>33210</v>
      </c>
      <c r="G938" s="147"/>
      <c r="H938" s="147">
        <v>6277.9065517241</v>
      </c>
      <c r="I938" s="151">
        <f t="shared" si="27"/>
        <v>0.189036632090458</v>
      </c>
      <c r="J938" s="147">
        <f t="shared" si="28"/>
        <v>-26932.0934482759</v>
      </c>
      <c r="K938" s="152"/>
      <c r="L938" s="152"/>
    </row>
    <row r="939" ht="16.15" customHeight="1" spans="1:12">
      <c r="A939" s="142" t="s">
        <v>4780</v>
      </c>
      <c r="B939" s="142">
        <v>126</v>
      </c>
      <c r="C939" s="142" t="s">
        <v>912</v>
      </c>
      <c r="D939" s="142" t="s">
        <v>4781</v>
      </c>
      <c r="E939" s="142" t="s">
        <v>4782</v>
      </c>
      <c r="F939" s="147">
        <v>33210</v>
      </c>
      <c r="G939" s="147"/>
      <c r="H939" s="147">
        <v>75334.8764655172</v>
      </c>
      <c r="I939" s="151">
        <f t="shared" si="27"/>
        <v>2.26843952019022</v>
      </c>
      <c r="J939" s="147">
        <f t="shared" si="28"/>
        <v>42124.8764655172</v>
      </c>
      <c r="K939" s="152"/>
      <c r="L939" s="152"/>
    </row>
    <row r="940" ht="16.15" customHeight="1" spans="1:12">
      <c r="A940" s="142" t="s">
        <v>4780</v>
      </c>
      <c r="B940" s="142">
        <v>127</v>
      </c>
      <c r="C940" s="142" t="s">
        <v>940</v>
      </c>
      <c r="D940" s="142" t="s">
        <v>4781</v>
      </c>
      <c r="E940" s="142" t="s">
        <v>4782</v>
      </c>
      <c r="F940" s="147">
        <v>16605</v>
      </c>
      <c r="G940" s="147"/>
      <c r="H940" s="147">
        <v>0</v>
      </c>
      <c r="I940" s="151">
        <f t="shared" si="27"/>
        <v>0</v>
      </c>
      <c r="J940" s="147">
        <f t="shared" si="28"/>
        <v>-16605</v>
      </c>
      <c r="K940" s="152"/>
      <c r="L940" s="152"/>
    </row>
    <row r="941" ht="16.15" customHeight="1" spans="1:12">
      <c r="A941" s="142" t="s">
        <v>4780</v>
      </c>
      <c r="B941" s="142">
        <v>128</v>
      </c>
      <c r="C941" s="142" t="s">
        <v>942</v>
      </c>
      <c r="D941" s="142" t="s">
        <v>4781</v>
      </c>
      <c r="E941" s="142" t="s">
        <v>4782</v>
      </c>
      <c r="F941" s="147">
        <v>16605</v>
      </c>
      <c r="G941" s="147"/>
      <c r="H941" s="147">
        <v>0</v>
      </c>
      <c r="I941" s="151">
        <f t="shared" si="27"/>
        <v>0</v>
      </c>
      <c r="J941" s="147">
        <f t="shared" si="28"/>
        <v>-16605</v>
      </c>
      <c r="K941" s="152"/>
      <c r="L941" s="152"/>
    </row>
    <row r="942" ht="16.15" customHeight="1" spans="1:12">
      <c r="A942" s="142" t="s">
        <v>4780</v>
      </c>
      <c r="B942" s="142">
        <v>129</v>
      </c>
      <c r="C942" s="142" t="s">
        <v>932</v>
      </c>
      <c r="D942" s="142" t="s">
        <v>4781</v>
      </c>
      <c r="E942" s="142" t="s">
        <v>4782</v>
      </c>
      <c r="F942" s="147">
        <v>33210</v>
      </c>
      <c r="G942" s="147"/>
      <c r="H942" s="147">
        <v>0</v>
      </c>
      <c r="I942" s="151">
        <f t="shared" si="27"/>
        <v>0</v>
      </c>
      <c r="J942" s="147">
        <f t="shared" si="28"/>
        <v>-33210</v>
      </c>
      <c r="K942" s="152"/>
      <c r="L942" s="152"/>
    </row>
    <row r="943" ht="16.15" customHeight="1" spans="1:12">
      <c r="A943" s="142" t="s">
        <v>4780</v>
      </c>
      <c r="B943" s="142">
        <v>130</v>
      </c>
      <c r="C943" s="142" t="s">
        <v>944</v>
      </c>
      <c r="D943" s="142" t="s">
        <v>4781</v>
      </c>
      <c r="E943" s="142" t="s">
        <v>4782</v>
      </c>
      <c r="F943" s="147">
        <v>33210</v>
      </c>
      <c r="G943" s="147"/>
      <c r="H943" s="147">
        <v>0</v>
      </c>
      <c r="I943" s="151">
        <f t="shared" ref="I943:I1006" si="29">IF(F943=0,H943/G943,H943/F943)</f>
        <v>0</v>
      </c>
      <c r="J943" s="147">
        <f t="shared" ref="J943:J1006" si="30">H943-F943</f>
        <v>-33210</v>
      </c>
      <c r="K943" s="152"/>
      <c r="L943" s="152"/>
    </row>
    <row r="944" ht="16.15" customHeight="1" spans="1:12">
      <c r="A944" s="142" t="s">
        <v>4780</v>
      </c>
      <c r="B944" s="142">
        <v>131</v>
      </c>
      <c r="C944" s="142" t="s">
        <v>946</v>
      </c>
      <c r="D944" s="142" t="s">
        <v>4781</v>
      </c>
      <c r="E944" s="142" t="s">
        <v>4782</v>
      </c>
      <c r="F944" s="147">
        <v>16605</v>
      </c>
      <c r="G944" s="147"/>
      <c r="H944" s="147">
        <v>0</v>
      </c>
      <c r="I944" s="151">
        <f t="shared" si="29"/>
        <v>0</v>
      </c>
      <c r="J944" s="147">
        <f t="shared" si="30"/>
        <v>-16605</v>
      </c>
      <c r="K944" s="152"/>
      <c r="L944" s="152"/>
    </row>
    <row r="945" ht="16.15" customHeight="1" spans="1:12">
      <c r="A945" s="142" t="s">
        <v>4780</v>
      </c>
      <c r="B945" s="142">
        <v>132</v>
      </c>
      <c r="C945" s="142" t="s">
        <v>948</v>
      </c>
      <c r="D945" s="142" t="s">
        <v>4781</v>
      </c>
      <c r="E945" s="142" t="s">
        <v>4782</v>
      </c>
      <c r="F945" s="147">
        <v>16605</v>
      </c>
      <c r="G945" s="147"/>
      <c r="H945" s="147">
        <v>0</v>
      </c>
      <c r="I945" s="151">
        <f t="shared" si="29"/>
        <v>0</v>
      </c>
      <c r="J945" s="147">
        <f t="shared" si="30"/>
        <v>-16605</v>
      </c>
      <c r="K945" s="152"/>
      <c r="L945" s="152"/>
    </row>
    <row r="946" ht="16.15" customHeight="1" spans="1:12">
      <c r="A946" s="142" t="s">
        <v>4780</v>
      </c>
      <c r="B946" s="142">
        <v>133</v>
      </c>
      <c r="C946" s="142" t="s">
        <v>950</v>
      </c>
      <c r="D946" s="142" t="s">
        <v>4781</v>
      </c>
      <c r="E946" s="142" t="s">
        <v>4782</v>
      </c>
      <c r="F946" s="147">
        <v>16605</v>
      </c>
      <c r="G946" s="147"/>
      <c r="H946" s="147">
        <v>0</v>
      </c>
      <c r="I946" s="151">
        <f t="shared" si="29"/>
        <v>0</v>
      </c>
      <c r="J946" s="147">
        <f t="shared" si="30"/>
        <v>-16605</v>
      </c>
      <c r="K946" s="152"/>
      <c r="L946" s="152"/>
    </row>
    <row r="947" ht="16.15" customHeight="1" spans="1:12">
      <c r="A947" s="142" t="s">
        <v>4780</v>
      </c>
      <c r="B947" s="142">
        <v>134</v>
      </c>
      <c r="C947" s="142" t="s">
        <v>929</v>
      </c>
      <c r="D947" s="142" t="s">
        <v>4781</v>
      </c>
      <c r="E947" s="142" t="s">
        <v>4782</v>
      </c>
      <c r="F947" s="147">
        <v>16605</v>
      </c>
      <c r="G947" s="147"/>
      <c r="H947" s="147">
        <v>7847.3831896552</v>
      </c>
      <c r="I947" s="151">
        <f t="shared" si="29"/>
        <v>0.472591580226149</v>
      </c>
      <c r="J947" s="147">
        <f t="shared" si="30"/>
        <v>-8757.6168103448</v>
      </c>
      <c r="K947" s="152"/>
      <c r="L947" s="152"/>
    </row>
    <row r="948" ht="16.15" customHeight="1" spans="1:12">
      <c r="A948" s="142" t="s">
        <v>4780</v>
      </c>
      <c r="B948" s="142">
        <v>135</v>
      </c>
      <c r="C948" s="142" t="s">
        <v>953</v>
      </c>
      <c r="D948" s="142" t="s">
        <v>4781</v>
      </c>
      <c r="E948" s="142" t="s">
        <v>4782</v>
      </c>
      <c r="F948" s="147">
        <v>16605</v>
      </c>
      <c r="G948" s="147"/>
      <c r="H948" s="147">
        <v>0</v>
      </c>
      <c r="I948" s="151">
        <f t="shared" si="29"/>
        <v>0</v>
      </c>
      <c r="J948" s="147">
        <f t="shared" si="30"/>
        <v>-16605</v>
      </c>
      <c r="K948" s="152"/>
      <c r="L948" s="152"/>
    </row>
    <row r="949" ht="16.15" customHeight="1" spans="1:12">
      <c r="A949" s="142" t="s">
        <v>4780</v>
      </c>
      <c r="B949" s="142">
        <v>136</v>
      </c>
      <c r="C949" s="142" t="s">
        <v>900</v>
      </c>
      <c r="D949" s="142" t="s">
        <v>4781</v>
      </c>
      <c r="E949" s="142" t="s">
        <v>4782</v>
      </c>
      <c r="F949" s="147">
        <v>16605</v>
      </c>
      <c r="G949" s="147"/>
      <c r="H949" s="147">
        <v>0</v>
      </c>
      <c r="I949" s="151">
        <f t="shared" si="29"/>
        <v>0</v>
      </c>
      <c r="J949" s="147">
        <f t="shared" si="30"/>
        <v>-16605</v>
      </c>
      <c r="K949" s="152"/>
      <c r="L949" s="152"/>
    </row>
    <row r="950" s="137" customFormat="1" ht="16.15" customHeight="1" spans="1:12">
      <c r="A950" s="157" t="s">
        <v>4780</v>
      </c>
      <c r="B950" s="157">
        <v>137</v>
      </c>
      <c r="C950" s="157" t="s">
        <v>965</v>
      </c>
      <c r="D950" s="157" t="s">
        <v>4781</v>
      </c>
      <c r="E950" s="157" t="s">
        <v>4782</v>
      </c>
      <c r="F950" s="158">
        <v>16605</v>
      </c>
      <c r="G950" s="158"/>
      <c r="H950" s="158">
        <v>273088.973189655</v>
      </c>
      <c r="I950" s="159">
        <f t="shared" si="29"/>
        <v>16.4461892917588</v>
      </c>
      <c r="J950" s="158">
        <f t="shared" si="30"/>
        <v>256483.973189655</v>
      </c>
      <c r="K950" s="160" t="s">
        <v>4783</v>
      </c>
      <c r="L950" s="160" t="s">
        <v>4787</v>
      </c>
    </row>
    <row r="951" ht="16.15" customHeight="1" spans="1:12">
      <c r="A951" s="142" t="s">
        <v>4780</v>
      </c>
      <c r="B951" s="142">
        <v>138</v>
      </c>
      <c r="C951" s="142" t="s">
        <v>1002</v>
      </c>
      <c r="D951" s="142" t="s">
        <v>4781</v>
      </c>
      <c r="E951" s="142" t="s">
        <v>4782</v>
      </c>
      <c r="F951" s="147">
        <v>16605</v>
      </c>
      <c r="G951" s="147"/>
      <c r="H951" s="147">
        <v>14125.2897413793</v>
      </c>
      <c r="I951" s="151">
        <f t="shared" si="29"/>
        <v>0.850664844407064</v>
      </c>
      <c r="J951" s="147">
        <f t="shared" si="30"/>
        <v>-2479.7102586207</v>
      </c>
      <c r="K951" s="152"/>
      <c r="L951" s="152"/>
    </row>
    <row r="952" ht="16.15" customHeight="1" spans="1:12">
      <c r="A952" s="142" t="s">
        <v>4780</v>
      </c>
      <c r="B952" s="142">
        <v>139</v>
      </c>
      <c r="C952" s="142" t="s">
        <v>1163</v>
      </c>
      <c r="D952" s="142" t="s">
        <v>4781</v>
      </c>
      <c r="E952" s="142" t="s">
        <v>4782</v>
      </c>
      <c r="F952" s="147">
        <v>33210</v>
      </c>
      <c r="G952" s="147"/>
      <c r="H952" s="147">
        <v>0</v>
      </c>
      <c r="I952" s="151">
        <f t="shared" si="29"/>
        <v>0</v>
      </c>
      <c r="J952" s="147">
        <f t="shared" si="30"/>
        <v>-33210</v>
      </c>
      <c r="K952" s="152"/>
      <c r="L952" s="152"/>
    </row>
    <row r="953" ht="16.15" customHeight="1" spans="1:12">
      <c r="A953" s="142" t="s">
        <v>4780</v>
      </c>
      <c r="B953" s="142">
        <v>140</v>
      </c>
      <c r="C953" s="142" t="s">
        <v>1148</v>
      </c>
      <c r="D953" s="142" t="s">
        <v>4781</v>
      </c>
      <c r="E953" s="142" t="s">
        <v>4782</v>
      </c>
      <c r="F953" s="147">
        <v>33210</v>
      </c>
      <c r="G953" s="147"/>
      <c r="H953" s="147">
        <v>7847.3831896552</v>
      </c>
      <c r="I953" s="151">
        <f t="shared" si="29"/>
        <v>0.236295790113074</v>
      </c>
      <c r="J953" s="147">
        <f t="shared" si="30"/>
        <v>-25362.6168103448</v>
      </c>
      <c r="K953" s="152"/>
      <c r="L953" s="152"/>
    </row>
    <row r="954" ht="16.15" customHeight="1" spans="1:12">
      <c r="A954" s="142" t="s">
        <v>4780</v>
      </c>
      <c r="B954" s="142">
        <v>141</v>
      </c>
      <c r="C954" s="142" t="s">
        <v>1269</v>
      </c>
      <c r="D954" s="142" t="s">
        <v>4781</v>
      </c>
      <c r="E954" s="142" t="s">
        <v>4782</v>
      </c>
      <c r="F954" s="147">
        <v>3321</v>
      </c>
      <c r="G954" s="147"/>
      <c r="H954" s="147">
        <v>0</v>
      </c>
      <c r="I954" s="151">
        <f t="shared" si="29"/>
        <v>0</v>
      </c>
      <c r="J954" s="147">
        <f t="shared" si="30"/>
        <v>-3321</v>
      </c>
      <c r="K954" s="152"/>
      <c r="L954" s="152"/>
    </row>
    <row r="955" ht="16.15" customHeight="1" spans="1:12">
      <c r="A955" s="142" t="s">
        <v>4780</v>
      </c>
      <c r="B955" s="142">
        <v>142</v>
      </c>
      <c r="C955" s="142" t="s">
        <v>1271</v>
      </c>
      <c r="D955" s="142" t="s">
        <v>4781</v>
      </c>
      <c r="E955" s="142" t="s">
        <v>4782</v>
      </c>
      <c r="F955" s="147">
        <v>3321</v>
      </c>
      <c r="G955" s="147"/>
      <c r="H955" s="147">
        <v>0</v>
      </c>
      <c r="I955" s="151">
        <f t="shared" si="29"/>
        <v>0</v>
      </c>
      <c r="J955" s="147">
        <f t="shared" si="30"/>
        <v>-3321</v>
      </c>
      <c r="K955" s="152"/>
      <c r="L955" s="152"/>
    </row>
    <row r="956" ht="16.15" customHeight="1" spans="1:12">
      <c r="A956" s="142" t="s">
        <v>4780</v>
      </c>
      <c r="B956" s="142">
        <v>143</v>
      </c>
      <c r="C956" s="142" t="s">
        <v>1273</v>
      </c>
      <c r="D956" s="142" t="s">
        <v>4781</v>
      </c>
      <c r="E956" s="142" t="s">
        <v>4782</v>
      </c>
      <c r="F956" s="147">
        <v>3321</v>
      </c>
      <c r="G956" s="147"/>
      <c r="H956" s="147">
        <v>0</v>
      </c>
      <c r="I956" s="151">
        <f t="shared" si="29"/>
        <v>0</v>
      </c>
      <c r="J956" s="147">
        <f t="shared" si="30"/>
        <v>-3321</v>
      </c>
      <c r="K956" s="152"/>
      <c r="L956" s="152"/>
    </row>
    <row r="957" ht="16.15" customHeight="1" spans="1:12">
      <c r="A957" s="142" t="s">
        <v>4780</v>
      </c>
      <c r="B957" s="142">
        <v>144</v>
      </c>
      <c r="C957" s="142" t="s">
        <v>1275</v>
      </c>
      <c r="D957" s="142" t="s">
        <v>4781</v>
      </c>
      <c r="E957" s="142" t="s">
        <v>4782</v>
      </c>
      <c r="F957" s="147">
        <v>3321</v>
      </c>
      <c r="G957" s="147"/>
      <c r="H957" s="147">
        <v>0</v>
      </c>
      <c r="I957" s="151">
        <f t="shared" si="29"/>
        <v>0</v>
      </c>
      <c r="J957" s="147">
        <f t="shared" si="30"/>
        <v>-3321</v>
      </c>
      <c r="K957" s="152"/>
      <c r="L957" s="152"/>
    </row>
    <row r="958" ht="16.15" customHeight="1" spans="1:12">
      <c r="A958" s="142" t="s">
        <v>4780</v>
      </c>
      <c r="B958" s="142">
        <v>145</v>
      </c>
      <c r="C958" s="142" t="s">
        <v>1277</v>
      </c>
      <c r="D958" s="142" t="s">
        <v>4781</v>
      </c>
      <c r="E958" s="142" t="s">
        <v>4782</v>
      </c>
      <c r="F958" s="147">
        <v>3321</v>
      </c>
      <c r="G958" s="147"/>
      <c r="H958" s="147">
        <v>0</v>
      </c>
      <c r="I958" s="151">
        <f t="shared" si="29"/>
        <v>0</v>
      </c>
      <c r="J958" s="147">
        <f t="shared" si="30"/>
        <v>-3321</v>
      </c>
      <c r="K958" s="152"/>
      <c r="L958" s="152"/>
    </row>
    <row r="959" ht="16.15" customHeight="1" spans="1:12">
      <c r="A959" s="142" t="s">
        <v>4780</v>
      </c>
      <c r="B959" s="142">
        <v>146</v>
      </c>
      <c r="C959" s="142" t="s">
        <v>2570</v>
      </c>
      <c r="D959" s="142" t="s">
        <v>4781</v>
      </c>
      <c r="E959" s="142" t="s">
        <v>4782</v>
      </c>
      <c r="F959" s="147">
        <v>33210</v>
      </c>
      <c r="G959" s="147"/>
      <c r="H959" s="147">
        <v>160086.696551724</v>
      </c>
      <c r="I959" s="151">
        <f t="shared" si="29"/>
        <v>4.82043651164481</v>
      </c>
      <c r="J959" s="147">
        <f t="shared" si="30"/>
        <v>126876.696551724</v>
      </c>
      <c r="K959" s="152"/>
      <c r="L959" s="152"/>
    </row>
    <row r="960" ht="16.15" customHeight="1" spans="1:12">
      <c r="A960" s="142" t="s">
        <v>4780</v>
      </c>
      <c r="B960" s="142">
        <v>147</v>
      </c>
      <c r="C960" s="142" t="s">
        <v>995</v>
      </c>
      <c r="D960" s="142" t="s">
        <v>4781</v>
      </c>
      <c r="E960" s="142" t="s">
        <v>4782</v>
      </c>
      <c r="F960" s="147">
        <v>33210</v>
      </c>
      <c r="G960" s="147"/>
      <c r="H960" s="147">
        <v>329590.09</v>
      </c>
      <c r="I960" s="151">
        <f t="shared" si="29"/>
        <v>9.92442306534176</v>
      </c>
      <c r="J960" s="147">
        <f t="shared" si="30"/>
        <v>296380.09</v>
      </c>
      <c r="K960" s="152"/>
      <c r="L960" s="152"/>
    </row>
    <row r="961" ht="16.15" customHeight="1" spans="1:12">
      <c r="A961" s="142" t="s">
        <v>4780</v>
      </c>
      <c r="B961" s="142">
        <v>148</v>
      </c>
      <c r="C961" s="142" t="s">
        <v>1691</v>
      </c>
      <c r="D961" s="142" t="s">
        <v>4781</v>
      </c>
      <c r="E961" s="142" t="s">
        <v>4782</v>
      </c>
      <c r="F961" s="147">
        <v>33210</v>
      </c>
      <c r="G961" s="147"/>
      <c r="H961" s="147">
        <v>56501.1396551724</v>
      </c>
      <c r="I961" s="151">
        <f t="shared" si="29"/>
        <v>1.70132910735238</v>
      </c>
      <c r="J961" s="147">
        <f t="shared" si="30"/>
        <v>23291.1396551724</v>
      </c>
      <c r="K961" s="152"/>
      <c r="L961" s="152"/>
    </row>
    <row r="962" ht="16.15" customHeight="1" spans="1:12">
      <c r="A962" s="142" t="s">
        <v>4780</v>
      </c>
      <c r="B962" s="142">
        <v>149</v>
      </c>
      <c r="C962" s="142" t="s">
        <v>1672</v>
      </c>
      <c r="D962" s="142" t="s">
        <v>4781</v>
      </c>
      <c r="E962" s="142" t="s">
        <v>4782</v>
      </c>
      <c r="F962" s="147">
        <v>33210</v>
      </c>
      <c r="G962" s="147"/>
      <c r="H962" s="147">
        <v>43945.3464655172</v>
      </c>
      <c r="I962" s="151">
        <f t="shared" si="29"/>
        <v>1.32325644280389</v>
      </c>
      <c r="J962" s="147">
        <f t="shared" si="30"/>
        <v>10735.3464655172</v>
      </c>
      <c r="K962" s="152"/>
      <c r="L962" s="152"/>
    </row>
    <row r="963" ht="16.15" customHeight="1" spans="1:12">
      <c r="A963" s="142" t="s">
        <v>4780</v>
      </c>
      <c r="B963" s="142">
        <v>150</v>
      </c>
      <c r="C963" s="142" t="s">
        <v>1269</v>
      </c>
      <c r="D963" s="142" t="s">
        <v>4781</v>
      </c>
      <c r="E963" s="142" t="s">
        <v>4782</v>
      </c>
      <c r="F963" s="147">
        <v>3321</v>
      </c>
      <c r="G963" s="147"/>
      <c r="H963" s="147">
        <v>0</v>
      </c>
      <c r="I963" s="151">
        <f t="shared" si="29"/>
        <v>0</v>
      </c>
      <c r="J963" s="147">
        <f t="shared" si="30"/>
        <v>-3321</v>
      </c>
      <c r="K963" s="152"/>
      <c r="L963" s="152"/>
    </row>
    <row r="964" ht="16.15" customHeight="1" spans="1:12">
      <c r="A964" s="142" t="s">
        <v>4780</v>
      </c>
      <c r="B964" s="142">
        <v>151</v>
      </c>
      <c r="C964" s="142" t="s">
        <v>1280</v>
      </c>
      <c r="D964" s="142" t="s">
        <v>4781</v>
      </c>
      <c r="E964" s="142" t="s">
        <v>4782</v>
      </c>
      <c r="F964" s="147">
        <v>3321</v>
      </c>
      <c r="G964" s="147"/>
      <c r="H964" s="147">
        <v>0</v>
      </c>
      <c r="I964" s="151">
        <f t="shared" si="29"/>
        <v>0</v>
      </c>
      <c r="J964" s="147">
        <f t="shared" si="30"/>
        <v>-3321</v>
      </c>
      <c r="K964" s="152"/>
      <c r="L964" s="152"/>
    </row>
    <row r="965" ht="16.15" customHeight="1" spans="1:12">
      <c r="A965" s="142" t="s">
        <v>4780</v>
      </c>
      <c r="B965" s="142">
        <v>152</v>
      </c>
      <c r="C965" s="142" t="s">
        <v>1282</v>
      </c>
      <c r="D965" s="142" t="s">
        <v>4781</v>
      </c>
      <c r="E965" s="142" t="s">
        <v>4782</v>
      </c>
      <c r="F965" s="147">
        <v>3321</v>
      </c>
      <c r="G965" s="147"/>
      <c r="H965" s="147">
        <v>0</v>
      </c>
      <c r="I965" s="151">
        <f t="shared" si="29"/>
        <v>0</v>
      </c>
      <c r="J965" s="147">
        <f t="shared" si="30"/>
        <v>-3321</v>
      </c>
      <c r="K965" s="152"/>
      <c r="L965" s="152"/>
    </row>
    <row r="966" ht="16.15" customHeight="1" spans="1:12">
      <c r="A966" s="142" t="s">
        <v>4780</v>
      </c>
      <c r="B966" s="142">
        <v>153</v>
      </c>
      <c r="C966" s="142" t="s">
        <v>1344</v>
      </c>
      <c r="D966" s="142" t="s">
        <v>4781</v>
      </c>
      <c r="E966" s="142" t="s">
        <v>4782</v>
      </c>
      <c r="F966" s="147">
        <v>6642</v>
      </c>
      <c r="G966" s="147"/>
      <c r="H966" s="147">
        <v>92599.1365517241</v>
      </c>
      <c r="I966" s="151">
        <f t="shared" si="29"/>
        <v>13.9414538620482</v>
      </c>
      <c r="J966" s="147">
        <f t="shared" si="30"/>
        <v>85957.1365517241</v>
      </c>
      <c r="K966" s="152"/>
      <c r="L966" s="152"/>
    </row>
    <row r="967" ht="16.15" customHeight="1" spans="1:12">
      <c r="A967" s="142" t="s">
        <v>4780</v>
      </c>
      <c r="B967" s="142">
        <v>154</v>
      </c>
      <c r="C967" s="142" t="s">
        <v>1414</v>
      </c>
      <c r="D967" s="142" t="s">
        <v>4781</v>
      </c>
      <c r="E967" s="142" t="s">
        <v>4782</v>
      </c>
      <c r="F967" s="147">
        <v>16605</v>
      </c>
      <c r="G967" s="147"/>
      <c r="H967" s="147">
        <v>0</v>
      </c>
      <c r="I967" s="151">
        <f t="shared" si="29"/>
        <v>0</v>
      </c>
      <c r="J967" s="147">
        <f t="shared" si="30"/>
        <v>-16605</v>
      </c>
      <c r="K967" s="152"/>
      <c r="L967" s="152"/>
    </row>
    <row r="968" ht="16.15" customHeight="1" spans="1:12">
      <c r="A968" s="142" t="s">
        <v>4780</v>
      </c>
      <c r="B968" s="142">
        <v>155</v>
      </c>
      <c r="C968" s="142" t="s">
        <v>1397</v>
      </c>
      <c r="D968" s="142" t="s">
        <v>4781</v>
      </c>
      <c r="E968" s="142" t="s">
        <v>4782</v>
      </c>
      <c r="F968" s="147">
        <v>16605</v>
      </c>
      <c r="G968" s="147"/>
      <c r="H968" s="147">
        <v>0</v>
      </c>
      <c r="I968" s="151">
        <f t="shared" si="29"/>
        <v>0</v>
      </c>
      <c r="J968" s="147">
        <f t="shared" si="30"/>
        <v>-16605</v>
      </c>
      <c r="K968" s="152"/>
      <c r="L968" s="152"/>
    </row>
    <row r="969" ht="16.15" customHeight="1" spans="1:12">
      <c r="A969" s="142" t="s">
        <v>4780</v>
      </c>
      <c r="B969" s="142">
        <v>156</v>
      </c>
      <c r="C969" s="142" t="s">
        <v>1376</v>
      </c>
      <c r="D969" s="142" t="s">
        <v>4781</v>
      </c>
      <c r="E969" s="142" t="s">
        <v>4782</v>
      </c>
      <c r="F969" s="147">
        <v>16605</v>
      </c>
      <c r="G969" s="147"/>
      <c r="H969" s="147">
        <v>15694.7663793103</v>
      </c>
      <c r="I969" s="151">
        <f t="shared" si="29"/>
        <v>0.945183160452291</v>
      </c>
      <c r="J969" s="147">
        <f t="shared" si="30"/>
        <v>-910.2336206897</v>
      </c>
      <c r="K969" s="152"/>
      <c r="L969" s="152"/>
    </row>
    <row r="970" ht="16.15" customHeight="1" spans="1:12">
      <c r="A970" s="142" t="s">
        <v>4780</v>
      </c>
      <c r="B970" s="142">
        <v>157</v>
      </c>
      <c r="C970" s="142" t="s">
        <v>1386</v>
      </c>
      <c r="D970" s="142" t="s">
        <v>4781</v>
      </c>
      <c r="E970" s="142" t="s">
        <v>4782</v>
      </c>
      <c r="F970" s="147">
        <v>33210</v>
      </c>
      <c r="G970" s="147"/>
      <c r="H970" s="147">
        <v>0</v>
      </c>
      <c r="I970" s="151">
        <f t="shared" si="29"/>
        <v>0</v>
      </c>
      <c r="J970" s="147">
        <f t="shared" si="30"/>
        <v>-33210</v>
      </c>
      <c r="K970" s="152"/>
      <c r="L970" s="152"/>
    </row>
    <row r="971" ht="16.15" customHeight="1" spans="1:12">
      <c r="A971" s="142" t="s">
        <v>4780</v>
      </c>
      <c r="B971" s="142">
        <v>158</v>
      </c>
      <c r="C971" s="142" t="s">
        <v>1388</v>
      </c>
      <c r="D971" s="142" t="s">
        <v>4781</v>
      </c>
      <c r="E971" s="142" t="s">
        <v>4782</v>
      </c>
      <c r="F971" s="147">
        <v>33210</v>
      </c>
      <c r="G971" s="147"/>
      <c r="H971" s="147">
        <v>0</v>
      </c>
      <c r="I971" s="151">
        <f t="shared" si="29"/>
        <v>0</v>
      </c>
      <c r="J971" s="147">
        <f t="shared" si="30"/>
        <v>-33210</v>
      </c>
      <c r="K971" s="152"/>
      <c r="L971" s="152"/>
    </row>
    <row r="972" ht="16.15" customHeight="1" spans="1:12">
      <c r="A972" s="142" t="s">
        <v>4780</v>
      </c>
      <c r="B972" s="142">
        <v>159</v>
      </c>
      <c r="C972" s="142" t="s">
        <v>1391</v>
      </c>
      <c r="D972" s="142" t="s">
        <v>4781</v>
      </c>
      <c r="E972" s="142" t="s">
        <v>4782</v>
      </c>
      <c r="F972" s="147">
        <v>33210</v>
      </c>
      <c r="G972" s="147"/>
      <c r="H972" s="147">
        <v>0</v>
      </c>
      <c r="I972" s="151">
        <f t="shared" si="29"/>
        <v>0</v>
      </c>
      <c r="J972" s="147">
        <f t="shared" si="30"/>
        <v>-33210</v>
      </c>
      <c r="K972" s="152"/>
      <c r="L972" s="152"/>
    </row>
    <row r="973" ht="16.15" customHeight="1" spans="1:12">
      <c r="A973" s="142" t="s">
        <v>4780</v>
      </c>
      <c r="B973" s="142">
        <v>160</v>
      </c>
      <c r="C973" s="142" t="s">
        <v>1339</v>
      </c>
      <c r="D973" s="142" t="s">
        <v>4781</v>
      </c>
      <c r="E973" s="142" t="s">
        <v>4782</v>
      </c>
      <c r="F973" s="147">
        <v>33210</v>
      </c>
      <c r="G973" s="147"/>
      <c r="H973" s="147">
        <v>7847.3831896552</v>
      </c>
      <c r="I973" s="151">
        <f t="shared" si="29"/>
        <v>0.236295790113074</v>
      </c>
      <c r="J973" s="147">
        <f t="shared" si="30"/>
        <v>-25362.6168103448</v>
      </c>
      <c r="K973" s="152"/>
      <c r="L973" s="152"/>
    </row>
    <row r="974" ht="16.15" customHeight="1" spans="1:12">
      <c r="A974" s="142" t="s">
        <v>4780</v>
      </c>
      <c r="B974" s="142">
        <v>161</v>
      </c>
      <c r="C974" s="142" t="s">
        <v>1395</v>
      </c>
      <c r="D974" s="142" t="s">
        <v>4781</v>
      </c>
      <c r="E974" s="142" t="s">
        <v>4782</v>
      </c>
      <c r="F974" s="147">
        <v>33210</v>
      </c>
      <c r="G974" s="147"/>
      <c r="H974" s="147">
        <v>0</v>
      </c>
      <c r="I974" s="151">
        <f t="shared" si="29"/>
        <v>0</v>
      </c>
      <c r="J974" s="147">
        <f t="shared" si="30"/>
        <v>-33210</v>
      </c>
      <c r="K974" s="152"/>
      <c r="L974" s="152"/>
    </row>
    <row r="975" ht="16.15" customHeight="1" spans="1:12">
      <c r="A975" s="142" t="s">
        <v>4780</v>
      </c>
      <c r="B975" s="142">
        <v>162</v>
      </c>
      <c r="C975" s="142" t="s">
        <v>1341</v>
      </c>
      <c r="D975" s="142" t="s">
        <v>4781</v>
      </c>
      <c r="E975" s="142" t="s">
        <v>4782</v>
      </c>
      <c r="F975" s="147">
        <v>33210</v>
      </c>
      <c r="G975" s="147"/>
      <c r="H975" s="147">
        <v>0</v>
      </c>
      <c r="I975" s="151">
        <f t="shared" si="29"/>
        <v>0</v>
      </c>
      <c r="J975" s="147">
        <f t="shared" si="30"/>
        <v>-33210</v>
      </c>
      <c r="K975" s="152"/>
      <c r="L975" s="152"/>
    </row>
    <row r="976" ht="16.15" customHeight="1" spans="1:12">
      <c r="A976" s="142" t="s">
        <v>4780</v>
      </c>
      <c r="B976" s="142">
        <v>163</v>
      </c>
      <c r="C976" s="142" t="s">
        <v>1393</v>
      </c>
      <c r="D976" s="142" t="s">
        <v>4781</v>
      </c>
      <c r="E976" s="142" t="s">
        <v>4782</v>
      </c>
      <c r="F976" s="147">
        <v>33210</v>
      </c>
      <c r="G976" s="147"/>
      <c r="H976" s="147">
        <v>0</v>
      </c>
      <c r="I976" s="151">
        <f t="shared" si="29"/>
        <v>0</v>
      </c>
      <c r="J976" s="147">
        <f t="shared" si="30"/>
        <v>-33210</v>
      </c>
      <c r="K976" s="152"/>
      <c r="L976" s="152"/>
    </row>
    <row r="977" ht="16.15" customHeight="1" spans="1:12">
      <c r="A977" s="142" t="s">
        <v>4780</v>
      </c>
      <c r="B977" s="142">
        <v>164</v>
      </c>
      <c r="C977" s="142" t="s">
        <v>1399</v>
      </c>
      <c r="D977" s="142" t="s">
        <v>4781</v>
      </c>
      <c r="E977" s="142" t="s">
        <v>4782</v>
      </c>
      <c r="F977" s="147">
        <v>33210</v>
      </c>
      <c r="G977" s="147"/>
      <c r="H977" s="147">
        <v>0</v>
      </c>
      <c r="I977" s="151">
        <f t="shared" si="29"/>
        <v>0</v>
      </c>
      <c r="J977" s="147">
        <f t="shared" si="30"/>
        <v>-33210</v>
      </c>
      <c r="K977" s="152"/>
      <c r="L977" s="152"/>
    </row>
    <row r="978" ht="16.15" customHeight="1" spans="1:12">
      <c r="A978" s="142" t="s">
        <v>4780</v>
      </c>
      <c r="B978" s="142">
        <v>165</v>
      </c>
      <c r="C978" s="142" t="s">
        <v>1401</v>
      </c>
      <c r="D978" s="142" t="s">
        <v>4781</v>
      </c>
      <c r="E978" s="142" t="s">
        <v>4782</v>
      </c>
      <c r="F978" s="147">
        <v>16605</v>
      </c>
      <c r="G978" s="147"/>
      <c r="H978" s="147">
        <v>0</v>
      </c>
      <c r="I978" s="151">
        <f t="shared" si="29"/>
        <v>0</v>
      </c>
      <c r="J978" s="147">
        <f t="shared" si="30"/>
        <v>-16605</v>
      </c>
      <c r="K978" s="152"/>
      <c r="L978" s="152"/>
    </row>
    <row r="979" ht="16.15" customHeight="1" spans="1:12">
      <c r="A979" s="142" t="s">
        <v>4780</v>
      </c>
      <c r="B979" s="142">
        <v>166</v>
      </c>
      <c r="C979" s="142" t="s">
        <v>1403</v>
      </c>
      <c r="D979" s="142" t="s">
        <v>4781</v>
      </c>
      <c r="E979" s="142" t="s">
        <v>4782</v>
      </c>
      <c r="F979" s="147">
        <v>33210</v>
      </c>
      <c r="G979" s="147"/>
      <c r="H979" s="147">
        <v>0</v>
      </c>
      <c r="I979" s="151">
        <f t="shared" si="29"/>
        <v>0</v>
      </c>
      <c r="J979" s="147">
        <f t="shared" si="30"/>
        <v>-33210</v>
      </c>
      <c r="K979" s="152"/>
      <c r="L979" s="152"/>
    </row>
    <row r="980" ht="16.15" customHeight="1" spans="1:12">
      <c r="A980" s="142" t="s">
        <v>4780</v>
      </c>
      <c r="B980" s="142">
        <v>167</v>
      </c>
      <c r="C980" s="142" t="s">
        <v>1405</v>
      </c>
      <c r="D980" s="142" t="s">
        <v>4781</v>
      </c>
      <c r="E980" s="142" t="s">
        <v>4782</v>
      </c>
      <c r="F980" s="147">
        <v>33210</v>
      </c>
      <c r="G980" s="147"/>
      <c r="H980" s="147">
        <v>0</v>
      </c>
      <c r="I980" s="151">
        <f t="shared" si="29"/>
        <v>0</v>
      </c>
      <c r="J980" s="147">
        <f t="shared" si="30"/>
        <v>-33210</v>
      </c>
      <c r="K980" s="152"/>
      <c r="L980" s="152"/>
    </row>
    <row r="981" ht="16.15" customHeight="1" spans="1:12">
      <c r="A981" s="142" t="s">
        <v>4780</v>
      </c>
      <c r="B981" s="142">
        <v>168</v>
      </c>
      <c r="C981" s="142" t="s">
        <v>1407</v>
      </c>
      <c r="D981" s="142" t="s">
        <v>4781</v>
      </c>
      <c r="E981" s="142" t="s">
        <v>4782</v>
      </c>
      <c r="F981" s="147">
        <v>16605</v>
      </c>
      <c r="G981" s="147"/>
      <c r="H981" s="147">
        <v>0</v>
      </c>
      <c r="I981" s="151">
        <f t="shared" si="29"/>
        <v>0</v>
      </c>
      <c r="J981" s="147">
        <f t="shared" si="30"/>
        <v>-16605</v>
      </c>
      <c r="K981" s="152"/>
      <c r="L981" s="152"/>
    </row>
    <row r="982" ht="16.15" customHeight="1" spans="1:12">
      <c r="A982" s="142" t="s">
        <v>4780</v>
      </c>
      <c r="B982" s="142">
        <v>169</v>
      </c>
      <c r="C982" s="142" t="s">
        <v>1410</v>
      </c>
      <c r="D982" s="142" t="s">
        <v>4781</v>
      </c>
      <c r="E982" s="142" t="s">
        <v>4782</v>
      </c>
      <c r="F982" s="147">
        <v>16605</v>
      </c>
      <c r="G982" s="147"/>
      <c r="H982" s="147">
        <v>0</v>
      </c>
      <c r="I982" s="151">
        <f t="shared" si="29"/>
        <v>0</v>
      </c>
      <c r="J982" s="147">
        <f t="shared" si="30"/>
        <v>-16605</v>
      </c>
      <c r="K982" s="152"/>
      <c r="L982" s="152"/>
    </row>
    <row r="983" ht="16.15" customHeight="1" spans="1:12">
      <c r="A983" s="142" t="s">
        <v>4780</v>
      </c>
      <c r="B983" s="142">
        <v>170</v>
      </c>
      <c r="C983" s="142" t="s">
        <v>1412</v>
      </c>
      <c r="D983" s="142" t="s">
        <v>4781</v>
      </c>
      <c r="E983" s="142" t="s">
        <v>4782</v>
      </c>
      <c r="F983" s="147">
        <v>16605</v>
      </c>
      <c r="G983" s="147"/>
      <c r="H983" s="147">
        <v>0</v>
      </c>
      <c r="I983" s="151">
        <f t="shared" si="29"/>
        <v>0</v>
      </c>
      <c r="J983" s="147">
        <f t="shared" si="30"/>
        <v>-16605</v>
      </c>
      <c r="K983" s="152"/>
      <c r="L983" s="152"/>
    </row>
    <row r="984" ht="16.15" customHeight="1" spans="1:12">
      <c r="A984" s="142" t="s">
        <v>4780</v>
      </c>
      <c r="B984" s="142">
        <v>171</v>
      </c>
      <c r="C984" s="142" t="s">
        <v>1417</v>
      </c>
      <c r="D984" s="142" t="s">
        <v>4781</v>
      </c>
      <c r="E984" s="142" t="s">
        <v>4782</v>
      </c>
      <c r="F984" s="147">
        <v>33210</v>
      </c>
      <c r="G984" s="147"/>
      <c r="H984" s="147">
        <v>108293.89</v>
      </c>
      <c r="I984" s="151">
        <f t="shared" si="29"/>
        <v>3.26088196326408</v>
      </c>
      <c r="J984" s="147">
        <f t="shared" si="30"/>
        <v>75083.89</v>
      </c>
      <c r="K984" s="152"/>
      <c r="L984" s="152"/>
    </row>
    <row r="985" ht="16.15" customHeight="1" spans="1:12">
      <c r="A985" s="142" t="s">
        <v>4780</v>
      </c>
      <c r="B985" s="142">
        <v>172</v>
      </c>
      <c r="C985" s="142" t="s">
        <v>1426</v>
      </c>
      <c r="D985" s="142" t="s">
        <v>4781</v>
      </c>
      <c r="E985" s="142" t="s">
        <v>4782</v>
      </c>
      <c r="F985" s="147">
        <v>33210</v>
      </c>
      <c r="G985" s="147"/>
      <c r="H985" s="147">
        <v>6277.9065517241</v>
      </c>
      <c r="I985" s="151">
        <f t="shared" si="29"/>
        <v>0.189036632090458</v>
      </c>
      <c r="J985" s="147">
        <f t="shared" si="30"/>
        <v>-26932.0934482759</v>
      </c>
      <c r="K985" s="152"/>
      <c r="L985" s="152"/>
    </row>
    <row r="986" ht="16.15" customHeight="1" spans="1:12">
      <c r="A986" s="142" t="s">
        <v>4780</v>
      </c>
      <c r="B986" s="142">
        <v>173</v>
      </c>
      <c r="C986" s="142" t="s">
        <v>1416</v>
      </c>
      <c r="D986" s="142" t="s">
        <v>4781</v>
      </c>
      <c r="E986" s="142" t="s">
        <v>4782</v>
      </c>
      <c r="F986" s="147">
        <v>33210</v>
      </c>
      <c r="G986" s="147"/>
      <c r="H986" s="147">
        <v>10986.3364655172</v>
      </c>
      <c r="I986" s="151">
        <f t="shared" si="29"/>
        <v>0.330814106158302</v>
      </c>
      <c r="J986" s="147">
        <f t="shared" si="30"/>
        <v>-22223.6635344828</v>
      </c>
      <c r="K986" s="152"/>
      <c r="L986" s="152"/>
    </row>
    <row r="987" ht="16.15" customHeight="1" spans="1:12">
      <c r="A987" s="142" t="s">
        <v>4780</v>
      </c>
      <c r="B987" s="142">
        <v>174</v>
      </c>
      <c r="C987" s="142" t="s">
        <v>1592</v>
      </c>
      <c r="D987" s="142" t="s">
        <v>4781</v>
      </c>
      <c r="E987" s="142" t="s">
        <v>4782</v>
      </c>
      <c r="F987" s="147">
        <v>33210</v>
      </c>
      <c r="G987" s="147"/>
      <c r="H987" s="147">
        <v>0</v>
      </c>
      <c r="I987" s="151">
        <f t="shared" si="29"/>
        <v>0</v>
      </c>
      <c r="J987" s="147">
        <f t="shared" si="30"/>
        <v>-33210</v>
      </c>
      <c r="K987" s="152"/>
      <c r="L987" s="152"/>
    </row>
    <row r="988" ht="16.15" customHeight="1" spans="1:12">
      <c r="A988" s="142" t="s">
        <v>4780</v>
      </c>
      <c r="B988" s="142">
        <v>175</v>
      </c>
      <c r="C988" s="142" t="s">
        <v>1722</v>
      </c>
      <c r="D988" s="142" t="s">
        <v>4781</v>
      </c>
      <c r="E988" s="142" t="s">
        <v>4782</v>
      </c>
      <c r="F988" s="147">
        <v>33210</v>
      </c>
      <c r="G988" s="147"/>
      <c r="H988" s="147">
        <v>142822.326465517</v>
      </c>
      <c r="I988" s="151">
        <f t="shared" si="29"/>
        <v>4.30058194717004</v>
      </c>
      <c r="J988" s="147">
        <f t="shared" si="30"/>
        <v>109612.326465517</v>
      </c>
      <c r="K988" s="152"/>
      <c r="L988" s="152"/>
    </row>
    <row r="989" ht="16.15" customHeight="1" spans="1:12">
      <c r="A989" s="142" t="s">
        <v>4780</v>
      </c>
      <c r="B989" s="142">
        <v>176</v>
      </c>
      <c r="C989" s="142" t="s">
        <v>1730</v>
      </c>
      <c r="D989" s="142" t="s">
        <v>4781</v>
      </c>
      <c r="E989" s="142" t="s">
        <v>4782</v>
      </c>
      <c r="F989" s="147">
        <v>16605</v>
      </c>
      <c r="G989" s="147"/>
      <c r="H989" s="147">
        <v>26681.0864655172</v>
      </c>
      <c r="I989" s="151">
        <f t="shared" si="29"/>
        <v>1.60681038636057</v>
      </c>
      <c r="J989" s="147">
        <f t="shared" si="30"/>
        <v>10076.0864655172</v>
      </c>
      <c r="K989" s="152"/>
      <c r="L989" s="152"/>
    </row>
    <row r="990" ht="16.15" customHeight="1" spans="1:12">
      <c r="A990" s="142" t="s">
        <v>4780</v>
      </c>
      <c r="B990" s="142">
        <v>177</v>
      </c>
      <c r="C990" s="142" t="s">
        <v>1732</v>
      </c>
      <c r="D990" s="142" t="s">
        <v>4781</v>
      </c>
      <c r="E990" s="142" t="s">
        <v>4782</v>
      </c>
      <c r="F990" s="147">
        <v>33210</v>
      </c>
      <c r="G990" s="147"/>
      <c r="H990" s="147">
        <v>0</v>
      </c>
      <c r="I990" s="151">
        <f t="shared" si="29"/>
        <v>0</v>
      </c>
      <c r="J990" s="147">
        <f t="shared" si="30"/>
        <v>-33210</v>
      </c>
      <c r="K990" s="152"/>
      <c r="L990" s="152"/>
    </row>
    <row r="991" ht="16.15" customHeight="1" spans="1:12">
      <c r="A991" s="142" t="s">
        <v>4780</v>
      </c>
      <c r="B991" s="142">
        <v>178</v>
      </c>
      <c r="C991" s="142" t="s">
        <v>1734</v>
      </c>
      <c r="D991" s="142" t="s">
        <v>4781</v>
      </c>
      <c r="E991" s="142" t="s">
        <v>4782</v>
      </c>
      <c r="F991" s="147">
        <v>33210</v>
      </c>
      <c r="G991" s="147"/>
      <c r="H991" s="147">
        <v>0</v>
      </c>
      <c r="I991" s="151">
        <f t="shared" si="29"/>
        <v>0</v>
      </c>
      <c r="J991" s="147">
        <f t="shared" si="30"/>
        <v>-33210</v>
      </c>
      <c r="K991" s="152"/>
      <c r="L991" s="152"/>
    </row>
    <row r="992" ht="16.15" customHeight="1" spans="1:12">
      <c r="A992" s="142" t="s">
        <v>4780</v>
      </c>
      <c r="B992" s="142">
        <v>179</v>
      </c>
      <c r="C992" s="142" t="s">
        <v>2828</v>
      </c>
      <c r="D992" s="142" t="s">
        <v>4781</v>
      </c>
      <c r="E992" s="142" t="s">
        <v>4782</v>
      </c>
      <c r="F992" s="147">
        <v>33210</v>
      </c>
      <c r="G992" s="147"/>
      <c r="H992" s="147">
        <v>37667.4364655172</v>
      </c>
      <c r="I992" s="151">
        <f t="shared" si="29"/>
        <v>1.13421970688098</v>
      </c>
      <c r="J992" s="147">
        <f t="shared" si="30"/>
        <v>4457.4364655172</v>
      </c>
      <c r="K992" s="152"/>
      <c r="L992" s="152"/>
    </row>
    <row r="993" ht="16.15" customHeight="1" spans="1:12">
      <c r="A993" s="142" t="s">
        <v>4780</v>
      </c>
      <c r="B993" s="142">
        <v>180</v>
      </c>
      <c r="C993" s="142" t="s">
        <v>2847</v>
      </c>
      <c r="D993" s="142" t="s">
        <v>4781</v>
      </c>
      <c r="E993" s="142" t="s">
        <v>4782</v>
      </c>
      <c r="F993" s="147">
        <v>33210</v>
      </c>
      <c r="G993" s="147"/>
      <c r="H993" s="147">
        <v>0</v>
      </c>
      <c r="I993" s="151">
        <f t="shared" si="29"/>
        <v>0</v>
      </c>
      <c r="J993" s="147">
        <f t="shared" si="30"/>
        <v>-33210</v>
      </c>
      <c r="K993" s="152"/>
      <c r="L993" s="152"/>
    </row>
    <row r="994" ht="16.15" customHeight="1" spans="1:12">
      <c r="A994" s="142" t="s">
        <v>4780</v>
      </c>
      <c r="B994" s="142">
        <v>181</v>
      </c>
      <c r="C994" s="142" t="s">
        <v>2864</v>
      </c>
      <c r="D994" s="142" t="s">
        <v>4781</v>
      </c>
      <c r="E994" s="142" t="s">
        <v>4782</v>
      </c>
      <c r="F994" s="147">
        <v>33210</v>
      </c>
      <c r="G994" s="147"/>
      <c r="H994" s="147">
        <v>7847.3831896552</v>
      </c>
      <c r="I994" s="151">
        <f t="shared" si="29"/>
        <v>0.236295790113074</v>
      </c>
      <c r="J994" s="147">
        <f t="shared" si="30"/>
        <v>-25362.6168103448</v>
      </c>
      <c r="K994" s="152"/>
      <c r="L994" s="152"/>
    </row>
    <row r="995" ht="16.15" customHeight="1" spans="1:12">
      <c r="A995" s="142" t="s">
        <v>4780</v>
      </c>
      <c r="B995" s="142">
        <v>182</v>
      </c>
      <c r="C995" s="142" t="s">
        <v>2831</v>
      </c>
      <c r="D995" s="142" t="s">
        <v>4781</v>
      </c>
      <c r="E995" s="142" t="s">
        <v>4782</v>
      </c>
      <c r="F995" s="147">
        <v>33210</v>
      </c>
      <c r="G995" s="147"/>
      <c r="H995" s="147">
        <v>0</v>
      </c>
      <c r="I995" s="151">
        <f t="shared" si="29"/>
        <v>0</v>
      </c>
      <c r="J995" s="147">
        <f t="shared" si="30"/>
        <v>-33210</v>
      </c>
      <c r="K995" s="152"/>
      <c r="L995" s="152"/>
    </row>
    <row r="996" ht="16.15" customHeight="1" spans="1:12">
      <c r="A996" s="142" t="s">
        <v>4780</v>
      </c>
      <c r="B996" s="142">
        <v>183</v>
      </c>
      <c r="C996" s="142" t="s">
        <v>2839</v>
      </c>
      <c r="D996" s="142" t="s">
        <v>4781</v>
      </c>
      <c r="E996" s="142" t="s">
        <v>4782</v>
      </c>
      <c r="F996" s="147">
        <v>33210</v>
      </c>
      <c r="G996" s="147"/>
      <c r="H996" s="147">
        <v>6277.9065517241</v>
      </c>
      <c r="I996" s="151">
        <f t="shared" si="29"/>
        <v>0.189036632090458</v>
      </c>
      <c r="J996" s="147">
        <f t="shared" si="30"/>
        <v>-26932.0934482759</v>
      </c>
      <c r="K996" s="152"/>
      <c r="L996" s="152"/>
    </row>
    <row r="997" ht="16.15" customHeight="1" spans="1:12">
      <c r="A997" s="142" t="s">
        <v>4780</v>
      </c>
      <c r="B997" s="142">
        <v>184</v>
      </c>
      <c r="C997" s="142" t="s">
        <v>2871</v>
      </c>
      <c r="D997" s="142" t="s">
        <v>4781</v>
      </c>
      <c r="E997" s="142" t="s">
        <v>4782</v>
      </c>
      <c r="F997" s="147">
        <v>33210</v>
      </c>
      <c r="G997" s="147"/>
      <c r="H997" s="147">
        <v>43945.3464655172</v>
      </c>
      <c r="I997" s="151">
        <f t="shared" si="29"/>
        <v>1.32325644280389</v>
      </c>
      <c r="J997" s="147">
        <f t="shared" si="30"/>
        <v>10735.3464655172</v>
      </c>
      <c r="K997" s="152"/>
      <c r="L997" s="152"/>
    </row>
    <row r="998" ht="16.15" customHeight="1" spans="1:12">
      <c r="A998" s="142" t="s">
        <v>4780</v>
      </c>
      <c r="B998" s="142">
        <v>185</v>
      </c>
      <c r="C998" s="142" t="s">
        <v>2891</v>
      </c>
      <c r="D998" s="142" t="s">
        <v>4781</v>
      </c>
      <c r="E998" s="142" t="s">
        <v>4782</v>
      </c>
      <c r="F998" s="147">
        <v>16605</v>
      </c>
      <c r="G998" s="147"/>
      <c r="H998" s="147">
        <v>0</v>
      </c>
      <c r="I998" s="151">
        <f t="shared" si="29"/>
        <v>0</v>
      </c>
      <c r="J998" s="147">
        <f t="shared" si="30"/>
        <v>-16605</v>
      </c>
      <c r="K998" s="152"/>
      <c r="L998" s="152"/>
    </row>
    <row r="999" ht="16.15" customHeight="1" spans="1:12">
      <c r="A999" s="142" t="s">
        <v>4780</v>
      </c>
      <c r="B999" s="142">
        <v>186</v>
      </c>
      <c r="C999" s="142" t="s">
        <v>2908</v>
      </c>
      <c r="D999" s="142" t="s">
        <v>4781</v>
      </c>
      <c r="E999" s="142" t="s">
        <v>4782</v>
      </c>
      <c r="F999" s="147">
        <v>16605</v>
      </c>
      <c r="G999" s="147"/>
      <c r="H999" s="147">
        <v>7847.3831896552</v>
      </c>
      <c r="I999" s="151">
        <f t="shared" si="29"/>
        <v>0.472591580226149</v>
      </c>
      <c r="J999" s="147">
        <f t="shared" si="30"/>
        <v>-8757.6168103448</v>
      </c>
      <c r="K999" s="152"/>
      <c r="L999" s="152"/>
    </row>
    <row r="1000" ht="16.15" customHeight="1" spans="1:12">
      <c r="A1000" s="142" t="s">
        <v>4780</v>
      </c>
      <c r="B1000" s="142">
        <v>187</v>
      </c>
      <c r="C1000" s="142" t="s">
        <v>2874</v>
      </c>
      <c r="D1000" s="142" t="s">
        <v>4781</v>
      </c>
      <c r="E1000" s="142" t="s">
        <v>4782</v>
      </c>
      <c r="F1000" s="147">
        <v>16605</v>
      </c>
      <c r="G1000" s="147"/>
      <c r="H1000" s="147">
        <v>0</v>
      </c>
      <c r="I1000" s="151">
        <f t="shared" si="29"/>
        <v>0</v>
      </c>
      <c r="J1000" s="147">
        <f t="shared" si="30"/>
        <v>-16605</v>
      </c>
      <c r="K1000" s="152"/>
      <c r="L1000" s="152"/>
    </row>
    <row r="1001" ht="16.15" customHeight="1" spans="1:12">
      <c r="A1001" s="142" t="s">
        <v>4780</v>
      </c>
      <c r="B1001" s="142">
        <v>188</v>
      </c>
      <c r="C1001" s="142" t="s">
        <v>2882</v>
      </c>
      <c r="D1001" s="142" t="s">
        <v>4781</v>
      </c>
      <c r="E1001" s="142" t="s">
        <v>4782</v>
      </c>
      <c r="F1001" s="147">
        <v>16605</v>
      </c>
      <c r="G1001" s="147"/>
      <c r="H1001" s="147">
        <v>6277.9065517241</v>
      </c>
      <c r="I1001" s="151">
        <f t="shared" si="29"/>
        <v>0.378073264180915</v>
      </c>
      <c r="J1001" s="147">
        <f t="shared" si="30"/>
        <v>-10327.0934482759</v>
      </c>
      <c r="K1001" s="152"/>
      <c r="L1001" s="152"/>
    </row>
    <row r="1002" ht="16.15" customHeight="1" spans="1:12">
      <c r="A1002" s="142" t="s">
        <v>4780</v>
      </c>
      <c r="B1002" s="142">
        <v>189</v>
      </c>
      <c r="C1002" s="142" t="s">
        <v>1984</v>
      </c>
      <c r="D1002" s="142" t="s">
        <v>4781</v>
      </c>
      <c r="E1002" s="142" t="s">
        <v>4782</v>
      </c>
      <c r="F1002" s="147">
        <v>6642</v>
      </c>
      <c r="G1002" s="147"/>
      <c r="H1002" s="147">
        <v>0</v>
      </c>
      <c r="I1002" s="151">
        <f t="shared" si="29"/>
        <v>0</v>
      </c>
      <c r="J1002" s="147">
        <f t="shared" si="30"/>
        <v>-6642</v>
      </c>
      <c r="K1002" s="152"/>
      <c r="L1002" s="152"/>
    </row>
    <row r="1003" ht="16.15" customHeight="1" spans="1:12">
      <c r="A1003" s="142" t="s">
        <v>4780</v>
      </c>
      <c r="B1003" s="142">
        <v>190</v>
      </c>
      <c r="C1003" s="142" t="s">
        <v>1915</v>
      </c>
      <c r="D1003" s="142" t="s">
        <v>4781</v>
      </c>
      <c r="E1003" s="142" t="s">
        <v>4782</v>
      </c>
      <c r="F1003" s="147">
        <v>16605</v>
      </c>
      <c r="G1003" s="147"/>
      <c r="H1003" s="147">
        <v>10986.3364655172</v>
      </c>
      <c r="I1003" s="151">
        <f t="shared" si="29"/>
        <v>0.661628212316604</v>
      </c>
      <c r="J1003" s="147">
        <f t="shared" si="30"/>
        <v>-5618.6635344828</v>
      </c>
      <c r="K1003" s="152"/>
      <c r="L1003" s="152"/>
    </row>
    <row r="1004" ht="16.15" customHeight="1" spans="1:12">
      <c r="A1004" s="142" t="s">
        <v>4780</v>
      </c>
      <c r="B1004" s="142">
        <v>191</v>
      </c>
      <c r="C1004" s="142" t="s">
        <v>1924</v>
      </c>
      <c r="D1004" s="142" t="s">
        <v>4781</v>
      </c>
      <c r="E1004" s="142" t="s">
        <v>4782</v>
      </c>
      <c r="F1004" s="147">
        <v>16605</v>
      </c>
      <c r="G1004" s="147"/>
      <c r="H1004" s="147">
        <v>18833.7196551724</v>
      </c>
      <c r="I1004" s="151">
        <f t="shared" si="29"/>
        <v>1.13421979254275</v>
      </c>
      <c r="J1004" s="147">
        <f t="shared" si="30"/>
        <v>2228.7196551724</v>
      </c>
      <c r="K1004" s="152"/>
      <c r="L1004" s="152"/>
    </row>
    <row r="1005" ht="16.15" customHeight="1" spans="1:12">
      <c r="A1005" s="142" t="s">
        <v>4780</v>
      </c>
      <c r="B1005" s="142">
        <v>192</v>
      </c>
      <c r="C1005" s="142" t="s">
        <v>1928</v>
      </c>
      <c r="D1005" s="142" t="s">
        <v>4781</v>
      </c>
      <c r="E1005" s="142" t="s">
        <v>4782</v>
      </c>
      <c r="F1005" s="147">
        <v>16605</v>
      </c>
      <c r="G1005" s="147"/>
      <c r="H1005" s="147">
        <v>6277.9065517241</v>
      </c>
      <c r="I1005" s="151">
        <f t="shared" si="29"/>
        <v>0.378073264180915</v>
      </c>
      <c r="J1005" s="147">
        <f t="shared" si="30"/>
        <v>-10327.0934482759</v>
      </c>
      <c r="K1005" s="152"/>
      <c r="L1005" s="152"/>
    </row>
    <row r="1006" ht="16.15" customHeight="1" spans="1:12">
      <c r="A1006" s="142" t="s">
        <v>4780</v>
      </c>
      <c r="B1006" s="142">
        <v>193</v>
      </c>
      <c r="C1006" s="142" t="s">
        <v>1954</v>
      </c>
      <c r="D1006" s="142" t="s">
        <v>4781</v>
      </c>
      <c r="E1006" s="142" t="s">
        <v>4782</v>
      </c>
      <c r="F1006" s="147">
        <v>16605</v>
      </c>
      <c r="G1006" s="147"/>
      <c r="H1006" s="147">
        <v>91029.6629310344</v>
      </c>
      <c r="I1006" s="151">
        <f t="shared" si="29"/>
        <v>5.48206341048084</v>
      </c>
      <c r="J1006" s="147">
        <f t="shared" si="30"/>
        <v>74424.6629310344</v>
      </c>
      <c r="K1006" s="152"/>
      <c r="L1006" s="152"/>
    </row>
    <row r="1007" ht="16.15" customHeight="1" spans="1:12">
      <c r="A1007" s="142" t="s">
        <v>4780</v>
      </c>
      <c r="B1007" s="142">
        <v>194</v>
      </c>
      <c r="C1007" s="142" t="s">
        <v>1981</v>
      </c>
      <c r="D1007" s="142" t="s">
        <v>4781</v>
      </c>
      <c r="E1007" s="142" t="s">
        <v>4782</v>
      </c>
      <c r="F1007" s="147">
        <v>16605</v>
      </c>
      <c r="G1007" s="147"/>
      <c r="H1007" s="147">
        <v>0</v>
      </c>
      <c r="I1007" s="151">
        <f t="shared" ref="I1007:I1070" si="31">IF(F1007=0,H1007/G1007,H1007/F1007)</f>
        <v>0</v>
      </c>
      <c r="J1007" s="147">
        <f t="shared" ref="J1007:J1070" si="32">H1007-F1007</f>
        <v>-16605</v>
      </c>
      <c r="K1007" s="152"/>
      <c r="L1007" s="152"/>
    </row>
    <row r="1008" ht="16.15" customHeight="1" spans="1:12">
      <c r="A1008" s="142" t="s">
        <v>4780</v>
      </c>
      <c r="B1008" s="142">
        <v>195</v>
      </c>
      <c r="C1008" s="142" t="s">
        <v>2987</v>
      </c>
      <c r="D1008" s="142" t="s">
        <v>4781</v>
      </c>
      <c r="E1008" s="142" t="s">
        <v>4782</v>
      </c>
      <c r="F1008" s="147">
        <v>16605</v>
      </c>
      <c r="G1008" s="147"/>
      <c r="H1008" s="147">
        <v>0</v>
      </c>
      <c r="I1008" s="151">
        <f t="shared" si="31"/>
        <v>0</v>
      </c>
      <c r="J1008" s="147">
        <f t="shared" si="32"/>
        <v>-16605</v>
      </c>
      <c r="K1008" s="152"/>
      <c r="L1008" s="152"/>
    </row>
    <row r="1009" ht="16.15" customHeight="1" spans="1:12">
      <c r="A1009" s="142" t="s">
        <v>4780</v>
      </c>
      <c r="B1009" s="142">
        <v>196</v>
      </c>
      <c r="C1009" s="142" t="s">
        <v>136</v>
      </c>
      <c r="D1009" s="142" t="s">
        <v>4781</v>
      </c>
      <c r="E1009" s="142" t="s">
        <v>4782</v>
      </c>
      <c r="F1009" s="147">
        <v>16605</v>
      </c>
      <c r="G1009" s="147"/>
      <c r="H1009" s="147">
        <v>0</v>
      </c>
      <c r="I1009" s="151">
        <f t="shared" si="31"/>
        <v>0</v>
      </c>
      <c r="J1009" s="147">
        <f t="shared" si="32"/>
        <v>-16605</v>
      </c>
      <c r="K1009" s="152"/>
      <c r="L1009" s="152"/>
    </row>
    <row r="1010" ht="16.15" customHeight="1" spans="1:12">
      <c r="A1010" s="142" t="s">
        <v>4780</v>
      </c>
      <c r="B1010" s="142">
        <v>197</v>
      </c>
      <c r="C1010" s="142" t="s">
        <v>2990</v>
      </c>
      <c r="D1010" s="142" t="s">
        <v>4781</v>
      </c>
      <c r="E1010" s="142" t="s">
        <v>4782</v>
      </c>
      <c r="F1010" s="147">
        <v>16605</v>
      </c>
      <c r="G1010" s="147"/>
      <c r="H1010" s="147">
        <v>0</v>
      </c>
      <c r="I1010" s="151">
        <f t="shared" si="31"/>
        <v>0</v>
      </c>
      <c r="J1010" s="147">
        <f t="shared" si="32"/>
        <v>-16605</v>
      </c>
      <c r="K1010" s="152"/>
      <c r="L1010" s="152"/>
    </row>
    <row r="1011" ht="16.15" customHeight="1" spans="1:12">
      <c r="A1011" s="142" t="s">
        <v>4780</v>
      </c>
      <c r="B1011" s="142">
        <v>198</v>
      </c>
      <c r="C1011" s="142" t="s">
        <v>2992</v>
      </c>
      <c r="D1011" s="142" t="s">
        <v>4781</v>
      </c>
      <c r="E1011" s="142" t="s">
        <v>4782</v>
      </c>
      <c r="F1011" s="147">
        <v>16605</v>
      </c>
      <c r="G1011" s="147"/>
      <c r="H1011" s="147">
        <v>0</v>
      </c>
      <c r="I1011" s="151">
        <f t="shared" si="31"/>
        <v>0</v>
      </c>
      <c r="J1011" s="147">
        <f t="shared" si="32"/>
        <v>-16605</v>
      </c>
      <c r="K1011" s="152"/>
      <c r="L1011" s="152"/>
    </row>
    <row r="1012" ht="16.15" customHeight="1" spans="1:12">
      <c r="A1012" s="142" t="s">
        <v>4780</v>
      </c>
      <c r="B1012" s="142">
        <v>199</v>
      </c>
      <c r="C1012" s="142" t="s">
        <v>2915</v>
      </c>
      <c r="D1012" s="142" t="s">
        <v>4781</v>
      </c>
      <c r="E1012" s="142" t="s">
        <v>4782</v>
      </c>
      <c r="F1012" s="147">
        <v>16605</v>
      </c>
      <c r="G1012" s="147"/>
      <c r="H1012" s="147">
        <v>120849.726465517</v>
      </c>
      <c r="I1012" s="151">
        <f t="shared" si="31"/>
        <v>7.27791186181977</v>
      </c>
      <c r="J1012" s="147">
        <f t="shared" si="32"/>
        <v>104244.726465517</v>
      </c>
      <c r="K1012" s="152"/>
      <c r="L1012" s="152"/>
    </row>
    <row r="1013" ht="16.15" customHeight="1" spans="1:12">
      <c r="A1013" s="142" t="s">
        <v>4780</v>
      </c>
      <c r="B1013" s="142">
        <v>200</v>
      </c>
      <c r="C1013" s="142" t="s">
        <v>2924</v>
      </c>
      <c r="D1013" s="142" t="s">
        <v>4781</v>
      </c>
      <c r="E1013" s="142" t="s">
        <v>4782</v>
      </c>
      <c r="F1013" s="147">
        <v>16605</v>
      </c>
      <c r="G1013" s="147"/>
      <c r="H1013" s="147">
        <v>6277.9065517241</v>
      </c>
      <c r="I1013" s="151">
        <f t="shared" si="31"/>
        <v>0.378073264180915</v>
      </c>
      <c r="J1013" s="147">
        <f t="shared" si="32"/>
        <v>-10327.0934482759</v>
      </c>
      <c r="K1013" s="152"/>
      <c r="L1013" s="152"/>
    </row>
    <row r="1014" ht="16.15" customHeight="1" spans="1:12">
      <c r="A1014" s="142" t="s">
        <v>4780</v>
      </c>
      <c r="B1014" s="142">
        <v>201</v>
      </c>
      <c r="C1014" s="142" t="s">
        <v>2927</v>
      </c>
      <c r="D1014" s="142" t="s">
        <v>4781</v>
      </c>
      <c r="E1014" s="142" t="s">
        <v>4782</v>
      </c>
      <c r="F1014" s="147">
        <v>16605</v>
      </c>
      <c r="G1014" s="147"/>
      <c r="H1014" s="147">
        <v>6277.9065517241</v>
      </c>
      <c r="I1014" s="151">
        <f t="shared" si="31"/>
        <v>0.378073264180915</v>
      </c>
      <c r="J1014" s="147">
        <f t="shared" si="32"/>
        <v>-10327.0934482759</v>
      </c>
      <c r="K1014" s="152"/>
      <c r="L1014" s="152"/>
    </row>
    <row r="1015" ht="16.15" customHeight="1" spans="1:12">
      <c r="A1015" s="142" t="s">
        <v>4780</v>
      </c>
      <c r="B1015" s="142">
        <v>202</v>
      </c>
      <c r="C1015" s="142" t="s">
        <v>2705</v>
      </c>
      <c r="D1015" s="142" t="s">
        <v>4781</v>
      </c>
      <c r="E1015" s="142" t="s">
        <v>4782</v>
      </c>
      <c r="F1015" s="147">
        <v>16605</v>
      </c>
      <c r="G1015" s="147"/>
      <c r="H1015" s="147">
        <v>43945.3465517241</v>
      </c>
      <c r="I1015" s="151">
        <f t="shared" si="31"/>
        <v>2.6465128907994</v>
      </c>
      <c r="J1015" s="147">
        <f t="shared" si="32"/>
        <v>27340.3465517241</v>
      </c>
      <c r="K1015" s="152"/>
      <c r="L1015" s="152"/>
    </row>
    <row r="1016" ht="16.15" customHeight="1" spans="1:12">
      <c r="A1016" s="142" t="s">
        <v>4780</v>
      </c>
      <c r="B1016" s="142">
        <v>203</v>
      </c>
      <c r="C1016" s="142" t="s">
        <v>2713</v>
      </c>
      <c r="D1016" s="142" t="s">
        <v>4781</v>
      </c>
      <c r="E1016" s="142" t="s">
        <v>4782</v>
      </c>
      <c r="F1016" s="147">
        <v>16605</v>
      </c>
      <c r="G1016" s="147"/>
      <c r="H1016" s="147">
        <v>0</v>
      </c>
      <c r="I1016" s="151">
        <f t="shared" si="31"/>
        <v>0</v>
      </c>
      <c r="J1016" s="147">
        <f t="shared" si="32"/>
        <v>-16605</v>
      </c>
      <c r="K1016" s="152"/>
      <c r="L1016" s="152"/>
    </row>
    <row r="1017" s="137" customFormat="1" ht="16.15" customHeight="1" spans="1:12">
      <c r="A1017" s="157" t="s">
        <v>4780</v>
      </c>
      <c r="B1017" s="157">
        <v>204</v>
      </c>
      <c r="C1017" s="157" t="s">
        <v>2717</v>
      </c>
      <c r="D1017" s="157" t="s">
        <v>4781</v>
      </c>
      <c r="E1017" s="157" t="s">
        <v>4782</v>
      </c>
      <c r="F1017" s="158">
        <v>6642</v>
      </c>
      <c r="G1017" s="158"/>
      <c r="H1017" s="158">
        <v>17264.2364655172</v>
      </c>
      <c r="I1017" s="159">
        <f t="shared" si="31"/>
        <v>2.59925270483547</v>
      </c>
      <c r="J1017" s="158">
        <f t="shared" si="32"/>
        <v>10622.2364655172</v>
      </c>
      <c r="K1017" s="160" t="s">
        <v>4694</v>
      </c>
      <c r="L1017" s="160" t="s">
        <v>4788</v>
      </c>
    </row>
    <row r="1018" s="137" customFormat="1" ht="16.15" customHeight="1" spans="1:12">
      <c r="A1018" s="157" t="s">
        <v>4780</v>
      </c>
      <c r="B1018" s="157">
        <v>205</v>
      </c>
      <c r="C1018" s="157" t="s">
        <v>2725</v>
      </c>
      <c r="D1018" s="157" t="s">
        <v>4781</v>
      </c>
      <c r="E1018" s="157" t="s">
        <v>4782</v>
      </c>
      <c r="F1018" s="158">
        <v>3321</v>
      </c>
      <c r="G1018" s="158"/>
      <c r="H1018" s="158">
        <v>6277.9065517241</v>
      </c>
      <c r="I1018" s="159">
        <f t="shared" si="31"/>
        <v>1.89036632090458</v>
      </c>
      <c r="J1018" s="158">
        <f t="shared" si="32"/>
        <v>2956.9065517241</v>
      </c>
      <c r="K1018" s="160" t="s">
        <v>4694</v>
      </c>
      <c r="L1018" s="160" t="s">
        <v>4788</v>
      </c>
    </row>
    <row r="1019" s="137" customFormat="1" ht="16.15" customHeight="1" spans="1:12">
      <c r="A1019" s="157" t="s">
        <v>4780</v>
      </c>
      <c r="B1019" s="157">
        <v>206</v>
      </c>
      <c r="C1019" s="157" t="s">
        <v>2730</v>
      </c>
      <c r="D1019" s="157" t="s">
        <v>4781</v>
      </c>
      <c r="E1019" s="157" t="s">
        <v>4782</v>
      </c>
      <c r="F1019" s="158">
        <v>6642</v>
      </c>
      <c r="G1019" s="158"/>
      <c r="H1019" s="158">
        <v>6277.9065517241</v>
      </c>
      <c r="I1019" s="159">
        <f t="shared" si="31"/>
        <v>0.945183160452289</v>
      </c>
      <c r="J1019" s="158">
        <f t="shared" si="32"/>
        <v>-364.093448275899</v>
      </c>
      <c r="K1019" s="160" t="s">
        <v>4694</v>
      </c>
      <c r="L1019" s="160" t="s">
        <v>4789</v>
      </c>
    </row>
    <row r="1020" ht="16.15" customHeight="1" spans="1:12">
      <c r="A1020" s="142" t="s">
        <v>4780</v>
      </c>
      <c r="B1020" s="142">
        <v>207</v>
      </c>
      <c r="C1020" s="142" t="s">
        <v>2996</v>
      </c>
      <c r="D1020" s="142" t="s">
        <v>4781</v>
      </c>
      <c r="E1020" s="142" t="s">
        <v>4782</v>
      </c>
      <c r="F1020" s="147">
        <v>16605</v>
      </c>
      <c r="G1020" s="147"/>
      <c r="H1020" s="147">
        <v>7847.3831896552</v>
      </c>
      <c r="I1020" s="151">
        <f t="shared" si="31"/>
        <v>0.472591580226149</v>
      </c>
      <c r="J1020" s="147">
        <f t="shared" si="32"/>
        <v>-8757.6168103448</v>
      </c>
      <c r="K1020" s="152"/>
      <c r="L1020" s="152"/>
    </row>
    <row r="1021" ht="16.15" customHeight="1" spans="1:12">
      <c r="A1021" s="142" t="s">
        <v>4780</v>
      </c>
      <c r="B1021" s="142">
        <v>208</v>
      </c>
      <c r="C1021" s="142" t="s">
        <v>3000</v>
      </c>
      <c r="D1021" s="142" t="s">
        <v>4781</v>
      </c>
      <c r="E1021" s="142" t="s">
        <v>4782</v>
      </c>
      <c r="F1021" s="147">
        <v>16605</v>
      </c>
      <c r="G1021" s="147"/>
      <c r="H1021" s="147">
        <v>0</v>
      </c>
      <c r="I1021" s="151">
        <f t="shared" si="31"/>
        <v>0</v>
      </c>
      <c r="J1021" s="147">
        <f t="shared" si="32"/>
        <v>-16605</v>
      </c>
      <c r="K1021" s="152"/>
      <c r="L1021" s="152"/>
    </row>
    <row r="1022" ht="16.15" customHeight="1" spans="1:12">
      <c r="A1022" s="142" t="s">
        <v>4780</v>
      </c>
      <c r="B1022" s="142">
        <v>209</v>
      </c>
      <c r="C1022" s="142" t="s">
        <v>3003</v>
      </c>
      <c r="D1022" s="142" t="s">
        <v>4781</v>
      </c>
      <c r="E1022" s="142" t="s">
        <v>4782</v>
      </c>
      <c r="F1022" s="147">
        <v>16605</v>
      </c>
      <c r="G1022" s="147"/>
      <c r="H1022" s="147">
        <v>0</v>
      </c>
      <c r="I1022" s="151">
        <f t="shared" si="31"/>
        <v>0</v>
      </c>
      <c r="J1022" s="147">
        <f t="shared" si="32"/>
        <v>-16605</v>
      </c>
      <c r="K1022" s="152"/>
      <c r="L1022" s="152"/>
    </row>
    <row r="1023" ht="16.15" customHeight="1" spans="1:12">
      <c r="A1023" s="142" t="s">
        <v>4780</v>
      </c>
      <c r="B1023" s="142">
        <v>210</v>
      </c>
      <c r="C1023" s="142" t="s">
        <v>3006</v>
      </c>
      <c r="D1023" s="142" t="s">
        <v>4781</v>
      </c>
      <c r="E1023" s="142" t="s">
        <v>4782</v>
      </c>
      <c r="F1023" s="147">
        <v>16605</v>
      </c>
      <c r="G1023" s="147"/>
      <c r="H1023" s="147">
        <v>0</v>
      </c>
      <c r="I1023" s="151">
        <f t="shared" si="31"/>
        <v>0</v>
      </c>
      <c r="J1023" s="147">
        <f t="shared" si="32"/>
        <v>-16605</v>
      </c>
      <c r="K1023" s="152"/>
      <c r="L1023" s="152"/>
    </row>
    <row r="1024" ht="16.15" customHeight="1" spans="1:12">
      <c r="A1024" s="142" t="s">
        <v>4780</v>
      </c>
      <c r="B1024" s="142">
        <v>211</v>
      </c>
      <c r="C1024" s="142" t="s">
        <v>3009</v>
      </c>
      <c r="D1024" s="142" t="s">
        <v>4781</v>
      </c>
      <c r="E1024" s="142" t="s">
        <v>4782</v>
      </c>
      <c r="F1024" s="147">
        <v>16605</v>
      </c>
      <c r="G1024" s="147"/>
      <c r="H1024" s="147">
        <v>0</v>
      </c>
      <c r="I1024" s="151">
        <f t="shared" si="31"/>
        <v>0</v>
      </c>
      <c r="J1024" s="147">
        <f t="shared" si="32"/>
        <v>-16605</v>
      </c>
      <c r="K1024" s="152"/>
      <c r="L1024" s="152"/>
    </row>
    <row r="1025" ht="16.15" customHeight="1" spans="1:12">
      <c r="A1025" s="142" t="s">
        <v>4780</v>
      </c>
      <c r="B1025" s="142">
        <v>212</v>
      </c>
      <c r="C1025" s="142" t="s">
        <v>1800</v>
      </c>
      <c r="D1025" s="142" t="s">
        <v>4781</v>
      </c>
      <c r="E1025" s="142" t="s">
        <v>4782</v>
      </c>
      <c r="F1025" s="147">
        <v>16605</v>
      </c>
      <c r="G1025" s="147"/>
      <c r="H1025" s="147">
        <v>6277.9065517241</v>
      </c>
      <c r="I1025" s="151">
        <f t="shared" si="31"/>
        <v>0.378073264180915</v>
      </c>
      <c r="J1025" s="147">
        <f t="shared" si="32"/>
        <v>-10327.0934482759</v>
      </c>
      <c r="K1025" s="152"/>
      <c r="L1025" s="152"/>
    </row>
    <row r="1026" ht="16.15" customHeight="1" spans="1:12">
      <c r="A1026" s="142" t="s">
        <v>4780</v>
      </c>
      <c r="B1026" s="142">
        <v>213</v>
      </c>
      <c r="C1026" s="142" t="s">
        <v>3012</v>
      </c>
      <c r="D1026" s="142" t="s">
        <v>4781</v>
      </c>
      <c r="E1026" s="142" t="s">
        <v>4782</v>
      </c>
      <c r="F1026" s="147">
        <v>16605</v>
      </c>
      <c r="G1026" s="147"/>
      <c r="H1026" s="147">
        <v>6277.9065517241</v>
      </c>
      <c r="I1026" s="151">
        <f t="shared" si="31"/>
        <v>0.378073264180915</v>
      </c>
      <c r="J1026" s="147">
        <f t="shared" si="32"/>
        <v>-10327.0934482759</v>
      </c>
      <c r="K1026" s="152"/>
      <c r="L1026" s="152"/>
    </row>
    <row r="1027" ht="16.15" customHeight="1" spans="1:12">
      <c r="A1027" s="142" t="s">
        <v>4780</v>
      </c>
      <c r="B1027" s="142">
        <v>214</v>
      </c>
      <c r="C1027" s="142" t="s">
        <v>3015</v>
      </c>
      <c r="D1027" s="142" t="s">
        <v>4781</v>
      </c>
      <c r="E1027" s="142" t="s">
        <v>4782</v>
      </c>
      <c r="F1027" s="147">
        <v>16605</v>
      </c>
      <c r="G1027" s="147"/>
      <c r="H1027" s="147">
        <v>6277.9065517241</v>
      </c>
      <c r="I1027" s="151">
        <f t="shared" si="31"/>
        <v>0.378073264180915</v>
      </c>
      <c r="J1027" s="147">
        <f t="shared" si="32"/>
        <v>-10327.0934482759</v>
      </c>
      <c r="K1027" s="152"/>
      <c r="L1027" s="152"/>
    </row>
    <row r="1028" ht="16.15" customHeight="1" spans="1:12">
      <c r="A1028" s="142" t="s">
        <v>4780</v>
      </c>
      <c r="B1028" s="142">
        <v>215</v>
      </c>
      <c r="C1028" s="142" t="s">
        <v>2045</v>
      </c>
      <c r="D1028" s="142" t="s">
        <v>4781</v>
      </c>
      <c r="E1028" s="142" t="s">
        <v>4782</v>
      </c>
      <c r="F1028" s="147">
        <v>16605</v>
      </c>
      <c r="G1028" s="147"/>
      <c r="H1028" s="147">
        <v>0</v>
      </c>
      <c r="I1028" s="151">
        <f t="shared" si="31"/>
        <v>0</v>
      </c>
      <c r="J1028" s="147">
        <f t="shared" si="32"/>
        <v>-16605</v>
      </c>
      <c r="K1028" s="152"/>
      <c r="L1028" s="152"/>
    </row>
    <row r="1029" ht="16.15" customHeight="1" spans="1:12">
      <c r="A1029" s="142" t="s">
        <v>4780</v>
      </c>
      <c r="B1029" s="142">
        <v>216</v>
      </c>
      <c r="C1029" s="142" t="s">
        <v>2042</v>
      </c>
      <c r="D1029" s="142" t="s">
        <v>4781</v>
      </c>
      <c r="E1029" s="142" t="s">
        <v>4782</v>
      </c>
      <c r="F1029" s="147">
        <v>16605</v>
      </c>
      <c r="G1029" s="147"/>
      <c r="H1029" s="147">
        <v>0</v>
      </c>
      <c r="I1029" s="151">
        <f t="shared" si="31"/>
        <v>0</v>
      </c>
      <c r="J1029" s="147">
        <f t="shared" si="32"/>
        <v>-16605</v>
      </c>
      <c r="K1029" s="152"/>
      <c r="L1029" s="152"/>
    </row>
    <row r="1030" ht="16.15" customHeight="1" spans="1:12">
      <c r="A1030" s="142" t="s">
        <v>4780</v>
      </c>
      <c r="B1030" s="142">
        <v>217</v>
      </c>
      <c r="C1030" s="142" t="s">
        <v>4713</v>
      </c>
      <c r="D1030" s="142" t="s">
        <v>4781</v>
      </c>
      <c r="E1030" s="142" t="s">
        <v>4782</v>
      </c>
      <c r="F1030" s="147">
        <v>16605</v>
      </c>
      <c r="G1030" s="147"/>
      <c r="H1030" s="147">
        <v>0</v>
      </c>
      <c r="I1030" s="151">
        <f t="shared" si="31"/>
        <v>0</v>
      </c>
      <c r="J1030" s="147">
        <f t="shared" si="32"/>
        <v>-16605</v>
      </c>
      <c r="K1030" s="152"/>
      <c r="L1030" s="152"/>
    </row>
    <row r="1031" ht="16.15" customHeight="1" spans="1:12">
      <c r="A1031" s="142" t="s">
        <v>4780</v>
      </c>
      <c r="B1031" s="142">
        <v>218</v>
      </c>
      <c r="C1031" s="142" t="s">
        <v>2049</v>
      </c>
      <c r="D1031" s="142" t="s">
        <v>4781</v>
      </c>
      <c r="E1031" s="142" t="s">
        <v>4782</v>
      </c>
      <c r="F1031" s="147">
        <v>16605</v>
      </c>
      <c r="G1031" s="147"/>
      <c r="H1031" s="147">
        <v>0</v>
      </c>
      <c r="I1031" s="151">
        <f t="shared" si="31"/>
        <v>0</v>
      </c>
      <c r="J1031" s="147">
        <f t="shared" si="32"/>
        <v>-16605</v>
      </c>
      <c r="K1031" s="152"/>
      <c r="L1031" s="152"/>
    </row>
    <row r="1032" ht="16.15" customHeight="1" spans="1:12">
      <c r="A1032" s="142" t="s">
        <v>4780</v>
      </c>
      <c r="B1032" s="142">
        <v>219</v>
      </c>
      <c r="C1032" s="142" t="s">
        <v>32</v>
      </c>
      <c r="D1032" s="142" t="s">
        <v>4781</v>
      </c>
      <c r="E1032" s="142" t="s">
        <v>4782</v>
      </c>
      <c r="F1032" s="147">
        <v>16605</v>
      </c>
      <c r="G1032" s="147"/>
      <c r="H1032" s="147">
        <v>7847.3831896552</v>
      </c>
      <c r="I1032" s="151">
        <f t="shared" si="31"/>
        <v>0.472591580226149</v>
      </c>
      <c r="J1032" s="147">
        <f t="shared" si="32"/>
        <v>-8757.6168103448</v>
      </c>
      <c r="K1032" s="152"/>
      <c r="L1032" s="152"/>
    </row>
    <row r="1033" ht="16.15" customHeight="1" spans="1:12">
      <c r="A1033" s="142" t="s">
        <v>4780</v>
      </c>
      <c r="B1033" s="142">
        <v>220</v>
      </c>
      <c r="C1033" s="142" t="s">
        <v>37</v>
      </c>
      <c r="D1033" s="142" t="s">
        <v>4781</v>
      </c>
      <c r="E1033" s="142" t="s">
        <v>4782</v>
      </c>
      <c r="F1033" s="147">
        <v>16605</v>
      </c>
      <c r="G1033" s="147"/>
      <c r="H1033" s="147">
        <v>0</v>
      </c>
      <c r="I1033" s="151">
        <f t="shared" si="31"/>
        <v>0</v>
      </c>
      <c r="J1033" s="147">
        <f t="shared" si="32"/>
        <v>-16605</v>
      </c>
      <c r="K1033" s="152"/>
      <c r="L1033" s="152"/>
    </row>
    <row r="1034" ht="16.15" customHeight="1" spans="1:12">
      <c r="A1034" s="142" t="s">
        <v>4780</v>
      </c>
      <c r="B1034" s="142">
        <v>221</v>
      </c>
      <c r="C1034" s="142" t="s">
        <v>40</v>
      </c>
      <c r="D1034" s="142" t="s">
        <v>4781</v>
      </c>
      <c r="E1034" s="142" t="s">
        <v>4782</v>
      </c>
      <c r="F1034" s="147">
        <v>16605</v>
      </c>
      <c r="G1034" s="147"/>
      <c r="H1034" s="147">
        <v>7847.3831896552</v>
      </c>
      <c r="I1034" s="151">
        <f t="shared" si="31"/>
        <v>0.472591580226149</v>
      </c>
      <c r="J1034" s="147">
        <f t="shared" si="32"/>
        <v>-8757.6168103448</v>
      </c>
      <c r="K1034" s="152"/>
      <c r="L1034" s="152"/>
    </row>
    <row r="1035" ht="16.15" customHeight="1" spans="1:12">
      <c r="A1035" s="142" t="s">
        <v>4780</v>
      </c>
      <c r="B1035" s="142">
        <v>222</v>
      </c>
      <c r="C1035" s="142" t="s">
        <v>3022</v>
      </c>
      <c r="D1035" s="142" t="s">
        <v>4781</v>
      </c>
      <c r="E1035" s="142" t="s">
        <v>4782</v>
      </c>
      <c r="F1035" s="147">
        <v>16605</v>
      </c>
      <c r="G1035" s="147"/>
      <c r="H1035" s="147">
        <v>0</v>
      </c>
      <c r="I1035" s="151">
        <f t="shared" si="31"/>
        <v>0</v>
      </c>
      <c r="J1035" s="147">
        <f t="shared" si="32"/>
        <v>-16605</v>
      </c>
      <c r="K1035" s="152"/>
      <c r="L1035" s="152"/>
    </row>
    <row r="1036" ht="16.15" customHeight="1" spans="1:12">
      <c r="A1036" s="142" t="s">
        <v>4780</v>
      </c>
      <c r="B1036" s="142">
        <v>223</v>
      </c>
      <c r="C1036" s="142" t="s">
        <v>32</v>
      </c>
      <c r="D1036" s="142" t="s">
        <v>4781</v>
      </c>
      <c r="E1036" s="142" t="s">
        <v>4782</v>
      </c>
      <c r="F1036" s="147">
        <v>16605</v>
      </c>
      <c r="G1036" s="147"/>
      <c r="H1036" s="147">
        <v>23542.1464655172</v>
      </c>
      <c r="I1036" s="151">
        <f t="shared" si="31"/>
        <v>1.41777455378002</v>
      </c>
      <c r="J1036" s="147">
        <f t="shared" si="32"/>
        <v>6937.1464655172</v>
      </c>
      <c r="K1036" s="152"/>
      <c r="L1036" s="152"/>
    </row>
    <row r="1037" ht="16.15" customHeight="1" spans="1:12">
      <c r="A1037" s="142" t="s">
        <v>4780</v>
      </c>
      <c r="B1037" s="142">
        <v>224</v>
      </c>
      <c r="C1037" s="142" t="s">
        <v>37</v>
      </c>
      <c r="D1037" s="142" t="s">
        <v>4785</v>
      </c>
      <c r="E1037" s="142" t="s">
        <v>4782</v>
      </c>
      <c r="F1037" s="147">
        <v>16605</v>
      </c>
      <c r="G1037" s="147"/>
      <c r="H1037" s="147">
        <v>0</v>
      </c>
      <c r="I1037" s="151">
        <f t="shared" si="31"/>
        <v>0</v>
      </c>
      <c r="J1037" s="147">
        <f t="shared" si="32"/>
        <v>-16605</v>
      </c>
      <c r="K1037" s="152"/>
      <c r="L1037" s="152"/>
    </row>
    <row r="1038" ht="16.15" customHeight="1" spans="1:12">
      <c r="A1038" s="142" t="s">
        <v>4780</v>
      </c>
      <c r="B1038" s="142">
        <v>225</v>
      </c>
      <c r="C1038" s="142" t="s">
        <v>40</v>
      </c>
      <c r="D1038" s="142" t="s">
        <v>4785</v>
      </c>
      <c r="E1038" s="142" t="s">
        <v>4782</v>
      </c>
      <c r="F1038" s="147">
        <v>16605</v>
      </c>
      <c r="G1038" s="147"/>
      <c r="H1038" s="147">
        <v>0</v>
      </c>
      <c r="I1038" s="151">
        <f t="shared" si="31"/>
        <v>0</v>
      </c>
      <c r="J1038" s="147">
        <f t="shared" si="32"/>
        <v>-16605</v>
      </c>
      <c r="K1038" s="152"/>
      <c r="L1038" s="152"/>
    </row>
    <row r="1039" ht="16.15" customHeight="1" spans="1:12">
      <c r="A1039" s="142" t="s">
        <v>4780</v>
      </c>
      <c r="B1039" s="142">
        <v>226</v>
      </c>
      <c r="C1039" s="142" t="s">
        <v>3030</v>
      </c>
      <c r="D1039" s="142" t="s">
        <v>4781</v>
      </c>
      <c r="E1039" s="142" t="s">
        <v>4782</v>
      </c>
      <c r="F1039" s="147">
        <v>16605</v>
      </c>
      <c r="G1039" s="147"/>
      <c r="H1039" s="147">
        <v>0</v>
      </c>
      <c r="I1039" s="151">
        <f t="shared" si="31"/>
        <v>0</v>
      </c>
      <c r="J1039" s="147">
        <f t="shared" si="32"/>
        <v>-16605</v>
      </c>
      <c r="K1039" s="152"/>
      <c r="L1039" s="152"/>
    </row>
    <row r="1040" ht="16.15" customHeight="1" spans="1:12">
      <c r="A1040" s="142" t="s">
        <v>4780</v>
      </c>
      <c r="B1040" s="142">
        <v>227</v>
      </c>
      <c r="C1040" s="142" t="s">
        <v>32</v>
      </c>
      <c r="D1040" s="142" t="s">
        <v>4781</v>
      </c>
      <c r="E1040" s="142" t="s">
        <v>4782</v>
      </c>
      <c r="F1040" s="147">
        <v>16605</v>
      </c>
      <c r="G1040" s="147"/>
      <c r="H1040" s="147">
        <v>6277.9065517241</v>
      </c>
      <c r="I1040" s="151">
        <f t="shared" si="31"/>
        <v>0.378073264180915</v>
      </c>
      <c r="J1040" s="147">
        <f t="shared" si="32"/>
        <v>-10327.0934482759</v>
      </c>
      <c r="K1040" s="152"/>
      <c r="L1040" s="152"/>
    </row>
    <row r="1041" ht="16.15" customHeight="1" spans="1:12">
      <c r="A1041" s="142" t="s">
        <v>4780</v>
      </c>
      <c r="B1041" s="142">
        <v>228</v>
      </c>
      <c r="C1041" s="142" t="s">
        <v>37</v>
      </c>
      <c r="D1041" s="142" t="s">
        <v>4781</v>
      </c>
      <c r="E1041" s="142" t="s">
        <v>4782</v>
      </c>
      <c r="F1041" s="147">
        <v>16605</v>
      </c>
      <c r="G1041" s="147"/>
      <c r="H1041" s="147">
        <v>7847.3831896552</v>
      </c>
      <c r="I1041" s="151">
        <f t="shared" si="31"/>
        <v>0.472591580226149</v>
      </c>
      <c r="J1041" s="147">
        <f t="shared" si="32"/>
        <v>-8757.6168103448</v>
      </c>
      <c r="K1041" s="152"/>
      <c r="L1041" s="152"/>
    </row>
    <row r="1042" ht="16.15" customHeight="1" spans="1:12">
      <c r="A1042" s="142" t="s">
        <v>4780</v>
      </c>
      <c r="B1042" s="142">
        <v>229</v>
      </c>
      <c r="C1042" s="142" t="s">
        <v>40</v>
      </c>
      <c r="D1042" s="142" t="s">
        <v>4781</v>
      </c>
      <c r="E1042" s="142" t="s">
        <v>4782</v>
      </c>
      <c r="F1042" s="147">
        <v>16605</v>
      </c>
      <c r="G1042" s="147"/>
      <c r="H1042" s="147">
        <v>0</v>
      </c>
      <c r="I1042" s="151">
        <f t="shared" si="31"/>
        <v>0</v>
      </c>
      <c r="J1042" s="147">
        <f t="shared" si="32"/>
        <v>-16605</v>
      </c>
      <c r="K1042" s="152"/>
      <c r="L1042" s="152"/>
    </row>
    <row r="1043" ht="16.15" customHeight="1" spans="1:12">
      <c r="A1043" s="142" t="s">
        <v>4780</v>
      </c>
      <c r="B1043" s="142">
        <v>230</v>
      </c>
      <c r="C1043" s="142" t="s">
        <v>32</v>
      </c>
      <c r="D1043" s="142" t="s">
        <v>4781</v>
      </c>
      <c r="E1043" s="142" t="s">
        <v>4782</v>
      </c>
      <c r="F1043" s="147">
        <v>16605</v>
      </c>
      <c r="G1043" s="147"/>
      <c r="H1043" s="147">
        <v>0</v>
      </c>
      <c r="I1043" s="151">
        <f t="shared" si="31"/>
        <v>0</v>
      </c>
      <c r="J1043" s="147">
        <f t="shared" si="32"/>
        <v>-16605</v>
      </c>
      <c r="K1043" s="152"/>
      <c r="L1043" s="152"/>
    </row>
    <row r="1044" ht="16.15" customHeight="1" spans="1:12">
      <c r="A1044" s="142" t="s">
        <v>4780</v>
      </c>
      <c r="B1044" s="142">
        <v>231</v>
      </c>
      <c r="C1044" s="142" t="s">
        <v>37</v>
      </c>
      <c r="D1044" s="142" t="s">
        <v>4781</v>
      </c>
      <c r="E1044" s="142" t="s">
        <v>4782</v>
      </c>
      <c r="F1044" s="147">
        <v>16605</v>
      </c>
      <c r="G1044" s="147"/>
      <c r="H1044" s="147">
        <v>0</v>
      </c>
      <c r="I1044" s="151">
        <f t="shared" si="31"/>
        <v>0</v>
      </c>
      <c r="J1044" s="147">
        <f t="shared" si="32"/>
        <v>-16605</v>
      </c>
      <c r="K1044" s="152"/>
      <c r="L1044" s="152"/>
    </row>
    <row r="1045" ht="16.15" customHeight="1" spans="1:12">
      <c r="A1045" s="142" t="s">
        <v>4780</v>
      </c>
      <c r="B1045" s="142">
        <v>232</v>
      </c>
      <c r="C1045" s="142" t="s">
        <v>40</v>
      </c>
      <c r="D1045" s="142" t="s">
        <v>4781</v>
      </c>
      <c r="E1045" s="142" t="s">
        <v>4782</v>
      </c>
      <c r="F1045" s="147">
        <v>16605</v>
      </c>
      <c r="G1045" s="147"/>
      <c r="H1045" s="147">
        <v>0</v>
      </c>
      <c r="I1045" s="151">
        <f t="shared" si="31"/>
        <v>0</v>
      </c>
      <c r="J1045" s="147">
        <f t="shared" si="32"/>
        <v>-16605</v>
      </c>
      <c r="K1045" s="152"/>
      <c r="L1045" s="152"/>
    </row>
    <row r="1046" ht="16.15" customHeight="1" spans="1:12">
      <c r="A1046" s="142" t="s">
        <v>4780</v>
      </c>
      <c r="B1046" s="142">
        <v>233</v>
      </c>
      <c r="C1046" s="142" t="s">
        <v>402</v>
      </c>
      <c r="D1046" s="142" t="s">
        <v>4781</v>
      </c>
      <c r="E1046" s="142" t="s">
        <v>4782</v>
      </c>
      <c r="F1046" s="147">
        <v>16605</v>
      </c>
      <c r="G1046" s="147"/>
      <c r="H1046" s="147">
        <v>0</v>
      </c>
      <c r="I1046" s="151">
        <f t="shared" si="31"/>
        <v>0</v>
      </c>
      <c r="J1046" s="147">
        <f t="shared" si="32"/>
        <v>-16605</v>
      </c>
      <c r="K1046" s="152"/>
      <c r="L1046" s="152"/>
    </row>
    <row r="1047" ht="16.15" customHeight="1" spans="1:12">
      <c r="A1047" s="142" t="s">
        <v>4780</v>
      </c>
      <c r="B1047" s="142">
        <v>234</v>
      </c>
      <c r="C1047" s="142" t="s">
        <v>3441</v>
      </c>
      <c r="D1047" s="142" t="s">
        <v>4781</v>
      </c>
      <c r="E1047" s="142" t="s">
        <v>4782</v>
      </c>
      <c r="F1047" s="147">
        <v>16605</v>
      </c>
      <c r="G1047" s="147"/>
      <c r="H1047" s="147">
        <v>0</v>
      </c>
      <c r="I1047" s="151">
        <f t="shared" si="31"/>
        <v>0</v>
      </c>
      <c r="J1047" s="147">
        <f t="shared" si="32"/>
        <v>-16605</v>
      </c>
      <c r="K1047" s="152"/>
      <c r="L1047" s="152"/>
    </row>
    <row r="1048" ht="16.15" customHeight="1" spans="1:12">
      <c r="A1048" s="142" t="s">
        <v>4780</v>
      </c>
      <c r="B1048" s="142">
        <v>235</v>
      </c>
      <c r="C1048" s="142" t="s">
        <v>3444</v>
      </c>
      <c r="D1048" s="142" t="s">
        <v>4781</v>
      </c>
      <c r="E1048" s="142" t="s">
        <v>4782</v>
      </c>
      <c r="F1048" s="147">
        <v>16605</v>
      </c>
      <c r="G1048" s="147"/>
      <c r="H1048" s="147">
        <v>0</v>
      </c>
      <c r="I1048" s="151">
        <f t="shared" si="31"/>
        <v>0</v>
      </c>
      <c r="J1048" s="147">
        <f t="shared" si="32"/>
        <v>-16605</v>
      </c>
      <c r="K1048" s="152"/>
      <c r="L1048" s="152"/>
    </row>
    <row r="1049" ht="16.15" customHeight="1" spans="1:12">
      <c r="A1049" s="142" t="s">
        <v>4780</v>
      </c>
      <c r="B1049" s="142">
        <v>236</v>
      </c>
      <c r="C1049" s="142" t="s">
        <v>3446</v>
      </c>
      <c r="D1049" s="142" t="s">
        <v>4781</v>
      </c>
      <c r="E1049" s="142" t="s">
        <v>4782</v>
      </c>
      <c r="F1049" s="147">
        <v>16605</v>
      </c>
      <c r="G1049" s="147"/>
      <c r="H1049" s="147">
        <v>0</v>
      </c>
      <c r="I1049" s="151">
        <f t="shared" si="31"/>
        <v>0</v>
      </c>
      <c r="J1049" s="147">
        <f t="shared" si="32"/>
        <v>-16605</v>
      </c>
      <c r="K1049" s="152"/>
      <c r="L1049" s="152"/>
    </row>
    <row r="1050" ht="16.15" customHeight="1" spans="1:12">
      <c r="A1050" s="142" t="s">
        <v>4780</v>
      </c>
      <c r="B1050" s="142">
        <v>237</v>
      </c>
      <c r="C1050" s="142" t="s">
        <v>3448</v>
      </c>
      <c r="D1050" s="142" t="s">
        <v>4781</v>
      </c>
      <c r="E1050" s="142" t="s">
        <v>4782</v>
      </c>
      <c r="F1050" s="147">
        <v>16605</v>
      </c>
      <c r="G1050" s="147"/>
      <c r="H1050" s="147">
        <v>0</v>
      </c>
      <c r="I1050" s="151">
        <f t="shared" si="31"/>
        <v>0</v>
      </c>
      <c r="J1050" s="147">
        <f t="shared" si="32"/>
        <v>-16605</v>
      </c>
      <c r="K1050" s="152"/>
      <c r="L1050" s="152"/>
    </row>
    <row r="1051" ht="16.15" customHeight="1" spans="1:12">
      <c r="A1051" s="142" t="s">
        <v>4780</v>
      </c>
      <c r="B1051" s="142">
        <v>238</v>
      </c>
      <c r="C1051" s="142" t="s">
        <v>3450</v>
      </c>
      <c r="D1051" s="142" t="s">
        <v>4781</v>
      </c>
      <c r="E1051" s="142" t="s">
        <v>4782</v>
      </c>
      <c r="F1051" s="147">
        <v>16605</v>
      </c>
      <c r="G1051" s="147"/>
      <c r="H1051" s="147">
        <v>0</v>
      </c>
      <c r="I1051" s="151">
        <f t="shared" si="31"/>
        <v>0</v>
      </c>
      <c r="J1051" s="147">
        <f t="shared" si="32"/>
        <v>-16605</v>
      </c>
      <c r="K1051" s="152"/>
      <c r="L1051" s="152"/>
    </row>
    <row r="1052" ht="16.15" customHeight="1" spans="1:12">
      <c r="A1052" s="142" t="s">
        <v>4780</v>
      </c>
      <c r="B1052" s="142">
        <v>239</v>
      </c>
      <c r="C1052" s="142" t="s">
        <v>3453</v>
      </c>
      <c r="D1052" s="142" t="s">
        <v>4781</v>
      </c>
      <c r="E1052" s="142" t="s">
        <v>4782</v>
      </c>
      <c r="F1052" s="147">
        <v>16605</v>
      </c>
      <c r="G1052" s="147"/>
      <c r="H1052" s="147">
        <v>0</v>
      </c>
      <c r="I1052" s="151">
        <f t="shared" si="31"/>
        <v>0</v>
      </c>
      <c r="J1052" s="147">
        <f t="shared" si="32"/>
        <v>-16605</v>
      </c>
      <c r="K1052" s="152"/>
      <c r="L1052" s="152"/>
    </row>
    <row r="1053" ht="16.15" customHeight="1" spans="1:12">
      <c r="A1053" s="142" t="s">
        <v>4780</v>
      </c>
      <c r="B1053" s="142">
        <v>240</v>
      </c>
      <c r="C1053" s="142" t="s">
        <v>3455</v>
      </c>
      <c r="D1053" s="142" t="s">
        <v>4781</v>
      </c>
      <c r="E1053" s="142" t="s">
        <v>4782</v>
      </c>
      <c r="F1053" s="147">
        <v>16605</v>
      </c>
      <c r="G1053" s="147"/>
      <c r="H1053" s="147">
        <v>0</v>
      </c>
      <c r="I1053" s="151">
        <f t="shared" si="31"/>
        <v>0</v>
      </c>
      <c r="J1053" s="147">
        <f t="shared" si="32"/>
        <v>-16605</v>
      </c>
      <c r="K1053" s="152"/>
      <c r="L1053" s="152"/>
    </row>
    <row r="1054" ht="16.15" customHeight="1" spans="1:12">
      <c r="A1054" s="142" t="s">
        <v>4780</v>
      </c>
      <c r="B1054" s="142">
        <v>241</v>
      </c>
      <c r="C1054" s="142" t="s">
        <v>3457</v>
      </c>
      <c r="D1054" s="142" t="s">
        <v>4781</v>
      </c>
      <c r="E1054" s="142" t="s">
        <v>4782</v>
      </c>
      <c r="F1054" s="147">
        <v>16605</v>
      </c>
      <c r="G1054" s="147"/>
      <c r="H1054" s="147">
        <v>0</v>
      </c>
      <c r="I1054" s="151">
        <f t="shared" si="31"/>
        <v>0</v>
      </c>
      <c r="J1054" s="147">
        <f t="shared" si="32"/>
        <v>-16605</v>
      </c>
      <c r="K1054" s="152"/>
      <c r="L1054" s="152"/>
    </row>
    <row r="1055" ht="16.15" customHeight="1" spans="1:12">
      <c r="A1055" s="142" t="s">
        <v>4780</v>
      </c>
      <c r="B1055" s="142">
        <v>242</v>
      </c>
      <c r="C1055" s="142" t="s">
        <v>3459</v>
      </c>
      <c r="D1055" s="142" t="s">
        <v>4781</v>
      </c>
      <c r="E1055" s="142" t="s">
        <v>4782</v>
      </c>
      <c r="F1055" s="147">
        <v>16605</v>
      </c>
      <c r="G1055" s="147"/>
      <c r="H1055" s="147">
        <v>0</v>
      </c>
      <c r="I1055" s="151">
        <f t="shared" si="31"/>
        <v>0</v>
      </c>
      <c r="J1055" s="147">
        <f t="shared" si="32"/>
        <v>-16605</v>
      </c>
      <c r="K1055" s="152"/>
      <c r="L1055" s="152"/>
    </row>
    <row r="1056" ht="16.15" customHeight="1" spans="1:12">
      <c r="A1056" s="142" t="s">
        <v>4780</v>
      </c>
      <c r="B1056" s="142">
        <v>243</v>
      </c>
      <c r="C1056" s="142" t="s">
        <v>3461</v>
      </c>
      <c r="D1056" s="142" t="s">
        <v>4781</v>
      </c>
      <c r="E1056" s="142" t="s">
        <v>4782</v>
      </c>
      <c r="F1056" s="147">
        <v>16605</v>
      </c>
      <c r="G1056" s="147"/>
      <c r="H1056" s="147">
        <v>0</v>
      </c>
      <c r="I1056" s="151">
        <f t="shared" si="31"/>
        <v>0</v>
      </c>
      <c r="J1056" s="147">
        <f t="shared" si="32"/>
        <v>-16605</v>
      </c>
      <c r="K1056" s="152"/>
      <c r="L1056" s="152"/>
    </row>
    <row r="1057" ht="16.15" customHeight="1" spans="1:12">
      <c r="A1057" s="142" t="s">
        <v>4780</v>
      </c>
      <c r="B1057" s="142">
        <v>244</v>
      </c>
      <c r="C1057" s="142" t="s">
        <v>3464</v>
      </c>
      <c r="D1057" s="142" t="s">
        <v>4781</v>
      </c>
      <c r="E1057" s="142" t="s">
        <v>4782</v>
      </c>
      <c r="F1057" s="147">
        <v>16605</v>
      </c>
      <c r="G1057" s="147"/>
      <c r="H1057" s="147">
        <v>0</v>
      </c>
      <c r="I1057" s="151">
        <f t="shared" si="31"/>
        <v>0</v>
      </c>
      <c r="J1057" s="147">
        <f t="shared" si="32"/>
        <v>-16605</v>
      </c>
      <c r="K1057" s="152"/>
      <c r="L1057" s="152"/>
    </row>
    <row r="1058" ht="16.15" customHeight="1" spans="1:12">
      <c r="A1058" s="142" t="s">
        <v>4780</v>
      </c>
      <c r="B1058" s="142">
        <v>245</v>
      </c>
      <c r="C1058" s="142" t="s">
        <v>3466</v>
      </c>
      <c r="D1058" s="142" t="s">
        <v>4781</v>
      </c>
      <c r="E1058" s="142" t="s">
        <v>4782</v>
      </c>
      <c r="F1058" s="147">
        <v>16605</v>
      </c>
      <c r="G1058" s="147"/>
      <c r="H1058" s="147">
        <v>0</v>
      </c>
      <c r="I1058" s="151">
        <f t="shared" si="31"/>
        <v>0</v>
      </c>
      <c r="J1058" s="147">
        <f t="shared" si="32"/>
        <v>-16605</v>
      </c>
      <c r="K1058" s="152"/>
      <c r="L1058" s="152"/>
    </row>
    <row r="1059" ht="16.15" customHeight="1" spans="1:12">
      <c r="A1059" s="142" t="s">
        <v>4780</v>
      </c>
      <c r="B1059" s="142">
        <v>246</v>
      </c>
      <c r="C1059" s="142" t="s">
        <v>3469</v>
      </c>
      <c r="D1059" s="142" t="s">
        <v>4781</v>
      </c>
      <c r="E1059" s="142" t="s">
        <v>4782</v>
      </c>
      <c r="F1059" s="147">
        <v>16605</v>
      </c>
      <c r="G1059" s="147"/>
      <c r="H1059" s="147">
        <v>0</v>
      </c>
      <c r="I1059" s="151">
        <f t="shared" si="31"/>
        <v>0</v>
      </c>
      <c r="J1059" s="147">
        <f t="shared" si="32"/>
        <v>-16605</v>
      </c>
      <c r="K1059" s="152"/>
      <c r="L1059" s="152"/>
    </row>
    <row r="1060" ht="16.15" customHeight="1" spans="1:12">
      <c r="A1060" s="142" t="s">
        <v>4780</v>
      </c>
      <c r="B1060" s="142">
        <v>247</v>
      </c>
      <c r="C1060" s="142" t="s">
        <v>3471</v>
      </c>
      <c r="D1060" s="142" t="s">
        <v>4781</v>
      </c>
      <c r="E1060" s="142" t="s">
        <v>4782</v>
      </c>
      <c r="F1060" s="147">
        <v>16605</v>
      </c>
      <c r="G1060" s="147"/>
      <c r="H1060" s="147">
        <v>0</v>
      </c>
      <c r="I1060" s="151">
        <f t="shared" si="31"/>
        <v>0</v>
      </c>
      <c r="J1060" s="147">
        <f t="shared" si="32"/>
        <v>-16605</v>
      </c>
      <c r="K1060" s="152"/>
      <c r="L1060" s="152"/>
    </row>
    <row r="1061" ht="16.15" customHeight="1" spans="1:12">
      <c r="A1061" s="142" t="s">
        <v>4780</v>
      </c>
      <c r="B1061" s="142">
        <v>248</v>
      </c>
      <c r="C1061" s="142" t="s">
        <v>3474</v>
      </c>
      <c r="D1061" s="142" t="s">
        <v>4781</v>
      </c>
      <c r="E1061" s="142" t="s">
        <v>4782</v>
      </c>
      <c r="F1061" s="147">
        <v>16605</v>
      </c>
      <c r="G1061" s="147"/>
      <c r="H1061" s="147">
        <v>0</v>
      </c>
      <c r="I1061" s="151">
        <f t="shared" si="31"/>
        <v>0</v>
      </c>
      <c r="J1061" s="147">
        <f t="shared" si="32"/>
        <v>-16605</v>
      </c>
      <c r="K1061" s="152"/>
      <c r="L1061" s="152"/>
    </row>
    <row r="1062" ht="16.15" customHeight="1" spans="1:12">
      <c r="A1062" s="142" t="s">
        <v>4780</v>
      </c>
      <c r="B1062" s="142">
        <v>249</v>
      </c>
      <c r="C1062" s="142" t="s">
        <v>3476</v>
      </c>
      <c r="D1062" s="142" t="s">
        <v>4781</v>
      </c>
      <c r="E1062" s="142" t="s">
        <v>4782</v>
      </c>
      <c r="F1062" s="147">
        <v>16605</v>
      </c>
      <c r="G1062" s="147"/>
      <c r="H1062" s="147">
        <v>0</v>
      </c>
      <c r="I1062" s="151">
        <f t="shared" si="31"/>
        <v>0</v>
      </c>
      <c r="J1062" s="147">
        <f t="shared" si="32"/>
        <v>-16605</v>
      </c>
      <c r="K1062" s="152"/>
      <c r="L1062" s="152"/>
    </row>
    <row r="1063" ht="16.15" customHeight="1" spans="1:12">
      <c r="A1063" s="142" t="s">
        <v>4780</v>
      </c>
      <c r="B1063" s="142">
        <v>250</v>
      </c>
      <c r="C1063" s="142" t="s">
        <v>3471</v>
      </c>
      <c r="D1063" s="142" t="s">
        <v>4781</v>
      </c>
      <c r="E1063" s="142" t="s">
        <v>4782</v>
      </c>
      <c r="F1063" s="147">
        <v>16605</v>
      </c>
      <c r="G1063" s="147"/>
      <c r="H1063" s="147">
        <v>0</v>
      </c>
      <c r="I1063" s="151">
        <f t="shared" si="31"/>
        <v>0</v>
      </c>
      <c r="J1063" s="147">
        <f t="shared" si="32"/>
        <v>-16605</v>
      </c>
      <c r="K1063" s="152"/>
      <c r="L1063" s="152"/>
    </row>
    <row r="1064" ht="16.15" customHeight="1" spans="1:12">
      <c r="A1064" s="142" t="s">
        <v>4780</v>
      </c>
      <c r="B1064" s="142">
        <v>251</v>
      </c>
      <c r="C1064" s="142" t="s">
        <v>3479</v>
      </c>
      <c r="D1064" s="142" t="s">
        <v>4781</v>
      </c>
      <c r="E1064" s="142" t="s">
        <v>4782</v>
      </c>
      <c r="F1064" s="147">
        <v>16605</v>
      </c>
      <c r="G1064" s="147"/>
      <c r="H1064" s="147">
        <v>0</v>
      </c>
      <c r="I1064" s="151">
        <f t="shared" si="31"/>
        <v>0</v>
      </c>
      <c r="J1064" s="147">
        <f t="shared" si="32"/>
        <v>-16605</v>
      </c>
      <c r="K1064" s="152"/>
      <c r="L1064" s="152"/>
    </row>
    <row r="1065" ht="16.15" customHeight="1" spans="1:12">
      <c r="A1065" s="142" t="s">
        <v>4780</v>
      </c>
      <c r="B1065" s="142">
        <v>252</v>
      </c>
      <c r="C1065" s="142" t="s">
        <v>3481</v>
      </c>
      <c r="D1065" s="142" t="s">
        <v>4781</v>
      </c>
      <c r="E1065" s="142" t="s">
        <v>4782</v>
      </c>
      <c r="F1065" s="147">
        <v>16605</v>
      </c>
      <c r="G1065" s="147"/>
      <c r="H1065" s="147">
        <v>0</v>
      </c>
      <c r="I1065" s="151">
        <f t="shared" si="31"/>
        <v>0</v>
      </c>
      <c r="J1065" s="147">
        <f t="shared" si="32"/>
        <v>-16605</v>
      </c>
      <c r="K1065" s="152"/>
      <c r="L1065" s="152"/>
    </row>
    <row r="1066" ht="16.15" customHeight="1" spans="1:12">
      <c r="A1066" s="142" t="s">
        <v>4780</v>
      </c>
      <c r="B1066" s="142">
        <v>253</v>
      </c>
      <c r="C1066" s="142" t="s">
        <v>3483</v>
      </c>
      <c r="D1066" s="142" t="s">
        <v>4781</v>
      </c>
      <c r="E1066" s="142" t="s">
        <v>4782</v>
      </c>
      <c r="F1066" s="147">
        <v>16605</v>
      </c>
      <c r="G1066" s="147"/>
      <c r="H1066" s="147">
        <v>0</v>
      </c>
      <c r="I1066" s="151">
        <f t="shared" si="31"/>
        <v>0</v>
      </c>
      <c r="J1066" s="147">
        <f t="shared" si="32"/>
        <v>-16605</v>
      </c>
      <c r="K1066" s="152"/>
      <c r="L1066" s="152"/>
    </row>
    <row r="1067" ht="16.15" customHeight="1" spans="1:12">
      <c r="A1067" s="142" t="s">
        <v>4780</v>
      </c>
      <c r="B1067" s="142">
        <v>254</v>
      </c>
      <c r="C1067" s="142" t="s">
        <v>3471</v>
      </c>
      <c r="D1067" s="142" t="s">
        <v>4781</v>
      </c>
      <c r="E1067" s="142" t="s">
        <v>4782</v>
      </c>
      <c r="F1067" s="147">
        <v>16605</v>
      </c>
      <c r="G1067" s="147"/>
      <c r="H1067" s="147">
        <v>0</v>
      </c>
      <c r="I1067" s="151">
        <f t="shared" si="31"/>
        <v>0</v>
      </c>
      <c r="J1067" s="147">
        <f t="shared" si="32"/>
        <v>-16605</v>
      </c>
      <c r="K1067" s="152"/>
      <c r="L1067" s="152"/>
    </row>
    <row r="1068" ht="16.15" customHeight="1" spans="1:12">
      <c r="A1068" s="142" t="s">
        <v>4780</v>
      </c>
      <c r="B1068" s="142">
        <v>255</v>
      </c>
      <c r="C1068" s="142" t="s">
        <v>3486</v>
      </c>
      <c r="D1068" s="142" t="s">
        <v>4781</v>
      </c>
      <c r="E1068" s="142" t="s">
        <v>4782</v>
      </c>
      <c r="F1068" s="147">
        <v>16605</v>
      </c>
      <c r="G1068" s="147"/>
      <c r="H1068" s="147">
        <v>0</v>
      </c>
      <c r="I1068" s="151">
        <f t="shared" si="31"/>
        <v>0</v>
      </c>
      <c r="J1068" s="147">
        <f t="shared" si="32"/>
        <v>-16605</v>
      </c>
      <c r="K1068" s="152"/>
      <c r="L1068" s="152"/>
    </row>
    <row r="1069" ht="16.15" customHeight="1" spans="1:12">
      <c r="A1069" s="142" t="s">
        <v>4780</v>
      </c>
      <c r="B1069" s="142">
        <v>256</v>
      </c>
      <c r="C1069" s="142" t="s">
        <v>696</v>
      </c>
      <c r="D1069" s="142" t="s">
        <v>4781</v>
      </c>
      <c r="E1069" s="142" t="s">
        <v>4782</v>
      </c>
      <c r="F1069" s="147">
        <v>16605</v>
      </c>
      <c r="G1069" s="147"/>
      <c r="H1069" s="147">
        <v>0</v>
      </c>
      <c r="I1069" s="151">
        <f t="shared" si="31"/>
        <v>0</v>
      </c>
      <c r="J1069" s="147">
        <f t="shared" si="32"/>
        <v>-16605</v>
      </c>
      <c r="K1069" s="152"/>
      <c r="L1069" s="152"/>
    </row>
    <row r="1070" ht="16.15" customHeight="1" spans="1:12">
      <c r="A1070" s="142" t="s">
        <v>4780</v>
      </c>
      <c r="B1070" s="142">
        <v>257</v>
      </c>
      <c r="C1070" s="142" t="s">
        <v>3489</v>
      </c>
      <c r="D1070" s="142" t="s">
        <v>4781</v>
      </c>
      <c r="E1070" s="142" t="s">
        <v>4782</v>
      </c>
      <c r="F1070" s="147">
        <v>16605</v>
      </c>
      <c r="G1070" s="147"/>
      <c r="H1070" s="147">
        <v>0</v>
      </c>
      <c r="I1070" s="151">
        <f t="shared" si="31"/>
        <v>0</v>
      </c>
      <c r="J1070" s="147">
        <f t="shared" si="32"/>
        <v>-16605</v>
      </c>
      <c r="K1070" s="152"/>
      <c r="L1070" s="152"/>
    </row>
    <row r="1071" ht="16.15" customHeight="1" spans="1:12">
      <c r="A1071" s="142" t="s">
        <v>4780</v>
      </c>
      <c r="B1071" s="142">
        <v>258</v>
      </c>
      <c r="C1071" s="142" t="s">
        <v>90</v>
      </c>
      <c r="D1071" s="142" t="s">
        <v>4781</v>
      </c>
      <c r="E1071" s="142" t="s">
        <v>4782</v>
      </c>
      <c r="F1071" s="147">
        <v>16605</v>
      </c>
      <c r="G1071" s="147"/>
      <c r="H1071" s="147">
        <v>7847.3831896552</v>
      </c>
      <c r="I1071" s="151">
        <f t="shared" ref="I1071:I1134" si="33">IF(F1071=0,H1071/G1071,H1071/F1071)</f>
        <v>0.472591580226149</v>
      </c>
      <c r="J1071" s="147">
        <f t="shared" ref="J1071:J1134" si="34">H1071-F1071</f>
        <v>-8757.6168103448</v>
      </c>
      <c r="K1071" s="152"/>
      <c r="L1071" s="152"/>
    </row>
    <row r="1072" ht="16.15" customHeight="1" spans="1:12">
      <c r="A1072" s="142" t="s">
        <v>4780</v>
      </c>
      <c r="B1072" s="142">
        <v>259</v>
      </c>
      <c r="C1072" s="142" t="s">
        <v>3492</v>
      </c>
      <c r="D1072" s="142" t="s">
        <v>4781</v>
      </c>
      <c r="E1072" s="142" t="s">
        <v>4782</v>
      </c>
      <c r="F1072" s="147">
        <v>16605</v>
      </c>
      <c r="G1072" s="147"/>
      <c r="H1072" s="147">
        <v>0</v>
      </c>
      <c r="I1072" s="151">
        <f t="shared" si="33"/>
        <v>0</v>
      </c>
      <c r="J1072" s="147">
        <f t="shared" si="34"/>
        <v>-16605</v>
      </c>
      <c r="K1072" s="152"/>
      <c r="L1072" s="152"/>
    </row>
    <row r="1073" ht="16.15" customHeight="1" spans="1:12">
      <c r="A1073" s="142" t="s">
        <v>4780</v>
      </c>
      <c r="B1073" s="142">
        <v>260</v>
      </c>
      <c r="C1073" s="142" t="s">
        <v>3494</v>
      </c>
      <c r="D1073" s="142" t="s">
        <v>4781</v>
      </c>
      <c r="E1073" s="142" t="s">
        <v>4782</v>
      </c>
      <c r="F1073" s="147">
        <v>16605</v>
      </c>
      <c r="G1073" s="147"/>
      <c r="H1073" s="147">
        <v>0</v>
      </c>
      <c r="I1073" s="151">
        <f t="shared" si="33"/>
        <v>0</v>
      </c>
      <c r="J1073" s="147">
        <f t="shared" si="34"/>
        <v>-16605</v>
      </c>
      <c r="K1073" s="152"/>
      <c r="L1073" s="152"/>
    </row>
    <row r="1074" ht="16.15" customHeight="1" spans="1:12">
      <c r="A1074" s="142" t="s">
        <v>4780</v>
      </c>
      <c r="B1074" s="142">
        <v>261</v>
      </c>
      <c r="C1074" s="142" t="s">
        <v>3496</v>
      </c>
      <c r="D1074" s="142" t="s">
        <v>4781</v>
      </c>
      <c r="E1074" s="142" t="s">
        <v>4782</v>
      </c>
      <c r="F1074" s="147">
        <v>16605</v>
      </c>
      <c r="G1074" s="147"/>
      <c r="H1074" s="147">
        <v>0</v>
      </c>
      <c r="I1074" s="151">
        <f t="shared" si="33"/>
        <v>0</v>
      </c>
      <c r="J1074" s="147">
        <f t="shared" si="34"/>
        <v>-16605</v>
      </c>
      <c r="K1074" s="152"/>
      <c r="L1074" s="152"/>
    </row>
    <row r="1075" ht="16.15" customHeight="1" spans="1:12">
      <c r="A1075" s="142" t="s">
        <v>4780</v>
      </c>
      <c r="B1075" s="142">
        <v>262</v>
      </c>
      <c r="C1075" s="142" t="s">
        <v>3498</v>
      </c>
      <c r="D1075" s="142" t="s">
        <v>4781</v>
      </c>
      <c r="E1075" s="142" t="s">
        <v>4782</v>
      </c>
      <c r="F1075" s="147">
        <v>16605</v>
      </c>
      <c r="G1075" s="147"/>
      <c r="H1075" s="147">
        <v>0</v>
      </c>
      <c r="I1075" s="151">
        <f t="shared" si="33"/>
        <v>0</v>
      </c>
      <c r="J1075" s="147">
        <f t="shared" si="34"/>
        <v>-16605</v>
      </c>
      <c r="K1075" s="152"/>
      <c r="L1075" s="152"/>
    </row>
    <row r="1076" ht="16.15" customHeight="1" spans="1:12">
      <c r="A1076" s="142" t="s">
        <v>4780</v>
      </c>
      <c r="B1076" s="142">
        <v>263</v>
      </c>
      <c r="C1076" s="142" t="s">
        <v>3500</v>
      </c>
      <c r="D1076" s="142" t="s">
        <v>4781</v>
      </c>
      <c r="E1076" s="142" t="s">
        <v>4782</v>
      </c>
      <c r="F1076" s="147">
        <v>16605</v>
      </c>
      <c r="G1076" s="147"/>
      <c r="H1076" s="147">
        <v>0</v>
      </c>
      <c r="I1076" s="151">
        <f t="shared" si="33"/>
        <v>0</v>
      </c>
      <c r="J1076" s="147">
        <f t="shared" si="34"/>
        <v>-16605</v>
      </c>
      <c r="K1076" s="152"/>
      <c r="L1076" s="152"/>
    </row>
    <row r="1077" ht="16.15" customHeight="1" spans="1:12">
      <c r="A1077" s="142" t="s">
        <v>4780</v>
      </c>
      <c r="B1077" s="142">
        <v>264</v>
      </c>
      <c r="C1077" s="142" t="s">
        <v>3502</v>
      </c>
      <c r="D1077" s="142" t="s">
        <v>4781</v>
      </c>
      <c r="E1077" s="142" t="s">
        <v>4782</v>
      </c>
      <c r="F1077" s="147">
        <v>16605</v>
      </c>
      <c r="G1077" s="147"/>
      <c r="H1077" s="147">
        <v>0</v>
      </c>
      <c r="I1077" s="151">
        <f t="shared" si="33"/>
        <v>0</v>
      </c>
      <c r="J1077" s="147">
        <f t="shared" si="34"/>
        <v>-16605</v>
      </c>
      <c r="K1077" s="152"/>
      <c r="L1077" s="152"/>
    </row>
    <row r="1078" ht="16.15" customHeight="1" spans="1:12">
      <c r="A1078" s="142" t="s">
        <v>4780</v>
      </c>
      <c r="B1078" s="142">
        <v>265</v>
      </c>
      <c r="C1078" s="142" t="s">
        <v>3505</v>
      </c>
      <c r="D1078" s="142" t="s">
        <v>4781</v>
      </c>
      <c r="E1078" s="142" t="s">
        <v>4782</v>
      </c>
      <c r="F1078" s="147">
        <v>16605</v>
      </c>
      <c r="G1078" s="147"/>
      <c r="H1078" s="147">
        <v>0</v>
      </c>
      <c r="I1078" s="151">
        <f t="shared" si="33"/>
        <v>0</v>
      </c>
      <c r="J1078" s="147">
        <f t="shared" si="34"/>
        <v>-16605</v>
      </c>
      <c r="K1078" s="152"/>
      <c r="L1078" s="152"/>
    </row>
    <row r="1079" ht="16.15" customHeight="1" spans="1:12">
      <c r="A1079" s="142" t="s">
        <v>4780</v>
      </c>
      <c r="B1079" s="142">
        <v>266</v>
      </c>
      <c r="C1079" s="142" t="s">
        <v>3507</v>
      </c>
      <c r="D1079" s="142" t="s">
        <v>4781</v>
      </c>
      <c r="E1079" s="142" t="s">
        <v>4782</v>
      </c>
      <c r="F1079" s="147">
        <v>16605</v>
      </c>
      <c r="G1079" s="147"/>
      <c r="H1079" s="147">
        <v>0</v>
      </c>
      <c r="I1079" s="151">
        <f t="shared" si="33"/>
        <v>0</v>
      </c>
      <c r="J1079" s="147">
        <f t="shared" si="34"/>
        <v>-16605</v>
      </c>
      <c r="K1079" s="152"/>
      <c r="L1079" s="152"/>
    </row>
    <row r="1080" ht="16.15" customHeight="1" spans="1:12">
      <c r="A1080" s="142" t="s">
        <v>4780</v>
      </c>
      <c r="B1080" s="142">
        <v>267</v>
      </c>
      <c r="C1080" s="142" t="s">
        <v>4368</v>
      </c>
      <c r="D1080" s="142" t="s">
        <v>4781</v>
      </c>
      <c r="E1080" s="142" t="s">
        <v>4782</v>
      </c>
      <c r="F1080" s="147">
        <v>16605</v>
      </c>
      <c r="G1080" s="147"/>
      <c r="H1080" s="147">
        <v>0</v>
      </c>
      <c r="I1080" s="151">
        <f t="shared" si="33"/>
        <v>0</v>
      </c>
      <c r="J1080" s="147">
        <f t="shared" si="34"/>
        <v>-16605</v>
      </c>
      <c r="K1080" s="152"/>
      <c r="L1080" s="152"/>
    </row>
    <row r="1081" ht="16.15" customHeight="1" spans="1:12">
      <c r="A1081" s="142" t="s">
        <v>4780</v>
      </c>
      <c r="B1081" s="142">
        <v>268</v>
      </c>
      <c r="C1081" s="142" t="s">
        <v>4371</v>
      </c>
      <c r="D1081" s="142" t="s">
        <v>4781</v>
      </c>
      <c r="E1081" s="142" t="s">
        <v>4782</v>
      </c>
      <c r="F1081" s="147">
        <v>16605</v>
      </c>
      <c r="G1081" s="147"/>
      <c r="H1081" s="147">
        <v>0</v>
      </c>
      <c r="I1081" s="151">
        <f t="shared" si="33"/>
        <v>0</v>
      </c>
      <c r="J1081" s="147">
        <f t="shared" si="34"/>
        <v>-16605</v>
      </c>
      <c r="K1081" s="152"/>
      <c r="L1081" s="152"/>
    </row>
    <row r="1082" ht="16.15" customHeight="1" spans="1:12">
      <c r="A1082" s="142" t="s">
        <v>4780</v>
      </c>
      <c r="B1082" s="142">
        <v>269</v>
      </c>
      <c r="C1082" s="142" t="s">
        <v>2068</v>
      </c>
      <c r="D1082" s="142" t="s">
        <v>4781</v>
      </c>
      <c r="E1082" s="142" t="s">
        <v>4782</v>
      </c>
      <c r="F1082" s="147">
        <v>16605</v>
      </c>
      <c r="G1082" s="147"/>
      <c r="H1082" s="147">
        <v>64348.5364655172</v>
      </c>
      <c r="I1082" s="151">
        <f t="shared" si="33"/>
        <v>3.8752506152073</v>
      </c>
      <c r="J1082" s="147">
        <f t="shared" si="34"/>
        <v>47743.5364655172</v>
      </c>
      <c r="K1082" s="152"/>
      <c r="L1082" s="152"/>
    </row>
    <row r="1083" ht="16.15" customHeight="1" spans="1:12">
      <c r="A1083" s="142" t="s">
        <v>4780</v>
      </c>
      <c r="B1083" s="142">
        <v>270</v>
      </c>
      <c r="C1083" s="142" t="s">
        <v>2067</v>
      </c>
      <c r="D1083" s="142" t="s">
        <v>4781</v>
      </c>
      <c r="E1083" s="142" t="s">
        <v>4782</v>
      </c>
      <c r="F1083" s="147">
        <v>16605</v>
      </c>
      <c r="G1083" s="147"/>
      <c r="H1083" s="147">
        <v>0</v>
      </c>
      <c r="I1083" s="151">
        <f t="shared" si="33"/>
        <v>0</v>
      </c>
      <c r="J1083" s="147">
        <f t="shared" si="34"/>
        <v>-16605</v>
      </c>
      <c r="K1083" s="152"/>
      <c r="L1083" s="152"/>
    </row>
    <row r="1084" ht="16.15" customHeight="1" spans="1:12">
      <c r="A1084" s="142" t="s">
        <v>4780</v>
      </c>
      <c r="B1084" s="142">
        <v>271</v>
      </c>
      <c r="C1084" s="142" t="s">
        <v>4716</v>
      </c>
      <c r="D1084" s="142" t="s">
        <v>4785</v>
      </c>
      <c r="E1084" s="142" t="s">
        <v>4782</v>
      </c>
      <c r="F1084" s="147">
        <v>16605</v>
      </c>
      <c r="G1084" s="147"/>
      <c r="H1084" s="147">
        <v>0</v>
      </c>
      <c r="I1084" s="151">
        <f t="shared" si="33"/>
        <v>0</v>
      </c>
      <c r="J1084" s="147">
        <f t="shared" si="34"/>
        <v>-16605</v>
      </c>
      <c r="K1084" s="152"/>
      <c r="L1084" s="152"/>
    </row>
    <row r="1085" ht="16.15" customHeight="1" spans="1:12">
      <c r="A1085" s="142" t="s">
        <v>4780</v>
      </c>
      <c r="B1085" s="142">
        <v>272</v>
      </c>
      <c r="C1085" s="142" t="s">
        <v>4716</v>
      </c>
      <c r="D1085" s="142" t="s">
        <v>4785</v>
      </c>
      <c r="E1085" s="142" t="s">
        <v>4782</v>
      </c>
      <c r="F1085" s="147">
        <v>16605</v>
      </c>
      <c r="G1085" s="147"/>
      <c r="H1085" s="147">
        <v>0</v>
      </c>
      <c r="I1085" s="151">
        <f t="shared" si="33"/>
        <v>0</v>
      </c>
      <c r="J1085" s="147">
        <f t="shared" si="34"/>
        <v>-16605</v>
      </c>
      <c r="K1085" s="152"/>
      <c r="L1085" s="152"/>
    </row>
    <row r="1086" ht="16.15" customHeight="1" spans="1:12">
      <c r="A1086" s="142" t="s">
        <v>4780</v>
      </c>
      <c r="B1086" s="142">
        <v>273</v>
      </c>
      <c r="C1086" s="142" t="s">
        <v>4718</v>
      </c>
      <c r="D1086" s="142" t="s">
        <v>4785</v>
      </c>
      <c r="E1086" s="142" t="s">
        <v>4782</v>
      </c>
      <c r="F1086" s="147">
        <v>16605</v>
      </c>
      <c r="G1086" s="147"/>
      <c r="H1086" s="147">
        <v>0</v>
      </c>
      <c r="I1086" s="151">
        <f t="shared" si="33"/>
        <v>0</v>
      </c>
      <c r="J1086" s="147">
        <f t="shared" si="34"/>
        <v>-16605</v>
      </c>
      <c r="K1086" s="152"/>
      <c r="L1086" s="152"/>
    </row>
    <row r="1087" ht="16.15" customHeight="1" spans="1:12">
      <c r="A1087" s="142" t="s">
        <v>4780</v>
      </c>
      <c r="B1087" s="142">
        <v>274</v>
      </c>
      <c r="C1087" s="142" t="s">
        <v>4719</v>
      </c>
      <c r="D1087" s="142" t="s">
        <v>4785</v>
      </c>
      <c r="E1087" s="142" t="s">
        <v>4782</v>
      </c>
      <c r="F1087" s="147">
        <v>16605</v>
      </c>
      <c r="G1087" s="147"/>
      <c r="H1087" s="147">
        <v>0</v>
      </c>
      <c r="I1087" s="151">
        <f t="shared" si="33"/>
        <v>0</v>
      </c>
      <c r="J1087" s="147">
        <f t="shared" si="34"/>
        <v>-16605</v>
      </c>
      <c r="K1087" s="152"/>
      <c r="L1087" s="152"/>
    </row>
    <row r="1088" ht="16.15" customHeight="1" spans="1:12">
      <c r="A1088" s="142" t="s">
        <v>4780</v>
      </c>
      <c r="B1088" s="142">
        <v>275</v>
      </c>
      <c r="C1088" s="142" t="s">
        <v>4716</v>
      </c>
      <c r="D1088" s="142" t="s">
        <v>4785</v>
      </c>
      <c r="E1088" s="142" t="s">
        <v>4782</v>
      </c>
      <c r="F1088" s="147">
        <v>16605</v>
      </c>
      <c r="G1088" s="147"/>
      <c r="H1088" s="147">
        <v>0</v>
      </c>
      <c r="I1088" s="151">
        <f t="shared" si="33"/>
        <v>0</v>
      </c>
      <c r="J1088" s="147">
        <f t="shared" si="34"/>
        <v>-16605</v>
      </c>
      <c r="K1088" s="152"/>
      <c r="L1088" s="152"/>
    </row>
    <row r="1089" ht="16.15" customHeight="1" spans="1:12">
      <c r="A1089" s="142" t="s">
        <v>4780</v>
      </c>
      <c r="B1089" s="142">
        <v>276</v>
      </c>
      <c r="C1089" s="142" t="s">
        <v>4716</v>
      </c>
      <c r="D1089" s="142" t="s">
        <v>4785</v>
      </c>
      <c r="E1089" s="142" t="s">
        <v>4782</v>
      </c>
      <c r="F1089" s="147">
        <v>16605</v>
      </c>
      <c r="G1089" s="147"/>
      <c r="H1089" s="147">
        <v>0</v>
      </c>
      <c r="I1089" s="151">
        <f t="shared" si="33"/>
        <v>0</v>
      </c>
      <c r="J1089" s="147">
        <f t="shared" si="34"/>
        <v>-16605</v>
      </c>
      <c r="K1089" s="152"/>
      <c r="L1089" s="152"/>
    </row>
    <row r="1090" ht="16.15" customHeight="1" spans="1:12">
      <c r="A1090" s="142" t="s">
        <v>4780</v>
      </c>
      <c r="B1090" s="142">
        <v>277</v>
      </c>
      <c r="C1090" s="142" t="s">
        <v>4718</v>
      </c>
      <c r="D1090" s="142" t="s">
        <v>4785</v>
      </c>
      <c r="E1090" s="142" t="s">
        <v>4782</v>
      </c>
      <c r="F1090" s="147">
        <v>16605</v>
      </c>
      <c r="G1090" s="147"/>
      <c r="H1090" s="147">
        <v>0</v>
      </c>
      <c r="I1090" s="151">
        <f t="shared" si="33"/>
        <v>0</v>
      </c>
      <c r="J1090" s="147">
        <f t="shared" si="34"/>
        <v>-16605</v>
      </c>
      <c r="K1090" s="152"/>
      <c r="L1090" s="152"/>
    </row>
    <row r="1091" ht="16.15" customHeight="1" spans="1:12">
      <c r="A1091" s="142" t="s">
        <v>4780</v>
      </c>
      <c r="B1091" s="142">
        <v>278</v>
      </c>
      <c r="C1091" s="142" t="s">
        <v>4719</v>
      </c>
      <c r="D1091" s="142" t="s">
        <v>4785</v>
      </c>
      <c r="E1091" s="142" t="s">
        <v>4782</v>
      </c>
      <c r="F1091" s="147">
        <v>16605</v>
      </c>
      <c r="G1091" s="147"/>
      <c r="H1091" s="147">
        <v>0</v>
      </c>
      <c r="I1091" s="151">
        <f t="shared" si="33"/>
        <v>0</v>
      </c>
      <c r="J1091" s="147">
        <f t="shared" si="34"/>
        <v>-16605</v>
      </c>
      <c r="K1091" s="152"/>
      <c r="L1091" s="152"/>
    </row>
    <row r="1092" ht="16.15" customHeight="1" spans="1:12">
      <c r="A1092" s="142" t="s">
        <v>4780</v>
      </c>
      <c r="B1092" s="142">
        <v>279</v>
      </c>
      <c r="C1092" s="142" t="s">
        <v>1855</v>
      </c>
      <c r="D1092" s="142" t="s">
        <v>4781</v>
      </c>
      <c r="E1092" s="142" t="s">
        <v>4782</v>
      </c>
      <c r="F1092" s="147">
        <v>16605</v>
      </c>
      <c r="G1092" s="147"/>
      <c r="H1092" s="147">
        <v>39236.9131896552</v>
      </c>
      <c r="I1092" s="151">
        <f t="shared" si="33"/>
        <v>2.36295773499881</v>
      </c>
      <c r="J1092" s="147">
        <f t="shared" si="34"/>
        <v>22631.9131896552</v>
      </c>
      <c r="K1092" s="152"/>
      <c r="L1092" s="152"/>
    </row>
    <row r="1093" ht="16.15" customHeight="1" spans="1:12">
      <c r="A1093" s="142" t="s">
        <v>4780</v>
      </c>
      <c r="B1093" s="142">
        <v>280</v>
      </c>
      <c r="C1093" s="142" t="s">
        <v>1861</v>
      </c>
      <c r="D1093" s="142" t="s">
        <v>4781</v>
      </c>
      <c r="E1093" s="142" t="s">
        <v>4782</v>
      </c>
      <c r="F1093" s="147">
        <v>16605</v>
      </c>
      <c r="G1093" s="147"/>
      <c r="H1093" s="147">
        <v>6277.9065517241</v>
      </c>
      <c r="I1093" s="151">
        <f t="shared" si="33"/>
        <v>0.378073264180915</v>
      </c>
      <c r="J1093" s="147">
        <f t="shared" si="34"/>
        <v>-10327.0934482759</v>
      </c>
      <c r="K1093" s="152"/>
      <c r="L1093" s="152"/>
    </row>
    <row r="1094" ht="16.15" customHeight="1" spans="1:12">
      <c r="A1094" s="142" t="s">
        <v>4780</v>
      </c>
      <c r="B1094" s="142">
        <v>281</v>
      </c>
      <c r="C1094" s="142" t="s">
        <v>1867</v>
      </c>
      <c r="D1094" s="142" t="s">
        <v>4781</v>
      </c>
      <c r="E1094" s="142" t="s">
        <v>4782</v>
      </c>
      <c r="F1094" s="147">
        <v>16605</v>
      </c>
      <c r="G1094" s="147"/>
      <c r="H1094" s="147">
        <v>6277.9065517241</v>
      </c>
      <c r="I1094" s="151">
        <f t="shared" si="33"/>
        <v>0.378073264180915</v>
      </c>
      <c r="J1094" s="147">
        <f t="shared" si="34"/>
        <v>-10327.0934482759</v>
      </c>
      <c r="K1094" s="152"/>
      <c r="L1094" s="152"/>
    </row>
    <row r="1095" ht="16.15" customHeight="1" spans="1:12">
      <c r="A1095" s="142" t="s">
        <v>4780</v>
      </c>
      <c r="B1095" s="142">
        <v>282</v>
      </c>
      <c r="C1095" s="142" t="s">
        <v>1919</v>
      </c>
      <c r="D1095" s="142" t="s">
        <v>4781</v>
      </c>
      <c r="E1095" s="142" t="s">
        <v>4782</v>
      </c>
      <c r="F1095" s="147">
        <v>16605</v>
      </c>
      <c r="G1095" s="147"/>
      <c r="H1095" s="147">
        <v>7847.3831896552</v>
      </c>
      <c r="I1095" s="151">
        <f t="shared" si="33"/>
        <v>0.472591580226149</v>
      </c>
      <c r="J1095" s="147">
        <f t="shared" si="34"/>
        <v>-8757.6168103448</v>
      </c>
      <c r="K1095" s="152"/>
      <c r="L1095" s="152"/>
    </row>
    <row r="1096" ht="16.15" customHeight="1" spans="1:12">
      <c r="A1096" s="142" t="s">
        <v>4780</v>
      </c>
      <c r="B1096" s="142">
        <v>283</v>
      </c>
      <c r="C1096" s="142" t="s">
        <v>1924</v>
      </c>
      <c r="D1096" s="142" t="s">
        <v>4781</v>
      </c>
      <c r="E1096" s="142" t="s">
        <v>4782</v>
      </c>
      <c r="F1096" s="147">
        <v>16605</v>
      </c>
      <c r="G1096" s="147"/>
      <c r="H1096" s="147">
        <v>6277.9065517241</v>
      </c>
      <c r="I1096" s="151">
        <f t="shared" si="33"/>
        <v>0.378073264180915</v>
      </c>
      <c r="J1096" s="147">
        <f t="shared" si="34"/>
        <v>-10327.0934482759</v>
      </c>
      <c r="K1096" s="152"/>
      <c r="L1096" s="152"/>
    </row>
    <row r="1097" ht="16.15" customHeight="1" spans="1:12">
      <c r="A1097" s="142" t="s">
        <v>4780</v>
      </c>
      <c r="B1097" s="142">
        <v>284</v>
      </c>
      <c r="C1097" s="142" t="s">
        <v>1928</v>
      </c>
      <c r="D1097" s="142" t="s">
        <v>4781</v>
      </c>
      <c r="E1097" s="142" t="s">
        <v>4782</v>
      </c>
      <c r="F1097" s="147">
        <v>16605</v>
      </c>
      <c r="G1097" s="147"/>
      <c r="H1097" s="147">
        <v>6277.9065517241</v>
      </c>
      <c r="I1097" s="151">
        <f t="shared" si="33"/>
        <v>0.378073264180915</v>
      </c>
      <c r="J1097" s="147">
        <f t="shared" si="34"/>
        <v>-10327.0934482759</v>
      </c>
      <c r="K1097" s="152"/>
      <c r="L1097" s="152"/>
    </row>
    <row r="1098" ht="16.15" customHeight="1" spans="1:12">
      <c r="A1098" s="142" t="s">
        <v>4780</v>
      </c>
      <c r="B1098" s="142">
        <v>285</v>
      </c>
      <c r="C1098" s="142" t="s">
        <v>1875</v>
      </c>
      <c r="D1098" s="142" t="s">
        <v>4781</v>
      </c>
      <c r="E1098" s="142" t="s">
        <v>4782</v>
      </c>
      <c r="F1098" s="147">
        <v>16605</v>
      </c>
      <c r="G1098" s="147"/>
      <c r="H1098" s="147">
        <v>39236.9065517241</v>
      </c>
      <c r="I1098" s="151">
        <f t="shared" si="33"/>
        <v>2.36295733524385</v>
      </c>
      <c r="J1098" s="147">
        <f t="shared" si="34"/>
        <v>22631.9065517241</v>
      </c>
      <c r="K1098" s="152"/>
      <c r="L1098" s="152"/>
    </row>
    <row r="1099" ht="16.15" customHeight="1" spans="1:12">
      <c r="A1099" s="142" t="s">
        <v>4780</v>
      </c>
      <c r="B1099" s="142">
        <v>286</v>
      </c>
      <c r="C1099" s="142" t="s">
        <v>1879</v>
      </c>
      <c r="D1099" s="142" t="s">
        <v>4781</v>
      </c>
      <c r="E1099" s="142" t="s">
        <v>4782</v>
      </c>
      <c r="F1099" s="147">
        <v>16605</v>
      </c>
      <c r="G1099" s="147"/>
      <c r="H1099" s="147">
        <v>6277.9065517241</v>
      </c>
      <c r="I1099" s="151">
        <f t="shared" si="33"/>
        <v>0.378073264180915</v>
      </c>
      <c r="J1099" s="147">
        <f t="shared" si="34"/>
        <v>-10327.0934482759</v>
      </c>
      <c r="K1099" s="152"/>
      <c r="L1099" s="152"/>
    </row>
    <row r="1100" ht="16.15" customHeight="1" spans="1:12">
      <c r="A1100" s="142" t="s">
        <v>4780</v>
      </c>
      <c r="B1100" s="142">
        <v>287</v>
      </c>
      <c r="C1100" s="142" t="s">
        <v>4724</v>
      </c>
      <c r="D1100" s="142" t="s">
        <v>4785</v>
      </c>
      <c r="E1100" s="142" t="s">
        <v>4782</v>
      </c>
      <c r="F1100" s="147">
        <v>16605</v>
      </c>
      <c r="G1100" s="147"/>
      <c r="H1100" s="147">
        <v>0</v>
      </c>
      <c r="I1100" s="151">
        <f t="shared" si="33"/>
        <v>0</v>
      </c>
      <c r="J1100" s="147">
        <f t="shared" si="34"/>
        <v>-16605</v>
      </c>
      <c r="K1100" s="152"/>
      <c r="L1100" s="152"/>
    </row>
    <row r="1101" ht="16.15" customHeight="1" spans="1:12">
      <c r="A1101" s="142" t="s">
        <v>4780</v>
      </c>
      <c r="B1101" s="142">
        <v>288</v>
      </c>
      <c r="C1101" s="142" t="s">
        <v>4725</v>
      </c>
      <c r="D1101" s="142" t="s">
        <v>4785</v>
      </c>
      <c r="E1101" s="142" t="s">
        <v>4782</v>
      </c>
      <c r="F1101" s="147">
        <v>16605</v>
      </c>
      <c r="G1101" s="147"/>
      <c r="H1101" s="147">
        <v>0</v>
      </c>
      <c r="I1101" s="151">
        <f t="shared" si="33"/>
        <v>0</v>
      </c>
      <c r="J1101" s="147">
        <f t="shared" si="34"/>
        <v>-16605</v>
      </c>
      <c r="K1101" s="152"/>
      <c r="L1101" s="152"/>
    </row>
    <row r="1102" ht="16.15" customHeight="1" spans="1:12">
      <c r="A1102" s="142" t="s">
        <v>4780</v>
      </c>
      <c r="B1102" s="142">
        <v>289</v>
      </c>
      <c r="C1102" s="142" t="s">
        <v>866</v>
      </c>
      <c r="D1102" s="142" t="s">
        <v>4781</v>
      </c>
      <c r="E1102" s="142" t="s">
        <v>4782</v>
      </c>
      <c r="F1102" s="147">
        <v>16605</v>
      </c>
      <c r="G1102" s="147"/>
      <c r="H1102" s="147">
        <v>10986.3364655172</v>
      </c>
      <c r="I1102" s="151">
        <f t="shared" si="33"/>
        <v>0.661628212316604</v>
      </c>
      <c r="J1102" s="147">
        <f t="shared" si="34"/>
        <v>-5618.6635344828</v>
      </c>
      <c r="K1102" s="152"/>
      <c r="L1102" s="152"/>
    </row>
    <row r="1103" ht="16.15" customHeight="1" spans="1:12">
      <c r="A1103" s="142" t="s">
        <v>4780</v>
      </c>
      <c r="B1103" s="142">
        <v>290</v>
      </c>
      <c r="C1103" s="142" t="s">
        <v>869</v>
      </c>
      <c r="D1103" s="142" t="s">
        <v>4781</v>
      </c>
      <c r="E1103" s="142" t="s">
        <v>4782</v>
      </c>
      <c r="F1103" s="147">
        <v>16605</v>
      </c>
      <c r="G1103" s="147"/>
      <c r="H1103" s="147">
        <v>0</v>
      </c>
      <c r="I1103" s="151">
        <f t="shared" si="33"/>
        <v>0</v>
      </c>
      <c r="J1103" s="147">
        <f t="shared" si="34"/>
        <v>-16605</v>
      </c>
      <c r="K1103" s="152"/>
      <c r="L1103" s="152"/>
    </row>
    <row r="1104" ht="16.15" customHeight="1" spans="1:12">
      <c r="A1104" s="142" t="s">
        <v>4780</v>
      </c>
      <c r="B1104" s="142">
        <v>291</v>
      </c>
      <c r="C1104" s="142" t="s">
        <v>1919</v>
      </c>
      <c r="D1104" s="142" t="s">
        <v>4781</v>
      </c>
      <c r="E1104" s="142" t="s">
        <v>4782</v>
      </c>
      <c r="F1104" s="147">
        <v>16605</v>
      </c>
      <c r="G1104" s="147"/>
      <c r="H1104" s="147">
        <v>7847.3831896552</v>
      </c>
      <c r="I1104" s="151">
        <f t="shared" si="33"/>
        <v>0.472591580226149</v>
      </c>
      <c r="J1104" s="147">
        <f t="shared" si="34"/>
        <v>-8757.6168103448</v>
      </c>
      <c r="K1104" s="152"/>
      <c r="L1104" s="152"/>
    </row>
    <row r="1105" ht="16.15" customHeight="1" spans="1:12">
      <c r="A1105" s="142" t="s">
        <v>4780</v>
      </c>
      <c r="B1105" s="142">
        <v>292</v>
      </c>
      <c r="C1105" s="142" t="s">
        <v>2485</v>
      </c>
      <c r="D1105" s="142" t="s">
        <v>4781</v>
      </c>
      <c r="E1105" s="142" t="s">
        <v>4782</v>
      </c>
      <c r="F1105" s="147">
        <v>16605</v>
      </c>
      <c r="G1105" s="147"/>
      <c r="H1105" s="147">
        <v>6277.9065517241</v>
      </c>
      <c r="I1105" s="151">
        <f t="shared" si="33"/>
        <v>0.378073264180915</v>
      </c>
      <c r="J1105" s="147">
        <f t="shared" si="34"/>
        <v>-10327.0934482759</v>
      </c>
      <c r="K1105" s="152"/>
      <c r="L1105" s="152"/>
    </row>
    <row r="1106" ht="16.15" customHeight="1" spans="1:12">
      <c r="A1106" s="142" t="s">
        <v>4780</v>
      </c>
      <c r="B1106" s="142">
        <v>293</v>
      </c>
      <c r="C1106" s="142" t="s">
        <v>2489</v>
      </c>
      <c r="D1106" s="142" t="s">
        <v>4781</v>
      </c>
      <c r="E1106" s="142" t="s">
        <v>4782</v>
      </c>
      <c r="F1106" s="147">
        <v>16605</v>
      </c>
      <c r="G1106" s="147"/>
      <c r="H1106" s="147">
        <v>6277.9065517241</v>
      </c>
      <c r="I1106" s="151">
        <f t="shared" si="33"/>
        <v>0.378073264180915</v>
      </c>
      <c r="J1106" s="147">
        <f t="shared" si="34"/>
        <v>-10327.0934482759</v>
      </c>
      <c r="K1106" s="152"/>
      <c r="L1106" s="152"/>
    </row>
    <row r="1107" ht="16.15" customHeight="1" spans="1:12">
      <c r="A1107" s="142" t="s">
        <v>4780</v>
      </c>
      <c r="B1107" s="142">
        <v>294</v>
      </c>
      <c r="C1107" s="142" t="s">
        <v>2677</v>
      </c>
      <c r="D1107" s="142" t="s">
        <v>4781</v>
      </c>
      <c r="E1107" s="142" t="s">
        <v>4782</v>
      </c>
      <c r="F1107" s="147">
        <v>3321</v>
      </c>
      <c r="G1107" s="147"/>
      <c r="H1107" s="147">
        <v>0</v>
      </c>
      <c r="I1107" s="151">
        <f t="shared" si="33"/>
        <v>0</v>
      </c>
      <c r="J1107" s="147">
        <f t="shared" si="34"/>
        <v>-3321</v>
      </c>
      <c r="K1107" s="152"/>
      <c r="L1107" s="152"/>
    </row>
    <row r="1108" ht="16.15" customHeight="1" spans="1:12">
      <c r="A1108" s="142" t="s">
        <v>4780</v>
      </c>
      <c r="B1108" s="142">
        <v>295</v>
      </c>
      <c r="C1108" s="142" t="s">
        <v>2679</v>
      </c>
      <c r="D1108" s="142" t="s">
        <v>4781</v>
      </c>
      <c r="E1108" s="142" t="s">
        <v>4782</v>
      </c>
      <c r="F1108" s="147">
        <v>3321</v>
      </c>
      <c r="G1108" s="147"/>
      <c r="H1108" s="147">
        <v>0</v>
      </c>
      <c r="I1108" s="151">
        <f t="shared" si="33"/>
        <v>0</v>
      </c>
      <c r="J1108" s="147">
        <f t="shared" si="34"/>
        <v>-3321</v>
      </c>
      <c r="K1108" s="152"/>
      <c r="L1108" s="152"/>
    </row>
    <row r="1109" ht="16.15" customHeight="1" spans="1:12">
      <c r="A1109" s="142" t="s">
        <v>4780</v>
      </c>
      <c r="B1109" s="142">
        <v>296</v>
      </c>
      <c r="C1109" s="142" t="s">
        <v>1269</v>
      </c>
      <c r="D1109" s="142" t="s">
        <v>4781</v>
      </c>
      <c r="E1109" s="142" t="s">
        <v>4782</v>
      </c>
      <c r="F1109" s="147">
        <v>3321</v>
      </c>
      <c r="G1109" s="147"/>
      <c r="H1109" s="147">
        <v>0</v>
      </c>
      <c r="I1109" s="151">
        <f t="shared" si="33"/>
        <v>0</v>
      </c>
      <c r="J1109" s="147">
        <f t="shared" si="34"/>
        <v>-3321</v>
      </c>
      <c r="K1109" s="152"/>
      <c r="L1109" s="152"/>
    </row>
    <row r="1110" ht="16.15" customHeight="1" spans="1:12">
      <c r="A1110" s="142" t="s">
        <v>4780</v>
      </c>
      <c r="B1110" s="142">
        <v>297</v>
      </c>
      <c r="C1110" s="142" t="s">
        <v>2682</v>
      </c>
      <c r="D1110" s="142" t="s">
        <v>4781</v>
      </c>
      <c r="E1110" s="142" t="s">
        <v>4782</v>
      </c>
      <c r="F1110" s="147">
        <v>3321</v>
      </c>
      <c r="G1110" s="147"/>
      <c r="H1110" s="147">
        <v>0</v>
      </c>
      <c r="I1110" s="151">
        <f t="shared" si="33"/>
        <v>0</v>
      </c>
      <c r="J1110" s="147">
        <f t="shared" si="34"/>
        <v>-3321</v>
      </c>
      <c r="K1110" s="152"/>
      <c r="L1110" s="152"/>
    </row>
    <row r="1111" ht="16.15" customHeight="1" spans="1:12">
      <c r="A1111" s="142" t="s">
        <v>4780</v>
      </c>
      <c r="B1111" s="142">
        <v>298</v>
      </c>
      <c r="C1111" s="142" t="s">
        <v>2531</v>
      </c>
      <c r="D1111" s="142" t="s">
        <v>4781</v>
      </c>
      <c r="E1111" s="142" t="s">
        <v>4782</v>
      </c>
      <c r="F1111" s="147">
        <v>33210</v>
      </c>
      <c r="G1111" s="147"/>
      <c r="H1111" s="147">
        <v>58070.6364655172</v>
      </c>
      <c r="I1111" s="151">
        <f t="shared" si="33"/>
        <v>1.74858887279486</v>
      </c>
      <c r="J1111" s="147">
        <f t="shared" si="34"/>
        <v>24860.6364655172</v>
      </c>
      <c r="K1111" s="152"/>
      <c r="L1111" s="152"/>
    </row>
    <row r="1112" ht="16.15" customHeight="1" spans="1:12">
      <c r="A1112" s="142" t="s">
        <v>4780</v>
      </c>
      <c r="B1112" s="142">
        <v>299</v>
      </c>
      <c r="C1112" s="142" t="s">
        <v>1273</v>
      </c>
      <c r="D1112" s="142" t="s">
        <v>4781</v>
      </c>
      <c r="E1112" s="142" t="s">
        <v>4782</v>
      </c>
      <c r="F1112" s="147">
        <v>3321</v>
      </c>
      <c r="G1112" s="147"/>
      <c r="H1112" s="147">
        <v>0</v>
      </c>
      <c r="I1112" s="151">
        <f t="shared" si="33"/>
        <v>0</v>
      </c>
      <c r="J1112" s="147">
        <f t="shared" si="34"/>
        <v>-3321</v>
      </c>
      <c r="K1112" s="152"/>
      <c r="L1112" s="152"/>
    </row>
    <row r="1113" ht="16.15" customHeight="1" spans="1:12">
      <c r="A1113" s="142" t="s">
        <v>4780</v>
      </c>
      <c r="B1113" s="142">
        <v>300</v>
      </c>
      <c r="C1113" s="142" t="s">
        <v>1277</v>
      </c>
      <c r="D1113" s="142" t="s">
        <v>4781</v>
      </c>
      <c r="E1113" s="142" t="s">
        <v>4782</v>
      </c>
      <c r="F1113" s="147">
        <v>3321</v>
      </c>
      <c r="G1113" s="147"/>
      <c r="H1113" s="147">
        <v>0</v>
      </c>
      <c r="I1113" s="151">
        <f t="shared" si="33"/>
        <v>0</v>
      </c>
      <c r="J1113" s="147">
        <f t="shared" si="34"/>
        <v>-3321</v>
      </c>
      <c r="K1113" s="152"/>
      <c r="L1113" s="152"/>
    </row>
    <row r="1114" ht="16.15" customHeight="1" spans="1:12">
      <c r="A1114" s="142" t="s">
        <v>4780</v>
      </c>
      <c r="B1114" s="142">
        <v>301</v>
      </c>
      <c r="C1114" s="142" t="s">
        <v>2687</v>
      </c>
      <c r="D1114" s="142" t="s">
        <v>4781</v>
      </c>
      <c r="E1114" s="142" t="s">
        <v>4782</v>
      </c>
      <c r="F1114" s="147">
        <v>3321</v>
      </c>
      <c r="G1114" s="147"/>
      <c r="H1114" s="147">
        <v>0</v>
      </c>
      <c r="I1114" s="151">
        <f t="shared" si="33"/>
        <v>0</v>
      </c>
      <c r="J1114" s="147">
        <f t="shared" si="34"/>
        <v>-3321</v>
      </c>
      <c r="K1114" s="152"/>
      <c r="L1114" s="152"/>
    </row>
    <row r="1115" ht="16.15" customHeight="1" spans="1:12">
      <c r="A1115" s="142" t="s">
        <v>4780</v>
      </c>
      <c r="B1115" s="142">
        <v>302</v>
      </c>
      <c r="C1115" s="142" t="s">
        <v>2689</v>
      </c>
      <c r="D1115" s="142" t="s">
        <v>4781</v>
      </c>
      <c r="E1115" s="142" t="s">
        <v>4782</v>
      </c>
      <c r="F1115" s="147">
        <v>3321</v>
      </c>
      <c r="G1115" s="147"/>
      <c r="H1115" s="147">
        <v>0</v>
      </c>
      <c r="I1115" s="151">
        <f t="shared" si="33"/>
        <v>0</v>
      </c>
      <c r="J1115" s="147">
        <f t="shared" si="34"/>
        <v>-3321</v>
      </c>
      <c r="K1115" s="152"/>
      <c r="L1115" s="152"/>
    </row>
    <row r="1116" ht="16.15" customHeight="1" spans="1:12">
      <c r="A1116" s="142" t="s">
        <v>4780</v>
      </c>
      <c r="B1116" s="142">
        <v>303</v>
      </c>
      <c r="C1116" s="142" t="s">
        <v>2691</v>
      </c>
      <c r="D1116" s="142" t="s">
        <v>4781</v>
      </c>
      <c r="E1116" s="142" t="s">
        <v>4782</v>
      </c>
      <c r="F1116" s="147">
        <v>3321</v>
      </c>
      <c r="G1116" s="147"/>
      <c r="H1116" s="147">
        <v>0</v>
      </c>
      <c r="I1116" s="151">
        <f t="shared" si="33"/>
        <v>0</v>
      </c>
      <c r="J1116" s="147">
        <f t="shared" si="34"/>
        <v>-3321</v>
      </c>
      <c r="K1116" s="152"/>
      <c r="L1116" s="152"/>
    </row>
    <row r="1117" ht="16.15" customHeight="1" spans="1:12">
      <c r="A1117" s="142" t="s">
        <v>4780</v>
      </c>
      <c r="B1117" s="142">
        <v>304</v>
      </c>
      <c r="C1117" s="142" t="s">
        <v>4726</v>
      </c>
      <c r="D1117" s="142" t="s">
        <v>4785</v>
      </c>
      <c r="E1117" s="142" t="s">
        <v>4782</v>
      </c>
      <c r="F1117" s="147">
        <v>16605</v>
      </c>
      <c r="G1117" s="147"/>
      <c r="H1117" s="147">
        <v>0</v>
      </c>
      <c r="I1117" s="151">
        <f t="shared" si="33"/>
        <v>0</v>
      </c>
      <c r="J1117" s="147">
        <f t="shared" si="34"/>
        <v>-16605</v>
      </c>
      <c r="K1117" s="152"/>
      <c r="L1117" s="152"/>
    </row>
    <row r="1118" ht="16.15" customHeight="1" spans="1:12">
      <c r="A1118" s="142" t="s">
        <v>4780</v>
      </c>
      <c r="B1118" s="142">
        <v>305</v>
      </c>
      <c r="C1118" s="142" t="s">
        <v>4727</v>
      </c>
      <c r="D1118" s="142" t="s">
        <v>4785</v>
      </c>
      <c r="E1118" s="142" t="s">
        <v>4782</v>
      </c>
      <c r="F1118" s="147">
        <v>16605</v>
      </c>
      <c r="G1118" s="147"/>
      <c r="H1118" s="147">
        <v>0</v>
      </c>
      <c r="I1118" s="151">
        <f t="shared" si="33"/>
        <v>0</v>
      </c>
      <c r="J1118" s="147">
        <f t="shared" si="34"/>
        <v>-16605</v>
      </c>
      <c r="K1118" s="152"/>
      <c r="L1118" s="152"/>
    </row>
    <row r="1119" ht="16.15" customHeight="1" spans="1:12">
      <c r="A1119" s="142" t="s">
        <v>4780</v>
      </c>
      <c r="B1119" s="142">
        <v>306</v>
      </c>
      <c r="C1119" s="142" t="s">
        <v>1835</v>
      </c>
      <c r="D1119" s="142" t="s">
        <v>4781</v>
      </c>
      <c r="E1119" s="142" t="s">
        <v>4782</v>
      </c>
      <c r="F1119" s="147">
        <v>6642</v>
      </c>
      <c r="G1119" s="147"/>
      <c r="H1119" s="147">
        <v>31389.5331896552</v>
      </c>
      <c r="I1119" s="151">
        <f t="shared" si="33"/>
        <v>4.72591586715676</v>
      </c>
      <c r="J1119" s="147">
        <f t="shared" si="34"/>
        <v>24747.5331896552</v>
      </c>
      <c r="K1119" s="152"/>
      <c r="L1119" s="152"/>
    </row>
    <row r="1120" ht="16.15" customHeight="1" spans="1:12">
      <c r="A1120" s="142" t="s">
        <v>4780</v>
      </c>
      <c r="B1120" s="142">
        <v>307</v>
      </c>
      <c r="C1120" s="142" t="s">
        <v>1838</v>
      </c>
      <c r="D1120" s="142" t="s">
        <v>4781</v>
      </c>
      <c r="E1120" s="142" t="s">
        <v>4782</v>
      </c>
      <c r="F1120" s="147">
        <v>6642</v>
      </c>
      <c r="G1120" s="147"/>
      <c r="H1120" s="147">
        <v>6277.9065517241</v>
      </c>
      <c r="I1120" s="151">
        <f t="shared" si="33"/>
        <v>0.945183160452289</v>
      </c>
      <c r="J1120" s="147">
        <f t="shared" si="34"/>
        <v>-364.093448275899</v>
      </c>
      <c r="K1120" s="152"/>
      <c r="L1120" s="152"/>
    </row>
    <row r="1121" ht="16.15" customHeight="1" spans="1:12">
      <c r="A1121" s="142" t="s">
        <v>4780</v>
      </c>
      <c r="B1121" s="142">
        <v>308</v>
      </c>
      <c r="C1121" s="142" t="s">
        <v>1845</v>
      </c>
      <c r="D1121" s="142" t="s">
        <v>4781</v>
      </c>
      <c r="E1121" s="142" t="s">
        <v>4782</v>
      </c>
      <c r="F1121" s="147">
        <v>6642</v>
      </c>
      <c r="G1121" s="147"/>
      <c r="H1121" s="147">
        <v>6277.9065517241</v>
      </c>
      <c r="I1121" s="151">
        <f t="shared" si="33"/>
        <v>0.945183160452289</v>
      </c>
      <c r="J1121" s="147">
        <f t="shared" si="34"/>
        <v>-364.093448275899</v>
      </c>
      <c r="K1121" s="152"/>
      <c r="L1121" s="152"/>
    </row>
    <row r="1122" ht="16.15" customHeight="1" spans="1:12">
      <c r="A1122" s="142" t="s">
        <v>4780</v>
      </c>
      <c r="B1122" s="142">
        <v>309</v>
      </c>
      <c r="C1122" s="142" t="s">
        <v>1815</v>
      </c>
      <c r="D1122" s="142" t="s">
        <v>4781</v>
      </c>
      <c r="E1122" s="142" t="s">
        <v>4782</v>
      </c>
      <c r="F1122" s="147">
        <v>3321</v>
      </c>
      <c r="G1122" s="147"/>
      <c r="H1122" s="147">
        <v>31389.5331896552</v>
      </c>
      <c r="I1122" s="151">
        <f t="shared" si="33"/>
        <v>9.45183173431352</v>
      </c>
      <c r="J1122" s="147">
        <f t="shared" si="34"/>
        <v>28068.5331896552</v>
      </c>
      <c r="K1122" s="152"/>
      <c r="L1122" s="152"/>
    </row>
    <row r="1123" ht="16.15" customHeight="1" spans="1:12">
      <c r="A1123" s="142" t="s">
        <v>4780</v>
      </c>
      <c r="B1123" s="142">
        <v>310</v>
      </c>
      <c r="C1123" s="142" t="s">
        <v>1819</v>
      </c>
      <c r="D1123" s="142" t="s">
        <v>4781</v>
      </c>
      <c r="E1123" s="142" t="s">
        <v>4782</v>
      </c>
      <c r="F1123" s="147">
        <v>3321</v>
      </c>
      <c r="G1123" s="147"/>
      <c r="H1123" s="147">
        <v>6277.9065517241</v>
      </c>
      <c r="I1123" s="151">
        <f t="shared" si="33"/>
        <v>1.89036632090458</v>
      </c>
      <c r="J1123" s="147">
        <f t="shared" si="34"/>
        <v>2956.9065517241</v>
      </c>
      <c r="K1123" s="152"/>
      <c r="L1123" s="152"/>
    </row>
    <row r="1124" ht="16.15" customHeight="1" spans="1:12">
      <c r="A1124" s="142" t="s">
        <v>4780</v>
      </c>
      <c r="B1124" s="142">
        <v>311</v>
      </c>
      <c r="C1124" s="142" t="s">
        <v>1826</v>
      </c>
      <c r="D1124" s="142" t="s">
        <v>4781</v>
      </c>
      <c r="E1124" s="142" t="s">
        <v>4782</v>
      </c>
      <c r="F1124" s="147">
        <v>3321</v>
      </c>
      <c r="G1124" s="147"/>
      <c r="H1124" s="147">
        <v>6277.9065517241</v>
      </c>
      <c r="I1124" s="151">
        <f t="shared" si="33"/>
        <v>1.89036632090458</v>
      </c>
      <c r="J1124" s="147">
        <f t="shared" si="34"/>
        <v>2956.9065517241</v>
      </c>
      <c r="K1124" s="152"/>
      <c r="L1124" s="152"/>
    </row>
    <row r="1125" ht="16.15" customHeight="1" spans="1:12">
      <c r="A1125" s="142" t="s">
        <v>4780</v>
      </c>
      <c r="B1125" s="142">
        <v>312</v>
      </c>
      <c r="C1125" s="142" t="s">
        <v>4368</v>
      </c>
      <c r="D1125" s="142" t="s">
        <v>4785</v>
      </c>
      <c r="E1125" s="142" t="s">
        <v>4782</v>
      </c>
      <c r="F1125" s="147">
        <v>16605</v>
      </c>
      <c r="G1125" s="147"/>
      <c r="H1125" s="147">
        <v>0</v>
      </c>
      <c r="I1125" s="151">
        <f t="shared" si="33"/>
        <v>0</v>
      </c>
      <c r="J1125" s="147">
        <f t="shared" si="34"/>
        <v>-16605</v>
      </c>
      <c r="K1125" s="152"/>
      <c r="L1125" s="152"/>
    </row>
    <row r="1126" ht="16.15" customHeight="1" spans="1:12">
      <c r="A1126" s="142" t="s">
        <v>4780</v>
      </c>
      <c r="B1126" s="142">
        <v>313</v>
      </c>
      <c r="C1126" s="142" t="s">
        <v>4371</v>
      </c>
      <c r="D1126" s="142" t="s">
        <v>4785</v>
      </c>
      <c r="E1126" s="142" t="s">
        <v>4782</v>
      </c>
      <c r="F1126" s="147">
        <v>16605</v>
      </c>
      <c r="G1126" s="147"/>
      <c r="H1126" s="147">
        <v>0</v>
      </c>
      <c r="I1126" s="151">
        <f t="shared" si="33"/>
        <v>0</v>
      </c>
      <c r="J1126" s="147">
        <f t="shared" si="34"/>
        <v>-16605</v>
      </c>
      <c r="K1126" s="152"/>
      <c r="L1126" s="152"/>
    </row>
    <row r="1127" ht="16.15" customHeight="1" spans="1:12">
      <c r="A1127" s="142" t="s">
        <v>4780</v>
      </c>
      <c r="B1127" s="142">
        <v>314</v>
      </c>
      <c r="C1127" s="142" t="s">
        <v>2068</v>
      </c>
      <c r="D1127" s="142" t="s">
        <v>4785</v>
      </c>
      <c r="E1127" s="142" t="s">
        <v>4782</v>
      </c>
      <c r="F1127" s="147">
        <v>16605</v>
      </c>
      <c r="G1127" s="147"/>
      <c r="H1127" s="147">
        <v>0</v>
      </c>
      <c r="I1127" s="151">
        <f t="shared" si="33"/>
        <v>0</v>
      </c>
      <c r="J1127" s="147">
        <f t="shared" si="34"/>
        <v>-16605</v>
      </c>
      <c r="K1127" s="152"/>
      <c r="L1127" s="152"/>
    </row>
    <row r="1128" ht="16.15" customHeight="1" spans="1:12">
      <c r="A1128" s="142" t="s">
        <v>4780</v>
      </c>
      <c r="B1128" s="142">
        <v>315</v>
      </c>
      <c r="C1128" s="142" t="s">
        <v>2067</v>
      </c>
      <c r="D1128" s="142" t="s">
        <v>4785</v>
      </c>
      <c r="E1128" s="142" t="s">
        <v>4782</v>
      </c>
      <c r="F1128" s="147">
        <v>16605</v>
      </c>
      <c r="G1128" s="147"/>
      <c r="H1128" s="147">
        <v>0</v>
      </c>
      <c r="I1128" s="151">
        <f t="shared" si="33"/>
        <v>0</v>
      </c>
      <c r="J1128" s="147">
        <f t="shared" si="34"/>
        <v>-16605</v>
      </c>
      <c r="K1128" s="152"/>
      <c r="L1128" s="152"/>
    </row>
    <row r="1129" ht="16.15" customHeight="1" spans="1:12">
      <c r="A1129" s="142" t="s">
        <v>4780</v>
      </c>
      <c r="B1129" s="142">
        <v>316</v>
      </c>
      <c r="C1129" s="142" t="s">
        <v>3945</v>
      </c>
      <c r="D1129" s="142" t="s">
        <v>4781</v>
      </c>
      <c r="E1129" s="142" t="s">
        <v>4782</v>
      </c>
      <c r="F1129" s="147">
        <v>16605</v>
      </c>
      <c r="G1129" s="147"/>
      <c r="H1129" s="147">
        <v>7847.3831896552</v>
      </c>
      <c r="I1129" s="151">
        <f t="shared" si="33"/>
        <v>0.472591580226149</v>
      </c>
      <c r="J1129" s="147">
        <f t="shared" si="34"/>
        <v>-8757.6168103448</v>
      </c>
      <c r="K1129" s="152"/>
      <c r="L1129" s="152"/>
    </row>
    <row r="1130" ht="16.15" customHeight="1" spans="1:12">
      <c r="A1130" s="142" t="s">
        <v>4780</v>
      </c>
      <c r="B1130" s="142">
        <v>317</v>
      </c>
      <c r="C1130" s="142" t="s">
        <v>3949</v>
      </c>
      <c r="D1130" s="142" t="s">
        <v>4781</v>
      </c>
      <c r="E1130" s="142" t="s">
        <v>4782</v>
      </c>
      <c r="F1130" s="147">
        <v>16605</v>
      </c>
      <c r="G1130" s="147"/>
      <c r="H1130" s="147">
        <v>6277.9065517241</v>
      </c>
      <c r="I1130" s="151">
        <f t="shared" si="33"/>
        <v>0.378073264180915</v>
      </c>
      <c r="J1130" s="147">
        <f t="shared" si="34"/>
        <v>-10327.0934482759</v>
      </c>
      <c r="K1130" s="152"/>
      <c r="L1130" s="152"/>
    </row>
    <row r="1131" ht="16.15" customHeight="1" spans="1:12">
      <c r="A1131" s="142" t="s">
        <v>4780</v>
      </c>
      <c r="B1131" s="142">
        <v>318</v>
      </c>
      <c r="C1131" s="142" t="s">
        <v>4213</v>
      </c>
      <c r="D1131" s="142" t="s">
        <v>4781</v>
      </c>
      <c r="E1131" s="142" t="s">
        <v>4782</v>
      </c>
      <c r="F1131" s="147">
        <v>16605</v>
      </c>
      <c r="G1131" s="147"/>
      <c r="H1131" s="147">
        <v>12555.8131034482</v>
      </c>
      <c r="I1131" s="151">
        <f t="shared" si="33"/>
        <v>0.756146528361831</v>
      </c>
      <c r="J1131" s="147">
        <f t="shared" si="34"/>
        <v>-4049.1868965518</v>
      </c>
      <c r="K1131" s="152"/>
      <c r="L1131" s="152"/>
    </row>
    <row r="1132" ht="16.15" customHeight="1" spans="1:12">
      <c r="A1132" s="142" t="s">
        <v>4780</v>
      </c>
      <c r="B1132" s="142">
        <v>319</v>
      </c>
      <c r="C1132" s="142" t="s">
        <v>4732</v>
      </c>
      <c r="D1132" s="142" t="s">
        <v>4785</v>
      </c>
      <c r="E1132" s="142" t="s">
        <v>4782</v>
      </c>
      <c r="F1132" s="147">
        <v>16605</v>
      </c>
      <c r="G1132" s="147"/>
      <c r="H1132" s="147">
        <v>0</v>
      </c>
      <c r="I1132" s="151">
        <f t="shared" si="33"/>
        <v>0</v>
      </c>
      <c r="J1132" s="147">
        <f t="shared" si="34"/>
        <v>-16605</v>
      </c>
      <c r="K1132" s="152"/>
      <c r="L1132" s="152"/>
    </row>
    <row r="1133" ht="16.15" customHeight="1" spans="1:12">
      <c r="A1133" s="142" t="s">
        <v>4780</v>
      </c>
      <c r="B1133" s="142">
        <v>320</v>
      </c>
      <c r="C1133" s="142" t="s">
        <v>4733</v>
      </c>
      <c r="D1133" s="142" t="s">
        <v>4785</v>
      </c>
      <c r="E1133" s="142" t="s">
        <v>4782</v>
      </c>
      <c r="F1133" s="147">
        <v>16605</v>
      </c>
      <c r="G1133" s="147"/>
      <c r="H1133" s="147">
        <v>0</v>
      </c>
      <c r="I1133" s="151">
        <f t="shared" si="33"/>
        <v>0</v>
      </c>
      <c r="J1133" s="147">
        <f t="shared" si="34"/>
        <v>-16605</v>
      </c>
      <c r="K1133" s="152"/>
      <c r="L1133" s="152"/>
    </row>
    <row r="1134" ht="16.15" customHeight="1" spans="1:12">
      <c r="A1134" s="142" t="s">
        <v>4780</v>
      </c>
      <c r="B1134" s="142">
        <v>321</v>
      </c>
      <c r="C1134" s="142" t="s">
        <v>4734</v>
      </c>
      <c r="D1134" s="142" t="s">
        <v>4785</v>
      </c>
      <c r="E1134" s="142" t="s">
        <v>4782</v>
      </c>
      <c r="F1134" s="147">
        <v>16605</v>
      </c>
      <c r="G1134" s="147"/>
      <c r="H1134" s="147">
        <v>0</v>
      </c>
      <c r="I1134" s="151">
        <f t="shared" si="33"/>
        <v>0</v>
      </c>
      <c r="J1134" s="147">
        <f t="shared" si="34"/>
        <v>-16605</v>
      </c>
      <c r="K1134" s="152"/>
      <c r="L1134" s="152"/>
    </row>
    <row r="1135" ht="16.15" customHeight="1" spans="1:12">
      <c r="A1135" s="142" t="s">
        <v>4780</v>
      </c>
      <c r="B1135" s="142">
        <v>322</v>
      </c>
      <c r="C1135" s="142" t="s">
        <v>4732</v>
      </c>
      <c r="D1135" s="142" t="s">
        <v>4785</v>
      </c>
      <c r="E1135" s="142" t="s">
        <v>4782</v>
      </c>
      <c r="F1135" s="147">
        <v>16605</v>
      </c>
      <c r="G1135" s="147"/>
      <c r="H1135" s="147">
        <v>0</v>
      </c>
      <c r="I1135" s="151">
        <f t="shared" ref="I1135:I1198" si="35">IF(F1135=0,H1135/G1135,H1135/F1135)</f>
        <v>0</v>
      </c>
      <c r="J1135" s="147">
        <f t="shared" ref="J1135:J1198" si="36">H1135-F1135</f>
        <v>-16605</v>
      </c>
      <c r="K1135" s="152"/>
      <c r="L1135" s="152"/>
    </row>
    <row r="1136" ht="16.15" customHeight="1" spans="1:12">
      <c r="A1136" s="142" t="s">
        <v>4780</v>
      </c>
      <c r="B1136" s="142">
        <v>323</v>
      </c>
      <c r="C1136" s="142" t="s">
        <v>4736</v>
      </c>
      <c r="D1136" s="142" t="s">
        <v>4785</v>
      </c>
      <c r="E1136" s="142" t="s">
        <v>4782</v>
      </c>
      <c r="F1136" s="147">
        <v>16605</v>
      </c>
      <c r="G1136" s="147"/>
      <c r="H1136" s="147">
        <v>0</v>
      </c>
      <c r="I1136" s="151">
        <f t="shared" si="35"/>
        <v>0</v>
      </c>
      <c r="J1136" s="147">
        <f t="shared" si="36"/>
        <v>-16605</v>
      </c>
      <c r="K1136" s="152"/>
      <c r="L1136" s="152"/>
    </row>
    <row r="1137" ht="16.15" customHeight="1" spans="1:12">
      <c r="A1137" s="142" t="s">
        <v>4780</v>
      </c>
      <c r="B1137" s="142">
        <v>324</v>
      </c>
      <c r="C1137" s="142" t="s">
        <v>4046</v>
      </c>
      <c r="D1137" s="142" t="s">
        <v>4785</v>
      </c>
      <c r="E1137" s="142" t="s">
        <v>4782</v>
      </c>
      <c r="F1137" s="147">
        <v>16605</v>
      </c>
      <c r="G1137" s="147"/>
      <c r="H1137" s="147">
        <v>0</v>
      </c>
      <c r="I1137" s="151">
        <f t="shared" si="35"/>
        <v>0</v>
      </c>
      <c r="J1137" s="147">
        <f t="shared" si="36"/>
        <v>-16605</v>
      </c>
      <c r="K1137" s="152"/>
      <c r="L1137" s="152"/>
    </row>
    <row r="1138" ht="16.15" customHeight="1" spans="1:12">
      <c r="A1138" s="142" t="s">
        <v>4780</v>
      </c>
      <c r="B1138" s="142">
        <v>325</v>
      </c>
      <c r="C1138" s="142" t="s">
        <v>4737</v>
      </c>
      <c r="D1138" s="142" t="s">
        <v>4785</v>
      </c>
      <c r="E1138" s="142" t="s">
        <v>4782</v>
      </c>
      <c r="F1138" s="147">
        <v>16605</v>
      </c>
      <c r="G1138" s="147"/>
      <c r="H1138" s="147">
        <v>0</v>
      </c>
      <c r="I1138" s="151">
        <f t="shared" si="35"/>
        <v>0</v>
      </c>
      <c r="J1138" s="147">
        <f t="shared" si="36"/>
        <v>-16605</v>
      </c>
      <c r="K1138" s="152"/>
      <c r="L1138" s="152"/>
    </row>
    <row r="1139" ht="16.15" customHeight="1" spans="1:12">
      <c r="A1139" s="142" t="s">
        <v>4780</v>
      </c>
      <c r="B1139" s="142">
        <v>326</v>
      </c>
      <c r="C1139" s="142" t="s">
        <v>910</v>
      </c>
      <c r="D1139" s="142" t="s">
        <v>4781</v>
      </c>
      <c r="E1139" s="142" t="s">
        <v>4782</v>
      </c>
      <c r="F1139" s="147">
        <v>16605</v>
      </c>
      <c r="G1139" s="147"/>
      <c r="H1139" s="147">
        <v>15694.7663793103</v>
      </c>
      <c r="I1139" s="151">
        <f t="shared" si="35"/>
        <v>0.945183160452291</v>
      </c>
      <c r="J1139" s="147">
        <f t="shared" si="36"/>
        <v>-910.2336206897</v>
      </c>
      <c r="K1139" s="152"/>
      <c r="L1139" s="152"/>
    </row>
    <row r="1140" ht="16.15" customHeight="1" spans="1:12">
      <c r="A1140" s="142" t="s">
        <v>4780</v>
      </c>
      <c r="B1140" s="142">
        <v>327</v>
      </c>
      <c r="C1140" s="142" t="s">
        <v>906</v>
      </c>
      <c r="D1140" s="142" t="s">
        <v>4785</v>
      </c>
      <c r="E1140" s="142" t="s">
        <v>4782</v>
      </c>
      <c r="F1140" s="147">
        <v>16605</v>
      </c>
      <c r="G1140" s="147"/>
      <c r="H1140" s="147">
        <v>0</v>
      </c>
      <c r="I1140" s="151">
        <f t="shared" si="35"/>
        <v>0</v>
      </c>
      <c r="J1140" s="147">
        <f t="shared" si="36"/>
        <v>-16605</v>
      </c>
      <c r="K1140" s="152"/>
      <c r="L1140" s="152"/>
    </row>
    <row r="1141" ht="16.15" customHeight="1" spans="1:12">
      <c r="A1141" s="142" t="s">
        <v>4780</v>
      </c>
      <c r="B1141" s="142">
        <v>328</v>
      </c>
      <c r="C1141" s="142" t="s">
        <v>4157</v>
      </c>
      <c r="D1141" s="142" t="s">
        <v>4781</v>
      </c>
      <c r="E1141" s="142" t="s">
        <v>4782</v>
      </c>
      <c r="F1141" s="147">
        <v>16605</v>
      </c>
      <c r="G1141" s="147"/>
      <c r="H1141" s="147">
        <v>12555.8131034482</v>
      </c>
      <c r="I1141" s="151">
        <f t="shared" si="35"/>
        <v>0.756146528361831</v>
      </c>
      <c r="J1141" s="147">
        <f t="shared" si="36"/>
        <v>-4049.1868965518</v>
      </c>
      <c r="K1141" s="152"/>
      <c r="L1141" s="152"/>
    </row>
    <row r="1142" ht="16.15" customHeight="1" spans="1:12">
      <c r="A1142" s="142" t="s">
        <v>4780</v>
      </c>
      <c r="B1142" s="142">
        <v>329</v>
      </c>
      <c r="C1142" s="142" t="s">
        <v>4738</v>
      </c>
      <c r="D1142" s="142" t="s">
        <v>4785</v>
      </c>
      <c r="E1142" s="142" t="s">
        <v>4782</v>
      </c>
      <c r="F1142" s="147">
        <v>16605</v>
      </c>
      <c r="G1142" s="147"/>
      <c r="H1142" s="147">
        <v>0</v>
      </c>
      <c r="I1142" s="151">
        <f t="shared" si="35"/>
        <v>0</v>
      </c>
      <c r="J1142" s="147">
        <f t="shared" si="36"/>
        <v>-16605</v>
      </c>
      <c r="K1142" s="152"/>
      <c r="L1142" s="152"/>
    </row>
    <row r="1143" ht="16.15" customHeight="1" spans="1:12">
      <c r="A1143" s="142" t="s">
        <v>4780</v>
      </c>
      <c r="B1143" s="142">
        <v>330</v>
      </c>
      <c r="C1143" s="142" t="s">
        <v>3844</v>
      </c>
      <c r="D1143" s="142" t="s">
        <v>4781</v>
      </c>
      <c r="E1143" s="142" t="s">
        <v>4782</v>
      </c>
      <c r="F1143" s="147">
        <v>16605</v>
      </c>
      <c r="G1143" s="147"/>
      <c r="H1143" s="147">
        <v>26681.1028448275</v>
      </c>
      <c r="I1143" s="151">
        <f t="shared" si="35"/>
        <v>1.60681137276889</v>
      </c>
      <c r="J1143" s="147">
        <f t="shared" si="36"/>
        <v>10076.1028448275</v>
      </c>
      <c r="K1143" s="152"/>
      <c r="L1143" s="152"/>
    </row>
    <row r="1144" ht="16.15" customHeight="1" spans="1:12">
      <c r="A1144" s="142" t="s">
        <v>4780</v>
      </c>
      <c r="B1144" s="142">
        <v>331</v>
      </c>
      <c r="C1144" s="142" t="s">
        <v>4739</v>
      </c>
      <c r="D1144" s="142" t="s">
        <v>4785</v>
      </c>
      <c r="E1144" s="142" t="s">
        <v>4782</v>
      </c>
      <c r="F1144" s="147">
        <v>16605</v>
      </c>
      <c r="G1144" s="147"/>
      <c r="H1144" s="147">
        <v>0</v>
      </c>
      <c r="I1144" s="151">
        <f t="shared" si="35"/>
        <v>0</v>
      </c>
      <c r="J1144" s="147">
        <f t="shared" si="36"/>
        <v>-16605</v>
      </c>
      <c r="K1144" s="152"/>
      <c r="L1144" s="152"/>
    </row>
    <row r="1145" ht="16.15" customHeight="1" spans="1:12">
      <c r="A1145" s="142" t="s">
        <v>4780</v>
      </c>
      <c r="B1145" s="142">
        <v>332</v>
      </c>
      <c r="C1145" s="142" t="s">
        <v>3894</v>
      </c>
      <c r="D1145" s="142" t="s">
        <v>4785</v>
      </c>
      <c r="E1145" s="142" t="s">
        <v>4782</v>
      </c>
      <c r="F1145" s="147">
        <v>16605</v>
      </c>
      <c r="G1145" s="147"/>
      <c r="H1145" s="147">
        <v>0</v>
      </c>
      <c r="I1145" s="151">
        <f t="shared" si="35"/>
        <v>0</v>
      </c>
      <c r="J1145" s="147">
        <f t="shared" si="36"/>
        <v>-16605</v>
      </c>
      <c r="K1145" s="152"/>
      <c r="L1145" s="152"/>
    </row>
    <row r="1146" ht="16.15" customHeight="1" spans="1:12">
      <c r="A1146" s="142" t="s">
        <v>4780</v>
      </c>
      <c r="B1146" s="142">
        <v>333</v>
      </c>
      <c r="C1146" s="142" t="s">
        <v>3015</v>
      </c>
      <c r="D1146" s="142" t="s">
        <v>4785</v>
      </c>
      <c r="E1146" s="142" t="s">
        <v>4782</v>
      </c>
      <c r="F1146" s="147">
        <v>16605</v>
      </c>
      <c r="G1146" s="147"/>
      <c r="H1146" s="147">
        <v>0</v>
      </c>
      <c r="I1146" s="151">
        <f t="shared" si="35"/>
        <v>0</v>
      </c>
      <c r="J1146" s="147">
        <f t="shared" si="36"/>
        <v>-16605</v>
      </c>
      <c r="K1146" s="152"/>
      <c r="L1146" s="152"/>
    </row>
    <row r="1147" ht="16.15" customHeight="1" spans="1:12">
      <c r="A1147" s="142" t="s">
        <v>4780</v>
      </c>
      <c r="B1147" s="142">
        <v>334</v>
      </c>
      <c r="C1147" s="142" t="s">
        <v>4740</v>
      </c>
      <c r="D1147" s="142" t="s">
        <v>4785</v>
      </c>
      <c r="E1147" s="142" t="s">
        <v>4782</v>
      </c>
      <c r="F1147" s="147">
        <v>16605</v>
      </c>
      <c r="G1147" s="147"/>
      <c r="H1147" s="147">
        <v>0</v>
      </c>
      <c r="I1147" s="151">
        <f t="shared" si="35"/>
        <v>0</v>
      </c>
      <c r="J1147" s="147">
        <f t="shared" si="36"/>
        <v>-16605</v>
      </c>
      <c r="K1147" s="152"/>
      <c r="L1147" s="152"/>
    </row>
    <row r="1148" ht="16.15" customHeight="1" spans="1:12">
      <c r="A1148" s="142" t="s">
        <v>4780</v>
      </c>
      <c r="B1148" s="142">
        <v>335</v>
      </c>
      <c r="C1148" s="142" t="s">
        <v>4117</v>
      </c>
      <c r="D1148" s="142" t="s">
        <v>4781</v>
      </c>
      <c r="E1148" s="142" t="s">
        <v>4782</v>
      </c>
      <c r="F1148" s="147">
        <v>16605</v>
      </c>
      <c r="G1148" s="147"/>
      <c r="H1148" s="147">
        <v>0</v>
      </c>
      <c r="I1148" s="151">
        <f t="shared" si="35"/>
        <v>0</v>
      </c>
      <c r="J1148" s="147">
        <f t="shared" si="36"/>
        <v>-16605</v>
      </c>
      <c r="K1148" s="152"/>
      <c r="L1148" s="152"/>
    </row>
    <row r="1149" ht="16.15" customHeight="1" spans="1:12">
      <c r="A1149" s="142" t="s">
        <v>4780</v>
      </c>
      <c r="B1149" s="142">
        <v>336</v>
      </c>
      <c r="C1149" s="142" t="s">
        <v>4741</v>
      </c>
      <c r="D1149" s="142" t="s">
        <v>4785</v>
      </c>
      <c r="E1149" s="142" t="s">
        <v>4782</v>
      </c>
      <c r="F1149" s="147">
        <v>16605</v>
      </c>
      <c r="G1149" s="147"/>
      <c r="H1149" s="147">
        <v>0</v>
      </c>
      <c r="I1149" s="151">
        <f t="shared" si="35"/>
        <v>0</v>
      </c>
      <c r="J1149" s="147">
        <f t="shared" si="36"/>
        <v>-16605</v>
      </c>
      <c r="K1149" s="152"/>
      <c r="L1149" s="152"/>
    </row>
    <row r="1150" ht="16.15" customHeight="1" spans="1:12">
      <c r="A1150" s="142" t="s">
        <v>4780</v>
      </c>
      <c r="B1150" s="142">
        <v>337</v>
      </c>
      <c r="C1150" s="142" t="s">
        <v>4742</v>
      </c>
      <c r="D1150" s="142" t="s">
        <v>4785</v>
      </c>
      <c r="E1150" s="142" t="s">
        <v>4782</v>
      </c>
      <c r="F1150" s="147">
        <v>16605</v>
      </c>
      <c r="G1150" s="147"/>
      <c r="H1150" s="147">
        <v>0</v>
      </c>
      <c r="I1150" s="151">
        <f t="shared" si="35"/>
        <v>0</v>
      </c>
      <c r="J1150" s="147">
        <f t="shared" si="36"/>
        <v>-16605</v>
      </c>
      <c r="K1150" s="152"/>
      <c r="L1150" s="152"/>
    </row>
    <row r="1151" ht="16.15" customHeight="1" spans="1:12">
      <c r="A1151" s="142" t="s">
        <v>4780</v>
      </c>
      <c r="B1151" s="142">
        <v>338</v>
      </c>
      <c r="C1151" s="142" t="s">
        <v>4147</v>
      </c>
      <c r="D1151" s="142" t="s">
        <v>4781</v>
      </c>
      <c r="E1151" s="142" t="s">
        <v>4782</v>
      </c>
      <c r="F1151" s="147">
        <v>16605</v>
      </c>
      <c r="G1151" s="147"/>
      <c r="H1151" s="147">
        <v>12555.8131034482</v>
      </c>
      <c r="I1151" s="151">
        <f t="shared" si="35"/>
        <v>0.756146528361831</v>
      </c>
      <c r="J1151" s="147">
        <f t="shared" si="36"/>
        <v>-4049.1868965518</v>
      </c>
      <c r="K1151" s="152"/>
      <c r="L1151" s="152"/>
    </row>
    <row r="1152" ht="16.15" customHeight="1" spans="1:12">
      <c r="A1152" s="142" t="s">
        <v>4780</v>
      </c>
      <c r="B1152" s="142">
        <v>339</v>
      </c>
      <c r="C1152" s="142" t="s">
        <v>4743</v>
      </c>
      <c r="D1152" s="142" t="s">
        <v>4785</v>
      </c>
      <c r="E1152" s="142" t="s">
        <v>4782</v>
      </c>
      <c r="F1152" s="147">
        <v>16605</v>
      </c>
      <c r="G1152" s="147"/>
      <c r="H1152" s="147">
        <v>0</v>
      </c>
      <c r="I1152" s="151">
        <f t="shared" si="35"/>
        <v>0</v>
      </c>
      <c r="J1152" s="147">
        <f t="shared" si="36"/>
        <v>-16605</v>
      </c>
      <c r="K1152" s="152"/>
      <c r="L1152" s="152"/>
    </row>
    <row r="1153" ht="16.15" customHeight="1" spans="1:12">
      <c r="A1153" s="142" t="s">
        <v>4780</v>
      </c>
      <c r="B1153" s="142">
        <v>340</v>
      </c>
      <c r="C1153" s="142" t="s">
        <v>4250</v>
      </c>
      <c r="D1153" s="142" t="s">
        <v>4781</v>
      </c>
      <c r="E1153" s="142" t="s">
        <v>4782</v>
      </c>
      <c r="F1153" s="147">
        <v>16605</v>
      </c>
      <c r="G1153" s="147"/>
      <c r="H1153" s="147">
        <v>12555.8131034482</v>
      </c>
      <c r="I1153" s="151">
        <f t="shared" si="35"/>
        <v>0.756146528361831</v>
      </c>
      <c r="J1153" s="147">
        <f t="shared" si="36"/>
        <v>-4049.1868965518</v>
      </c>
      <c r="K1153" s="152"/>
      <c r="L1153" s="152"/>
    </row>
    <row r="1154" ht="16.15" customHeight="1" spans="1:12">
      <c r="A1154" s="142" t="s">
        <v>4780</v>
      </c>
      <c r="B1154" s="142">
        <v>341</v>
      </c>
      <c r="C1154" s="142" t="s">
        <v>3865</v>
      </c>
      <c r="D1154" s="142" t="s">
        <v>4781</v>
      </c>
      <c r="E1154" s="142" t="s">
        <v>4782</v>
      </c>
      <c r="F1154" s="147">
        <v>16605</v>
      </c>
      <c r="G1154" s="147"/>
      <c r="H1154" s="147">
        <v>6277.9065517241</v>
      </c>
      <c r="I1154" s="151">
        <f t="shared" si="35"/>
        <v>0.378073264180915</v>
      </c>
      <c r="J1154" s="147">
        <f t="shared" si="36"/>
        <v>-10327.0934482759</v>
      </c>
      <c r="K1154" s="152"/>
      <c r="L1154" s="152"/>
    </row>
    <row r="1155" ht="16.15" customHeight="1" spans="1:12">
      <c r="A1155" s="142" t="s">
        <v>4780</v>
      </c>
      <c r="B1155" s="142">
        <v>342</v>
      </c>
      <c r="C1155" s="142" t="s">
        <v>4739</v>
      </c>
      <c r="D1155" s="142" t="s">
        <v>4785</v>
      </c>
      <c r="E1155" s="142" t="s">
        <v>4782</v>
      </c>
      <c r="F1155" s="147">
        <v>16605</v>
      </c>
      <c r="G1155" s="147"/>
      <c r="H1155" s="147">
        <v>0</v>
      </c>
      <c r="I1155" s="151">
        <f t="shared" si="35"/>
        <v>0</v>
      </c>
      <c r="J1155" s="147">
        <f t="shared" si="36"/>
        <v>-16605</v>
      </c>
      <c r="K1155" s="152"/>
      <c r="L1155" s="152"/>
    </row>
    <row r="1156" ht="16.15" customHeight="1" spans="1:12">
      <c r="A1156" s="142" t="s">
        <v>4780</v>
      </c>
      <c r="B1156" s="142">
        <v>343</v>
      </c>
      <c r="C1156" s="142" t="s">
        <v>4745</v>
      </c>
      <c r="D1156" s="142" t="s">
        <v>4785</v>
      </c>
      <c r="E1156" s="142" t="s">
        <v>4782</v>
      </c>
      <c r="F1156" s="147">
        <v>16605</v>
      </c>
      <c r="G1156" s="147"/>
      <c r="H1156" s="147">
        <v>0</v>
      </c>
      <c r="I1156" s="151">
        <f t="shared" si="35"/>
        <v>0</v>
      </c>
      <c r="J1156" s="147">
        <f t="shared" si="36"/>
        <v>-16605</v>
      </c>
      <c r="K1156" s="152"/>
      <c r="L1156" s="152"/>
    </row>
    <row r="1157" ht="16.15" customHeight="1" spans="1:12">
      <c r="A1157" s="142" t="s">
        <v>4780</v>
      </c>
      <c r="B1157" s="142">
        <v>344</v>
      </c>
      <c r="C1157" s="142" t="s">
        <v>4745</v>
      </c>
      <c r="D1157" s="142" t="s">
        <v>4785</v>
      </c>
      <c r="E1157" s="142" t="s">
        <v>4782</v>
      </c>
      <c r="F1157" s="147">
        <v>16605</v>
      </c>
      <c r="G1157" s="147"/>
      <c r="H1157" s="147">
        <v>0</v>
      </c>
      <c r="I1157" s="151">
        <f t="shared" si="35"/>
        <v>0</v>
      </c>
      <c r="J1157" s="147">
        <f t="shared" si="36"/>
        <v>-16605</v>
      </c>
      <c r="K1157" s="152"/>
      <c r="L1157" s="152"/>
    </row>
    <row r="1158" ht="16.15" customHeight="1" spans="1:12">
      <c r="A1158" s="142" t="s">
        <v>4780</v>
      </c>
      <c r="B1158" s="142">
        <v>345</v>
      </c>
      <c r="C1158" s="142" t="s">
        <v>4747</v>
      </c>
      <c r="D1158" s="142" t="s">
        <v>4785</v>
      </c>
      <c r="E1158" s="142" t="s">
        <v>4782</v>
      </c>
      <c r="F1158" s="147">
        <v>16605</v>
      </c>
      <c r="G1158" s="147"/>
      <c r="H1158" s="147">
        <v>0</v>
      </c>
      <c r="I1158" s="151">
        <f t="shared" si="35"/>
        <v>0</v>
      </c>
      <c r="J1158" s="147">
        <f t="shared" si="36"/>
        <v>-16605</v>
      </c>
      <c r="K1158" s="152"/>
      <c r="L1158" s="152"/>
    </row>
    <row r="1159" ht="16.15" customHeight="1" spans="1:12">
      <c r="A1159" s="142" t="s">
        <v>4780</v>
      </c>
      <c r="B1159" s="142">
        <v>346</v>
      </c>
      <c r="C1159" s="142" t="s">
        <v>4748</v>
      </c>
      <c r="D1159" s="142" t="s">
        <v>4785</v>
      </c>
      <c r="E1159" s="142" t="s">
        <v>4782</v>
      </c>
      <c r="F1159" s="147">
        <v>16605</v>
      </c>
      <c r="G1159" s="147"/>
      <c r="H1159" s="147">
        <v>0</v>
      </c>
      <c r="I1159" s="151">
        <f t="shared" si="35"/>
        <v>0</v>
      </c>
      <c r="J1159" s="147">
        <f t="shared" si="36"/>
        <v>-16605</v>
      </c>
      <c r="K1159" s="152"/>
      <c r="L1159" s="152"/>
    </row>
    <row r="1160" ht="16.15" customHeight="1" spans="1:12">
      <c r="A1160" s="142" t="s">
        <v>4780</v>
      </c>
      <c r="B1160" s="142">
        <v>347</v>
      </c>
      <c r="C1160" s="142" t="s">
        <v>4750</v>
      </c>
      <c r="D1160" s="142" t="s">
        <v>4785</v>
      </c>
      <c r="E1160" s="142" t="s">
        <v>4782</v>
      </c>
      <c r="F1160" s="147">
        <v>16605</v>
      </c>
      <c r="G1160" s="147"/>
      <c r="H1160" s="147">
        <v>0</v>
      </c>
      <c r="I1160" s="151">
        <f t="shared" si="35"/>
        <v>0</v>
      </c>
      <c r="J1160" s="147">
        <f t="shared" si="36"/>
        <v>-16605</v>
      </c>
      <c r="K1160" s="152"/>
      <c r="L1160" s="152"/>
    </row>
    <row r="1161" ht="16.15" customHeight="1" spans="1:12">
      <c r="A1161" s="142" t="s">
        <v>4780</v>
      </c>
      <c r="B1161" s="142">
        <v>348</v>
      </c>
      <c r="C1161" s="142" t="s">
        <v>4751</v>
      </c>
      <c r="D1161" s="142" t="s">
        <v>4785</v>
      </c>
      <c r="E1161" s="142" t="s">
        <v>4782</v>
      </c>
      <c r="F1161" s="147">
        <v>16605</v>
      </c>
      <c r="G1161" s="147"/>
      <c r="H1161" s="147">
        <v>0</v>
      </c>
      <c r="I1161" s="151">
        <f t="shared" si="35"/>
        <v>0</v>
      </c>
      <c r="J1161" s="147">
        <f t="shared" si="36"/>
        <v>-16605</v>
      </c>
      <c r="K1161" s="152"/>
      <c r="L1161" s="152"/>
    </row>
    <row r="1162" ht="16.15" customHeight="1" spans="1:12">
      <c r="A1162" s="142" t="s">
        <v>4780</v>
      </c>
      <c r="B1162" s="142">
        <v>349</v>
      </c>
      <c r="C1162" s="142" t="s">
        <v>4752</v>
      </c>
      <c r="D1162" s="142" t="s">
        <v>4785</v>
      </c>
      <c r="E1162" s="142" t="s">
        <v>4782</v>
      </c>
      <c r="F1162" s="147">
        <v>16605</v>
      </c>
      <c r="G1162" s="147"/>
      <c r="H1162" s="147">
        <v>0</v>
      </c>
      <c r="I1162" s="151">
        <f t="shared" si="35"/>
        <v>0</v>
      </c>
      <c r="J1162" s="147">
        <f t="shared" si="36"/>
        <v>-16605</v>
      </c>
      <c r="K1162" s="152"/>
      <c r="L1162" s="152"/>
    </row>
    <row r="1163" ht="16.15" customHeight="1" spans="1:12">
      <c r="A1163" s="142" t="s">
        <v>4780</v>
      </c>
      <c r="B1163" s="142">
        <v>350</v>
      </c>
      <c r="C1163" s="142" t="s">
        <v>4754</v>
      </c>
      <c r="D1163" s="142" t="s">
        <v>4785</v>
      </c>
      <c r="E1163" s="142" t="s">
        <v>4782</v>
      </c>
      <c r="F1163" s="147">
        <v>16605</v>
      </c>
      <c r="G1163" s="147"/>
      <c r="H1163" s="147">
        <v>0</v>
      </c>
      <c r="I1163" s="151">
        <f t="shared" si="35"/>
        <v>0</v>
      </c>
      <c r="J1163" s="147">
        <f t="shared" si="36"/>
        <v>-16605</v>
      </c>
      <c r="K1163" s="152"/>
      <c r="L1163" s="152"/>
    </row>
    <row r="1164" ht="16.15" customHeight="1" spans="1:12">
      <c r="A1164" s="142" t="s">
        <v>4780</v>
      </c>
      <c r="B1164" s="142">
        <v>351</v>
      </c>
      <c r="C1164" s="142" t="s">
        <v>4756</v>
      </c>
      <c r="D1164" s="142" t="s">
        <v>4785</v>
      </c>
      <c r="E1164" s="142" t="s">
        <v>4782</v>
      </c>
      <c r="F1164" s="147">
        <v>16605</v>
      </c>
      <c r="G1164" s="147"/>
      <c r="H1164" s="147">
        <v>0</v>
      </c>
      <c r="I1164" s="151">
        <f t="shared" si="35"/>
        <v>0</v>
      </c>
      <c r="J1164" s="147">
        <f t="shared" si="36"/>
        <v>-16605</v>
      </c>
      <c r="K1164" s="152"/>
      <c r="L1164" s="152"/>
    </row>
    <row r="1165" ht="16.15" customHeight="1" spans="1:12">
      <c r="A1165" s="142" t="s">
        <v>4780</v>
      </c>
      <c r="B1165" s="142">
        <v>352</v>
      </c>
      <c r="C1165" s="142" t="s">
        <v>4757</v>
      </c>
      <c r="D1165" s="142" t="s">
        <v>4785</v>
      </c>
      <c r="E1165" s="142" t="s">
        <v>4782</v>
      </c>
      <c r="F1165" s="147">
        <v>16605</v>
      </c>
      <c r="G1165" s="147"/>
      <c r="H1165" s="147">
        <v>0</v>
      </c>
      <c r="I1165" s="151">
        <f t="shared" si="35"/>
        <v>0</v>
      </c>
      <c r="J1165" s="147">
        <f t="shared" si="36"/>
        <v>-16605</v>
      </c>
      <c r="K1165" s="152"/>
      <c r="L1165" s="152"/>
    </row>
    <row r="1166" ht="16.15" customHeight="1" spans="1:12">
      <c r="A1166" s="142" t="s">
        <v>4780</v>
      </c>
      <c r="B1166" s="142">
        <v>353</v>
      </c>
      <c r="C1166" s="142" t="s">
        <v>4758</v>
      </c>
      <c r="D1166" s="142" t="s">
        <v>4785</v>
      </c>
      <c r="E1166" s="142" t="s">
        <v>4782</v>
      </c>
      <c r="F1166" s="147">
        <v>16605</v>
      </c>
      <c r="G1166" s="147"/>
      <c r="H1166" s="147">
        <v>0</v>
      </c>
      <c r="I1166" s="151">
        <f t="shared" si="35"/>
        <v>0</v>
      </c>
      <c r="J1166" s="147">
        <f t="shared" si="36"/>
        <v>-16605</v>
      </c>
      <c r="K1166" s="152"/>
      <c r="L1166" s="152"/>
    </row>
    <row r="1167" s="137" customFormat="1" ht="16.15" customHeight="1" spans="1:12">
      <c r="A1167" s="157" t="s">
        <v>4780</v>
      </c>
      <c r="B1167" s="157">
        <v>354</v>
      </c>
      <c r="C1167" s="157" t="s">
        <v>3427</v>
      </c>
      <c r="D1167" s="157" t="s">
        <v>4781</v>
      </c>
      <c r="E1167" s="157" t="s">
        <v>4782</v>
      </c>
      <c r="F1167" s="158">
        <v>3321</v>
      </c>
      <c r="G1167" s="158"/>
      <c r="H1167" s="158">
        <v>0</v>
      </c>
      <c r="I1167" s="159">
        <f t="shared" si="35"/>
        <v>0</v>
      </c>
      <c r="J1167" s="158">
        <f t="shared" si="36"/>
        <v>-3321</v>
      </c>
      <c r="K1167" s="160" t="s">
        <v>4786</v>
      </c>
      <c r="L1167" s="160" t="s">
        <v>519</v>
      </c>
    </row>
    <row r="1168" s="137" customFormat="1" ht="16.15" customHeight="1" spans="1:12">
      <c r="A1168" s="157" t="s">
        <v>4780</v>
      </c>
      <c r="B1168" s="157">
        <v>355</v>
      </c>
      <c r="C1168" s="157" t="s">
        <v>3430</v>
      </c>
      <c r="D1168" s="157" t="s">
        <v>4781</v>
      </c>
      <c r="E1168" s="157" t="s">
        <v>4782</v>
      </c>
      <c r="F1168" s="158">
        <v>3321</v>
      </c>
      <c r="G1168" s="158"/>
      <c r="H1168" s="158">
        <v>0</v>
      </c>
      <c r="I1168" s="159">
        <f t="shared" si="35"/>
        <v>0</v>
      </c>
      <c r="J1168" s="158">
        <f t="shared" si="36"/>
        <v>-3321</v>
      </c>
      <c r="K1168" s="160" t="s">
        <v>4786</v>
      </c>
      <c r="L1168" s="160" t="s">
        <v>519</v>
      </c>
    </row>
    <row r="1169" s="137" customFormat="1" ht="16.15" customHeight="1" spans="1:12">
      <c r="A1169" s="157" t="s">
        <v>4780</v>
      </c>
      <c r="B1169" s="157">
        <v>356</v>
      </c>
      <c r="C1169" s="157" t="s">
        <v>3433</v>
      </c>
      <c r="D1169" s="157" t="s">
        <v>4781</v>
      </c>
      <c r="E1169" s="157" t="s">
        <v>4782</v>
      </c>
      <c r="F1169" s="158">
        <v>3321</v>
      </c>
      <c r="G1169" s="158"/>
      <c r="H1169" s="158">
        <v>0</v>
      </c>
      <c r="I1169" s="159">
        <f t="shared" si="35"/>
        <v>0</v>
      </c>
      <c r="J1169" s="158">
        <f t="shared" si="36"/>
        <v>-3321</v>
      </c>
      <c r="K1169" s="160" t="s">
        <v>4786</v>
      </c>
      <c r="L1169" s="160" t="s">
        <v>519</v>
      </c>
    </row>
    <row r="1170" s="137" customFormat="1" ht="16.15" customHeight="1" spans="1:12">
      <c r="A1170" s="157" t="s">
        <v>4780</v>
      </c>
      <c r="B1170" s="157">
        <v>357</v>
      </c>
      <c r="C1170" s="157" t="s">
        <v>3436</v>
      </c>
      <c r="D1170" s="157" t="s">
        <v>4781</v>
      </c>
      <c r="E1170" s="157" t="s">
        <v>4782</v>
      </c>
      <c r="F1170" s="158">
        <v>3321</v>
      </c>
      <c r="G1170" s="158"/>
      <c r="H1170" s="158">
        <v>0</v>
      </c>
      <c r="I1170" s="159">
        <f t="shared" si="35"/>
        <v>0</v>
      </c>
      <c r="J1170" s="158">
        <f t="shared" si="36"/>
        <v>-3321</v>
      </c>
      <c r="K1170" s="160" t="s">
        <v>4786</v>
      </c>
      <c r="L1170" s="160" t="s">
        <v>519</v>
      </c>
    </row>
    <row r="1171" s="137" customFormat="1" ht="16.15" customHeight="1" spans="1:12">
      <c r="A1171" s="157" t="s">
        <v>4780</v>
      </c>
      <c r="B1171" s="157">
        <v>358</v>
      </c>
      <c r="C1171" s="157" t="s">
        <v>3439</v>
      </c>
      <c r="D1171" s="157" t="s">
        <v>4781</v>
      </c>
      <c r="E1171" s="157" t="s">
        <v>4782</v>
      </c>
      <c r="F1171" s="158">
        <v>3321</v>
      </c>
      <c r="G1171" s="158"/>
      <c r="H1171" s="158">
        <v>0</v>
      </c>
      <c r="I1171" s="159">
        <f t="shared" si="35"/>
        <v>0</v>
      </c>
      <c r="J1171" s="158">
        <f t="shared" si="36"/>
        <v>-3321</v>
      </c>
      <c r="K1171" s="160" t="s">
        <v>4786</v>
      </c>
      <c r="L1171" s="160" t="s">
        <v>519</v>
      </c>
    </row>
    <row r="1172" ht="16.15" customHeight="1" spans="1:12">
      <c r="A1172" s="142" t="s">
        <v>4780</v>
      </c>
      <c r="B1172" s="142">
        <v>359</v>
      </c>
      <c r="C1172" s="142" t="s">
        <v>4375</v>
      </c>
      <c r="D1172" s="142" t="s">
        <v>4781</v>
      </c>
      <c r="E1172" s="142" t="s">
        <v>4782</v>
      </c>
      <c r="F1172" s="147">
        <v>33210</v>
      </c>
      <c r="G1172" s="147"/>
      <c r="H1172" s="147">
        <v>0</v>
      </c>
      <c r="I1172" s="151">
        <f t="shared" si="35"/>
        <v>0</v>
      </c>
      <c r="J1172" s="147">
        <f t="shared" si="36"/>
        <v>-33210</v>
      </c>
      <c r="K1172" s="152"/>
      <c r="L1172" s="152"/>
    </row>
    <row r="1173" ht="16.15" customHeight="1" spans="1:12">
      <c r="A1173" s="142" t="s">
        <v>4780</v>
      </c>
      <c r="B1173" s="142">
        <v>360</v>
      </c>
      <c r="C1173" s="142" t="s">
        <v>4378</v>
      </c>
      <c r="D1173" s="142" t="s">
        <v>4781</v>
      </c>
      <c r="E1173" s="142" t="s">
        <v>4782</v>
      </c>
      <c r="F1173" s="147">
        <v>33210</v>
      </c>
      <c r="G1173" s="147"/>
      <c r="H1173" s="147">
        <v>0</v>
      </c>
      <c r="I1173" s="151">
        <f t="shared" si="35"/>
        <v>0</v>
      </c>
      <c r="J1173" s="147">
        <f t="shared" si="36"/>
        <v>-33210</v>
      </c>
      <c r="K1173" s="152"/>
      <c r="L1173" s="152"/>
    </row>
    <row r="1174" ht="16.15" customHeight="1" spans="1:12">
      <c r="A1174" s="142" t="s">
        <v>4780</v>
      </c>
      <c r="B1174" s="142">
        <v>361</v>
      </c>
      <c r="C1174" s="142" t="s">
        <v>4380</v>
      </c>
      <c r="D1174" s="142" t="s">
        <v>4781</v>
      </c>
      <c r="E1174" s="142" t="s">
        <v>4782</v>
      </c>
      <c r="F1174" s="147">
        <v>33210</v>
      </c>
      <c r="G1174" s="147"/>
      <c r="H1174" s="147">
        <v>0</v>
      </c>
      <c r="I1174" s="151">
        <f t="shared" si="35"/>
        <v>0</v>
      </c>
      <c r="J1174" s="147">
        <f t="shared" si="36"/>
        <v>-33210</v>
      </c>
      <c r="K1174" s="152"/>
      <c r="L1174" s="152"/>
    </row>
    <row r="1175" ht="16.15" customHeight="1" spans="1:12">
      <c r="A1175" s="142" t="s">
        <v>4780</v>
      </c>
      <c r="B1175" s="142">
        <v>362</v>
      </c>
      <c r="C1175" s="142" t="s">
        <v>4382</v>
      </c>
      <c r="D1175" s="142" t="s">
        <v>4781</v>
      </c>
      <c r="E1175" s="142" t="s">
        <v>4782</v>
      </c>
      <c r="F1175" s="147">
        <v>33210</v>
      </c>
      <c r="G1175" s="147"/>
      <c r="H1175" s="147">
        <v>0</v>
      </c>
      <c r="I1175" s="151">
        <f t="shared" si="35"/>
        <v>0</v>
      </c>
      <c r="J1175" s="147">
        <f t="shared" si="36"/>
        <v>-33210</v>
      </c>
      <c r="K1175" s="152"/>
      <c r="L1175" s="152"/>
    </row>
    <row r="1176" ht="16.15" customHeight="1" spans="1:12">
      <c r="A1176" s="142" t="s">
        <v>4780</v>
      </c>
      <c r="B1176" s="142">
        <v>363</v>
      </c>
      <c r="C1176" s="142" t="s">
        <v>4384</v>
      </c>
      <c r="D1176" s="142" t="s">
        <v>4781</v>
      </c>
      <c r="E1176" s="142" t="s">
        <v>4782</v>
      </c>
      <c r="F1176" s="147">
        <v>33210</v>
      </c>
      <c r="G1176" s="147"/>
      <c r="H1176" s="147">
        <v>0</v>
      </c>
      <c r="I1176" s="151">
        <f t="shared" si="35"/>
        <v>0</v>
      </c>
      <c r="J1176" s="147">
        <f t="shared" si="36"/>
        <v>-33210</v>
      </c>
      <c r="K1176" s="152"/>
      <c r="L1176" s="152"/>
    </row>
    <row r="1177" ht="16.15" customHeight="1" spans="1:12">
      <c r="A1177" s="142" t="s">
        <v>4780</v>
      </c>
      <c r="B1177" s="142">
        <v>364</v>
      </c>
      <c r="C1177" s="142" t="s">
        <v>4386</v>
      </c>
      <c r="D1177" s="142" t="s">
        <v>4781</v>
      </c>
      <c r="E1177" s="142" t="s">
        <v>4782</v>
      </c>
      <c r="F1177" s="147">
        <v>33210</v>
      </c>
      <c r="G1177" s="147"/>
      <c r="H1177" s="147">
        <v>0</v>
      </c>
      <c r="I1177" s="151">
        <f t="shared" si="35"/>
        <v>0</v>
      </c>
      <c r="J1177" s="147">
        <f t="shared" si="36"/>
        <v>-33210</v>
      </c>
      <c r="K1177" s="152"/>
      <c r="L1177" s="152"/>
    </row>
    <row r="1178" ht="16.15" customHeight="1" spans="1:12">
      <c r="A1178" s="142" t="s">
        <v>4780</v>
      </c>
      <c r="B1178" s="142">
        <v>365</v>
      </c>
      <c r="C1178" s="142" t="s">
        <v>4388</v>
      </c>
      <c r="D1178" s="142" t="s">
        <v>4781</v>
      </c>
      <c r="E1178" s="142" t="s">
        <v>4782</v>
      </c>
      <c r="F1178" s="147">
        <v>33210</v>
      </c>
      <c r="G1178" s="147"/>
      <c r="H1178" s="147">
        <v>0</v>
      </c>
      <c r="I1178" s="151">
        <f t="shared" si="35"/>
        <v>0</v>
      </c>
      <c r="J1178" s="147">
        <f t="shared" si="36"/>
        <v>-33210</v>
      </c>
      <c r="K1178" s="152"/>
      <c r="L1178" s="152"/>
    </row>
    <row r="1179" ht="16.15" customHeight="1" spans="1:12">
      <c r="A1179" s="142" t="s">
        <v>4780</v>
      </c>
      <c r="B1179" s="142">
        <v>366</v>
      </c>
      <c r="C1179" s="142" t="s">
        <v>3069</v>
      </c>
      <c r="D1179" s="142" t="s">
        <v>4781</v>
      </c>
      <c r="E1179" s="142" t="s">
        <v>4782</v>
      </c>
      <c r="F1179" s="147">
        <v>3321</v>
      </c>
      <c r="G1179" s="147"/>
      <c r="H1179" s="147">
        <v>25111.6165517241</v>
      </c>
      <c r="I1179" s="151">
        <f t="shared" si="35"/>
        <v>7.56146237630958</v>
      </c>
      <c r="J1179" s="147">
        <f t="shared" si="36"/>
        <v>21790.6165517241</v>
      </c>
      <c r="K1179" s="152"/>
      <c r="L1179" s="152"/>
    </row>
    <row r="1180" ht="16.15" customHeight="1" spans="1:12">
      <c r="A1180" s="142" t="s">
        <v>4780</v>
      </c>
      <c r="B1180" s="142">
        <v>367</v>
      </c>
      <c r="C1180" s="142" t="s">
        <v>4390</v>
      </c>
      <c r="D1180" s="142" t="s">
        <v>4781</v>
      </c>
      <c r="E1180" s="142" t="s">
        <v>4782</v>
      </c>
      <c r="F1180" s="147">
        <v>33210</v>
      </c>
      <c r="G1180" s="147"/>
      <c r="H1180" s="147">
        <v>0</v>
      </c>
      <c r="I1180" s="151">
        <f t="shared" si="35"/>
        <v>0</v>
      </c>
      <c r="J1180" s="147">
        <f t="shared" si="36"/>
        <v>-33210</v>
      </c>
      <c r="K1180" s="152"/>
      <c r="L1180" s="152"/>
    </row>
    <row r="1181" ht="16.15" customHeight="1" spans="1:12">
      <c r="A1181" s="142" t="s">
        <v>4780</v>
      </c>
      <c r="B1181" s="142">
        <v>368</v>
      </c>
      <c r="C1181" s="142" t="s">
        <v>4392</v>
      </c>
      <c r="D1181" s="142" t="s">
        <v>4781</v>
      </c>
      <c r="E1181" s="142" t="s">
        <v>4782</v>
      </c>
      <c r="F1181" s="147">
        <v>3321</v>
      </c>
      <c r="G1181" s="147"/>
      <c r="H1181" s="147">
        <v>0</v>
      </c>
      <c r="I1181" s="151">
        <f t="shared" si="35"/>
        <v>0</v>
      </c>
      <c r="J1181" s="147">
        <f t="shared" si="36"/>
        <v>-3321</v>
      </c>
      <c r="K1181" s="152"/>
      <c r="L1181" s="152"/>
    </row>
    <row r="1182" ht="16.15" customHeight="1" spans="1:12">
      <c r="A1182" s="142" t="s">
        <v>4780</v>
      </c>
      <c r="B1182" s="142">
        <v>369</v>
      </c>
      <c r="C1182" s="142" t="s">
        <v>3271</v>
      </c>
      <c r="D1182" s="142" t="s">
        <v>4781</v>
      </c>
      <c r="E1182" s="142" t="s">
        <v>4782</v>
      </c>
      <c r="F1182" s="147">
        <v>33210</v>
      </c>
      <c r="G1182" s="147"/>
      <c r="H1182" s="147">
        <v>10986.3364655172</v>
      </c>
      <c r="I1182" s="151">
        <f t="shared" si="35"/>
        <v>0.330814106158302</v>
      </c>
      <c r="J1182" s="147">
        <f t="shared" si="36"/>
        <v>-22223.6635344828</v>
      </c>
      <c r="K1182" s="152"/>
      <c r="L1182" s="152"/>
    </row>
    <row r="1183" ht="16.15" customHeight="1" spans="1:12">
      <c r="A1183" s="142" t="s">
        <v>4780</v>
      </c>
      <c r="B1183" s="142">
        <v>370</v>
      </c>
      <c r="C1183" s="142" t="s">
        <v>4394</v>
      </c>
      <c r="D1183" s="142" t="s">
        <v>4781</v>
      </c>
      <c r="E1183" s="142" t="s">
        <v>4782</v>
      </c>
      <c r="F1183" s="147">
        <v>33210</v>
      </c>
      <c r="G1183" s="147"/>
      <c r="H1183" s="147">
        <v>0</v>
      </c>
      <c r="I1183" s="151">
        <f t="shared" si="35"/>
        <v>0</v>
      </c>
      <c r="J1183" s="147">
        <f t="shared" si="36"/>
        <v>-33210</v>
      </c>
      <c r="K1183" s="152"/>
      <c r="L1183" s="152"/>
    </row>
    <row r="1184" ht="16.15" customHeight="1" spans="1:12">
      <c r="A1184" s="142" t="s">
        <v>4780</v>
      </c>
      <c r="B1184" s="142">
        <v>371</v>
      </c>
      <c r="C1184" s="142" t="s">
        <v>4396</v>
      </c>
      <c r="D1184" s="142" t="s">
        <v>4781</v>
      </c>
      <c r="E1184" s="142" t="s">
        <v>4782</v>
      </c>
      <c r="F1184" s="147">
        <v>33210</v>
      </c>
      <c r="G1184" s="147"/>
      <c r="H1184" s="147">
        <v>0</v>
      </c>
      <c r="I1184" s="151">
        <f t="shared" si="35"/>
        <v>0</v>
      </c>
      <c r="J1184" s="147">
        <f t="shared" si="36"/>
        <v>-33210</v>
      </c>
      <c r="K1184" s="152"/>
      <c r="L1184" s="152"/>
    </row>
    <row r="1185" ht="16.15" customHeight="1" spans="1:12">
      <c r="A1185" s="142" t="s">
        <v>4780</v>
      </c>
      <c r="B1185" s="142">
        <v>372</v>
      </c>
      <c r="C1185" s="142" t="s">
        <v>4398</v>
      </c>
      <c r="D1185" s="142" t="s">
        <v>4781</v>
      </c>
      <c r="E1185" s="142" t="s">
        <v>4782</v>
      </c>
      <c r="F1185" s="147">
        <v>3321</v>
      </c>
      <c r="G1185" s="147"/>
      <c r="H1185" s="147">
        <v>0</v>
      </c>
      <c r="I1185" s="151">
        <f t="shared" si="35"/>
        <v>0</v>
      </c>
      <c r="J1185" s="147">
        <f t="shared" si="36"/>
        <v>-3321</v>
      </c>
      <c r="K1185" s="152"/>
      <c r="L1185" s="152"/>
    </row>
    <row r="1186" ht="16.15" customHeight="1" spans="1:12">
      <c r="A1186" s="142" t="s">
        <v>4780</v>
      </c>
      <c r="B1186" s="142">
        <v>373</v>
      </c>
      <c r="C1186" s="142" t="s">
        <v>4400</v>
      </c>
      <c r="D1186" s="142" t="s">
        <v>4781</v>
      </c>
      <c r="E1186" s="142" t="s">
        <v>4782</v>
      </c>
      <c r="F1186" s="147">
        <v>3321</v>
      </c>
      <c r="G1186" s="147"/>
      <c r="H1186" s="147">
        <v>0</v>
      </c>
      <c r="I1186" s="151">
        <f t="shared" si="35"/>
        <v>0</v>
      </c>
      <c r="J1186" s="147">
        <f t="shared" si="36"/>
        <v>-3321</v>
      </c>
      <c r="K1186" s="152"/>
      <c r="L1186" s="152"/>
    </row>
    <row r="1187" ht="16.15" customHeight="1" spans="1:12">
      <c r="A1187" s="142" t="s">
        <v>4780</v>
      </c>
      <c r="B1187" s="142">
        <v>374</v>
      </c>
      <c r="C1187" s="142" t="s">
        <v>3296</v>
      </c>
      <c r="D1187" s="142" t="s">
        <v>4781</v>
      </c>
      <c r="E1187" s="142" t="s">
        <v>4782</v>
      </c>
      <c r="F1187" s="147">
        <v>33210</v>
      </c>
      <c r="G1187" s="147"/>
      <c r="H1187" s="147">
        <v>32958.9964655172</v>
      </c>
      <c r="I1187" s="151">
        <f t="shared" si="35"/>
        <v>0.992441929103198</v>
      </c>
      <c r="J1187" s="147">
        <f t="shared" si="36"/>
        <v>-251.003534482799</v>
      </c>
      <c r="K1187" s="152"/>
      <c r="L1187" s="152"/>
    </row>
    <row r="1188" s="137" customFormat="1" ht="16.15" customHeight="1" spans="1:12">
      <c r="A1188" s="157" t="s">
        <v>4780</v>
      </c>
      <c r="B1188" s="157">
        <v>375</v>
      </c>
      <c r="C1188" s="157" t="s">
        <v>3427</v>
      </c>
      <c r="D1188" s="157" t="s">
        <v>4781</v>
      </c>
      <c r="E1188" s="157" t="s">
        <v>4782</v>
      </c>
      <c r="F1188" s="158">
        <v>3321</v>
      </c>
      <c r="G1188" s="158"/>
      <c r="H1188" s="158">
        <v>0</v>
      </c>
      <c r="I1188" s="159">
        <f t="shared" si="35"/>
        <v>0</v>
      </c>
      <c r="J1188" s="158">
        <f t="shared" si="36"/>
        <v>-3321</v>
      </c>
      <c r="K1188" s="160" t="s">
        <v>4786</v>
      </c>
      <c r="L1188" s="160" t="s">
        <v>519</v>
      </c>
    </row>
    <row r="1189" s="137" customFormat="1" ht="16.15" customHeight="1" spans="1:12">
      <c r="A1189" s="157" t="s">
        <v>4780</v>
      </c>
      <c r="B1189" s="157">
        <v>376</v>
      </c>
      <c r="C1189" s="157" t="s">
        <v>4403</v>
      </c>
      <c r="D1189" s="157" t="s">
        <v>4781</v>
      </c>
      <c r="E1189" s="157" t="s">
        <v>4782</v>
      </c>
      <c r="F1189" s="158">
        <v>3321</v>
      </c>
      <c r="G1189" s="158"/>
      <c r="H1189" s="158">
        <v>0</v>
      </c>
      <c r="I1189" s="159">
        <f t="shared" si="35"/>
        <v>0</v>
      </c>
      <c r="J1189" s="158">
        <f t="shared" si="36"/>
        <v>-3321</v>
      </c>
      <c r="K1189" s="160" t="s">
        <v>4786</v>
      </c>
      <c r="L1189" s="160" t="s">
        <v>519</v>
      </c>
    </row>
    <row r="1190" s="137" customFormat="1" ht="16.15" customHeight="1" spans="1:12">
      <c r="A1190" s="157" t="s">
        <v>4780</v>
      </c>
      <c r="B1190" s="157">
        <v>377</v>
      </c>
      <c r="C1190" s="157" t="s">
        <v>4405</v>
      </c>
      <c r="D1190" s="157" t="s">
        <v>4781</v>
      </c>
      <c r="E1190" s="157" t="s">
        <v>4782</v>
      </c>
      <c r="F1190" s="158">
        <v>3321</v>
      </c>
      <c r="G1190" s="158"/>
      <c r="H1190" s="158">
        <v>0</v>
      </c>
      <c r="I1190" s="159">
        <f t="shared" si="35"/>
        <v>0</v>
      </c>
      <c r="J1190" s="158">
        <f t="shared" si="36"/>
        <v>-3321</v>
      </c>
      <c r="K1190" s="160" t="s">
        <v>4786</v>
      </c>
      <c r="L1190" s="160" t="s">
        <v>519</v>
      </c>
    </row>
    <row r="1191" s="137" customFormat="1" ht="16.15" customHeight="1" spans="1:12">
      <c r="A1191" s="157" t="s">
        <v>4780</v>
      </c>
      <c r="B1191" s="157">
        <v>378</v>
      </c>
      <c r="C1191" s="157" t="s">
        <v>4407</v>
      </c>
      <c r="D1191" s="157" t="s">
        <v>4781</v>
      </c>
      <c r="E1191" s="157" t="s">
        <v>4782</v>
      </c>
      <c r="F1191" s="158">
        <v>3321</v>
      </c>
      <c r="G1191" s="158"/>
      <c r="H1191" s="158">
        <v>0</v>
      </c>
      <c r="I1191" s="159">
        <f t="shared" si="35"/>
        <v>0</v>
      </c>
      <c r="J1191" s="158">
        <f t="shared" si="36"/>
        <v>-3321</v>
      </c>
      <c r="K1191" s="160" t="s">
        <v>4786</v>
      </c>
      <c r="L1191" s="160" t="s">
        <v>519</v>
      </c>
    </row>
    <row r="1192" s="137" customFormat="1" ht="16.15" customHeight="1" spans="1:12">
      <c r="A1192" s="157" t="s">
        <v>4780</v>
      </c>
      <c r="B1192" s="157">
        <v>379</v>
      </c>
      <c r="C1192" s="157" t="s">
        <v>3433</v>
      </c>
      <c r="D1192" s="157" t="s">
        <v>4781</v>
      </c>
      <c r="E1192" s="157" t="s">
        <v>4782</v>
      </c>
      <c r="F1192" s="158">
        <v>3321</v>
      </c>
      <c r="G1192" s="158"/>
      <c r="H1192" s="158">
        <v>0</v>
      </c>
      <c r="I1192" s="159">
        <f t="shared" si="35"/>
        <v>0</v>
      </c>
      <c r="J1192" s="158">
        <f t="shared" si="36"/>
        <v>-3321</v>
      </c>
      <c r="K1192" s="160" t="s">
        <v>4786</v>
      </c>
      <c r="L1192" s="160" t="s">
        <v>519</v>
      </c>
    </row>
    <row r="1193" s="137" customFormat="1" ht="16.15" customHeight="1" spans="1:12">
      <c r="A1193" s="157" t="s">
        <v>4780</v>
      </c>
      <c r="B1193" s="157">
        <v>380</v>
      </c>
      <c r="C1193" s="157" t="s">
        <v>4410</v>
      </c>
      <c r="D1193" s="157" t="s">
        <v>4781</v>
      </c>
      <c r="E1193" s="157" t="s">
        <v>4782</v>
      </c>
      <c r="F1193" s="158">
        <v>3321</v>
      </c>
      <c r="G1193" s="158"/>
      <c r="H1193" s="158">
        <v>0</v>
      </c>
      <c r="I1193" s="159">
        <f t="shared" si="35"/>
        <v>0</v>
      </c>
      <c r="J1193" s="158">
        <f t="shared" si="36"/>
        <v>-3321</v>
      </c>
      <c r="K1193" s="160" t="s">
        <v>4786</v>
      </c>
      <c r="L1193" s="160" t="s">
        <v>519</v>
      </c>
    </row>
    <row r="1194" ht="16.15" customHeight="1" spans="1:12">
      <c r="A1194" s="142" t="s">
        <v>4780</v>
      </c>
      <c r="B1194" s="142">
        <v>381</v>
      </c>
      <c r="C1194" s="142" t="s">
        <v>4412</v>
      </c>
      <c r="D1194" s="142" t="s">
        <v>4781</v>
      </c>
      <c r="E1194" s="142" t="s">
        <v>4782</v>
      </c>
      <c r="F1194" s="147">
        <v>33210</v>
      </c>
      <c r="G1194" s="147"/>
      <c r="H1194" s="147">
        <v>0</v>
      </c>
      <c r="I1194" s="151">
        <f t="shared" si="35"/>
        <v>0</v>
      </c>
      <c r="J1194" s="147">
        <f t="shared" si="36"/>
        <v>-33210</v>
      </c>
      <c r="K1194" s="152"/>
      <c r="L1194" s="152"/>
    </row>
    <row r="1195" ht="16.15" customHeight="1" spans="1:12">
      <c r="A1195" s="142" t="s">
        <v>4780</v>
      </c>
      <c r="B1195" s="142">
        <v>382</v>
      </c>
      <c r="C1195" s="142" t="s">
        <v>4414</v>
      </c>
      <c r="D1195" s="142" t="s">
        <v>4781</v>
      </c>
      <c r="E1195" s="142" t="s">
        <v>4782</v>
      </c>
      <c r="F1195" s="147">
        <v>3321</v>
      </c>
      <c r="G1195" s="147"/>
      <c r="H1195" s="147">
        <v>0</v>
      </c>
      <c r="I1195" s="151">
        <f t="shared" si="35"/>
        <v>0</v>
      </c>
      <c r="J1195" s="147">
        <f t="shared" si="36"/>
        <v>-3321</v>
      </c>
      <c r="K1195" s="152"/>
      <c r="L1195" s="152"/>
    </row>
    <row r="1196" ht="16.15" customHeight="1" spans="1:12">
      <c r="A1196" s="142" t="s">
        <v>4780</v>
      </c>
      <c r="B1196" s="142">
        <v>383</v>
      </c>
      <c r="C1196" s="142" t="s">
        <v>3436</v>
      </c>
      <c r="D1196" s="142" t="s">
        <v>4781</v>
      </c>
      <c r="E1196" s="142" t="s">
        <v>4782</v>
      </c>
      <c r="F1196" s="147">
        <v>3321</v>
      </c>
      <c r="G1196" s="147"/>
      <c r="H1196" s="147">
        <v>0</v>
      </c>
      <c r="I1196" s="151">
        <f t="shared" si="35"/>
        <v>0</v>
      </c>
      <c r="J1196" s="147">
        <f t="shared" si="36"/>
        <v>-3321</v>
      </c>
      <c r="K1196" s="152"/>
      <c r="L1196" s="152"/>
    </row>
    <row r="1197" ht="16.15" customHeight="1" spans="1:12">
      <c r="A1197" s="142" t="s">
        <v>4780</v>
      </c>
      <c r="B1197" s="142">
        <v>384</v>
      </c>
      <c r="C1197" s="142" t="s">
        <v>3439</v>
      </c>
      <c r="D1197" s="142" t="s">
        <v>4781</v>
      </c>
      <c r="E1197" s="142" t="s">
        <v>4782</v>
      </c>
      <c r="F1197" s="147">
        <v>3321</v>
      </c>
      <c r="G1197" s="147"/>
      <c r="H1197" s="147">
        <v>0</v>
      </c>
      <c r="I1197" s="151">
        <f t="shared" si="35"/>
        <v>0</v>
      </c>
      <c r="J1197" s="147">
        <f t="shared" si="36"/>
        <v>-3321</v>
      </c>
      <c r="K1197" s="152"/>
      <c r="L1197" s="152"/>
    </row>
    <row r="1198" ht="16.15" customHeight="1" spans="1:12">
      <c r="A1198" s="142" t="s">
        <v>4780</v>
      </c>
      <c r="B1198" s="142">
        <v>385</v>
      </c>
      <c r="C1198" s="142" t="s">
        <v>3430</v>
      </c>
      <c r="D1198" s="142" t="s">
        <v>4781</v>
      </c>
      <c r="E1198" s="142" t="s">
        <v>4782</v>
      </c>
      <c r="F1198" s="147">
        <v>3321</v>
      </c>
      <c r="G1198" s="147"/>
      <c r="H1198" s="147">
        <v>0</v>
      </c>
      <c r="I1198" s="151">
        <f t="shared" si="35"/>
        <v>0</v>
      </c>
      <c r="J1198" s="147">
        <f t="shared" si="36"/>
        <v>-3321</v>
      </c>
      <c r="K1198" s="152"/>
      <c r="L1198" s="152"/>
    </row>
    <row r="1199" ht="16.15" customHeight="1" spans="1:12">
      <c r="A1199" s="142" t="s">
        <v>4780</v>
      </c>
      <c r="B1199" s="142">
        <v>386</v>
      </c>
      <c r="C1199" s="142" t="s">
        <v>2570</v>
      </c>
      <c r="D1199" s="142" t="s">
        <v>4781</v>
      </c>
      <c r="E1199" s="142" t="s">
        <v>4782</v>
      </c>
      <c r="F1199" s="147">
        <v>33210</v>
      </c>
      <c r="G1199" s="147"/>
      <c r="H1199" s="147">
        <v>0</v>
      </c>
      <c r="I1199" s="151">
        <f t="shared" ref="I1199:I1262" si="37">IF(F1199=0,H1199/G1199,H1199/F1199)</f>
        <v>0</v>
      </c>
      <c r="J1199" s="147">
        <f t="shared" ref="J1199:J1262" si="38">H1199-F1199</f>
        <v>-33210</v>
      </c>
      <c r="K1199" s="152"/>
      <c r="L1199" s="152"/>
    </row>
    <row r="1200" ht="16.15" customHeight="1" spans="1:12">
      <c r="A1200" s="142" t="s">
        <v>4780</v>
      </c>
      <c r="B1200" s="142">
        <v>387</v>
      </c>
      <c r="C1200" s="142" t="s">
        <v>995</v>
      </c>
      <c r="D1200" s="142" t="s">
        <v>4781</v>
      </c>
      <c r="E1200" s="142" t="s">
        <v>4782</v>
      </c>
      <c r="F1200" s="147">
        <v>33210</v>
      </c>
      <c r="G1200" s="147"/>
      <c r="H1200" s="147">
        <v>0</v>
      </c>
      <c r="I1200" s="151">
        <f t="shared" si="37"/>
        <v>0</v>
      </c>
      <c r="J1200" s="147">
        <f t="shared" si="38"/>
        <v>-33210</v>
      </c>
      <c r="K1200" s="152"/>
      <c r="L1200" s="152"/>
    </row>
    <row r="1201" ht="16.15" customHeight="1" spans="1:12">
      <c r="A1201" s="142" t="s">
        <v>4780</v>
      </c>
      <c r="B1201" s="142">
        <v>388</v>
      </c>
      <c r="C1201" s="142" t="s">
        <v>4388</v>
      </c>
      <c r="D1201" s="142" t="s">
        <v>4781</v>
      </c>
      <c r="E1201" s="142" t="s">
        <v>4782</v>
      </c>
      <c r="F1201" s="147">
        <v>33210</v>
      </c>
      <c r="G1201" s="147"/>
      <c r="H1201" s="147">
        <v>0</v>
      </c>
      <c r="I1201" s="151">
        <f t="shared" si="37"/>
        <v>0</v>
      </c>
      <c r="J1201" s="147">
        <f t="shared" si="38"/>
        <v>-33210</v>
      </c>
      <c r="K1201" s="152"/>
      <c r="L1201" s="152"/>
    </row>
    <row r="1202" ht="16.15" customHeight="1" spans="1:12">
      <c r="A1202" s="142" t="s">
        <v>4780</v>
      </c>
      <c r="B1202" s="142">
        <v>389</v>
      </c>
      <c r="C1202" s="142" t="s">
        <v>4424</v>
      </c>
      <c r="D1202" s="142" t="s">
        <v>4781</v>
      </c>
      <c r="E1202" s="142" t="s">
        <v>4782</v>
      </c>
      <c r="F1202" s="147">
        <v>33210</v>
      </c>
      <c r="G1202" s="147"/>
      <c r="H1202" s="147">
        <v>0</v>
      </c>
      <c r="I1202" s="151">
        <f t="shared" si="37"/>
        <v>0</v>
      </c>
      <c r="J1202" s="147">
        <f t="shared" si="38"/>
        <v>-33210</v>
      </c>
      <c r="K1202" s="152"/>
      <c r="L1202" s="152"/>
    </row>
    <row r="1203" ht="16.15" customHeight="1" spans="1:12">
      <c r="A1203" s="142" t="s">
        <v>4780</v>
      </c>
      <c r="B1203" s="142">
        <v>390</v>
      </c>
      <c r="C1203" s="142" t="s">
        <v>4380</v>
      </c>
      <c r="D1203" s="142" t="s">
        <v>4781</v>
      </c>
      <c r="E1203" s="142" t="s">
        <v>4782</v>
      </c>
      <c r="F1203" s="147">
        <v>33210</v>
      </c>
      <c r="G1203" s="147"/>
      <c r="H1203" s="147">
        <v>0</v>
      </c>
      <c r="I1203" s="151">
        <f t="shared" si="37"/>
        <v>0</v>
      </c>
      <c r="J1203" s="147">
        <f t="shared" si="38"/>
        <v>-33210</v>
      </c>
      <c r="K1203" s="152"/>
      <c r="L1203" s="152"/>
    </row>
    <row r="1204" ht="16.15" customHeight="1" spans="1:12">
      <c r="A1204" s="142" t="s">
        <v>4780</v>
      </c>
      <c r="B1204" s="142">
        <v>391</v>
      </c>
      <c r="C1204" s="142" t="s">
        <v>4427</v>
      </c>
      <c r="D1204" s="142" t="s">
        <v>4781</v>
      </c>
      <c r="E1204" s="142" t="s">
        <v>4782</v>
      </c>
      <c r="F1204" s="147">
        <v>33210</v>
      </c>
      <c r="G1204" s="147"/>
      <c r="H1204" s="147">
        <v>0</v>
      </c>
      <c r="I1204" s="151">
        <f t="shared" si="37"/>
        <v>0</v>
      </c>
      <c r="J1204" s="147">
        <f t="shared" si="38"/>
        <v>-33210</v>
      </c>
      <c r="K1204" s="152"/>
      <c r="L1204" s="152"/>
    </row>
    <row r="1205" ht="16.15" customHeight="1" spans="1:12">
      <c r="A1205" s="142" t="s">
        <v>4780</v>
      </c>
      <c r="B1205" s="142">
        <v>392</v>
      </c>
      <c r="C1205" s="142" t="s">
        <v>4429</v>
      </c>
      <c r="D1205" s="142" t="s">
        <v>4781</v>
      </c>
      <c r="E1205" s="142" t="s">
        <v>4782</v>
      </c>
      <c r="F1205" s="147">
        <v>33210</v>
      </c>
      <c r="G1205" s="147"/>
      <c r="H1205" s="147">
        <v>0</v>
      </c>
      <c r="I1205" s="151">
        <f t="shared" si="37"/>
        <v>0</v>
      </c>
      <c r="J1205" s="147">
        <f t="shared" si="38"/>
        <v>-33210</v>
      </c>
      <c r="K1205" s="152"/>
      <c r="L1205" s="152"/>
    </row>
    <row r="1206" ht="16.15" customHeight="1" spans="1:12">
      <c r="A1206" s="142" t="s">
        <v>4780</v>
      </c>
      <c r="B1206" s="142">
        <v>393</v>
      </c>
      <c r="C1206" s="142" t="s">
        <v>4431</v>
      </c>
      <c r="D1206" s="142" t="s">
        <v>4781</v>
      </c>
      <c r="E1206" s="142" t="s">
        <v>4782</v>
      </c>
      <c r="F1206" s="147">
        <v>33210</v>
      </c>
      <c r="G1206" s="147"/>
      <c r="H1206" s="147">
        <v>0</v>
      </c>
      <c r="I1206" s="151">
        <f t="shared" si="37"/>
        <v>0</v>
      </c>
      <c r="J1206" s="147">
        <f t="shared" si="38"/>
        <v>-33210</v>
      </c>
      <c r="K1206" s="152"/>
      <c r="L1206" s="152"/>
    </row>
    <row r="1207" ht="16.15" customHeight="1" spans="1:12">
      <c r="A1207" s="142" t="s">
        <v>4780</v>
      </c>
      <c r="B1207" s="142">
        <v>394</v>
      </c>
      <c r="C1207" s="142" t="s">
        <v>4433</v>
      </c>
      <c r="D1207" s="142" t="s">
        <v>4781</v>
      </c>
      <c r="E1207" s="142" t="s">
        <v>4782</v>
      </c>
      <c r="F1207" s="147">
        <v>66420</v>
      </c>
      <c r="G1207" s="147"/>
      <c r="H1207" s="147">
        <v>0</v>
      </c>
      <c r="I1207" s="151">
        <f t="shared" si="37"/>
        <v>0</v>
      </c>
      <c r="J1207" s="147">
        <f t="shared" si="38"/>
        <v>-66420</v>
      </c>
      <c r="K1207" s="152"/>
      <c r="L1207" s="152"/>
    </row>
    <row r="1208" ht="16.15" customHeight="1" spans="1:12">
      <c r="A1208" s="142" t="s">
        <v>4780</v>
      </c>
      <c r="B1208" s="142">
        <v>395</v>
      </c>
      <c r="C1208" s="142" t="s">
        <v>4382</v>
      </c>
      <c r="D1208" s="142" t="s">
        <v>4781</v>
      </c>
      <c r="E1208" s="142" t="s">
        <v>4782</v>
      </c>
      <c r="F1208" s="147">
        <v>66420</v>
      </c>
      <c r="G1208" s="147"/>
      <c r="H1208" s="147">
        <v>0</v>
      </c>
      <c r="I1208" s="151">
        <f t="shared" si="37"/>
        <v>0</v>
      </c>
      <c r="J1208" s="147">
        <f t="shared" si="38"/>
        <v>-66420</v>
      </c>
      <c r="K1208" s="152"/>
      <c r="L1208" s="152"/>
    </row>
    <row r="1209" ht="16.15" customHeight="1" spans="1:12">
      <c r="A1209" s="142" t="s">
        <v>4780</v>
      </c>
      <c r="B1209" s="142">
        <v>396</v>
      </c>
      <c r="C1209" s="142" t="s">
        <v>4386</v>
      </c>
      <c r="D1209" s="142" t="s">
        <v>4781</v>
      </c>
      <c r="E1209" s="142" t="s">
        <v>4782</v>
      </c>
      <c r="F1209" s="147">
        <v>66420</v>
      </c>
      <c r="G1209" s="147"/>
      <c r="H1209" s="147">
        <v>0</v>
      </c>
      <c r="I1209" s="151">
        <f t="shared" si="37"/>
        <v>0</v>
      </c>
      <c r="J1209" s="147">
        <f t="shared" si="38"/>
        <v>-66420</v>
      </c>
      <c r="K1209" s="152"/>
      <c r="L1209" s="152"/>
    </row>
    <row r="1210" ht="16.15" customHeight="1" spans="1:12">
      <c r="A1210" s="142" t="s">
        <v>4780</v>
      </c>
      <c r="B1210" s="142">
        <v>397</v>
      </c>
      <c r="C1210" s="142" t="s">
        <v>4437</v>
      </c>
      <c r="D1210" s="142" t="s">
        <v>4781</v>
      </c>
      <c r="E1210" s="142" t="s">
        <v>4782</v>
      </c>
      <c r="F1210" s="147">
        <v>66420</v>
      </c>
      <c r="G1210" s="147"/>
      <c r="H1210" s="147">
        <v>0</v>
      </c>
      <c r="I1210" s="151">
        <f t="shared" si="37"/>
        <v>0</v>
      </c>
      <c r="J1210" s="147">
        <f t="shared" si="38"/>
        <v>-66420</v>
      </c>
      <c r="K1210" s="152"/>
      <c r="L1210" s="152"/>
    </row>
    <row r="1211" ht="16.15" customHeight="1" spans="1:12">
      <c r="A1211" s="142" t="s">
        <v>4780</v>
      </c>
      <c r="B1211" s="142">
        <v>398</v>
      </c>
      <c r="C1211" s="142" t="s">
        <v>4439</v>
      </c>
      <c r="D1211" s="142" t="s">
        <v>4781</v>
      </c>
      <c r="E1211" s="142" t="s">
        <v>4782</v>
      </c>
      <c r="F1211" s="147">
        <v>33210</v>
      </c>
      <c r="G1211" s="147"/>
      <c r="H1211" s="147">
        <v>0</v>
      </c>
      <c r="I1211" s="151">
        <f t="shared" si="37"/>
        <v>0</v>
      </c>
      <c r="J1211" s="147">
        <f t="shared" si="38"/>
        <v>-33210</v>
      </c>
      <c r="K1211" s="152"/>
      <c r="L1211" s="152"/>
    </row>
    <row r="1212" ht="16.15" customHeight="1" spans="1:12">
      <c r="A1212" s="142" t="s">
        <v>4780</v>
      </c>
      <c r="B1212" s="142">
        <v>399</v>
      </c>
      <c r="C1212" s="142" t="s">
        <v>4442</v>
      </c>
      <c r="D1212" s="142" t="s">
        <v>4781</v>
      </c>
      <c r="E1212" s="142" t="s">
        <v>4782</v>
      </c>
      <c r="F1212" s="147">
        <v>33210</v>
      </c>
      <c r="G1212" s="147"/>
      <c r="H1212" s="147">
        <v>0</v>
      </c>
      <c r="I1212" s="151">
        <f t="shared" si="37"/>
        <v>0</v>
      </c>
      <c r="J1212" s="147">
        <f t="shared" si="38"/>
        <v>-33210</v>
      </c>
      <c r="K1212" s="152"/>
      <c r="L1212" s="152"/>
    </row>
    <row r="1213" ht="16.15" customHeight="1" spans="1:12">
      <c r="A1213" s="142" t="s">
        <v>4780</v>
      </c>
      <c r="B1213" s="142">
        <v>400</v>
      </c>
      <c r="C1213" s="142" t="s">
        <v>4384</v>
      </c>
      <c r="D1213" s="142" t="s">
        <v>4781</v>
      </c>
      <c r="E1213" s="142" t="s">
        <v>4782</v>
      </c>
      <c r="F1213" s="147">
        <v>66420</v>
      </c>
      <c r="G1213" s="147"/>
      <c r="H1213" s="147">
        <v>0</v>
      </c>
      <c r="I1213" s="151">
        <f t="shared" si="37"/>
        <v>0</v>
      </c>
      <c r="J1213" s="147">
        <f t="shared" si="38"/>
        <v>-66420</v>
      </c>
      <c r="K1213" s="152"/>
      <c r="L1213" s="152"/>
    </row>
    <row r="1214" ht="16.15" customHeight="1" spans="1:12">
      <c r="A1214" s="142" t="s">
        <v>4780</v>
      </c>
      <c r="B1214" s="142">
        <v>401</v>
      </c>
      <c r="C1214" s="142" t="s">
        <v>4445</v>
      </c>
      <c r="D1214" s="142" t="s">
        <v>4781</v>
      </c>
      <c r="E1214" s="142" t="s">
        <v>4782</v>
      </c>
      <c r="F1214" s="147">
        <v>33210</v>
      </c>
      <c r="G1214" s="147"/>
      <c r="H1214" s="147">
        <v>0</v>
      </c>
      <c r="I1214" s="151">
        <f t="shared" si="37"/>
        <v>0</v>
      </c>
      <c r="J1214" s="147">
        <f t="shared" si="38"/>
        <v>-33210</v>
      </c>
      <c r="K1214" s="152"/>
      <c r="L1214" s="152"/>
    </row>
    <row r="1215" ht="16.15" customHeight="1" spans="1:12">
      <c r="A1215" s="142" t="s">
        <v>4780</v>
      </c>
      <c r="B1215" s="142">
        <v>402</v>
      </c>
      <c r="C1215" s="142" t="s">
        <v>4447</v>
      </c>
      <c r="D1215" s="142" t="s">
        <v>4781</v>
      </c>
      <c r="E1215" s="142" t="s">
        <v>4782</v>
      </c>
      <c r="F1215" s="147">
        <v>33210</v>
      </c>
      <c r="G1215" s="147"/>
      <c r="H1215" s="147">
        <v>0</v>
      </c>
      <c r="I1215" s="151">
        <f t="shared" si="37"/>
        <v>0</v>
      </c>
      <c r="J1215" s="147">
        <f t="shared" si="38"/>
        <v>-33210</v>
      </c>
      <c r="K1215" s="152"/>
      <c r="L1215" s="152"/>
    </row>
    <row r="1216" ht="16.15" customHeight="1" spans="1:12">
      <c r="A1216" s="142" t="s">
        <v>4780</v>
      </c>
      <c r="B1216" s="142">
        <v>403</v>
      </c>
      <c r="C1216" s="142" t="s">
        <v>4449</v>
      </c>
      <c r="D1216" s="142" t="s">
        <v>4781</v>
      </c>
      <c r="E1216" s="142" t="s">
        <v>4782</v>
      </c>
      <c r="F1216" s="147">
        <v>66420</v>
      </c>
      <c r="G1216" s="147"/>
      <c r="H1216" s="147">
        <v>0</v>
      </c>
      <c r="I1216" s="151">
        <f t="shared" si="37"/>
        <v>0</v>
      </c>
      <c r="J1216" s="147">
        <f t="shared" si="38"/>
        <v>-66420</v>
      </c>
      <c r="K1216" s="152"/>
      <c r="L1216" s="152"/>
    </row>
    <row r="1217" ht="16.15" customHeight="1" spans="1:12">
      <c r="A1217" s="142" t="s">
        <v>4780</v>
      </c>
      <c r="B1217" s="142">
        <v>404</v>
      </c>
      <c r="C1217" s="142" t="s">
        <v>4451</v>
      </c>
      <c r="D1217" s="142" t="s">
        <v>4781</v>
      </c>
      <c r="E1217" s="142" t="s">
        <v>4782</v>
      </c>
      <c r="F1217" s="147">
        <v>66420</v>
      </c>
      <c r="G1217" s="147"/>
      <c r="H1217" s="147">
        <v>0</v>
      </c>
      <c r="I1217" s="151">
        <f t="shared" si="37"/>
        <v>0</v>
      </c>
      <c r="J1217" s="147">
        <f t="shared" si="38"/>
        <v>-66420</v>
      </c>
      <c r="K1217" s="152"/>
      <c r="L1217" s="152"/>
    </row>
    <row r="1218" ht="16.15" customHeight="1" spans="1:12">
      <c r="A1218" s="142" t="s">
        <v>4780</v>
      </c>
      <c r="B1218" s="142">
        <v>405</v>
      </c>
      <c r="C1218" s="142" t="s">
        <v>4453</v>
      </c>
      <c r="D1218" s="142" t="s">
        <v>4781</v>
      </c>
      <c r="E1218" s="142" t="s">
        <v>4782</v>
      </c>
      <c r="F1218" s="147">
        <v>66420</v>
      </c>
      <c r="G1218" s="147"/>
      <c r="H1218" s="147">
        <v>0</v>
      </c>
      <c r="I1218" s="151">
        <f t="shared" si="37"/>
        <v>0</v>
      </c>
      <c r="J1218" s="147">
        <f t="shared" si="38"/>
        <v>-66420</v>
      </c>
      <c r="K1218" s="152"/>
      <c r="L1218" s="152"/>
    </row>
    <row r="1219" ht="16.15" customHeight="1" spans="1:12">
      <c r="A1219" s="142" t="s">
        <v>4780</v>
      </c>
      <c r="B1219" s="142">
        <v>406</v>
      </c>
      <c r="C1219" s="142" t="s">
        <v>4455</v>
      </c>
      <c r="D1219" s="142" t="s">
        <v>4781</v>
      </c>
      <c r="E1219" s="142" t="s">
        <v>4782</v>
      </c>
      <c r="F1219" s="147">
        <v>66420</v>
      </c>
      <c r="G1219" s="147"/>
      <c r="H1219" s="147">
        <v>0</v>
      </c>
      <c r="I1219" s="151">
        <f t="shared" si="37"/>
        <v>0</v>
      </c>
      <c r="J1219" s="147">
        <f t="shared" si="38"/>
        <v>-66420</v>
      </c>
      <c r="K1219" s="152"/>
      <c r="L1219" s="152"/>
    </row>
    <row r="1220" ht="16.15" customHeight="1" spans="1:12">
      <c r="A1220" s="142" t="s">
        <v>4780</v>
      </c>
      <c r="B1220" s="142">
        <v>407</v>
      </c>
      <c r="C1220" s="142" t="s">
        <v>4457</v>
      </c>
      <c r="D1220" s="142" t="s">
        <v>4781</v>
      </c>
      <c r="E1220" s="142" t="s">
        <v>4782</v>
      </c>
      <c r="F1220" s="147">
        <v>66420</v>
      </c>
      <c r="G1220" s="147"/>
      <c r="H1220" s="147">
        <v>0</v>
      </c>
      <c r="I1220" s="151">
        <f t="shared" si="37"/>
        <v>0</v>
      </c>
      <c r="J1220" s="147">
        <f t="shared" si="38"/>
        <v>-66420</v>
      </c>
      <c r="K1220" s="152"/>
      <c r="L1220" s="152"/>
    </row>
    <row r="1221" ht="16.15" customHeight="1" spans="1:12">
      <c r="A1221" s="142" t="s">
        <v>4780</v>
      </c>
      <c r="B1221" s="142">
        <v>408</v>
      </c>
      <c r="C1221" s="142" t="s">
        <v>4459</v>
      </c>
      <c r="D1221" s="142" t="s">
        <v>4781</v>
      </c>
      <c r="E1221" s="142" t="s">
        <v>4782</v>
      </c>
      <c r="F1221" s="147">
        <v>33210</v>
      </c>
      <c r="G1221" s="147"/>
      <c r="H1221" s="147">
        <v>0</v>
      </c>
      <c r="I1221" s="151">
        <f t="shared" si="37"/>
        <v>0</v>
      </c>
      <c r="J1221" s="147">
        <f t="shared" si="38"/>
        <v>-33210</v>
      </c>
      <c r="K1221" s="152"/>
      <c r="L1221" s="152"/>
    </row>
    <row r="1222" ht="16.15" customHeight="1" spans="1:12">
      <c r="A1222" s="142" t="s">
        <v>4780</v>
      </c>
      <c r="B1222" s="142">
        <v>409</v>
      </c>
      <c r="C1222" s="142" t="s">
        <v>4419</v>
      </c>
      <c r="D1222" s="142" t="s">
        <v>4781</v>
      </c>
      <c r="E1222" s="142" t="s">
        <v>4782</v>
      </c>
      <c r="F1222" s="147">
        <v>3321</v>
      </c>
      <c r="G1222" s="147"/>
      <c r="H1222" s="147">
        <v>0</v>
      </c>
      <c r="I1222" s="151">
        <f t="shared" si="37"/>
        <v>0</v>
      </c>
      <c r="J1222" s="147">
        <f t="shared" si="38"/>
        <v>-3321</v>
      </c>
      <c r="K1222" s="152"/>
      <c r="L1222" s="152"/>
    </row>
    <row r="1223" ht="16.15" customHeight="1" spans="1:12">
      <c r="A1223" s="142" t="s">
        <v>4780</v>
      </c>
      <c r="B1223" s="142">
        <v>410</v>
      </c>
      <c r="C1223" s="142" t="s">
        <v>4462</v>
      </c>
      <c r="D1223" s="142" t="s">
        <v>4781</v>
      </c>
      <c r="E1223" s="142" t="s">
        <v>4782</v>
      </c>
      <c r="F1223" s="147">
        <v>3321</v>
      </c>
      <c r="G1223" s="147"/>
      <c r="H1223" s="147">
        <v>0</v>
      </c>
      <c r="I1223" s="151">
        <f t="shared" si="37"/>
        <v>0</v>
      </c>
      <c r="J1223" s="147">
        <f t="shared" si="38"/>
        <v>-3321</v>
      </c>
      <c r="K1223" s="152"/>
      <c r="L1223" s="152"/>
    </row>
    <row r="1224" ht="16.15" customHeight="1" spans="1:12">
      <c r="A1224" s="142" t="s">
        <v>4780</v>
      </c>
      <c r="B1224" s="142">
        <v>411</v>
      </c>
      <c r="C1224" s="142" t="s">
        <v>1254</v>
      </c>
      <c r="D1224" s="142" t="s">
        <v>4781</v>
      </c>
      <c r="E1224" s="142" t="s">
        <v>4782</v>
      </c>
      <c r="F1224" s="147">
        <v>66420</v>
      </c>
      <c r="G1224" s="147"/>
      <c r="H1224" s="147">
        <v>0</v>
      </c>
      <c r="I1224" s="151">
        <f t="shared" si="37"/>
        <v>0</v>
      </c>
      <c r="J1224" s="147">
        <f t="shared" si="38"/>
        <v>-66420</v>
      </c>
      <c r="K1224" s="152"/>
      <c r="L1224" s="152"/>
    </row>
    <row r="1225" ht="16.15" customHeight="1" spans="1:12">
      <c r="A1225" s="142" t="s">
        <v>4780</v>
      </c>
      <c r="B1225" s="142">
        <v>412</v>
      </c>
      <c r="C1225" s="142" t="s">
        <v>4396</v>
      </c>
      <c r="D1225" s="142" t="s">
        <v>4785</v>
      </c>
      <c r="E1225" s="142" t="s">
        <v>4782</v>
      </c>
      <c r="F1225" s="147">
        <v>33210</v>
      </c>
      <c r="G1225" s="147"/>
      <c r="H1225" s="147">
        <v>0</v>
      </c>
      <c r="I1225" s="151">
        <f t="shared" si="37"/>
        <v>0</v>
      </c>
      <c r="J1225" s="147">
        <f t="shared" si="38"/>
        <v>-33210</v>
      </c>
      <c r="K1225" s="152"/>
      <c r="L1225" s="152"/>
    </row>
    <row r="1226" ht="16.15" customHeight="1" spans="1:12">
      <c r="A1226" s="142" t="s">
        <v>4780</v>
      </c>
      <c r="B1226" s="142">
        <v>413</v>
      </c>
      <c r="C1226" s="142" t="s">
        <v>2132</v>
      </c>
      <c r="D1226" s="142" t="s">
        <v>4781</v>
      </c>
      <c r="E1226" s="142" t="s">
        <v>4782</v>
      </c>
      <c r="F1226" s="147">
        <v>66420</v>
      </c>
      <c r="G1226" s="147"/>
      <c r="H1226" s="147">
        <v>56501.1664655172</v>
      </c>
      <c r="I1226" s="151">
        <f t="shared" si="37"/>
        <v>0.85066495732486</v>
      </c>
      <c r="J1226" s="147">
        <f t="shared" si="38"/>
        <v>-9918.83353448281</v>
      </c>
      <c r="K1226" s="152"/>
      <c r="L1226" s="152"/>
    </row>
    <row r="1227" ht="16.15" customHeight="1" spans="1:12">
      <c r="A1227" s="142" t="s">
        <v>4780</v>
      </c>
      <c r="B1227" s="142">
        <v>414</v>
      </c>
      <c r="C1227" s="142" t="s">
        <v>4464</v>
      </c>
      <c r="D1227" s="142" t="s">
        <v>4781</v>
      </c>
      <c r="E1227" s="142" t="s">
        <v>4782</v>
      </c>
      <c r="F1227" s="147">
        <v>3321</v>
      </c>
      <c r="G1227" s="147"/>
      <c r="H1227" s="147">
        <v>0</v>
      </c>
      <c r="I1227" s="151">
        <f t="shared" si="37"/>
        <v>0</v>
      </c>
      <c r="J1227" s="147">
        <f t="shared" si="38"/>
        <v>-3321</v>
      </c>
      <c r="K1227" s="152"/>
      <c r="L1227" s="152"/>
    </row>
    <row r="1228" ht="16.15" customHeight="1" spans="1:12">
      <c r="A1228" s="142" t="s">
        <v>4780</v>
      </c>
      <c r="B1228" s="142">
        <v>415</v>
      </c>
      <c r="C1228" s="142" t="s">
        <v>2195</v>
      </c>
      <c r="D1228" s="142" t="s">
        <v>4781</v>
      </c>
      <c r="E1228" s="142" t="s">
        <v>4782</v>
      </c>
      <c r="F1228" s="147">
        <v>33210</v>
      </c>
      <c r="G1228" s="147"/>
      <c r="H1228" s="147">
        <v>39236.9064655172</v>
      </c>
      <c r="I1228" s="151">
        <f t="shared" si="37"/>
        <v>1.18147866502611</v>
      </c>
      <c r="J1228" s="147">
        <f t="shared" si="38"/>
        <v>6026.9064655172</v>
      </c>
      <c r="K1228" s="152"/>
      <c r="L1228" s="152"/>
    </row>
    <row r="1229" ht="16.15" customHeight="1" spans="1:12">
      <c r="A1229" s="142" t="s">
        <v>4780</v>
      </c>
      <c r="B1229" s="142">
        <v>416</v>
      </c>
      <c r="C1229" s="142" t="s">
        <v>4769</v>
      </c>
      <c r="D1229" s="142" t="s">
        <v>4785</v>
      </c>
      <c r="E1229" s="142" t="s">
        <v>4782</v>
      </c>
      <c r="F1229" s="147">
        <v>3321</v>
      </c>
      <c r="G1229" s="147"/>
      <c r="H1229" s="147">
        <v>0</v>
      </c>
      <c r="I1229" s="151">
        <f t="shared" si="37"/>
        <v>0</v>
      </c>
      <c r="J1229" s="147">
        <f t="shared" si="38"/>
        <v>-3321</v>
      </c>
      <c r="K1229" s="152"/>
      <c r="L1229" s="152"/>
    </row>
    <row r="1230" ht="16.15" customHeight="1" spans="1:12">
      <c r="A1230" s="142" t="s">
        <v>4780</v>
      </c>
      <c r="B1230" s="142">
        <v>417</v>
      </c>
      <c r="C1230" s="142" t="s">
        <v>2308</v>
      </c>
      <c r="D1230" s="142" t="s">
        <v>4781</v>
      </c>
      <c r="E1230" s="142" t="s">
        <v>4782</v>
      </c>
      <c r="F1230" s="147">
        <v>66420</v>
      </c>
      <c r="G1230" s="147"/>
      <c r="H1230" s="147">
        <v>213448.926465517</v>
      </c>
      <c r="I1230" s="151">
        <f t="shared" si="37"/>
        <v>3.21362430691836</v>
      </c>
      <c r="J1230" s="147">
        <f t="shared" si="38"/>
        <v>147028.926465517</v>
      </c>
      <c r="K1230" s="152"/>
      <c r="L1230" s="152"/>
    </row>
    <row r="1231" ht="16.15" customHeight="1" spans="1:12">
      <c r="A1231" s="142" t="s">
        <v>4780</v>
      </c>
      <c r="B1231" s="142">
        <v>418</v>
      </c>
      <c r="C1231" s="142" t="s">
        <v>3271</v>
      </c>
      <c r="D1231" s="142" t="s">
        <v>4781</v>
      </c>
      <c r="E1231" s="142" t="s">
        <v>4782</v>
      </c>
      <c r="F1231" s="147">
        <v>66420</v>
      </c>
      <c r="G1231" s="147"/>
      <c r="H1231" s="147">
        <v>23542.1331896552</v>
      </c>
      <c r="I1231" s="151">
        <f t="shared" si="37"/>
        <v>0.354443438567528</v>
      </c>
      <c r="J1231" s="147">
        <f t="shared" si="38"/>
        <v>-42877.8668103448</v>
      </c>
      <c r="K1231" s="152"/>
      <c r="L1231" s="152"/>
    </row>
    <row r="1232" ht="16.15" customHeight="1" spans="1:12">
      <c r="A1232" s="142" t="s">
        <v>4780</v>
      </c>
      <c r="B1232" s="142">
        <v>419</v>
      </c>
      <c r="C1232" s="142" t="s">
        <v>4466</v>
      </c>
      <c r="D1232" s="142" t="s">
        <v>4781</v>
      </c>
      <c r="E1232" s="142" t="s">
        <v>4782</v>
      </c>
      <c r="F1232" s="147">
        <v>66420</v>
      </c>
      <c r="G1232" s="147"/>
      <c r="H1232" s="147">
        <v>0</v>
      </c>
      <c r="I1232" s="151">
        <f t="shared" si="37"/>
        <v>0</v>
      </c>
      <c r="J1232" s="147">
        <f t="shared" si="38"/>
        <v>-66420</v>
      </c>
      <c r="K1232" s="152"/>
      <c r="L1232" s="152"/>
    </row>
    <row r="1233" ht="16.15" customHeight="1" spans="1:12">
      <c r="A1233" s="142" t="s">
        <v>4780</v>
      </c>
      <c r="B1233" s="142">
        <v>420</v>
      </c>
      <c r="C1233" s="142" t="s">
        <v>3318</v>
      </c>
      <c r="D1233" s="142" t="s">
        <v>4781</v>
      </c>
      <c r="E1233" s="142" t="s">
        <v>4782</v>
      </c>
      <c r="F1233" s="147">
        <v>66420</v>
      </c>
      <c r="G1233" s="147"/>
      <c r="H1233" s="147">
        <v>39236.9064655172</v>
      </c>
      <c r="I1233" s="151">
        <f t="shared" si="37"/>
        <v>0.590739332513056</v>
      </c>
      <c r="J1233" s="147">
        <f t="shared" si="38"/>
        <v>-27183.0935344828</v>
      </c>
      <c r="K1233" s="152"/>
      <c r="L1233" s="152"/>
    </row>
    <row r="1234" ht="16.15" customHeight="1" spans="1:12">
      <c r="A1234" s="142" t="s">
        <v>4780</v>
      </c>
      <c r="B1234" s="142">
        <v>421</v>
      </c>
      <c r="C1234" s="142" t="s">
        <v>4468</v>
      </c>
      <c r="D1234" s="142" t="s">
        <v>4781</v>
      </c>
      <c r="E1234" s="142" t="s">
        <v>4782</v>
      </c>
      <c r="F1234" s="147">
        <v>3321</v>
      </c>
      <c r="G1234" s="147"/>
      <c r="H1234" s="147">
        <v>0</v>
      </c>
      <c r="I1234" s="151">
        <f t="shared" si="37"/>
        <v>0</v>
      </c>
      <c r="J1234" s="147">
        <f t="shared" si="38"/>
        <v>-3321</v>
      </c>
      <c r="K1234" s="152"/>
      <c r="L1234" s="152"/>
    </row>
    <row r="1235" ht="16.15" customHeight="1" spans="1:12">
      <c r="A1235" s="142" t="s">
        <v>4780</v>
      </c>
      <c r="B1235" s="142">
        <v>422</v>
      </c>
      <c r="C1235" s="142" t="s">
        <v>3296</v>
      </c>
      <c r="D1235" s="142" t="s">
        <v>4781</v>
      </c>
      <c r="E1235" s="142" t="s">
        <v>4782</v>
      </c>
      <c r="F1235" s="147">
        <v>33210</v>
      </c>
      <c r="G1235" s="147"/>
      <c r="H1235" s="147">
        <v>0</v>
      </c>
      <c r="I1235" s="151">
        <f t="shared" si="37"/>
        <v>0</v>
      </c>
      <c r="J1235" s="147">
        <f t="shared" si="38"/>
        <v>-33210</v>
      </c>
      <c r="K1235" s="152"/>
      <c r="L1235" s="152"/>
    </row>
    <row r="1236" ht="16.15" customHeight="1" spans="1:12">
      <c r="A1236" s="142" t="s">
        <v>4780</v>
      </c>
      <c r="B1236" s="142">
        <v>423</v>
      </c>
      <c r="C1236" s="142" t="s">
        <v>2097</v>
      </c>
      <c r="D1236" s="142" t="s">
        <v>4781</v>
      </c>
      <c r="E1236" s="142" t="s">
        <v>4782</v>
      </c>
      <c r="F1236" s="147">
        <v>66420</v>
      </c>
      <c r="G1236" s="147"/>
      <c r="H1236" s="147">
        <v>45514.8164655172</v>
      </c>
      <c r="I1236" s="151">
        <f t="shared" si="37"/>
        <v>0.685257700474514</v>
      </c>
      <c r="J1236" s="147">
        <f t="shared" si="38"/>
        <v>-20905.1835344828</v>
      </c>
      <c r="K1236" s="152"/>
      <c r="L1236" s="152"/>
    </row>
    <row r="1237" ht="16.15" customHeight="1" spans="1:12">
      <c r="A1237" s="142" t="s">
        <v>4780</v>
      </c>
      <c r="B1237" s="142">
        <v>424</v>
      </c>
      <c r="C1237" s="142" t="s">
        <v>2155</v>
      </c>
      <c r="D1237" s="142" t="s">
        <v>4781</v>
      </c>
      <c r="E1237" s="142" t="s">
        <v>4782</v>
      </c>
      <c r="F1237" s="147">
        <v>66420</v>
      </c>
      <c r="G1237" s="147"/>
      <c r="H1237" s="147">
        <v>65918.0164655172</v>
      </c>
      <c r="I1237" s="151">
        <f t="shared" si="37"/>
        <v>0.992442283431454</v>
      </c>
      <c r="J1237" s="147">
        <f t="shared" si="38"/>
        <v>-501.983534482802</v>
      </c>
      <c r="K1237" s="152"/>
      <c r="L1237" s="152"/>
    </row>
    <row r="1238" ht="16.15" customHeight="1" spans="1:12">
      <c r="A1238" s="142" t="s">
        <v>4780</v>
      </c>
      <c r="B1238" s="142">
        <v>425</v>
      </c>
      <c r="C1238" s="142" t="s">
        <v>4470</v>
      </c>
      <c r="D1238" s="142" t="s">
        <v>4781</v>
      </c>
      <c r="E1238" s="142" t="s">
        <v>4782</v>
      </c>
      <c r="F1238" s="147">
        <v>6642</v>
      </c>
      <c r="G1238" s="147"/>
      <c r="H1238" s="147">
        <v>0</v>
      </c>
      <c r="I1238" s="151">
        <f t="shared" si="37"/>
        <v>0</v>
      </c>
      <c r="J1238" s="147">
        <f t="shared" si="38"/>
        <v>-6642</v>
      </c>
      <c r="K1238" s="152"/>
      <c r="L1238" s="152"/>
    </row>
    <row r="1239" ht="16.15" customHeight="1" spans="1:12">
      <c r="A1239" s="142" t="s">
        <v>4780</v>
      </c>
      <c r="B1239" s="142">
        <v>426</v>
      </c>
      <c r="C1239" s="142" t="s">
        <v>4472</v>
      </c>
      <c r="D1239" s="142" t="s">
        <v>4781</v>
      </c>
      <c r="E1239" s="142" t="s">
        <v>4782</v>
      </c>
      <c r="F1239" s="147">
        <v>3321</v>
      </c>
      <c r="G1239" s="147"/>
      <c r="H1239" s="147">
        <v>0</v>
      </c>
      <c r="I1239" s="151">
        <f t="shared" si="37"/>
        <v>0</v>
      </c>
      <c r="J1239" s="147">
        <f t="shared" si="38"/>
        <v>-3321</v>
      </c>
      <c r="K1239" s="152"/>
      <c r="L1239" s="152"/>
    </row>
    <row r="1240" ht="16.15" customHeight="1" spans="1:12">
      <c r="A1240" s="142" t="s">
        <v>4780</v>
      </c>
      <c r="B1240" s="142">
        <v>427</v>
      </c>
      <c r="C1240" s="142" t="s">
        <v>4474</v>
      </c>
      <c r="D1240" s="142" t="s">
        <v>4781</v>
      </c>
      <c r="E1240" s="142" t="s">
        <v>4782</v>
      </c>
      <c r="F1240" s="147">
        <v>3321</v>
      </c>
      <c r="G1240" s="147"/>
      <c r="H1240" s="147">
        <v>0</v>
      </c>
      <c r="I1240" s="151">
        <f t="shared" si="37"/>
        <v>0</v>
      </c>
      <c r="J1240" s="147">
        <f t="shared" si="38"/>
        <v>-3321</v>
      </c>
      <c r="K1240" s="152"/>
      <c r="L1240" s="152"/>
    </row>
    <row r="1241" ht="16.15" customHeight="1" spans="1:12">
      <c r="A1241" s="142" t="s">
        <v>4780</v>
      </c>
      <c r="B1241" s="142">
        <v>428</v>
      </c>
      <c r="C1241" s="142" t="s">
        <v>4476</v>
      </c>
      <c r="D1241" s="142" t="s">
        <v>4781</v>
      </c>
      <c r="E1241" s="142" t="s">
        <v>4782</v>
      </c>
      <c r="F1241" s="147">
        <v>3321</v>
      </c>
      <c r="G1241" s="147"/>
      <c r="H1241" s="147">
        <v>0</v>
      </c>
      <c r="I1241" s="151">
        <f t="shared" si="37"/>
        <v>0</v>
      </c>
      <c r="J1241" s="147">
        <f t="shared" si="38"/>
        <v>-3321</v>
      </c>
      <c r="K1241" s="152"/>
      <c r="L1241" s="152"/>
    </row>
    <row r="1242" ht="16.15" customHeight="1" spans="1:12">
      <c r="A1242" s="142" t="s">
        <v>4780</v>
      </c>
      <c r="B1242" s="142">
        <v>429</v>
      </c>
      <c r="C1242" s="142" t="s">
        <v>4478</v>
      </c>
      <c r="D1242" s="142" t="s">
        <v>4781</v>
      </c>
      <c r="E1242" s="142" t="s">
        <v>4782</v>
      </c>
      <c r="F1242" s="147">
        <v>3321</v>
      </c>
      <c r="G1242" s="147"/>
      <c r="H1242" s="147">
        <v>0</v>
      </c>
      <c r="I1242" s="151">
        <f t="shared" si="37"/>
        <v>0</v>
      </c>
      <c r="J1242" s="147">
        <f t="shared" si="38"/>
        <v>-3321</v>
      </c>
      <c r="K1242" s="152"/>
      <c r="L1242" s="152"/>
    </row>
    <row r="1243" ht="16.15" customHeight="1" spans="1:12">
      <c r="A1243" s="142" t="s">
        <v>4780</v>
      </c>
      <c r="B1243" s="142">
        <v>430</v>
      </c>
      <c r="C1243" s="142" t="s">
        <v>4480</v>
      </c>
      <c r="D1243" s="142" t="s">
        <v>4781</v>
      </c>
      <c r="E1243" s="142" t="s">
        <v>4782</v>
      </c>
      <c r="F1243" s="147">
        <v>3321</v>
      </c>
      <c r="G1243" s="147"/>
      <c r="H1243" s="147">
        <v>0</v>
      </c>
      <c r="I1243" s="151">
        <f t="shared" si="37"/>
        <v>0</v>
      </c>
      <c r="J1243" s="147">
        <f t="shared" si="38"/>
        <v>-3321</v>
      </c>
      <c r="K1243" s="152"/>
      <c r="L1243" s="152"/>
    </row>
    <row r="1244" ht="16.15" customHeight="1" spans="1:12">
      <c r="A1244" s="142" t="s">
        <v>4780</v>
      </c>
      <c r="B1244" s="142">
        <v>431</v>
      </c>
      <c r="C1244" s="142" t="s">
        <v>4482</v>
      </c>
      <c r="D1244" s="142" t="s">
        <v>4781</v>
      </c>
      <c r="E1244" s="142" t="s">
        <v>4782</v>
      </c>
      <c r="F1244" s="147">
        <v>3321</v>
      </c>
      <c r="G1244" s="147"/>
      <c r="H1244" s="147">
        <v>0</v>
      </c>
      <c r="I1244" s="151">
        <f t="shared" si="37"/>
        <v>0</v>
      </c>
      <c r="J1244" s="147">
        <f t="shared" si="38"/>
        <v>-3321</v>
      </c>
      <c r="K1244" s="152"/>
      <c r="L1244" s="152"/>
    </row>
    <row r="1245" ht="16.15" customHeight="1" spans="1:12">
      <c r="A1245" s="142" t="s">
        <v>4780</v>
      </c>
      <c r="B1245" s="142">
        <v>432</v>
      </c>
      <c r="C1245" s="142" t="s">
        <v>4484</v>
      </c>
      <c r="D1245" s="142" t="s">
        <v>4781</v>
      </c>
      <c r="E1245" s="142" t="s">
        <v>4782</v>
      </c>
      <c r="F1245" s="147">
        <v>3321</v>
      </c>
      <c r="G1245" s="147"/>
      <c r="H1245" s="147">
        <v>0</v>
      </c>
      <c r="I1245" s="151">
        <f t="shared" si="37"/>
        <v>0</v>
      </c>
      <c r="J1245" s="147">
        <f t="shared" si="38"/>
        <v>-3321</v>
      </c>
      <c r="K1245" s="152"/>
      <c r="L1245" s="152"/>
    </row>
    <row r="1246" ht="16.15" customHeight="1" spans="1:12">
      <c r="A1246" s="142" t="s">
        <v>4780</v>
      </c>
      <c r="B1246" s="142"/>
      <c r="C1246" s="142" t="s">
        <v>2738</v>
      </c>
      <c r="D1246" s="142" t="s">
        <v>4781</v>
      </c>
      <c r="E1246" s="142" t="s">
        <v>4790</v>
      </c>
      <c r="F1246" s="147"/>
      <c r="G1246" s="147"/>
      <c r="H1246" s="147">
        <v>43945.34</v>
      </c>
      <c r="I1246" s="151" t="e">
        <f t="shared" si="37"/>
        <v>#DIV/0!</v>
      </c>
      <c r="J1246" s="147">
        <f t="shared" si="38"/>
        <v>43945.34</v>
      </c>
      <c r="K1246" s="152"/>
      <c r="L1246" s="152"/>
    </row>
    <row r="1247" ht="16.15" customHeight="1" spans="1:12">
      <c r="A1247" s="142" t="s">
        <v>4780</v>
      </c>
      <c r="B1247" s="142"/>
      <c r="C1247" s="142" t="s">
        <v>3245</v>
      </c>
      <c r="D1247" s="142" t="s">
        <v>4781</v>
      </c>
      <c r="E1247" s="142" t="s">
        <v>4790</v>
      </c>
      <c r="F1247" s="147"/>
      <c r="G1247" s="147"/>
      <c r="H1247" s="147">
        <v>26681.08</v>
      </c>
      <c r="I1247" s="151" t="e">
        <f t="shared" si="37"/>
        <v>#DIV/0!</v>
      </c>
      <c r="J1247" s="147">
        <f t="shared" si="38"/>
        <v>26681.08</v>
      </c>
      <c r="K1247" s="152"/>
      <c r="L1247" s="152"/>
    </row>
    <row r="1248" ht="16.15" customHeight="1" spans="1:12">
      <c r="A1248" s="142" t="s">
        <v>4780</v>
      </c>
      <c r="B1248" s="142"/>
      <c r="C1248" s="142" t="s">
        <v>3257</v>
      </c>
      <c r="D1248" s="142" t="s">
        <v>4781</v>
      </c>
      <c r="E1248" s="142" t="s">
        <v>4790</v>
      </c>
      <c r="F1248" s="147"/>
      <c r="G1248" s="147"/>
      <c r="H1248" s="147">
        <v>26681.08</v>
      </c>
      <c r="I1248" s="151" t="e">
        <f t="shared" si="37"/>
        <v>#DIV/0!</v>
      </c>
      <c r="J1248" s="147">
        <f t="shared" si="38"/>
        <v>26681.08</v>
      </c>
      <c r="K1248" s="152"/>
      <c r="L1248" s="152"/>
    </row>
    <row r="1249" ht="16.15" customHeight="1" spans="1:12">
      <c r="A1249" s="142" t="s">
        <v>4780</v>
      </c>
      <c r="B1249" s="142"/>
      <c r="C1249" s="142" t="s">
        <v>2444</v>
      </c>
      <c r="D1249" s="142" t="s">
        <v>4781</v>
      </c>
      <c r="E1249" s="142" t="s">
        <v>4790</v>
      </c>
      <c r="F1249" s="147"/>
      <c r="G1249" s="147"/>
      <c r="H1249" s="147">
        <v>58070.63</v>
      </c>
      <c r="I1249" s="151" t="e">
        <f t="shared" si="37"/>
        <v>#DIV/0!</v>
      </c>
      <c r="J1249" s="147">
        <f t="shared" si="38"/>
        <v>58070.63</v>
      </c>
      <c r="K1249" s="152"/>
      <c r="L1249" s="152"/>
    </row>
    <row r="1250" ht="16.15" customHeight="1" spans="1:12">
      <c r="A1250" s="142" t="s">
        <v>4780</v>
      </c>
      <c r="B1250" s="142"/>
      <c r="C1250" s="142" t="s">
        <v>2406</v>
      </c>
      <c r="D1250" s="142" t="s">
        <v>4781</v>
      </c>
      <c r="E1250" s="142" t="s">
        <v>4790</v>
      </c>
      <c r="F1250" s="147"/>
      <c r="G1250" s="147"/>
      <c r="H1250" s="147">
        <v>65918.01</v>
      </c>
      <c r="I1250" s="151" t="e">
        <f t="shared" si="37"/>
        <v>#DIV/0!</v>
      </c>
      <c r="J1250" s="147">
        <f t="shared" si="38"/>
        <v>65918.01</v>
      </c>
      <c r="K1250" s="152"/>
      <c r="L1250" s="152"/>
    </row>
    <row r="1251" ht="16.15" customHeight="1" spans="1:12">
      <c r="A1251" s="142" t="s">
        <v>4780</v>
      </c>
      <c r="B1251" s="142"/>
      <c r="C1251" s="142" t="s">
        <v>3333</v>
      </c>
      <c r="D1251" s="142" t="s">
        <v>4781</v>
      </c>
      <c r="E1251" s="142" t="s">
        <v>4790</v>
      </c>
      <c r="F1251" s="147"/>
      <c r="G1251" s="147"/>
      <c r="H1251" s="147">
        <v>15694.74</v>
      </c>
      <c r="I1251" s="151" t="e">
        <f t="shared" si="37"/>
        <v>#DIV/0!</v>
      </c>
      <c r="J1251" s="147">
        <f t="shared" si="38"/>
        <v>15694.74</v>
      </c>
      <c r="K1251" s="152"/>
      <c r="L1251" s="152"/>
    </row>
    <row r="1252" ht="16.15" customHeight="1" spans="1:12">
      <c r="A1252" s="142" t="s">
        <v>4780</v>
      </c>
      <c r="B1252" s="142"/>
      <c r="C1252" s="142" t="s">
        <v>3077</v>
      </c>
      <c r="D1252" s="142" t="s">
        <v>4781</v>
      </c>
      <c r="E1252" s="142" t="s">
        <v>4790</v>
      </c>
      <c r="F1252" s="147"/>
      <c r="G1252" s="147"/>
      <c r="H1252" s="147">
        <v>76904.36</v>
      </c>
      <c r="I1252" s="151" t="e">
        <f t="shared" si="37"/>
        <v>#DIV/0!</v>
      </c>
      <c r="J1252" s="147">
        <f t="shared" si="38"/>
        <v>76904.36</v>
      </c>
      <c r="K1252" s="152"/>
      <c r="L1252" s="152"/>
    </row>
    <row r="1253" ht="16.15" customHeight="1" spans="1:12">
      <c r="A1253" s="142" t="s">
        <v>4780</v>
      </c>
      <c r="B1253" s="142"/>
      <c r="C1253" s="142" t="s">
        <v>4791</v>
      </c>
      <c r="D1253" s="142" t="s">
        <v>4781</v>
      </c>
      <c r="E1253" s="142" t="s">
        <v>4790</v>
      </c>
      <c r="F1253" s="147"/>
      <c r="G1253" s="147"/>
      <c r="H1253" s="147">
        <v>62779.07</v>
      </c>
      <c r="I1253" s="151" t="e">
        <f t="shared" si="37"/>
        <v>#DIV/0!</v>
      </c>
      <c r="J1253" s="147">
        <f t="shared" si="38"/>
        <v>62779.07</v>
      </c>
      <c r="K1253" s="152"/>
      <c r="L1253" s="152"/>
    </row>
    <row r="1254" ht="16.15" customHeight="1" spans="1:12">
      <c r="A1254" s="142" t="s">
        <v>4780</v>
      </c>
      <c r="B1254" s="142"/>
      <c r="C1254" s="142" t="s">
        <v>4792</v>
      </c>
      <c r="D1254" s="142" t="s">
        <v>4781</v>
      </c>
      <c r="E1254" s="142" t="s">
        <v>4790</v>
      </c>
      <c r="F1254" s="147"/>
      <c r="G1254" s="147"/>
      <c r="H1254" s="147">
        <v>156947.68</v>
      </c>
      <c r="I1254" s="151" t="e">
        <f t="shared" si="37"/>
        <v>#DIV/0!</v>
      </c>
      <c r="J1254" s="147">
        <f t="shared" si="38"/>
        <v>156947.68</v>
      </c>
      <c r="K1254" s="152"/>
      <c r="L1254" s="152"/>
    </row>
    <row r="1255" ht="16.15" customHeight="1" spans="1:12">
      <c r="A1255" s="142" t="s">
        <v>4780</v>
      </c>
      <c r="B1255" s="142"/>
      <c r="C1255" s="142" t="s">
        <v>3362</v>
      </c>
      <c r="D1255" s="142" t="s">
        <v>4781</v>
      </c>
      <c r="E1255" s="142" t="s">
        <v>4790</v>
      </c>
      <c r="F1255" s="147"/>
      <c r="G1255" s="147"/>
      <c r="H1255" s="147">
        <v>32958.99</v>
      </c>
      <c r="I1255" s="151" t="e">
        <f t="shared" si="37"/>
        <v>#DIV/0!</v>
      </c>
      <c r="J1255" s="147">
        <f t="shared" si="38"/>
        <v>32958.99</v>
      </c>
      <c r="K1255" s="152"/>
      <c r="L1255" s="152"/>
    </row>
    <row r="1256" ht="16.15" customHeight="1" spans="1:12">
      <c r="A1256" s="142" t="s">
        <v>4780</v>
      </c>
      <c r="B1256" s="142"/>
      <c r="C1256" s="142" t="s">
        <v>3389</v>
      </c>
      <c r="D1256" s="142" t="s">
        <v>4781</v>
      </c>
      <c r="E1256" s="142" t="s">
        <v>4790</v>
      </c>
      <c r="F1256" s="147"/>
      <c r="G1256" s="147"/>
      <c r="H1256" s="147">
        <v>6277.89</v>
      </c>
      <c r="I1256" s="151" t="e">
        <f t="shared" si="37"/>
        <v>#DIV/0!</v>
      </c>
      <c r="J1256" s="147">
        <f t="shared" si="38"/>
        <v>6277.89</v>
      </c>
      <c r="K1256" s="152"/>
      <c r="L1256" s="152"/>
    </row>
    <row r="1257" ht="16.15" customHeight="1" spans="1:12">
      <c r="A1257" s="142" t="s">
        <v>4780</v>
      </c>
      <c r="B1257" s="142"/>
      <c r="C1257" s="142" t="s">
        <v>3346</v>
      </c>
      <c r="D1257" s="142" t="s">
        <v>4781</v>
      </c>
      <c r="E1257" s="142" t="s">
        <v>4790</v>
      </c>
      <c r="F1257" s="147"/>
      <c r="G1257" s="147"/>
      <c r="H1257" s="147">
        <v>40806.37</v>
      </c>
      <c r="I1257" s="151" t="e">
        <f t="shared" si="37"/>
        <v>#DIV/0!</v>
      </c>
      <c r="J1257" s="147">
        <f t="shared" si="38"/>
        <v>40806.37</v>
      </c>
      <c r="K1257" s="152"/>
      <c r="L1257" s="152"/>
    </row>
    <row r="1258" ht="16.15" customHeight="1" spans="1:12">
      <c r="A1258" s="142" t="s">
        <v>4780</v>
      </c>
      <c r="B1258" s="142"/>
      <c r="C1258" s="142" t="s">
        <v>3376</v>
      </c>
      <c r="D1258" s="142" t="s">
        <v>4781</v>
      </c>
      <c r="E1258" s="142" t="s">
        <v>4790</v>
      </c>
      <c r="F1258" s="147"/>
      <c r="G1258" s="147"/>
      <c r="H1258" s="147">
        <v>15694.74</v>
      </c>
      <c r="I1258" s="151" t="e">
        <f t="shared" si="37"/>
        <v>#DIV/0!</v>
      </c>
      <c r="J1258" s="147">
        <f t="shared" si="38"/>
        <v>15694.74</v>
      </c>
      <c r="K1258" s="152"/>
      <c r="L1258" s="152"/>
    </row>
    <row r="1259" ht="16.15" customHeight="1" spans="1:12">
      <c r="A1259" s="142" t="s">
        <v>4780</v>
      </c>
      <c r="B1259" s="142"/>
      <c r="C1259" s="142" t="s">
        <v>3108</v>
      </c>
      <c r="D1259" s="142" t="s">
        <v>4781</v>
      </c>
      <c r="E1259" s="142" t="s">
        <v>4790</v>
      </c>
      <c r="F1259" s="147"/>
      <c r="G1259" s="147"/>
      <c r="H1259" s="147">
        <v>114571.88</v>
      </c>
      <c r="I1259" s="151" t="e">
        <f t="shared" si="37"/>
        <v>#DIV/0!</v>
      </c>
      <c r="J1259" s="147">
        <f t="shared" si="38"/>
        <v>114571.88</v>
      </c>
      <c r="K1259" s="152"/>
      <c r="L1259" s="152"/>
    </row>
    <row r="1260" ht="16.15" customHeight="1" spans="1:12">
      <c r="A1260" s="142" t="s">
        <v>4780</v>
      </c>
      <c r="B1260" s="142"/>
      <c r="C1260" s="142" t="s">
        <v>3416</v>
      </c>
      <c r="D1260" s="142" t="s">
        <v>4781</v>
      </c>
      <c r="E1260" s="142" t="s">
        <v>4790</v>
      </c>
      <c r="F1260" s="147"/>
      <c r="G1260" s="147"/>
      <c r="H1260" s="147">
        <v>7847.36</v>
      </c>
      <c r="I1260" s="151" t="e">
        <f t="shared" si="37"/>
        <v>#DIV/0!</v>
      </c>
      <c r="J1260" s="147">
        <f t="shared" si="38"/>
        <v>7847.36</v>
      </c>
      <c r="K1260" s="152"/>
      <c r="L1260" s="152"/>
    </row>
    <row r="1261" ht="16.15" customHeight="1" spans="1:12">
      <c r="A1261" s="142" t="s">
        <v>4780</v>
      </c>
      <c r="B1261" s="142"/>
      <c r="C1261" s="142" t="s">
        <v>3227</v>
      </c>
      <c r="D1261" s="142" t="s">
        <v>4781</v>
      </c>
      <c r="E1261" s="142" t="s">
        <v>4790</v>
      </c>
      <c r="F1261" s="147"/>
      <c r="G1261" s="147"/>
      <c r="H1261" s="147">
        <v>20403.18</v>
      </c>
      <c r="I1261" s="151" t="e">
        <f t="shared" si="37"/>
        <v>#DIV/0!</v>
      </c>
      <c r="J1261" s="147">
        <f t="shared" si="38"/>
        <v>20403.18</v>
      </c>
      <c r="K1261" s="152"/>
      <c r="L1261" s="152"/>
    </row>
    <row r="1262" ht="16.15" customHeight="1" spans="1:12">
      <c r="A1262" s="142" t="s">
        <v>4780</v>
      </c>
      <c r="B1262" s="142"/>
      <c r="C1262" s="142" t="s">
        <v>2755</v>
      </c>
      <c r="D1262" s="142" t="s">
        <v>4781</v>
      </c>
      <c r="E1262" s="142" t="s">
        <v>4790</v>
      </c>
      <c r="F1262" s="147"/>
      <c r="G1262" s="147"/>
      <c r="H1262" s="147">
        <v>86321.23</v>
      </c>
      <c r="I1262" s="151" t="e">
        <f t="shared" si="37"/>
        <v>#DIV/0!</v>
      </c>
      <c r="J1262" s="147">
        <f t="shared" si="38"/>
        <v>86321.23</v>
      </c>
      <c r="K1262" s="152"/>
      <c r="L1262" s="152"/>
    </row>
    <row r="1263" ht="16.15" customHeight="1" spans="1:12">
      <c r="A1263" s="142" t="s">
        <v>4780</v>
      </c>
      <c r="B1263" s="142"/>
      <c r="C1263" s="142" t="s">
        <v>4793</v>
      </c>
      <c r="D1263" s="142" t="s">
        <v>4781</v>
      </c>
      <c r="E1263" s="142" t="s">
        <v>4790</v>
      </c>
      <c r="F1263" s="147"/>
      <c r="G1263" s="147"/>
      <c r="H1263" s="147">
        <v>100446.48</v>
      </c>
      <c r="I1263" s="151" t="e">
        <f t="shared" ref="I1263:I1278" si="39">IF(F1263=0,H1263/G1263,H1263/F1263)</f>
        <v>#DIV/0!</v>
      </c>
      <c r="J1263" s="147">
        <f t="shared" ref="J1263:J1326" si="40">H1263-F1263</f>
        <v>100446.48</v>
      </c>
      <c r="K1263" s="152"/>
      <c r="L1263" s="152"/>
    </row>
    <row r="1264" ht="16.15" customHeight="1" spans="1:12">
      <c r="A1264" s="142" t="s">
        <v>4780</v>
      </c>
      <c r="B1264" s="142"/>
      <c r="C1264" s="142" t="s">
        <v>2795</v>
      </c>
      <c r="D1264" s="142" t="s">
        <v>4781</v>
      </c>
      <c r="E1264" s="142" t="s">
        <v>4790</v>
      </c>
      <c r="F1264" s="147"/>
      <c r="G1264" s="147"/>
      <c r="H1264" s="147">
        <v>6277.89</v>
      </c>
      <c r="I1264" s="151" t="e">
        <f t="shared" si="39"/>
        <v>#DIV/0!</v>
      </c>
      <c r="J1264" s="147">
        <f t="shared" si="40"/>
        <v>6277.89</v>
      </c>
      <c r="K1264" s="152"/>
      <c r="L1264" s="152"/>
    </row>
    <row r="1265" ht="16.15" customHeight="1" spans="1:12">
      <c r="A1265" s="142" t="s">
        <v>4780</v>
      </c>
      <c r="B1265" s="142"/>
      <c r="C1265" s="142" t="s">
        <v>3236</v>
      </c>
      <c r="D1265" s="142" t="s">
        <v>4781</v>
      </c>
      <c r="E1265" s="142" t="s">
        <v>4790</v>
      </c>
      <c r="F1265" s="147"/>
      <c r="G1265" s="147"/>
      <c r="H1265" s="147">
        <v>20403.18</v>
      </c>
      <c r="I1265" s="151" t="e">
        <f t="shared" si="39"/>
        <v>#DIV/0!</v>
      </c>
      <c r="J1265" s="147">
        <f t="shared" si="40"/>
        <v>20403.18</v>
      </c>
      <c r="K1265" s="152"/>
      <c r="L1265" s="152"/>
    </row>
    <row r="1266" ht="16.15" customHeight="1" spans="1:12">
      <c r="A1266" s="142" t="s">
        <v>4780</v>
      </c>
      <c r="B1266" s="142"/>
      <c r="C1266" s="142" t="s">
        <v>3187</v>
      </c>
      <c r="D1266" s="142" t="s">
        <v>4781</v>
      </c>
      <c r="E1266" s="142" t="s">
        <v>4790</v>
      </c>
      <c r="F1266" s="147"/>
      <c r="G1266" s="147"/>
      <c r="H1266" s="147">
        <v>25111.61</v>
      </c>
      <c r="I1266" s="151" t="e">
        <f t="shared" si="39"/>
        <v>#DIV/0!</v>
      </c>
      <c r="J1266" s="147">
        <f t="shared" si="40"/>
        <v>25111.61</v>
      </c>
      <c r="K1266" s="152"/>
      <c r="L1266" s="152"/>
    </row>
    <row r="1267" ht="16.15" customHeight="1" spans="1:12">
      <c r="A1267" s="142" t="s">
        <v>4780</v>
      </c>
      <c r="B1267" s="142"/>
      <c r="C1267" s="142" t="s">
        <v>363</v>
      </c>
      <c r="D1267" s="142" t="s">
        <v>4781</v>
      </c>
      <c r="E1267" s="142" t="s">
        <v>4790</v>
      </c>
      <c r="F1267" s="147"/>
      <c r="G1267" s="147"/>
      <c r="H1267" s="147">
        <v>14125.27</v>
      </c>
      <c r="I1267" s="151" t="e">
        <f t="shared" si="39"/>
        <v>#DIV/0!</v>
      </c>
      <c r="J1267" s="147">
        <f t="shared" si="40"/>
        <v>14125.27</v>
      </c>
      <c r="K1267" s="152"/>
      <c r="L1267" s="152"/>
    </row>
    <row r="1268" ht="16.15" customHeight="1" spans="1:12">
      <c r="A1268" s="142" t="s">
        <v>4780</v>
      </c>
      <c r="B1268" s="142"/>
      <c r="C1268" s="142" t="s">
        <v>4795</v>
      </c>
      <c r="D1268" s="142" t="s">
        <v>4781</v>
      </c>
      <c r="E1268" s="142" t="s">
        <v>4790</v>
      </c>
      <c r="F1268" s="147"/>
      <c r="G1268" s="147"/>
      <c r="H1268" s="147">
        <v>1319929.98</v>
      </c>
      <c r="I1268" s="151" t="e">
        <f t="shared" si="39"/>
        <v>#DIV/0!</v>
      </c>
      <c r="J1268" s="147">
        <f t="shared" si="40"/>
        <v>1319929.98</v>
      </c>
      <c r="K1268" s="152"/>
      <c r="L1268" s="152"/>
    </row>
    <row r="1269" ht="16.15" customHeight="1" spans="1:12">
      <c r="A1269" s="142" t="s">
        <v>4780</v>
      </c>
      <c r="B1269" s="142"/>
      <c r="C1269" s="142" t="s">
        <v>1737</v>
      </c>
      <c r="D1269" s="142" t="s">
        <v>4781</v>
      </c>
      <c r="E1269" s="142" t="s">
        <v>4790</v>
      </c>
      <c r="F1269" s="147"/>
      <c r="G1269" s="147"/>
      <c r="H1269" s="147">
        <v>102015.98</v>
      </c>
      <c r="I1269" s="151" t="e">
        <f t="shared" si="39"/>
        <v>#DIV/0!</v>
      </c>
      <c r="J1269" s="147">
        <f t="shared" si="40"/>
        <v>102015.98</v>
      </c>
      <c r="K1269" s="152"/>
      <c r="L1269" s="152"/>
    </row>
    <row r="1270" ht="16.15" customHeight="1" spans="1:12">
      <c r="A1270" s="142" t="s">
        <v>4780</v>
      </c>
      <c r="B1270" s="142"/>
      <c r="C1270" s="142" t="s">
        <v>1510</v>
      </c>
      <c r="D1270" s="142" t="s">
        <v>4781</v>
      </c>
      <c r="E1270" s="142" t="s">
        <v>4790</v>
      </c>
      <c r="F1270" s="147"/>
      <c r="G1270" s="147"/>
      <c r="H1270" s="147">
        <v>186767.68</v>
      </c>
      <c r="I1270" s="151" t="e">
        <f t="shared" si="39"/>
        <v>#DIV/0!</v>
      </c>
      <c r="J1270" s="147">
        <f t="shared" si="40"/>
        <v>186767.68</v>
      </c>
      <c r="K1270" s="152"/>
      <c r="L1270" s="152"/>
    </row>
    <row r="1271" ht="16.15" customHeight="1" spans="1:12">
      <c r="A1271" s="142" t="s">
        <v>4780</v>
      </c>
      <c r="B1271" s="142"/>
      <c r="C1271" s="142" t="s">
        <v>1527</v>
      </c>
      <c r="D1271" s="142" t="s">
        <v>4781</v>
      </c>
      <c r="E1271" s="142" t="s">
        <v>4790</v>
      </c>
      <c r="F1271" s="147"/>
      <c r="G1271" s="147"/>
      <c r="H1271" s="147">
        <v>34528.46</v>
      </c>
      <c r="I1271" s="151" t="e">
        <f t="shared" si="39"/>
        <v>#DIV/0!</v>
      </c>
      <c r="J1271" s="147">
        <f t="shared" si="40"/>
        <v>34528.46</v>
      </c>
      <c r="K1271" s="152"/>
      <c r="L1271" s="152"/>
    </row>
    <row r="1272" ht="16.15" customHeight="1" spans="1:12">
      <c r="A1272" s="142" t="s">
        <v>4780</v>
      </c>
      <c r="B1272" s="142"/>
      <c r="C1272" s="142" t="s">
        <v>1566</v>
      </c>
      <c r="D1272" s="142" t="s">
        <v>4781</v>
      </c>
      <c r="E1272" s="142" t="s">
        <v>4790</v>
      </c>
      <c r="F1272" s="147"/>
      <c r="G1272" s="147"/>
      <c r="H1272" s="147">
        <v>62779.07</v>
      </c>
      <c r="I1272" s="151" t="e">
        <f t="shared" si="39"/>
        <v>#DIV/0!</v>
      </c>
      <c r="J1272" s="147">
        <f t="shared" si="40"/>
        <v>62779.07</v>
      </c>
      <c r="K1272" s="152"/>
      <c r="L1272" s="152"/>
    </row>
    <row r="1273" ht="16.15" customHeight="1" spans="1:12">
      <c r="A1273" s="142" t="s">
        <v>4780</v>
      </c>
      <c r="B1273" s="142"/>
      <c r="C1273" s="142" t="s">
        <v>4739</v>
      </c>
      <c r="D1273" s="142" t="s">
        <v>4781</v>
      </c>
      <c r="E1273" s="142" t="s">
        <v>4790</v>
      </c>
      <c r="F1273" s="147"/>
      <c r="G1273" s="147"/>
      <c r="H1273" s="147">
        <v>28250.56</v>
      </c>
      <c r="I1273" s="151" t="e">
        <f t="shared" si="39"/>
        <v>#DIV/0!</v>
      </c>
      <c r="J1273" s="147">
        <f t="shared" si="40"/>
        <v>28250.56</v>
      </c>
      <c r="K1273" s="152"/>
      <c r="L1273" s="152"/>
    </row>
    <row r="1274" ht="16.15" customHeight="1" spans="1:12">
      <c r="A1274" s="142" t="s">
        <v>4780</v>
      </c>
      <c r="B1274" s="142"/>
      <c r="C1274" s="142" t="s">
        <v>3513</v>
      </c>
      <c r="D1274" s="142" t="s">
        <v>4781</v>
      </c>
      <c r="E1274" s="142" t="s">
        <v>4790</v>
      </c>
      <c r="F1274" s="147"/>
      <c r="G1274" s="147"/>
      <c r="H1274" s="147">
        <v>54931.67</v>
      </c>
      <c r="I1274" s="151" t="e">
        <f t="shared" si="39"/>
        <v>#DIV/0!</v>
      </c>
      <c r="J1274" s="147">
        <f t="shared" si="40"/>
        <v>54931.67</v>
      </c>
      <c r="K1274" s="152"/>
      <c r="L1274" s="152"/>
    </row>
    <row r="1275" s="137" customFormat="1" ht="16.15" customHeight="1" spans="1:12">
      <c r="A1275" s="157" t="s">
        <v>4780</v>
      </c>
      <c r="B1275" s="157"/>
      <c r="C1275" s="157" t="s">
        <v>4326</v>
      </c>
      <c r="D1275" s="157" t="s">
        <v>4781</v>
      </c>
      <c r="E1275" s="157" t="s">
        <v>4790</v>
      </c>
      <c r="F1275" s="158"/>
      <c r="G1275" s="158"/>
      <c r="H1275" s="158">
        <v>50223.25</v>
      </c>
      <c r="I1275" s="159" t="e">
        <f t="shared" si="39"/>
        <v>#DIV/0!</v>
      </c>
      <c r="J1275" s="158">
        <f t="shared" si="40"/>
        <v>50223.25</v>
      </c>
      <c r="K1275" s="160" t="s">
        <v>4783</v>
      </c>
      <c r="L1275" s="160" t="s">
        <v>4796</v>
      </c>
    </row>
    <row r="1276" s="137" customFormat="1" ht="16.15" customHeight="1" spans="1:12">
      <c r="A1276" s="157" t="s">
        <v>4780</v>
      </c>
      <c r="B1276" s="157"/>
      <c r="C1276" s="157" t="s">
        <v>4290</v>
      </c>
      <c r="D1276" s="157" t="s">
        <v>4781</v>
      </c>
      <c r="E1276" s="161" t="s">
        <v>4782</v>
      </c>
      <c r="F1276" s="158">
        <v>99630</v>
      </c>
      <c r="G1276" s="158"/>
      <c r="H1276" s="158">
        <v>91029.64</v>
      </c>
      <c r="I1276" s="159">
        <f t="shared" si="39"/>
        <v>0.913677004918197</v>
      </c>
      <c r="J1276" s="158">
        <f t="shared" si="40"/>
        <v>-8600.36</v>
      </c>
      <c r="K1276" s="160" t="s">
        <v>4694</v>
      </c>
      <c r="L1276" s="160" t="s">
        <v>4797</v>
      </c>
    </row>
    <row r="1277" ht="16.15" customHeight="1" spans="1:12">
      <c r="A1277" s="142" t="s">
        <v>4780</v>
      </c>
      <c r="B1277" s="142"/>
      <c r="C1277" s="142" t="s">
        <v>3838</v>
      </c>
      <c r="D1277" s="142" t="s">
        <v>4781</v>
      </c>
      <c r="E1277" s="142" t="s">
        <v>4790</v>
      </c>
      <c r="F1277" s="147"/>
      <c r="G1277" s="147"/>
      <c r="H1277" s="147">
        <v>543039.07</v>
      </c>
      <c r="I1277" s="151" t="e">
        <f t="shared" si="39"/>
        <v>#DIV/0!</v>
      </c>
      <c r="J1277" s="147">
        <f t="shared" si="40"/>
        <v>543039.07</v>
      </c>
      <c r="K1277" s="152"/>
      <c r="L1277" s="152"/>
    </row>
    <row r="1278" spans="1:13">
      <c r="A1278" s="156" t="s">
        <v>6033</v>
      </c>
      <c r="B1278" s="156">
        <v>1</v>
      </c>
      <c r="C1278" s="156" t="s">
        <v>6034</v>
      </c>
      <c r="D1278" s="156" t="s">
        <v>4781</v>
      </c>
      <c r="E1278" s="156" t="s">
        <v>4782</v>
      </c>
      <c r="F1278" s="156"/>
      <c r="G1278" s="156"/>
      <c r="H1278" s="162">
        <v>7847.16981132075</v>
      </c>
      <c r="I1278" s="163" t="e">
        <f t="shared" si="39"/>
        <v>#DIV/0!</v>
      </c>
      <c r="J1278" s="156">
        <f t="shared" si="40"/>
        <v>7847.16981132075</v>
      </c>
      <c r="K1278" s="156" t="s">
        <v>4694</v>
      </c>
      <c r="L1278" s="156"/>
      <c r="M1278" s="152"/>
    </row>
    <row r="1279" spans="1:13">
      <c r="A1279" s="156" t="s">
        <v>6033</v>
      </c>
      <c r="B1279" s="156">
        <v>2</v>
      </c>
      <c r="C1279" s="156" t="s">
        <v>6035</v>
      </c>
      <c r="D1279" s="156" t="s">
        <v>4781</v>
      </c>
      <c r="E1279" s="156" t="s">
        <v>4782</v>
      </c>
      <c r="F1279" s="156"/>
      <c r="G1279" s="156"/>
      <c r="H1279" s="162">
        <v>37666.4150943396</v>
      </c>
      <c r="I1279" s="163" t="e">
        <f t="shared" ref="I1279:I1312" si="41">IF(F1279=0,H1279/G1279,H1279/F1279)</f>
        <v>#DIV/0!</v>
      </c>
      <c r="J1279" s="156">
        <f t="shared" si="40"/>
        <v>37666.4150943396</v>
      </c>
      <c r="K1279" s="156" t="s">
        <v>4694</v>
      </c>
      <c r="L1279" s="156"/>
      <c r="M1279" s="152"/>
    </row>
    <row r="1280" spans="1:13">
      <c r="A1280" s="156" t="s">
        <v>6033</v>
      </c>
      <c r="B1280" s="156">
        <v>3</v>
      </c>
      <c r="C1280" s="156" t="s">
        <v>6036</v>
      </c>
      <c r="D1280" s="156" t="s">
        <v>4781</v>
      </c>
      <c r="E1280" s="156" t="s">
        <v>4782</v>
      </c>
      <c r="F1280" s="156"/>
      <c r="G1280" s="156"/>
      <c r="H1280" s="162">
        <v>56499.6226415094</v>
      </c>
      <c r="I1280" s="163" t="e">
        <f t="shared" si="41"/>
        <v>#DIV/0!</v>
      </c>
      <c r="J1280" s="156">
        <f t="shared" si="40"/>
        <v>56499.6226415094</v>
      </c>
      <c r="K1280" s="156" t="s">
        <v>4694</v>
      </c>
      <c r="L1280" s="156"/>
      <c r="M1280" s="152"/>
    </row>
    <row r="1281" spans="1:13">
      <c r="A1281" s="156" t="s">
        <v>6033</v>
      </c>
      <c r="B1281" s="156">
        <v>4</v>
      </c>
      <c r="C1281" s="156" t="s">
        <v>4431</v>
      </c>
      <c r="D1281" s="156" t="s">
        <v>4781</v>
      </c>
      <c r="E1281" s="156" t="s">
        <v>4782</v>
      </c>
      <c r="F1281" s="156"/>
      <c r="G1281" s="156"/>
      <c r="H1281" s="162">
        <v>17263.7735849057</v>
      </c>
      <c r="I1281" s="163" t="e">
        <f t="shared" si="41"/>
        <v>#DIV/0!</v>
      </c>
      <c r="J1281" s="156">
        <f t="shared" si="40"/>
        <v>17263.7735849057</v>
      </c>
      <c r="K1281" s="156" t="s">
        <v>4694</v>
      </c>
      <c r="L1281" s="156"/>
      <c r="M1281" s="152"/>
    </row>
    <row r="1282" spans="1:12">
      <c r="A1282" s="156" t="s">
        <v>6033</v>
      </c>
      <c r="B1282" s="156">
        <v>5</v>
      </c>
      <c r="C1282" s="156" t="s">
        <v>4433</v>
      </c>
      <c r="D1282" s="156" t="s">
        <v>4781</v>
      </c>
      <c r="E1282" s="156" t="s">
        <v>4782</v>
      </c>
      <c r="F1282" s="156"/>
      <c r="G1282" s="156"/>
      <c r="H1282" s="162">
        <v>45513.5849056604</v>
      </c>
      <c r="I1282" s="163" t="e">
        <f t="shared" si="41"/>
        <v>#DIV/0!</v>
      </c>
      <c r="J1282" s="156">
        <f t="shared" si="40"/>
        <v>45513.5849056604</v>
      </c>
      <c r="K1282" s="156" t="s">
        <v>4694</v>
      </c>
      <c r="L1282" s="156"/>
    </row>
    <row r="1283" spans="1:12">
      <c r="A1283" s="156" t="s">
        <v>6033</v>
      </c>
      <c r="B1283" s="156">
        <v>6</v>
      </c>
      <c r="C1283" s="156" t="s">
        <v>4427</v>
      </c>
      <c r="D1283" s="156" t="s">
        <v>4781</v>
      </c>
      <c r="E1283" s="156" t="s">
        <v>4782</v>
      </c>
      <c r="F1283" s="156"/>
      <c r="G1283" s="156"/>
      <c r="H1283" s="162">
        <v>45513.5849056604</v>
      </c>
      <c r="I1283" s="163" t="e">
        <f t="shared" si="41"/>
        <v>#DIV/0!</v>
      </c>
      <c r="J1283" s="156">
        <f t="shared" si="40"/>
        <v>45513.5849056604</v>
      </c>
      <c r="K1283" s="156" t="s">
        <v>4694</v>
      </c>
      <c r="L1283" s="156"/>
    </row>
    <row r="1284" spans="1:12">
      <c r="A1284" s="156" t="s">
        <v>6033</v>
      </c>
      <c r="B1284" s="156">
        <v>7</v>
      </c>
      <c r="C1284" s="156" t="s">
        <v>6037</v>
      </c>
      <c r="D1284" s="156" t="s">
        <v>4781</v>
      </c>
      <c r="E1284" s="156" t="s">
        <v>4782</v>
      </c>
      <c r="F1284" s="156"/>
      <c r="G1284" s="156"/>
      <c r="H1284" s="162">
        <v>25110.9433962264</v>
      </c>
      <c r="I1284" s="163" t="e">
        <f t="shared" si="41"/>
        <v>#DIV/0!</v>
      </c>
      <c r="J1284" s="156">
        <f t="shared" si="40"/>
        <v>25110.9433962264</v>
      </c>
      <c r="K1284" s="156" t="s">
        <v>4694</v>
      </c>
      <c r="L1284" s="156"/>
    </row>
    <row r="1285" spans="1:12">
      <c r="A1285" s="156" t="s">
        <v>6033</v>
      </c>
      <c r="B1285" s="156">
        <v>8</v>
      </c>
      <c r="C1285" s="156" t="s">
        <v>6038</v>
      </c>
      <c r="D1285" s="156" t="s">
        <v>4781</v>
      </c>
      <c r="E1285" s="156" t="s">
        <v>4782</v>
      </c>
      <c r="F1285" s="156"/>
      <c r="G1285" s="156"/>
      <c r="H1285" s="162">
        <v>15694.3396226415</v>
      </c>
      <c r="I1285" s="163" t="e">
        <f t="shared" si="41"/>
        <v>#DIV/0!</v>
      </c>
      <c r="J1285" s="156">
        <f t="shared" si="40"/>
        <v>15694.3396226415</v>
      </c>
      <c r="K1285" s="156" t="s">
        <v>4694</v>
      </c>
      <c r="L1285" s="156"/>
    </row>
    <row r="1286" spans="1:12">
      <c r="A1286" s="156" t="s">
        <v>6033</v>
      </c>
      <c r="B1286" s="156">
        <v>9</v>
      </c>
      <c r="C1286" s="156" t="s">
        <v>6039</v>
      </c>
      <c r="D1286" s="156" t="s">
        <v>4781</v>
      </c>
      <c r="E1286" s="156" t="s">
        <v>4782</v>
      </c>
      <c r="F1286" s="156"/>
      <c r="G1286" s="156"/>
      <c r="H1286" s="162">
        <v>10986.0377358491</v>
      </c>
      <c r="I1286" s="163" t="e">
        <f t="shared" si="41"/>
        <v>#DIV/0!</v>
      </c>
      <c r="J1286" s="156">
        <f t="shared" si="40"/>
        <v>10986.0377358491</v>
      </c>
      <c r="K1286" s="156" t="s">
        <v>4694</v>
      </c>
      <c r="L1286" s="156"/>
    </row>
    <row r="1287" spans="1:12">
      <c r="A1287" s="156" t="s">
        <v>6033</v>
      </c>
      <c r="B1287" s="156">
        <v>10</v>
      </c>
      <c r="C1287" s="156" t="s">
        <v>4442</v>
      </c>
      <c r="D1287" s="156" t="s">
        <v>4781</v>
      </c>
      <c r="E1287" s="156" t="s">
        <v>4782</v>
      </c>
      <c r="F1287" s="156"/>
      <c r="G1287" s="156"/>
      <c r="H1287" s="162">
        <v>7847.16981132075</v>
      </c>
      <c r="I1287" s="163" t="e">
        <f t="shared" si="41"/>
        <v>#DIV/0!</v>
      </c>
      <c r="J1287" s="156">
        <f t="shared" si="40"/>
        <v>7847.16981132075</v>
      </c>
      <c r="K1287" s="156" t="s">
        <v>4694</v>
      </c>
      <c r="L1287" s="156"/>
    </row>
    <row r="1288" spans="1:12">
      <c r="A1288" s="156" t="s">
        <v>6033</v>
      </c>
      <c r="B1288" s="156">
        <v>11</v>
      </c>
      <c r="C1288" s="156" t="s">
        <v>4382</v>
      </c>
      <c r="D1288" s="156" t="s">
        <v>4781</v>
      </c>
      <c r="E1288" s="156" t="s">
        <v>4782</v>
      </c>
      <c r="F1288" s="156"/>
      <c r="G1288" s="156"/>
      <c r="H1288" s="162">
        <v>34527.5471698113</v>
      </c>
      <c r="I1288" s="163" t="e">
        <f t="shared" si="41"/>
        <v>#DIV/0!</v>
      </c>
      <c r="J1288" s="156">
        <f t="shared" si="40"/>
        <v>34527.5471698113</v>
      </c>
      <c r="K1288" s="156" t="s">
        <v>4694</v>
      </c>
      <c r="L1288" s="156"/>
    </row>
    <row r="1289" spans="1:12">
      <c r="A1289" s="156" t="s">
        <v>6033</v>
      </c>
      <c r="B1289" s="156">
        <v>12</v>
      </c>
      <c r="C1289" s="156" t="s">
        <v>6040</v>
      </c>
      <c r="D1289" s="156" t="s">
        <v>4781</v>
      </c>
      <c r="E1289" s="156" t="s">
        <v>4782</v>
      </c>
      <c r="F1289" s="156"/>
      <c r="G1289" s="156"/>
      <c r="H1289" s="162">
        <v>69055.0943396226</v>
      </c>
      <c r="I1289" s="163" t="e">
        <f t="shared" si="41"/>
        <v>#DIV/0!</v>
      </c>
      <c r="J1289" s="156">
        <f t="shared" si="40"/>
        <v>69055.0943396226</v>
      </c>
      <c r="K1289" s="156" t="s">
        <v>4694</v>
      </c>
      <c r="L1289" s="156"/>
    </row>
    <row r="1290" spans="1:12">
      <c r="A1290" s="156" t="s">
        <v>6033</v>
      </c>
      <c r="B1290" s="156">
        <v>13</v>
      </c>
      <c r="C1290" s="156" t="s">
        <v>4386</v>
      </c>
      <c r="D1290" s="156" t="s">
        <v>4781</v>
      </c>
      <c r="E1290" s="156" t="s">
        <v>4782</v>
      </c>
      <c r="F1290" s="156"/>
      <c r="G1290" s="156"/>
      <c r="H1290" s="162">
        <v>21972.0754716981</v>
      </c>
      <c r="I1290" s="163" t="e">
        <f t="shared" si="41"/>
        <v>#DIV/0!</v>
      </c>
      <c r="J1290" s="156">
        <f t="shared" si="40"/>
        <v>21972.0754716981</v>
      </c>
      <c r="K1290" s="156" t="s">
        <v>4694</v>
      </c>
      <c r="L1290" s="156"/>
    </row>
    <row r="1291" spans="1:12">
      <c r="A1291" s="156" t="s">
        <v>6033</v>
      </c>
      <c r="B1291" s="156">
        <v>14</v>
      </c>
      <c r="C1291" s="156" t="s">
        <v>4384</v>
      </c>
      <c r="D1291" s="156" t="s">
        <v>4781</v>
      </c>
      <c r="E1291" s="156" t="s">
        <v>4782</v>
      </c>
      <c r="F1291" s="156"/>
      <c r="G1291" s="156"/>
      <c r="H1291" s="162">
        <v>43944.1509433962</v>
      </c>
      <c r="I1291" s="163" t="e">
        <f t="shared" si="41"/>
        <v>#DIV/0!</v>
      </c>
      <c r="J1291" s="156">
        <f t="shared" si="40"/>
        <v>43944.1509433962</v>
      </c>
      <c r="K1291" s="156" t="s">
        <v>4694</v>
      </c>
      <c r="L1291" s="156"/>
    </row>
    <row r="1292" spans="1:12">
      <c r="A1292" s="156" t="s">
        <v>6033</v>
      </c>
      <c r="B1292" s="156">
        <v>15</v>
      </c>
      <c r="C1292" s="156" t="s">
        <v>6041</v>
      </c>
      <c r="D1292" s="156" t="s">
        <v>4781</v>
      </c>
      <c r="E1292" s="156" t="s">
        <v>4782</v>
      </c>
      <c r="F1292" s="156"/>
      <c r="G1292" s="156"/>
      <c r="H1292" s="162">
        <v>31388.679245283</v>
      </c>
      <c r="I1292" s="163" t="e">
        <f t="shared" si="41"/>
        <v>#DIV/0!</v>
      </c>
      <c r="J1292" s="156">
        <f t="shared" si="40"/>
        <v>31388.679245283</v>
      </c>
      <c r="K1292" s="156" t="s">
        <v>4694</v>
      </c>
      <c r="L1292" s="156"/>
    </row>
    <row r="1293" spans="1:12">
      <c r="A1293" s="156" t="s">
        <v>6033</v>
      </c>
      <c r="B1293" s="156">
        <v>16</v>
      </c>
      <c r="C1293" s="156" t="s">
        <v>6042</v>
      </c>
      <c r="D1293" s="156" t="s">
        <v>4781</v>
      </c>
      <c r="E1293" s="156" t="s">
        <v>4782</v>
      </c>
      <c r="F1293" s="156"/>
      <c r="G1293" s="156"/>
      <c r="H1293" s="162">
        <v>7847.16981132075</v>
      </c>
      <c r="I1293" s="163" t="e">
        <f t="shared" si="41"/>
        <v>#DIV/0!</v>
      </c>
      <c r="J1293" s="156">
        <f t="shared" si="40"/>
        <v>7847.16981132075</v>
      </c>
      <c r="K1293" s="156" t="s">
        <v>4694</v>
      </c>
      <c r="L1293" s="156"/>
    </row>
    <row r="1294" spans="1:12">
      <c r="A1294" s="156" t="s">
        <v>6033</v>
      </c>
      <c r="B1294" s="156">
        <v>17</v>
      </c>
      <c r="C1294" s="156" t="s">
        <v>6043</v>
      </c>
      <c r="D1294" s="156" t="s">
        <v>4781</v>
      </c>
      <c r="E1294" s="156" t="s">
        <v>4782</v>
      </c>
      <c r="F1294" s="156"/>
      <c r="G1294" s="156"/>
      <c r="H1294" s="162">
        <v>39235.8490566038</v>
      </c>
      <c r="I1294" s="163" t="e">
        <f t="shared" si="41"/>
        <v>#DIV/0!</v>
      </c>
      <c r="J1294" s="156">
        <f t="shared" si="40"/>
        <v>39235.8490566038</v>
      </c>
      <c r="K1294" s="156" t="s">
        <v>4694</v>
      </c>
      <c r="L1294" s="156"/>
    </row>
    <row r="1295" spans="1:12">
      <c r="A1295" s="156" t="s">
        <v>6033</v>
      </c>
      <c r="B1295" s="156">
        <v>18</v>
      </c>
      <c r="C1295" s="156" t="s">
        <v>6044</v>
      </c>
      <c r="D1295" s="156" t="s">
        <v>4781</v>
      </c>
      <c r="E1295" s="156" t="s">
        <v>4782</v>
      </c>
      <c r="F1295" s="156"/>
      <c r="G1295" s="156"/>
      <c r="H1295" s="162">
        <v>14124.9056603774</v>
      </c>
      <c r="I1295" s="163" t="e">
        <f t="shared" si="41"/>
        <v>#DIV/0!</v>
      </c>
      <c r="J1295" s="156">
        <f t="shared" si="40"/>
        <v>14124.9056603774</v>
      </c>
      <c r="K1295" s="156" t="s">
        <v>4694</v>
      </c>
      <c r="L1295" s="156"/>
    </row>
    <row r="1296" spans="1:12">
      <c r="A1296" s="156" t="s">
        <v>6033</v>
      </c>
      <c r="B1296" s="156">
        <v>19</v>
      </c>
      <c r="C1296" s="156" t="s">
        <v>4437</v>
      </c>
      <c r="D1296" s="156" t="s">
        <v>4781</v>
      </c>
      <c r="E1296" s="156" t="s">
        <v>4782</v>
      </c>
      <c r="F1296" s="156"/>
      <c r="G1296" s="156"/>
      <c r="H1296" s="162">
        <v>15694.3396226415</v>
      </c>
      <c r="I1296" s="163" t="e">
        <f t="shared" si="41"/>
        <v>#DIV/0!</v>
      </c>
      <c r="J1296" s="156">
        <f t="shared" si="40"/>
        <v>15694.3396226415</v>
      </c>
      <c r="K1296" s="156" t="s">
        <v>4694</v>
      </c>
      <c r="L1296" s="156"/>
    </row>
    <row r="1297" spans="1:12">
      <c r="A1297" s="156" t="s">
        <v>6033</v>
      </c>
      <c r="B1297" s="156">
        <v>20</v>
      </c>
      <c r="C1297" s="156" t="s">
        <v>6045</v>
      </c>
      <c r="D1297" s="156" t="s">
        <v>4781</v>
      </c>
      <c r="E1297" s="156" t="s">
        <v>4782</v>
      </c>
      <c r="F1297" s="156"/>
      <c r="G1297" s="156"/>
      <c r="H1297" s="162">
        <v>25110.9433962264</v>
      </c>
      <c r="I1297" s="163" t="e">
        <f t="shared" si="41"/>
        <v>#DIV/0!</v>
      </c>
      <c r="J1297" s="156">
        <f t="shared" si="40"/>
        <v>25110.9433962264</v>
      </c>
      <c r="K1297" s="156" t="s">
        <v>4694</v>
      </c>
      <c r="L1297" s="156"/>
    </row>
    <row r="1298" spans="1:12">
      <c r="A1298" s="156" t="s">
        <v>6033</v>
      </c>
      <c r="B1298" s="156">
        <v>21</v>
      </c>
      <c r="C1298" s="156" t="s">
        <v>6046</v>
      </c>
      <c r="D1298" s="156" t="s">
        <v>4781</v>
      </c>
      <c r="E1298" s="156" t="s">
        <v>4782</v>
      </c>
      <c r="F1298" s="156"/>
      <c r="G1298" s="156"/>
      <c r="H1298" s="162">
        <v>21972.0754716981</v>
      </c>
      <c r="I1298" s="163" t="e">
        <f t="shared" si="41"/>
        <v>#DIV/0!</v>
      </c>
      <c r="J1298" s="156">
        <f t="shared" si="40"/>
        <v>21972.0754716981</v>
      </c>
      <c r="K1298" s="156" t="s">
        <v>4694</v>
      </c>
      <c r="L1298" s="156"/>
    </row>
    <row r="1299" spans="1:12">
      <c r="A1299" s="156" t="s">
        <v>6033</v>
      </c>
      <c r="B1299" s="156">
        <v>22</v>
      </c>
      <c r="C1299" s="156" t="s">
        <v>6047</v>
      </c>
      <c r="D1299" s="156" t="s">
        <v>4781</v>
      </c>
      <c r="E1299" s="156" t="s">
        <v>4782</v>
      </c>
      <c r="F1299" s="156"/>
      <c r="G1299" s="156"/>
      <c r="H1299" s="162">
        <v>14124.9056603774</v>
      </c>
      <c r="I1299" s="163" t="e">
        <f t="shared" si="41"/>
        <v>#DIV/0!</v>
      </c>
      <c r="J1299" s="156">
        <f t="shared" si="40"/>
        <v>14124.9056603774</v>
      </c>
      <c r="K1299" s="156" t="s">
        <v>4694</v>
      </c>
      <c r="L1299" s="156"/>
    </row>
    <row r="1300" spans="1:12">
      <c r="A1300" s="156" t="s">
        <v>6033</v>
      </c>
      <c r="B1300" s="156">
        <v>23</v>
      </c>
      <c r="C1300" s="156" t="s">
        <v>6048</v>
      </c>
      <c r="D1300" s="156" t="s">
        <v>4781</v>
      </c>
      <c r="E1300" s="156" t="s">
        <v>4782</v>
      </c>
      <c r="F1300" s="156"/>
      <c r="G1300" s="156"/>
      <c r="H1300" s="162">
        <v>14124.9056603774</v>
      </c>
      <c r="I1300" s="163" t="e">
        <f t="shared" si="41"/>
        <v>#DIV/0!</v>
      </c>
      <c r="J1300" s="156">
        <f t="shared" si="40"/>
        <v>14124.9056603774</v>
      </c>
      <c r="K1300" s="156" t="s">
        <v>4694</v>
      </c>
      <c r="L1300" s="156"/>
    </row>
    <row r="1301" spans="1:12">
      <c r="A1301" s="156" t="s">
        <v>6033</v>
      </c>
      <c r="B1301" s="156">
        <v>24</v>
      </c>
      <c r="C1301" s="156" t="s">
        <v>6049</v>
      </c>
      <c r="D1301" s="156" t="s">
        <v>4781</v>
      </c>
      <c r="E1301" s="156" t="s">
        <v>4782</v>
      </c>
      <c r="F1301" s="156"/>
      <c r="G1301" s="156"/>
      <c r="H1301" s="162">
        <v>15694.3396226415</v>
      </c>
      <c r="I1301" s="163" t="e">
        <f t="shared" si="41"/>
        <v>#DIV/0!</v>
      </c>
      <c r="J1301" s="156">
        <f t="shared" si="40"/>
        <v>15694.3396226415</v>
      </c>
      <c r="K1301" s="156" t="s">
        <v>4694</v>
      </c>
      <c r="L1301" s="156"/>
    </row>
    <row r="1302" spans="1:12">
      <c r="A1302" s="156" t="s">
        <v>6033</v>
      </c>
      <c r="B1302" s="156">
        <v>25</v>
      </c>
      <c r="C1302" s="156" t="s">
        <v>6050</v>
      </c>
      <c r="D1302" s="156" t="s">
        <v>4781</v>
      </c>
      <c r="E1302" s="156" t="s">
        <v>4782</v>
      </c>
      <c r="F1302" s="156"/>
      <c r="G1302" s="156"/>
      <c r="H1302" s="162">
        <v>25110.9433962264</v>
      </c>
      <c r="I1302" s="163" t="e">
        <f t="shared" si="41"/>
        <v>#DIV/0!</v>
      </c>
      <c r="J1302" s="156">
        <f t="shared" si="40"/>
        <v>25110.9433962264</v>
      </c>
      <c r="K1302" s="156" t="s">
        <v>4694</v>
      </c>
      <c r="L1302" s="156"/>
    </row>
    <row r="1303" spans="1:12">
      <c r="A1303" s="156" t="s">
        <v>6033</v>
      </c>
      <c r="B1303" s="156">
        <v>26</v>
      </c>
      <c r="C1303" s="156" t="s">
        <v>6051</v>
      </c>
      <c r="D1303" s="156" t="s">
        <v>4781</v>
      </c>
      <c r="E1303" s="156" t="s">
        <v>4782</v>
      </c>
      <c r="F1303" s="156"/>
      <c r="G1303" s="156"/>
      <c r="H1303" s="162">
        <v>15694.3396226415</v>
      </c>
      <c r="I1303" s="163" t="e">
        <f t="shared" si="41"/>
        <v>#DIV/0!</v>
      </c>
      <c r="J1303" s="156">
        <f t="shared" si="40"/>
        <v>15694.3396226415</v>
      </c>
      <c r="K1303" s="156" t="s">
        <v>4694</v>
      </c>
      <c r="L1303" s="156"/>
    </row>
    <row r="1304" spans="1:12">
      <c r="A1304" s="156" t="s">
        <v>6033</v>
      </c>
      <c r="B1304" s="156">
        <v>27</v>
      </c>
      <c r="C1304" s="156" t="s">
        <v>6052</v>
      </c>
      <c r="D1304" s="156" t="s">
        <v>4781</v>
      </c>
      <c r="E1304" s="156" t="s">
        <v>4782</v>
      </c>
      <c r="F1304" s="156"/>
      <c r="G1304" s="156"/>
      <c r="H1304" s="162">
        <v>6277.7358490566</v>
      </c>
      <c r="I1304" s="163" t="e">
        <f t="shared" si="41"/>
        <v>#DIV/0!</v>
      </c>
      <c r="J1304" s="156">
        <f t="shared" si="40"/>
        <v>6277.7358490566</v>
      </c>
      <c r="K1304" s="156" t="s">
        <v>4694</v>
      </c>
      <c r="L1304" s="156"/>
    </row>
    <row r="1305" spans="1:12">
      <c r="A1305" s="156" t="s">
        <v>6033</v>
      </c>
      <c r="B1305" s="156">
        <v>28</v>
      </c>
      <c r="C1305" s="156" t="s">
        <v>6053</v>
      </c>
      <c r="D1305" s="156" t="s">
        <v>4781</v>
      </c>
      <c r="E1305" s="156" t="s">
        <v>4782</v>
      </c>
      <c r="F1305" s="156"/>
      <c r="G1305" s="156"/>
      <c r="H1305" s="162">
        <v>42374.7169811321</v>
      </c>
      <c r="I1305" s="163" t="e">
        <f t="shared" si="41"/>
        <v>#DIV/0!</v>
      </c>
      <c r="J1305" s="156">
        <f t="shared" si="40"/>
        <v>42374.7169811321</v>
      </c>
      <c r="K1305" s="156" t="s">
        <v>4694</v>
      </c>
      <c r="L1305" s="156"/>
    </row>
    <row r="1306" spans="1:12">
      <c r="A1306" s="156" t="s">
        <v>6033</v>
      </c>
      <c r="B1306" s="156">
        <v>29</v>
      </c>
      <c r="C1306" s="156" t="s">
        <v>6054</v>
      </c>
      <c r="D1306" s="156" t="s">
        <v>4781</v>
      </c>
      <c r="E1306" s="156" t="s">
        <v>4782</v>
      </c>
      <c r="F1306" s="156"/>
      <c r="G1306" s="156"/>
      <c r="H1306" s="162">
        <v>6277.7358490566</v>
      </c>
      <c r="I1306" s="163" t="e">
        <f t="shared" si="41"/>
        <v>#DIV/0!</v>
      </c>
      <c r="J1306" s="156">
        <f t="shared" si="40"/>
        <v>6277.7358490566</v>
      </c>
      <c r="K1306" s="156" t="s">
        <v>4694</v>
      </c>
      <c r="L1306" s="156"/>
    </row>
    <row r="1307" spans="1:12">
      <c r="A1307" s="156" t="s">
        <v>6033</v>
      </c>
      <c r="B1307" s="156">
        <v>30</v>
      </c>
      <c r="C1307" s="156" t="s">
        <v>6055</v>
      </c>
      <c r="D1307" s="156" t="s">
        <v>4781</v>
      </c>
      <c r="E1307" s="156" t="s">
        <v>4782</v>
      </c>
      <c r="F1307" s="156"/>
      <c r="G1307" s="156"/>
      <c r="H1307" s="162">
        <v>17263.7735849057</v>
      </c>
      <c r="I1307" s="163" t="e">
        <f t="shared" si="41"/>
        <v>#DIV/0!</v>
      </c>
      <c r="J1307" s="156">
        <f t="shared" si="40"/>
        <v>17263.7735849057</v>
      </c>
      <c r="K1307" s="156" t="s">
        <v>4694</v>
      </c>
      <c r="L1307" s="156"/>
    </row>
    <row r="1308" spans="1:12">
      <c r="A1308" s="156" t="s">
        <v>6033</v>
      </c>
      <c r="B1308" s="156">
        <v>31</v>
      </c>
      <c r="C1308" s="156" t="s">
        <v>6056</v>
      </c>
      <c r="D1308" s="156" t="s">
        <v>4781</v>
      </c>
      <c r="E1308" s="156" t="s">
        <v>4782</v>
      </c>
      <c r="F1308" s="156"/>
      <c r="G1308" s="156"/>
      <c r="H1308" s="162">
        <v>18833.2075471698</v>
      </c>
      <c r="I1308" s="163" t="e">
        <f t="shared" si="41"/>
        <v>#DIV/0!</v>
      </c>
      <c r="J1308" s="156">
        <f t="shared" si="40"/>
        <v>18833.2075471698</v>
      </c>
      <c r="K1308" s="156" t="s">
        <v>4694</v>
      </c>
      <c r="L1308" s="156"/>
    </row>
    <row r="1309" spans="1:12">
      <c r="A1309" s="156" t="s">
        <v>6033</v>
      </c>
      <c r="B1309" s="156">
        <v>32</v>
      </c>
      <c r="C1309" s="156" t="s">
        <v>6057</v>
      </c>
      <c r="D1309" s="156" t="s">
        <v>4781</v>
      </c>
      <c r="E1309" s="156" t="s">
        <v>4782</v>
      </c>
      <c r="F1309" s="156"/>
      <c r="G1309" s="156"/>
      <c r="H1309" s="162">
        <v>36096.9811320755</v>
      </c>
      <c r="I1309" s="163" t="e">
        <f t="shared" si="41"/>
        <v>#DIV/0!</v>
      </c>
      <c r="J1309" s="156">
        <f t="shared" si="40"/>
        <v>36096.9811320755</v>
      </c>
      <c r="K1309" s="156" t="s">
        <v>4694</v>
      </c>
      <c r="L1309" s="156"/>
    </row>
    <row r="1310" spans="1:12">
      <c r="A1310" s="156" t="s">
        <v>6033</v>
      </c>
      <c r="B1310" s="156">
        <v>33</v>
      </c>
      <c r="C1310" s="156" t="s">
        <v>6058</v>
      </c>
      <c r="D1310" s="156" t="s">
        <v>4781</v>
      </c>
      <c r="E1310" s="156" t="s">
        <v>4782</v>
      </c>
      <c r="F1310" s="156"/>
      <c r="G1310" s="156"/>
      <c r="H1310" s="162">
        <v>6277.7358490566</v>
      </c>
      <c r="I1310" s="163" t="e">
        <f t="shared" si="41"/>
        <v>#DIV/0!</v>
      </c>
      <c r="J1310" s="156">
        <f t="shared" si="40"/>
        <v>6277.7358490566</v>
      </c>
      <c r="K1310" s="156" t="s">
        <v>4694</v>
      </c>
      <c r="L1310" s="156"/>
    </row>
    <row r="1311" spans="1:12">
      <c r="A1311" s="156" t="s">
        <v>6033</v>
      </c>
      <c r="B1311" s="156">
        <v>34</v>
      </c>
      <c r="C1311" s="156" t="s">
        <v>6059</v>
      </c>
      <c r="D1311" s="156" t="s">
        <v>4781</v>
      </c>
      <c r="E1311" s="156" t="s">
        <v>4782</v>
      </c>
      <c r="F1311" s="156"/>
      <c r="G1311" s="156"/>
      <c r="H1311" s="162">
        <v>18833.2075471698</v>
      </c>
      <c r="I1311" s="163" t="e">
        <f t="shared" si="41"/>
        <v>#DIV/0!</v>
      </c>
      <c r="J1311" s="156">
        <f t="shared" si="40"/>
        <v>18833.2075471698</v>
      </c>
      <c r="K1311" s="156" t="s">
        <v>4694</v>
      </c>
      <c r="L1311" s="156"/>
    </row>
    <row r="1312" ht="16.15" customHeight="1" spans="1:12">
      <c r="A1312" s="142" t="s">
        <v>6060</v>
      </c>
      <c r="B1312" s="142">
        <v>1</v>
      </c>
      <c r="C1312" s="142" t="s">
        <v>5539</v>
      </c>
      <c r="D1312" s="142" t="s">
        <v>4781</v>
      </c>
      <c r="E1312" s="142" t="s">
        <v>4782</v>
      </c>
      <c r="F1312" s="147">
        <v>3321</v>
      </c>
      <c r="G1312" s="147"/>
      <c r="H1312" s="147">
        <v>0</v>
      </c>
      <c r="I1312" s="151">
        <f t="shared" si="41"/>
        <v>0</v>
      </c>
      <c r="J1312" s="147">
        <f t="shared" si="40"/>
        <v>-3321</v>
      </c>
      <c r="K1312" s="152" t="s">
        <v>4694</v>
      </c>
      <c r="L1312" s="152"/>
    </row>
    <row r="1313" ht="16.15" customHeight="1" spans="1:12">
      <c r="A1313" s="142" t="s">
        <v>6060</v>
      </c>
      <c r="B1313" s="142">
        <v>2</v>
      </c>
      <c r="C1313" s="142" t="s">
        <v>5540</v>
      </c>
      <c r="D1313" s="142" t="s">
        <v>4781</v>
      </c>
      <c r="E1313" s="142" t="s">
        <v>4782</v>
      </c>
      <c r="F1313" s="147">
        <v>3321</v>
      </c>
      <c r="G1313" s="147"/>
      <c r="H1313" s="147">
        <v>0</v>
      </c>
      <c r="I1313" s="151">
        <f t="shared" ref="I1313:I1433" si="42">IF(F1313=0,H1313/G1313,H1313/F1313)</f>
        <v>0</v>
      </c>
      <c r="J1313" s="147">
        <f t="shared" si="40"/>
        <v>-3321</v>
      </c>
      <c r="K1313" s="152" t="s">
        <v>4694</v>
      </c>
      <c r="L1313" s="152"/>
    </row>
    <row r="1314" ht="16.15" customHeight="1" spans="1:12">
      <c r="A1314" s="142" t="s">
        <v>6060</v>
      </c>
      <c r="B1314" s="142">
        <v>3</v>
      </c>
      <c r="C1314" s="142" t="s">
        <v>6061</v>
      </c>
      <c r="D1314" s="142" t="s">
        <v>4781</v>
      </c>
      <c r="E1314" s="142" t="s">
        <v>4782</v>
      </c>
      <c r="F1314" s="147">
        <v>33210</v>
      </c>
      <c r="G1314" s="147"/>
      <c r="H1314" s="147">
        <v>18800</v>
      </c>
      <c r="I1314" s="151">
        <f t="shared" si="42"/>
        <v>0.566094549834387</v>
      </c>
      <c r="J1314" s="147">
        <f t="shared" si="40"/>
        <v>-14410</v>
      </c>
      <c r="K1314" s="152" t="s">
        <v>4694</v>
      </c>
      <c r="L1314" s="152"/>
    </row>
    <row r="1315" ht="16.15" customHeight="1" spans="1:12">
      <c r="A1315" s="142" t="s">
        <v>6060</v>
      </c>
      <c r="B1315" s="142">
        <v>4</v>
      </c>
      <c r="C1315" s="142" t="s">
        <v>6062</v>
      </c>
      <c r="D1315" s="142" t="s">
        <v>4781</v>
      </c>
      <c r="E1315" s="142" t="s">
        <v>4782</v>
      </c>
      <c r="F1315" s="147">
        <v>3321</v>
      </c>
      <c r="G1315" s="147"/>
      <c r="H1315" s="147">
        <v>0</v>
      </c>
      <c r="I1315" s="151">
        <f t="shared" si="42"/>
        <v>0</v>
      </c>
      <c r="J1315" s="147">
        <f t="shared" si="40"/>
        <v>-3321</v>
      </c>
      <c r="K1315" s="152" t="s">
        <v>4694</v>
      </c>
      <c r="L1315" s="152"/>
    </row>
    <row r="1316" ht="16.15" customHeight="1" spans="1:12">
      <c r="A1316" s="142" t="s">
        <v>6060</v>
      </c>
      <c r="B1316" s="142">
        <v>5</v>
      </c>
      <c r="C1316" s="142" t="s">
        <v>6063</v>
      </c>
      <c r="D1316" s="142" t="s">
        <v>4781</v>
      </c>
      <c r="E1316" s="142" t="s">
        <v>4782</v>
      </c>
      <c r="F1316" s="147">
        <v>3321</v>
      </c>
      <c r="G1316" s="147"/>
      <c r="H1316" s="147">
        <v>12600</v>
      </c>
      <c r="I1316" s="151">
        <f t="shared" si="42"/>
        <v>3.7940379403794</v>
      </c>
      <c r="J1316" s="147">
        <f t="shared" si="40"/>
        <v>9279</v>
      </c>
      <c r="K1316" s="152" t="s">
        <v>4694</v>
      </c>
      <c r="L1316" s="152"/>
    </row>
    <row r="1317" ht="16.15" customHeight="1" spans="1:12">
      <c r="A1317" s="142" t="s">
        <v>6060</v>
      </c>
      <c r="B1317" s="142">
        <v>6</v>
      </c>
      <c r="C1317" s="142" t="s">
        <v>6064</v>
      </c>
      <c r="D1317" s="142" t="s">
        <v>4781</v>
      </c>
      <c r="E1317" s="142" t="s">
        <v>4782</v>
      </c>
      <c r="F1317" s="147">
        <v>33210</v>
      </c>
      <c r="G1317" s="147"/>
      <c r="H1317" s="147">
        <v>51800</v>
      </c>
      <c r="I1317" s="151">
        <f t="shared" si="42"/>
        <v>1.55977115326709</v>
      </c>
      <c r="J1317" s="147">
        <f t="shared" si="40"/>
        <v>18590</v>
      </c>
      <c r="K1317" s="152" t="s">
        <v>4694</v>
      </c>
      <c r="L1317" s="152"/>
    </row>
    <row r="1318" ht="16.15" customHeight="1" spans="1:12">
      <c r="A1318" s="142" t="s">
        <v>6060</v>
      </c>
      <c r="B1318" s="142">
        <v>7</v>
      </c>
      <c r="C1318" s="142" t="s">
        <v>6065</v>
      </c>
      <c r="D1318" s="142" t="s">
        <v>4781</v>
      </c>
      <c r="E1318" s="142" t="s">
        <v>4782</v>
      </c>
      <c r="F1318" s="147">
        <v>3321</v>
      </c>
      <c r="G1318" s="147"/>
      <c r="H1318" s="147">
        <v>0</v>
      </c>
      <c r="I1318" s="151">
        <f t="shared" si="42"/>
        <v>0</v>
      </c>
      <c r="J1318" s="147">
        <f t="shared" si="40"/>
        <v>-3321</v>
      </c>
      <c r="K1318" s="152" t="s">
        <v>4694</v>
      </c>
      <c r="L1318" s="152"/>
    </row>
    <row r="1319" ht="16.15" customHeight="1" spans="1:12">
      <c r="A1319" s="142" t="s">
        <v>6060</v>
      </c>
      <c r="B1319" s="142">
        <v>8</v>
      </c>
      <c r="C1319" s="142" t="s">
        <v>6066</v>
      </c>
      <c r="D1319" s="142" t="s">
        <v>4781</v>
      </c>
      <c r="E1319" s="142" t="s">
        <v>4782</v>
      </c>
      <c r="F1319" s="147">
        <v>33210</v>
      </c>
      <c r="G1319" s="147"/>
      <c r="H1319" s="147">
        <v>0</v>
      </c>
      <c r="I1319" s="151">
        <f t="shared" si="42"/>
        <v>0</v>
      </c>
      <c r="J1319" s="147">
        <f t="shared" si="40"/>
        <v>-33210</v>
      </c>
      <c r="K1319" s="152" t="s">
        <v>4694</v>
      </c>
      <c r="L1319" s="152"/>
    </row>
    <row r="1320" ht="16.15" customHeight="1" spans="1:12">
      <c r="A1320" s="142" t="s">
        <v>6060</v>
      </c>
      <c r="B1320" s="142">
        <v>9</v>
      </c>
      <c r="C1320" s="142" t="s">
        <v>6067</v>
      </c>
      <c r="D1320" s="142" t="s">
        <v>4781</v>
      </c>
      <c r="E1320" s="142" t="s">
        <v>4782</v>
      </c>
      <c r="F1320" s="147">
        <v>33210</v>
      </c>
      <c r="G1320" s="147"/>
      <c r="H1320" s="147">
        <v>7800</v>
      </c>
      <c r="I1320" s="151">
        <f t="shared" si="42"/>
        <v>0.23486901535682</v>
      </c>
      <c r="J1320" s="147">
        <f t="shared" si="40"/>
        <v>-25410</v>
      </c>
      <c r="K1320" s="152" t="s">
        <v>4694</v>
      </c>
      <c r="L1320" s="152"/>
    </row>
    <row r="1321" ht="16.15" customHeight="1" spans="1:12">
      <c r="A1321" s="142" t="s">
        <v>6060</v>
      </c>
      <c r="B1321" s="142">
        <v>10</v>
      </c>
      <c r="C1321" s="142" t="s">
        <v>6068</v>
      </c>
      <c r="D1321" s="142" t="s">
        <v>4781</v>
      </c>
      <c r="E1321" s="142" t="s">
        <v>4782</v>
      </c>
      <c r="F1321" s="147">
        <v>33210</v>
      </c>
      <c r="G1321" s="147"/>
      <c r="H1321" s="147">
        <v>7800</v>
      </c>
      <c r="I1321" s="151">
        <f t="shared" si="42"/>
        <v>0.23486901535682</v>
      </c>
      <c r="J1321" s="147">
        <f t="shared" si="40"/>
        <v>-25410</v>
      </c>
      <c r="K1321" s="152" t="s">
        <v>4694</v>
      </c>
      <c r="L1321" s="152"/>
    </row>
    <row r="1322" ht="16.15" customHeight="1" spans="1:12">
      <c r="A1322" s="142" t="s">
        <v>6060</v>
      </c>
      <c r="B1322" s="142">
        <v>11</v>
      </c>
      <c r="C1322" s="142" t="s">
        <v>6069</v>
      </c>
      <c r="D1322" s="142" t="s">
        <v>4781</v>
      </c>
      <c r="E1322" s="142" t="s">
        <v>4782</v>
      </c>
      <c r="F1322" s="147">
        <v>33210</v>
      </c>
      <c r="G1322" s="147"/>
      <c r="H1322" s="147">
        <v>40800</v>
      </c>
      <c r="I1322" s="151">
        <f t="shared" si="42"/>
        <v>1.22854561878952</v>
      </c>
      <c r="J1322" s="147">
        <f t="shared" si="40"/>
        <v>7590</v>
      </c>
      <c r="K1322" s="152" t="s">
        <v>4694</v>
      </c>
      <c r="L1322" s="152"/>
    </row>
    <row r="1323" ht="16.15" customHeight="1" spans="1:12">
      <c r="A1323" s="142" t="s">
        <v>6060</v>
      </c>
      <c r="B1323" s="142">
        <v>12</v>
      </c>
      <c r="C1323" s="142" t="s">
        <v>6070</v>
      </c>
      <c r="D1323" s="142" t="s">
        <v>4781</v>
      </c>
      <c r="E1323" s="142" t="s">
        <v>4782</v>
      </c>
      <c r="F1323" s="147">
        <v>1660.5</v>
      </c>
      <c r="G1323" s="147"/>
      <c r="H1323" s="147">
        <v>0</v>
      </c>
      <c r="I1323" s="151">
        <f t="shared" si="42"/>
        <v>0</v>
      </c>
      <c r="J1323" s="147">
        <f t="shared" si="40"/>
        <v>-1660.5</v>
      </c>
      <c r="K1323" s="152" t="s">
        <v>4694</v>
      </c>
      <c r="L1323" s="152"/>
    </row>
    <row r="1324" ht="16.15" customHeight="1" spans="1:12">
      <c r="A1324" s="142" t="s">
        <v>6060</v>
      </c>
      <c r="B1324" s="142">
        <v>13</v>
      </c>
      <c r="C1324" s="142" t="s">
        <v>6071</v>
      </c>
      <c r="D1324" s="142" t="s">
        <v>4781</v>
      </c>
      <c r="E1324" s="142" t="s">
        <v>4782</v>
      </c>
      <c r="F1324" s="147">
        <v>1660.5</v>
      </c>
      <c r="G1324" s="147"/>
      <c r="H1324" s="147">
        <v>0</v>
      </c>
      <c r="I1324" s="151">
        <f t="shared" si="42"/>
        <v>0</v>
      </c>
      <c r="J1324" s="147">
        <f t="shared" si="40"/>
        <v>-1660.5</v>
      </c>
      <c r="K1324" s="152" t="s">
        <v>4694</v>
      </c>
      <c r="L1324" s="152"/>
    </row>
    <row r="1325" ht="16.15" customHeight="1" spans="1:12">
      <c r="A1325" s="142" t="s">
        <v>6060</v>
      </c>
      <c r="B1325" s="142">
        <v>14</v>
      </c>
      <c r="C1325" s="142" t="s">
        <v>6072</v>
      </c>
      <c r="D1325" s="142" t="s">
        <v>4781</v>
      </c>
      <c r="E1325" s="142" t="s">
        <v>4782</v>
      </c>
      <c r="F1325" s="147">
        <v>66420</v>
      </c>
      <c r="G1325" s="147"/>
      <c r="H1325" s="147">
        <v>15700</v>
      </c>
      <c r="I1325" s="151">
        <f t="shared" si="42"/>
        <v>0.236374585968082</v>
      </c>
      <c r="J1325" s="147">
        <f t="shared" si="40"/>
        <v>-50720</v>
      </c>
      <c r="K1325" s="152" t="s">
        <v>4694</v>
      </c>
      <c r="L1325" s="152"/>
    </row>
    <row r="1326" ht="16.15" customHeight="1" spans="1:12">
      <c r="A1326" s="142" t="s">
        <v>6060</v>
      </c>
      <c r="B1326" s="142">
        <v>15</v>
      </c>
      <c r="C1326" s="142" t="s">
        <v>6073</v>
      </c>
      <c r="D1326" s="142" t="s">
        <v>4781</v>
      </c>
      <c r="E1326" s="142" t="s">
        <v>4782</v>
      </c>
      <c r="F1326" s="147">
        <v>66420</v>
      </c>
      <c r="G1326" s="147"/>
      <c r="H1326" s="147">
        <v>12600</v>
      </c>
      <c r="I1326" s="151">
        <f t="shared" si="42"/>
        <v>0.18970189701897</v>
      </c>
      <c r="J1326" s="147">
        <f t="shared" si="40"/>
        <v>-53820</v>
      </c>
      <c r="K1326" s="152" t="s">
        <v>4694</v>
      </c>
      <c r="L1326" s="152"/>
    </row>
    <row r="1327" ht="16.15" customHeight="1" spans="1:12">
      <c r="A1327" s="142" t="s">
        <v>6060</v>
      </c>
      <c r="B1327" s="142">
        <v>16</v>
      </c>
      <c r="C1327" s="142" t="s">
        <v>6074</v>
      </c>
      <c r="D1327" s="142" t="s">
        <v>4781</v>
      </c>
      <c r="E1327" s="142" t="s">
        <v>4782</v>
      </c>
      <c r="F1327" s="147">
        <v>3321</v>
      </c>
      <c r="G1327" s="147"/>
      <c r="H1327" s="147">
        <v>18800</v>
      </c>
      <c r="I1327" s="151">
        <f t="shared" si="42"/>
        <v>5.66094549834387</v>
      </c>
      <c r="J1327" s="147">
        <f t="shared" ref="J1327:J1390" si="43">H1327-F1327</f>
        <v>15479</v>
      </c>
      <c r="K1327" s="152" t="s">
        <v>4694</v>
      </c>
      <c r="L1327" s="152"/>
    </row>
    <row r="1328" ht="16.15" customHeight="1" spans="1:12">
      <c r="A1328" s="142" t="s">
        <v>6060</v>
      </c>
      <c r="B1328" s="142">
        <v>17</v>
      </c>
      <c r="C1328" s="142" t="s">
        <v>6075</v>
      </c>
      <c r="D1328" s="142" t="s">
        <v>4781</v>
      </c>
      <c r="E1328" s="142" t="s">
        <v>4782</v>
      </c>
      <c r="F1328" s="147">
        <v>3321</v>
      </c>
      <c r="G1328" s="147"/>
      <c r="H1328" s="147">
        <v>69100</v>
      </c>
      <c r="I1328" s="151">
        <f t="shared" si="42"/>
        <v>20.8069858476363</v>
      </c>
      <c r="J1328" s="147">
        <f t="shared" si="43"/>
        <v>65779</v>
      </c>
      <c r="K1328" s="152" t="s">
        <v>4694</v>
      </c>
      <c r="L1328" s="152"/>
    </row>
    <row r="1329" ht="16.15" customHeight="1" spans="1:12">
      <c r="A1329" s="142" t="s">
        <v>6060</v>
      </c>
      <c r="B1329" s="142">
        <v>18</v>
      </c>
      <c r="C1329" s="142" t="s">
        <v>6076</v>
      </c>
      <c r="D1329" s="142" t="s">
        <v>4781</v>
      </c>
      <c r="E1329" s="142" t="s">
        <v>4782</v>
      </c>
      <c r="F1329" s="147">
        <v>3321</v>
      </c>
      <c r="G1329" s="147"/>
      <c r="H1329" s="147">
        <v>36100</v>
      </c>
      <c r="I1329" s="151">
        <f t="shared" si="42"/>
        <v>10.8702198133092</v>
      </c>
      <c r="J1329" s="147">
        <f t="shared" si="43"/>
        <v>32779</v>
      </c>
      <c r="K1329" s="152" t="s">
        <v>4694</v>
      </c>
      <c r="L1329" s="152"/>
    </row>
    <row r="1330" ht="16.15" customHeight="1" spans="1:12">
      <c r="A1330" s="142" t="s">
        <v>6060</v>
      </c>
      <c r="B1330" s="142">
        <v>19</v>
      </c>
      <c r="C1330" s="142" t="s">
        <v>6077</v>
      </c>
      <c r="D1330" s="142" t="s">
        <v>4781</v>
      </c>
      <c r="E1330" s="142" t="s">
        <v>4782</v>
      </c>
      <c r="F1330" s="147">
        <v>3321</v>
      </c>
      <c r="G1330" s="147"/>
      <c r="H1330" s="147">
        <v>7800</v>
      </c>
      <c r="I1330" s="151">
        <f t="shared" si="42"/>
        <v>2.3486901535682</v>
      </c>
      <c r="J1330" s="147">
        <f t="shared" si="43"/>
        <v>4479</v>
      </c>
      <c r="K1330" s="152" t="s">
        <v>4694</v>
      </c>
      <c r="L1330" s="152"/>
    </row>
    <row r="1331" ht="16.15" customHeight="1" spans="1:12">
      <c r="A1331" s="142" t="s">
        <v>6060</v>
      </c>
      <c r="B1331" s="142">
        <v>20</v>
      </c>
      <c r="C1331" s="142" t="s">
        <v>6078</v>
      </c>
      <c r="D1331" s="142" t="s">
        <v>4781</v>
      </c>
      <c r="E1331" s="142" t="s">
        <v>4782</v>
      </c>
      <c r="F1331" s="147">
        <v>3321</v>
      </c>
      <c r="G1331" s="147"/>
      <c r="H1331" s="147">
        <v>14100</v>
      </c>
      <c r="I1331" s="151">
        <f t="shared" si="42"/>
        <v>4.2457091237579</v>
      </c>
      <c r="J1331" s="147">
        <f t="shared" si="43"/>
        <v>10779</v>
      </c>
      <c r="K1331" s="152" t="s">
        <v>4694</v>
      </c>
      <c r="L1331" s="152"/>
    </row>
    <row r="1332" ht="16.15" customHeight="1" spans="1:12">
      <c r="A1332" s="142" t="s">
        <v>6060</v>
      </c>
      <c r="B1332" s="142">
        <v>21</v>
      </c>
      <c r="C1332" s="142" t="s">
        <v>6079</v>
      </c>
      <c r="D1332" s="142" t="s">
        <v>4781</v>
      </c>
      <c r="E1332" s="142" t="s">
        <v>4782</v>
      </c>
      <c r="F1332" s="147">
        <v>3321</v>
      </c>
      <c r="G1332" s="147"/>
      <c r="H1332" s="147">
        <v>0</v>
      </c>
      <c r="I1332" s="151">
        <f t="shared" si="42"/>
        <v>0</v>
      </c>
      <c r="J1332" s="147">
        <f t="shared" si="43"/>
        <v>-3321</v>
      </c>
      <c r="K1332" s="152" t="s">
        <v>4694</v>
      </c>
      <c r="L1332" s="152"/>
    </row>
    <row r="1333" ht="16.15" customHeight="1" spans="1:12">
      <c r="A1333" s="142" t="s">
        <v>6060</v>
      </c>
      <c r="B1333" s="142">
        <v>22</v>
      </c>
      <c r="C1333" s="142" t="s">
        <v>6080</v>
      </c>
      <c r="D1333" s="142" t="s">
        <v>4781</v>
      </c>
      <c r="E1333" s="142" t="s">
        <v>4782</v>
      </c>
      <c r="F1333" s="147">
        <v>3321</v>
      </c>
      <c r="G1333" s="147"/>
      <c r="H1333" s="147">
        <v>25100</v>
      </c>
      <c r="I1333" s="151">
        <f t="shared" si="42"/>
        <v>7.55796446853358</v>
      </c>
      <c r="J1333" s="147">
        <f t="shared" si="43"/>
        <v>21779</v>
      </c>
      <c r="K1333" s="152" t="s">
        <v>4694</v>
      </c>
      <c r="L1333" s="152"/>
    </row>
    <row r="1334" ht="16.15" customHeight="1" spans="1:12">
      <c r="A1334" s="142" t="s">
        <v>6060</v>
      </c>
      <c r="B1334" s="142">
        <v>23</v>
      </c>
      <c r="C1334" s="142" t="s">
        <v>6081</v>
      </c>
      <c r="D1334" s="142" t="s">
        <v>4781</v>
      </c>
      <c r="E1334" s="142" t="s">
        <v>4782</v>
      </c>
      <c r="F1334" s="147">
        <v>3321</v>
      </c>
      <c r="G1334" s="147"/>
      <c r="H1334" s="147">
        <v>6300</v>
      </c>
      <c r="I1334" s="151">
        <f t="shared" si="42"/>
        <v>1.8970189701897</v>
      </c>
      <c r="J1334" s="147">
        <f t="shared" si="43"/>
        <v>2979</v>
      </c>
      <c r="K1334" s="152" t="s">
        <v>4694</v>
      </c>
      <c r="L1334" s="152"/>
    </row>
    <row r="1335" ht="16.15" customHeight="1" spans="1:12">
      <c r="A1335" s="142" t="s">
        <v>6060</v>
      </c>
      <c r="B1335" s="142">
        <v>24</v>
      </c>
      <c r="C1335" s="142" t="s">
        <v>6082</v>
      </c>
      <c r="D1335" s="142" t="s">
        <v>4781</v>
      </c>
      <c r="E1335" s="142" t="s">
        <v>4782</v>
      </c>
      <c r="F1335" s="147">
        <v>3321</v>
      </c>
      <c r="G1335" s="147"/>
      <c r="H1335" s="147">
        <v>26700</v>
      </c>
      <c r="I1335" s="151">
        <f t="shared" si="42"/>
        <v>8.03974706413731</v>
      </c>
      <c r="J1335" s="147">
        <f t="shared" si="43"/>
        <v>23379</v>
      </c>
      <c r="K1335" s="152" t="s">
        <v>4694</v>
      </c>
      <c r="L1335" s="152"/>
    </row>
    <row r="1336" ht="16.15" customHeight="1" spans="1:12">
      <c r="A1336" s="142" t="s">
        <v>6060</v>
      </c>
      <c r="B1336" s="142">
        <v>25</v>
      </c>
      <c r="C1336" s="142" t="s">
        <v>6083</v>
      </c>
      <c r="D1336" s="142" t="s">
        <v>4781</v>
      </c>
      <c r="E1336" s="142" t="s">
        <v>4782</v>
      </c>
      <c r="F1336" s="147">
        <v>16605</v>
      </c>
      <c r="G1336" s="147"/>
      <c r="H1336" s="147">
        <v>20400</v>
      </c>
      <c r="I1336" s="151">
        <f t="shared" si="42"/>
        <v>1.22854561878952</v>
      </c>
      <c r="J1336" s="147">
        <f t="shared" si="43"/>
        <v>3795</v>
      </c>
      <c r="K1336" s="152" t="s">
        <v>4694</v>
      </c>
      <c r="L1336" s="152"/>
    </row>
    <row r="1337" ht="16.15" customHeight="1" spans="1:12">
      <c r="A1337" s="142" t="s">
        <v>6060</v>
      </c>
      <c r="B1337" s="142">
        <v>26</v>
      </c>
      <c r="C1337" s="142" t="s">
        <v>6084</v>
      </c>
      <c r="D1337" s="142" t="s">
        <v>4781</v>
      </c>
      <c r="E1337" s="142" t="s">
        <v>4782</v>
      </c>
      <c r="F1337" s="147">
        <v>16605</v>
      </c>
      <c r="G1337" s="147"/>
      <c r="H1337" s="147">
        <f>240100+15852</f>
        <v>255952</v>
      </c>
      <c r="I1337" s="151">
        <f t="shared" si="42"/>
        <v>15.4141523637459</v>
      </c>
      <c r="J1337" s="147">
        <f t="shared" si="43"/>
        <v>239347</v>
      </c>
      <c r="K1337" s="152" t="s">
        <v>4694</v>
      </c>
      <c r="L1337" s="152"/>
    </row>
    <row r="1338" ht="16.15" customHeight="1" spans="1:12">
      <c r="A1338" s="142" t="s">
        <v>6060</v>
      </c>
      <c r="B1338" s="142">
        <v>27</v>
      </c>
      <c r="C1338" s="142" t="s">
        <v>6085</v>
      </c>
      <c r="D1338" s="142" t="s">
        <v>4781</v>
      </c>
      <c r="E1338" s="142" t="s">
        <v>4782</v>
      </c>
      <c r="F1338" s="147">
        <v>33210</v>
      </c>
      <c r="G1338" s="147"/>
      <c r="H1338" s="147">
        <v>80000</v>
      </c>
      <c r="I1338" s="151">
        <f t="shared" si="42"/>
        <v>2.40891297801867</v>
      </c>
      <c r="J1338" s="147">
        <f t="shared" si="43"/>
        <v>46790</v>
      </c>
      <c r="K1338" s="152" t="s">
        <v>4694</v>
      </c>
      <c r="L1338" s="152"/>
    </row>
    <row r="1339" ht="16.15" customHeight="1" spans="1:12">
      <c r="A1339" s="142" t="s">
        <v>6060</v>
      </c>
      <c r="B1339" s="142">
        <v>28</v>
      </c>
      <c r="C1339" s="142" t="s">
        <v>6086</v>
      </c>
      <c r="D1339" s="142" t="s">
        <v>4781</v>
      </c>
      <c r="E1339" s="142" t="s">
        <v>4782</v>
      </c>
      <c r="F1339" s="147">
        <v>3321</v>
      </c>
      <c r="G1339" s="147"/>
      <c r="H1339" s="147">
        <v>89500</v>
      </c>
      <c r="I1339" s="151">
        <f t="shared" si="42"/>
        <v>26.9497139415839</v>
      </c>
      <c r="J1339" s="147">
        <f t="shared" si="43"/>
        <v>86179</v>
      </c>
      <c r="K1339" s="152" t="s">
        <v>4694</v>
      </c>
      <c r="L1339" s="152"/>
    </row>
    <row r="1340" ht="16.15" customHeight="1" spans="1:12">
      <c r="A1340" s="142" t="s">
        <v>6060</v>
      </c>
      <c r="B1340" s="142">
        <v>29</v>
      </c>
      <c r="C1340" s="142" t="s">
        <v>6087</v>
      </c>
      <c r="D1340" s="142" t="s">
        <v>4781</v>
      </c>
      <c r="E1340" s="142" t="s">
        <v>4782</v>
      </c>
      <c r="F1340" s="147">
        <v>33210</v>
      </c>
      <c r="G1340" s="147"/>
      <c r="H1340" s="147">
        <v>7800</v>
      </c>
      <c r="I1340" s="151">
        <f t="shared" si="42"/>
        <v>0.23486901535682</v>
      </c>
      <c r="J1340" s="147">
        <f t="shared" si="43"/>
        <v>-25410</v>
      </c>
      <c r="K1340" s="152" t="s">
        <v>4694</v>
      </c>
      <c r="L1340" s="152"/>
    </row>
    <row r="1341" ht="16.15" customHeight="1" spans="1:12">
      <c r="A1341" s="142" t="s">
        <v>6060</v>
      </c>
      <c r="B1341" s="142">
        <v>30</v>
      </c>
      <c r="C1341" s="142" t="s">
        <v>6088</v>
      </c>
      <c r="D1341" s="142" t="s">
        <v>4781</v>
      </c>
      <c r="E1341" s="142" t="s">
        <v>4782</v>
      </c>
      <c r="F1341" s="147">
        <v>33210</v>
      </c>
      <c r="G1341" s="147"/>
      <c r="H1341" s="147">
        <v>48700</v>
      </c>
      <c r="I1341" s="151">
        <f t="shared" si="42"/>
        <v>1.46642577536886</v>
      </c>
      <c r="J1341" s="147">
        <f t="shared" si="43"/>
        <v>15490</v>
      </c>
      <c r="K1341" s="152" t="s">
        <v>4694</v>
      </c>
      <c r="L1341" s="152"/>
    </row>
    <row r="1342" ht="16.15" customHeight="1" spans="1:12">
      <c r="A1342" s="142" t="s">
        <v>6060</v>
      </c>
      <c r="B1342" s="142">
        <v>31</v>
      </c>
      <c r="C1342" s="142" t="s">
        <v>6089</v>
      </c>
      <c r="D1342" s="142" t="s">
        <v>4781</v>
      </c>
      <c r="E1342" s="142" t="s">
        <v>4782</v>
      </c>
      <c r="F1342" s="147">
        <v>1660.5</v>
      </c>
      <c r="G1342" s="147"/>
      <c r="H1342" s="147">
        <v>0</v>
      </c>
      <c r="I1342" s="151">
        <f t="shared" si="42"/>
        <v>0</v>
      </c>
      <c r="J1342" s="147">
        <f t="shared" si="43"/>
        <v>-1660.5</v>
      </c>
      <c r="K1342" s="152" t="s">
        <v>4694</v>
      </c>
      <c r="L1342" s="152"/>
    </row>
    <row r="1343" ht="16.15" customHeight="1" spans="1:12">
      <c r="A1343" s="142" t="s">
        <v>6060</v>
      </c>
      <c r="B1343" s="142">
        <v>32</v>
      </c>
      <c r="C1343" s="142" t="s">
        <v>5539</v>
      </c>
      <c r="D1343" s="142" t="s">
        <v>4781</v>
      </c>
      <c r="E1343" s="142" t="s">
        <v>4782</v>
      </c>
      <c r="F1343" s="147">
        <v>3321</v>
      </c>
      <c r="G1343" s="147"/>
      <c r="H1343" s="147">
        <v>0</v>
      </c>
      <c r="I1343" s="151">
        <f t="shared" si="42"/>
        <v>0</v>
      </c>
      <c r="J1343" s="147">
        <f t="shared" si="43"/>
        <v>-3321</v>
      </c>
      <c r="K1343" s="152" t="s">
        <v>4694</v>
      </c>
      <c r="L1343" s="152"/>
    </row>
    <row r="1344" ht="16.15" customHeight="1" spans="1:12">
      <c r="A1344" s="142" t="s">
        <v>6060</v>
      </c>
      <c r="B1344" s="142">
        <v>33</v>
      </c>
      <c r="C1344" s="142" t="s">
        <v>5540</v>
      </c>
      <c r="D1344" s="142" t="s">
        <v>4781</v>
      </c>
      <c r="E1344" s="142" t="s">
        <v>4782</v>
      </c>
      <c r="F1344" s="147">
        <v>3321</v>
      </c>
      <c r="G1344" s="147"/>
      <c r="H1344" s="147">
        <v>0</v>
      </c>
      <c r="I1344" s="151">
        <f t="shared" si="42"/>
        <v>0</v>
      </c>
      <c r="J1344" s="147">
        <f t="shared" si="43"/>
        <v>-3321</v>
      </c>
      <c r="K1344" s="152" t="s">
        <v>4694</v>
      </c>
      <c r="L1344" s="152"/>
    </row>
    <row r="1345" ht="16.15" customHeight="1" spans="1:12">
      <c r="A1345" s="142" t="s">
        <v>6060</v>
      </c>
      <c r="B1345" s="142">
        <v>34</v>
      </c>
      <c r="C1345" s="142" t="s">
        <v>6090</v>
      </c>
      <c r="D1345" s="142" t="s">
        <v>4781</v>
      </c>
      <c r="E1345" s="142" t="s">
        <v>4782</v>
      </c>
      <c r="F1345" s="147">
        <v>33210</v>
      </c>
      <c r="G1345" s="147"/>
      <c r="H1345" s="147">
        <v>0</v>
      </c>
      <c r="I1345" s="151">
        <f t="shared" si="42"/>
        <v>0</v>
      </c>
      <c r="J1345" s="147">
        <f t="shared" si="43"/>
        <v>-33210</v>
      </c>
      <c r="K1345" s="152" t="s">
        <v>4694</v>
      </c>
      <c r="L1345" s="152"/>
    </row>
    <row r="1346" ht="16.15" customHeight="1" spans="1:12">
      <c r="A1346" s="142" t="s">
        <v>6060</v>
      </c>
      <c r="B1346" s="142">
        <v>35</v>
      </c>
      <c r="C1346" s="142" t="s">
        <v>6091</v>
      </c>
      <c r="D1346" s="142" t="s">
        <v>4781</v>
      </c>
      <c r="E1346" s="142" t="s">
        <v>4782</v>
      </c>
      <c r="F1346" s="147">
        <v>33210</v>
      </c>
      <c r="G1346" s="147"/>
      <c r="H1346" s="147">
        <v>0</v>
      </c>
      <c r="I1346" s="151">
        <f t="shared" si="42"/>
        <v>0</v>
      </c>
      <c r="J1346" s="147">
        <f t="shared" si="43"/>
        <v>-33210</v>
      </c>
      <c r="K1346" s="152" t="s">
        <v>4694</v>
      </c>
      <c r="L1346" s="152"/>
    </row>
    <row r="1347" ht="16.15" customHeight="1" spans="1:12">
      <c r="A1347" s="142" t="s">
        <v>6060</v>
      </c>
      <c r="B1347" s="142">
        <v>36</v>
      </c>
      <c r="C1347" s="142" t="s">
        <v>6092</v>
      </c>
      <c r="D1347" s="142" t="s">
        <v>4781</v>
      </c>
      <c r="E1347" s="142" t="s">
        <v>4782</v>
      </c>
      <c r="F1347" s="147">
        <v>33210</v>
      </c>
      <c r="G1347" s="147"/>
      <c r="H1347" s="147">
        <v>0</v>
      </c>
      <c r="I1347" s="151">
        <f t="shared" si="42"/>
        <v>0</v>
      </c>
      <c r="J1347" s="147">
        <f t="shared" si="43"/>
        <v>-33210</v>
      </c>
      <c r="K1347" s="152" t="s">
        <v>4694</v>
      </c>
      <c r="L1347" s="152"/>
    </row>
    <row r="1348" ht="16.15" customHeight="1" spans="1:12">
      <c r="A1348" s="142" t="s">
        <v>6060</v>
      </c>
      <c r="B1348" s="142">
        <v>37</v>
      </c>
      <c r="C1348" s="142" t="s">
        <v>6093</v>
      </c>
      <c r="D1348" s="142" t="s">
        <v>4781</v>
      </c>
      <c r="E1348" s="142" t="s">
        <v>4782</v>
      </c>
      <c r="F1348" s="147">
        <v>33210</v>
      </c>
      <c r="G1348" s="147"/>
      <c r="H1348" s="147">
        <v>0</v>
      </c>
      <c r="I1348" s="151">
        <f t="shared" si="42"/>
        <v>0</v>
      </c>
      <c r="J1348" s="147">
        <f t="shared" si="43"/>
        <v>-33210</v>
      </c>
      <c r="K1348" s="152" t="s">
        <v>4694</v>
      </c>
      <c r="L1348" s="152"/>
    </row>
    <row r="1349" ht="16.15" customHeight="1" spans="1:12">
      <c r="A1349" s="142" t="s">
        <v>6060</v>
      </c>
      <c r="B1349" s="142">
        <v>38</v>
      </c>
      <c r="C1349" s="142" t="s">
        <v>6094</v>
      </c>
      <c r="D1349" s="142" t="s">
        <v>4781</v>
      </c>
      <c r="E1349" s="142" t="s">
        <v>4782</v>
      </c>
      <c r="F1349" s="147">
        <v>33210</v>
      </c>
      <c r="G1349" s="147"/>
      <c r="H1349" s="147">
        <v>22000</v>
      </c>
      <c r="I1349" s="151">
        <f t="shared" si="42"/>
        <v>0.662451068955134</v>
      </c>
      <c r="J1349" s="147">
        <f t="shared" si="43"/>
        <v>-11210</v>
      </c>
      <c r="K1349" s="152" t="s">
        <v>4694</v>
      </c>
      <c r="L1349" s="152"/>
    </row>
    <row r="1350" ht="16.15" customHeight="1" spans="1:12">
      <c r="A1350" s="142" t="s">
        <v>6060</v>
      </c>
      <c r="B1350" s="142">
        <v>39</v>
      </c>
      <c r="C1350" s="142" t="s">
        <v>6067</v>
      </c>
      <c r="D1350" s="142" t="s">
        <v>4781</v>
      </c>
      <c r="E1350" s="142" t="s">
        <v>4782</v>
      </c>
      <c r="F1350" s="147">
        <v>33210</v>
      </c>
      <c r="G1350" s="147"/>
      <c r="H1350" s="147">
        <v>6300</v>
      </c>
      <c r="I1350" s="151">
        <f t="shared" si="42"/>
        <v>0.18970189701897</v>
      </c>
      <c r="J1350" s="147">
        <f t="shared" si="43"/>
        <v>-26910</v>
      </c>
      <c r="K1350" s="152" t="s">
        <v>4694</v>
      </c>
      <c r="L1350" s="152"/>
    </row>
    <row r="1351" ht="16.15" customHeight="1" spans="1:12">
      <c r="A1351" s="142" t="s">
        <v>6060</v>
      </c>
      <c r="B1351" s="142">
        <v>40</v>
      </c>
      <c r="C1351" s="142" t="s">
        <v>6095</v>
      </c>
      <c r="D1351" s="142" t="s">
        <v>4781</v>
      </c>
      <c r="E1351" s="142" t="s">
        <v>4782</v>
      </c>
      <c r="F1351" s="147">
        <v>33210</v>
      </c>
      <c r="G1351" s="147"/>
      <c r="H1351" s="147">
        <v>6300</v>
      </c>
      <c r="I1351" s="151">
        <f t="shared" si="42"/>
        <v>0.18970189701897</v>
      </c>
      <c r="J1351" s="147">
        <f t="shared" si="43"/>
        <v>-26910</v>
      </c>
      <c r="K1351" s="152" t="s">
        <v>4694</v>
      </c>
      <c r="L1351" s="152"/>
    </row>
    <row r="1352" ht="16.15" customHeight="1" spans="1:12">
      <c r="A1352" s="142" t="s">
        <v>6060</v>
      </c>
      <c r="B1352" s="142">
        <v>41</v>
      </c>
      <c r="C1352" s="142" t="s">
        <v>6069</v>
      </c>
      <c r="D1352" s="142" t="s">
        <v>4781</v>
      </c>
      <c r="E1352" s="142" t="s">
        <v>4782</v>
      </c>
      <c r="F1352" s="147">
        <v>33210</v>
      </c>
      <c r="G1352" s="147"/>
      <c r="H1352" s="147">
        <v>0</v>
      </c>
      <c r="I1352" s="151">
        <f t="shared" si="42"/>
        <v>0</v>
      </c>
      <c r="J1352" s="147">
        <f t="shared" si="43"/>
        <v>-33210</v>
      </c>
      <c r="K1352" s="152" t="s">
        <v>4694</v>
      </c>
      <c r="L1352" s="152"/>
    </row>
    <row r="1353" ht="16.15" customHeight="1" spans="1:12">
      <c r="A1353" s="142" t="s">
        <v>6060</v>
      </c>
      <c r="B1353" s="142">
        <v>42</v>
      </c>
      <c r="C1353" s="142" t="s">
        <v>6068</v>
      </c>
      <c r="D1353" s="142" t="s">
        <v>4781</v>
      </c>
      <c r="E1353" s="142" t="s">
        <v>4782</v>
      </c>
      <c r="F1353" s="147">
        <v>33210</v>
      </c>
      <c r="G1353" s="147"/>
      <c r="H1353" s="147">
        <v>72200</v>
      </c>
      <c r="I1353" s="151">
        <f t="shared" si="42"/>
        <v>2.17404396266185</v>
      </c>
      <c r="J1353" s="147">
        <f t="shared" si="43"/>
        <v>38990</v>
      </c>
      <c r="K1353" s="152" t="s">
        <v>4694</v>
      </c>
      <c r="L1353" s="152"/>
    </row>
    <row r="1354" ht="16.15" customHeight="1" spans="1:12">
      <c r="A1354" s="142" t="s">
        <v>6060</v>
      </c>
      <c r="B1354" s="142">
        <v>43</v>
      </c>
      <c r="C1354" s="142" t="s">
        <v>6096</v>
      </c>
      <c r="D1354" s="142" t="s">
        <v>4781</v>
      </c>
      <c r="E1354" s="142" t="s">
        <v>4782</v>
      </c>
      <c r="F1354" s="147">
        <v>33210</v>
      </c>
      <c r="G1354" s="147"/>
      <c r="H1354" s="147">
        <v>7800</v>
      </c>
      <c r="I1354" s="151">
        <f t="shared" si="42"/>
        <v>0.23486901535682</v>
      </c>
      <c r="J1354" s="147">
        <f t="shared" si="43"/>
        <v>-25410</v>
      </c>
      <c r="K1354" s="152" t="s">
        <v>4694</v>
      </c>
      <c r="L1354" s="152"/>
    </row>
    <row r="1355" ht="16.15" customHeight="1" spans="1:12">
      <c r="A1355" s="142" t="s">
        <v>6060</v>
      </c>
      <c r="B1355" s="142">
        <v>44</v>
      </c>
      <c r="C1355" s="142" t="s">
        <v>6097</v>
      </c>
      <c r="D1355" s="142" t="s">
        <v>4781</v>
      </c>
      <c r="E1355" s="142" t="s">
        <v>4782</v>
      </c>
      <c r="F1355" s="147">
        <v>33210</v>
      </c>
      <c r="G1355" s="147"/>
      <c r="H1355" s="147">
        <v>6300</v>
      </c>
      <c r="I1355" s="151">
        <f t="shared" si="42"/>
        <v>0.18970189701897</v>
      </c>
      <c r="J1355" s="147">
        <f t="shared" si="43"/>
        <v>-26910</v>
      </c>
      <c r="K1355" s="152" t="s">
        <v>4694</v>
      </c>
      <c r="L1355" s="152"/>
    </row>
    <row r="1356" ht="16.15" customHeight="1" spans="1:12">
      <c r="A1356" s="142" t="s">
        <v>6060</v>
      </c>
      <c r="B1356" s="142">
        <v>45</v>
      </c>
      <c r="C1356" s="142" t="s">
        <v>6098</v>
      </c>
      <c r="D1356" s="142" t="s">
        <v>4781</v>
      </c>
      <c r="E1356" s="142" t="s">
        <v>4782</v>
      </c>
      <c r="F1356" s="147">
        <v>33210</v>
      </c>
      <c r="G1356" s="147"/>
      <c r="H1356" s="147">
        <v>18800</v>
      </c>
      <c r="I1356" s="151">
        <f t="shared" si="42"/>
        <v>0.566094549834387</v>
      </c>
      <c r="J1356" s="147">
        <f t="shared" si="43"/>
        <v>-14410</v>
      </c>
      <c r="K1356" s="152" t="s">
        <v>4694</v>
      </c>
      <c r="L1356" s="152"/>
    </row>
    <row r="1357" ht="16.15" customHeight="1" spans="1:12">
      <c r="A1357" s="142" t="s">
        <v>6060</v>
      </c>
      <c r="B1357" s="142">
        <v>46</v>
      </c>
      <c r="C1357" s="142" t="s">
        <v>6099</v>
      </c>
      <c r="D1357" s="142" t="s">
        <v>4781</v>
      </c>
      <c r="E1357" s="142" t="s">
        <v>4782</v>
      </c>
      <c r="F1357" s="147">
        <v>33210</v>
      </c>
      <c r="G1357" s="147"/>
      <c r="H1357" s="147">
        <v>33000</v>
      </c>
      <c r="I1357" s="151">
        <f t="shared" si="42"/>
        <v>0.993676603432701</v>
      </c>
      <c r="J1357" s="147">
        <f t="shared" si="43"/>
        <v>-210</v>
      </c>
      <c r="K1357" s="152" t="s">
        <v>4694</v>
      </c>
      <c r="L1357" s="152"/>
    </row>
    <row r="1358" ht="16.15" customHeight="1" spans="1:12">
      <c r="A1358" s="142" t="s">
        <v>6060</v>
      </c>
      <c r="B1358" s="142">
        <v>47</v>
      </c>
      <c r="C1358" s="142" t="s">
        <v>6100</v>
      </c>
      <c r="D1358" s="142" t="s">
        <v>4781</v>
      </c>
      <c r="E1358" s="142" t="s">
        <v>4782</v>
      </c>
      <c r="F1358" s="147">
        <v>33210</v>
      </c>
      <c r="G1358" s="147"/>
      <c r="H1358" s="147">
        <v>6300</v>
      </c>
      <c r="I1358" s="151">
        <f t="shared" si="42"/>
        <v>0.18970189701897</v>
      </c>
      <c r="J1358" s="147">
        <f t="shared" si="43"/>
        <v>-26910</v>
      </c>
      <c r="K1358" s="152" t="s">
        <v>4694</v>
      </c>
      <c r="L1358" s="152"/>
    </row>
    <row r="1359" ht="16.15" customHeight="1" spans="1:12">
      <c r="A1359" s="142" t="s">
        <v>6060</v>
      </c>
      <c r="B1359" s="142">
        <v>48</v>
      </c>
      <c r="C1359" s="142" t="s">
        <v>6101</v>
      </c>
      <c r="D1359" s="142" t="s">
        <v>4781</v>
      </c>
      <c r="E1359" s="142" t="s">
        <v>4782</v>
      </c>
      <c r="F1359" s="147">
        <v>33210</v>
      </c>
      <c r="G1359" s="147"/>
      <c r="H1359" s="147">
        <v>11000</v>
      </c>
      <c r="I1359" s="151">
        <f t="shared" si="42"/>
        <v>0.331225534477567</v>
      </c>
      <c r="J1359" s="147">
        <f t="shared" si="43"/>
        <v>-22210</v>
      </c>
      <c r="K1359" s="152" t="s">
        <v>4694</v>
      </c>
      <c r="L1359" s="152"/>
    </row>
    <row r="1360" ht="16.15" customHeight="1" spans="1:12">
      <c r="A1360" s="142" t="s">
        <v>6060</v>
      </c>
      <c r="B1360" s="142">
        <v>49</v>
      </c>
      <c r="C1360" s="142" t="s">
        <v>6102</v>
      </c>
      <c r="D1360" s="142" t="s">
        <v>4781</v>
      </c>
      <c r="E1360" s="142" t="s">
        <v>4782</v>
      </c>
      <c r="F1360" s="147">
        <v>3321</v>
      </c>
      <c r="G1360" s="147"/>
      <c r="H1360" s="147">
        <v>39200</v>
      </c>
      <c r="I1360" s="151">
        <f t="shared" si="42"/>
        <v>11.8036735922915</v>
      </c>
      <c r="J1360" s="147">
        <f t="shared" si="43"/>
        <v>35879</v>
      </c>
      <c r="K1360" s="152" t="s">
        <v>4694</v>
      </c>
      <c r="L1360" s="152"/>
    </row>
    <row r="1361" ht="16.15" customHeight="1" spans="1:12">
      <c r="A1361" s="142" t="s">
        <v>6060</v>
      </c>
      <c r="B1361" s="142">
        <v>50</v>
      </c>
      <c r="C1361" s="142" t="s">
        <v>6072</v>
      </c>
      <c r="D1361" s="142" t="s">
        <v>4781</v>
      </c>
      <c r="E1361" s="142" t="s">
        <v>4782</v>
      </c>
      <c r="F1361" s="147">
        <v>66420</v>
      </c>
      <c r="G1361" s="147"/>
      <c r="H1361" s="147">
        <v>7800</v>
      </c>
      <c r="I1361" s="151">
        <f t="shared" si="42"/>
        <v>0.11743450767841</v>
      </c>
      <c r="J1361" s="147">
        <f t="shared" si="43"/>
        <v>-58620</v>
      </c>
      <c r="K1361" s="152" t="s">
        <v>4694</v>
      </c>
      <c r="L1361" s="152"/>
    </row>
    <row r="1362" ht="16.15" customHeight="1" spans="1:12">
      <c r="A1362" s="142" t="s">
        <v>6060</v>
      </c>
      <c r="B1362" s="142">
        <v>51</v>
      </c>
      <c r="C1362" s="142" t="s">
        <v>6103</v>
      </c>
      <c r="D1362" s="142" t="s">
        <v>4781</v>
      </c>
      <c r="E1362" s="142" t="s">
        <v>4782</v>
      </c>
      <c r="F1362" s="147">
        <v>66420</v>
      </c>
      <c r="G1362" s="147"/>
      <c r="H1362" s="147">
        <v>7847.38318965517</v>
      </c>
      <c r="I1362" s="151">
        <f t="shared" si="42"/>
        <v>0.118147895056537</v>
      </c>
      <c r="J1362" s="147">
        <f t="shared" si="43"/>
        <v>-58572.6168103448</v>
      </c>
      <c r="K1362" s="152" t="s">
        <v>4694</v>
      </c>
      <c r="L1362" s="152"/>
    </row>
    <row r="1363" ht="16.15" customHeight="1" spans="1:12">
      <c r="A1363" s="142" t="s">
        <v>6060</v>
      </c>
      <c r="B1363" s="142">
        <v>52</v>
      </c>
      <c r="C1363" s="142" t="s">
        <v>6104</v>
      </c>
      <c r="D1363" s="142" t="s">
        <v>4781</v>
      </c>
      <c r="E1363" s="142" t="s">
        <v>4782</v>
      </c>
      <c r="F1363" s="147">
        <v>66420</v>
      </c>
      <c r="G1363" s="147"/>
      <c r="H1363" s="147">
        <v>7847.38318965517</v>
      </c>
      <c r="I1363" s="151">
        <f t="shared" si="42"/>
        <v>0.118147895056537</v>
      </c>
      <c r="J1363" s="147">
        <f t="shared" si="43"/>
        <v>-58572.6168103448</v>
      </c>
      <c r="K1363" s="152" t="s">
        <v>4694</v>
      </c>
      <c r="L1363" s="152"/>
    </row>
    <row r="1364" ht="16.15" customHeight="1" spans="1:12">
      <c r="A1364" s="142" t="s">
        <v>6060</v>
      </c>
      <c r="B1364" s="142">
        <v>53</v>
      </c>
      <c r="C1364" s="142" t="s">
        <v>6105</v>
      </c>
      <c r="D1364" s="142" t="s">
        <v>4781</v>
      </c>
      <c r="E1364" s="142" t="s">
        <v>4782</v>
      </c>
      <c r="F1364" s="147">
        <v>66420</v>
      </c>
      <c r="G1364" s="147"/>
      <c r="H1364" s="147">
        <v>6277.90655172414</v>
      </c>
      <c r="I1364" s="151">
        <f t="shared" si="42"/>
        <v>0.0945183160452294</v>
      </c>
      <c r="J1364" s="147">
        <f t="shared" si="43"/>
        <v>-60142.0934482759</v>
      </c>
      <c r="K1364" s="152" t="s">
        <v>4694</v>
      </c>
      <c r="L1364" s="152"/>
    </row>
    <row r="1365" ht="16.15" customHeight="1" spans="1:12">
      <c r="A1365" s="142" t="s">
        <v>6060</v>
      </c>
      <c r="B1365" s="142">
        <v>54</v>
      </c>
      <c r="C1365" s="142" t="s">
        <v>6106</v>
      </c>
      <c r="D1365" s="142" t="s">
        <v>4781</v>
      </c>
      <c r="E1365" s="142" t="s">
        <v>4782</v>
      </c>
      <c r="F1365" s="147">
        <v>66420</v>
      </c>
      <c r="G1365" s="147"/>
      <c r="H1365" s="147">
        <v>39236.9159482759</v>
      </c>
      <c r="I1365" s="151">
        <f t="shared" si="42"/>
        <v>0.590739475282684</v>
      </c>
      <c r="J1365" s="147">
        <f t="shared" si="43"/>
        <v>-27183.0840517241</v>
      </c>
      <c r="K1365" s="152" t="s">
        <v>4694</v>
      </c>
      <c r="L1365" s="152"/>
    </row>
    <row r="1366" ht="16.15" customHeight="1" spans="1:12">
      <c r="A1366" s="142" t="s">
        <v>6060</v>
      </c>
      <c r="B1366" s="142">
        <v>55</v>
      </c>
      <c r="C1366" s="142" t="s">
        <v>6107</v>
      </c>
      <c r="D1366" s="142" t="s">
        <v>4781</v>
      </c>
      <c r="E1366" s="142" t="s">
        <v>4782</v>
      </c>
      <c r="F1366" s="147">
        <v>3321</v>
      </c>
      <c r="G1366" s="147"/>
      <c r="H1366" s="147">
        <v>6277.90655172414</v>
      </c>
      <c r="I1366" s="151">
        <f t="shared" si="42"/>
        <v>1.89036632090459</v>
      </c>
      <c r="J1366" s="147">
        <f t="shared" si="43"/>
        <v>2956.90655172414</v>
      </c>
      <c r="K1366" s="152" t="s">
        <v>4694</v>
      </c>
      <c r="L1366" s="152"/>
    </row>
    <row r="1367" ht="16.15" customHeight="1" spans="1:12">
      <c r="A1367" s="142" t="s">
        <v>6060</v>
      </c>
      <c r="B1367" s="142">
        <v>56</v>
      </c>
      <c r="C1367" s="142" t="s">
        <v>6108</v>
      </c>
      <c r="D1367" s="142" t="s">
        <v>4781</v>
      </c>
      <c r="E1367" s="142" t="s">
        <v>4782</v>
      </c>
      <c r="F1367" s="147">
        <v>3321</v>
      </c>
      <c r="G1367" s="147"/>
      <c r="H1367" s="147">
        <v>6277.90655172414</v>
      </c>
      <c r="I1367" s="151">
        <f t="shared" si="42"/>
        <v>1.89036632090459</v>
      </c>
      <c r="J1367" s="147">
        <f t="shared" si="43"/>
        <v>2956.90655172414</v>
      </c>
      <c r="K1367" s="152" t="s">
        <v>4694</v>
      </c>
      <c r="L1367" s="152"/>
    </row>
    <row r="1368" ht="16.15" customHeight="1" spans="1:12">
      <c r="A1368" s="142" t="s">
        <v>6060</v>
      </c>
      <c r="B1368" s="142">
        <v>57</v>
      </c>
      <c r="C1368" s="142" t="s">
        <v>6109</v>
      </c>
      <c r="D1368" s="142" t="s">
        <v>4781</v>
      </c>
      <c r="E1368" s="142" t="s">
        <v>4782</v>
      </c>
      <c r="F1368" s="147">
        <v>3321</v>
      </c>
      <c r="G1368" s="147"/>
      <c r="H1368" s="147">
        <v>6277.90655172414</v>
      </c>
      <c r="I1368" s="151">
        <f t="shared" si="42"/>
        <v>1.89036632090459</v>
      </c>
      <c r="J1368" s="147">
        <f t="shared" si="43"/>
        <v>2956.90655172414</v>
      </c>
      <c r="K1368" s="152" t="s">
        <v>4694</v>
      </c>
      <c r="L1368" s="152"/>
    </row>
    <row r="1369" ht="16.15" customHeight="1" spans="1:12">
      <c r="A1369" s="142" t="s">
        <v>6060</v>
      </c>
      <c r="B1369" s="142">
        <v>58</v>
      </c>
      <c r="C1369" s="142" t="s">
        <v>6110</v>
      </c>
      <c r="D1369" s="142" t="s">
        <v>4781</v>
      </c>
      <c r="E1369" s="142" t="s">
        <v>4782</v>
      </c>
      <c r="F1369" s="147">
        <v>3321</v>
      </c>
      <c r="G1369" s="147"/>
      <c r="H1369" s="147">
        <v>64348.5421551724</v>
      </c>
      <c r="I1369" s="151">
        <f t="shared" si="42"/>
        <v>19.376254789272</v>
      </c>
      <c r="J1369" s="147">
        <f t="shared" si="43"/>
        <v>61027.5421551724</v>
      </c>
      <c r="K1369" s="152" t="s">
        <v>4694</v>
      </c>
      <c r="L1369" s="152"/>
    </row>
    <row r="1370" ht="16.15" customHeight="1" spans="1:12">
      <c r="A1370" s="142" t="s">
        <v>6060</v>
      </c>
      <c r="B1370" s="142">
        <v>59</v>
      </c>
      <c r="C1370" s="142" t="s">
        <v>6111</v>
      </c>
      <c r="D1370" s="142" t="s">
        <v>4781</v>
      </c>
      <c r="E1370" s="142" t="s">
        <v>4782</v>
      </c>
      <c r="F1370" s="147">
        <v>3321</v>
      </c>
      <c r="G1370" s="147"/>
      <c r="H1370" s="147">
        <v>6277.90655172414</v>
      </c>
      <c r="I1370" s="151">
        <f t="shared" si="42"/>
        <v>1.89036632090459</v>
      </c>
      <c r="J1370" s="147">
        <f t="shared" si="43"/>
        <v>2956.90655172414</v>
      </c>
      <c r="K1370" s="152" t="s">
        <v>4694</v>
      </c>
      <c r="L1370" s="152"/>
    </row>
    <row r="1371" ht="16.15" customHeight="1" spans="1:12">
      <c r="A1371" s="142" t="s">
        <v>6060</v>
      </c>
      <c r="B1371" s="142">
        <v>60</v>
      </c>
      <c r="C1371" s="142" t="s">
        <v>6112</v>
      </c>
      <c r="D1371" s="142" t="s">
        <v>4781</v>
      </c>
      <c r="E1371" s="142" t="s">
        <v>4782</v>
      </c>
      <c r="F1371" s="147">
        <v>3321</v>
      </c>
      <c r="G1371" s="147"/>
      <c r="H1371" s="147">
        <v>6277.90655172414</v>
      </c>
      <c r="I1371" s="151">
        <f t="shared" si="42"/>
        <v>1.89036632090459</v>
      </c>
      <c r="J1371" s="147">
        <f t="shared" si="43"/>
        <v>2956.90655172414</v>
      </c>
      <c r="K1371" s="152" t="s">
        <v>4694</v>
      </c>
      <c r="L1371" s="152"/>
    </row>
    <row r="1372" ht="16.15" customHeight="1" spans="1:12">
      <c r="A1372" s="142" t="s">
        <v>6060</v>
      </c>
      <c r="B1372" s="142">
        <v>61</v>
      </c>
      <c r="C1372" s="142" t="s">
        <v>6113</v>
      </c>
      <c r="D1372" s="142" t="s">
        <v>4781</v>
      </c>
      <c r="E1372" s="142" t="s">
        <v>4782</v>
      </c>
      <c r="F1372" s="147">
        <v>3321</v>
      </c>
      <c r="G1372" s="147"/>
      <c r="H1372" s="147">
        <v>10986.3364655172</v>
      </c>
      <c r="I1372" s="151">
        <f t="shared" si="42"/>
        <v>3.30814106158303</v>
      </c>
      <c r="J1372" s="147">
        <f t="shared" si="43"/>
        <v>7665.33646551724</v>
      </c>
      <c r="K1372" s="152" t="s">
        <v>4694</v>
      </c>
      <c r="L1372" s="152"/>
    </row>
    <row r="1373" ht="16.15" customHeight="1" spans="1:12">
      <c r="A1373" s="142" t="s">
        <v>6060</v>
      </c>
      <c r="B1373" s="142">
        <v>62</v>
      </c>
      <c r="C1373" s="142" t="s">
        <v>6114</v>
      </c>
      <c r="D1373" s="142" t="s">
        <v>4781</v>
      </c>
      <c r="E1373" s="142" t="s">
        <v>4782</v>
      </c>
      <c r="F1373" s="147">
        <v>3321</v>
      </c>
      <c r="G1373" s="147"/>
      <c r="H1373" s="147">
        <v>0</v>
      </c>
      <c r="I1373" s="151">
        <f t="shared" si="42"/>
        <v>0</v>
      </c>
      <c r="J1373" s="147">
        <f t="shared" si="43"/>
        <v>-3321</v>
      </c>
      <c r="K1373" s="152" t="s">
        <v>4694</v>
      </c>
      <c r="L1373" s="152"/>
    </row>
    <row r="1374" ht="16.15" customHeight="1" spans="1:12">
      <c r="A1374" s="142" t="s">
        <v>6060</v>
      </c>
      <c r="B1374" s="142">
        <v>63</v>
      </c>
      <c r="C1374" s="142" t="s">
        <v>6115</v>
      </c>
      <c r="D1374" s="142" t="s">
        <v>4781</v>
      </c>
      <c r="E1374" s="142" t="s">
        <v>4782</v>
      </c>
      <c r="F1374" s="147">
        <v>3321</v>
      </c>
      <c r="G1374" s="147"/>
      <c r="H1374" s="147">
        <v>7847.38318965517</v>
      </c>
      <c r="I1374" s="151">
        <f t="shared" si="42"/>
        <v>2.36295790113073</v>
      </c>
      <c r="J1374" s="147">
        <f t="shared" si="43"/>
        <v>4526.38318965517</v>
      </c>
      <c r="K1374" s="152" t="s">
        <v>4694</v>
      </c>
      <c r="L1374" s="152"/>
    </row>
    <row r="1375" ht="16.15" customHeight="1" spans="1:12">
      <c r="A1375" s="142" t="s">
        <v>6060</v>
      </c>
      <c r="B1375" s="142">
        <v>64</v>
      </c>
      <c r="C1375" s="142" t="s">
        <v>6116</v>
      </c>
      <c r="D1375" s="142" t="s">
        <v>4781</v>
      </c>
      <c r="E1375" s="142" t="s">
        <v>4782</v>
      </c>
      <c r="F1375" s="147">
        <v>3321</v>
      </c>
      <c r="G1375" s="147"/>
      <c r="H1375" s="147">
        <v>0</v>
      </c>
      <c r="I1375" s="151">
        <f t="shared" si="42"/>
        <v>0</v>
      </c>
      <c r="J1375" s="147">
        <f t="shared" si="43"/>
        <v>-3321</v>
      </c>
      <c r="K1375" s="152" t="s">
        <v>4694</v>
      </c>
      <c r="L1375" s="152"/>
    </row>
    <row r="1376" ht="16.15" customHeight="1" spans="1:12">
      <c r="A1376" s="142" t="s">
        <v>6060</v>
      </c>
      <c r="B1376" s="142">
        <v>65</v>
      </c>
      <c r="C1376" s="142" t="s">
        <v>6117</v>
      </c>
      <c r="D1376" s="142" t="s">
        <v>4781</v>
      </c>
      <c r="E1376" s="142" t="s">
        <v>4782</v>
      </c>
      <c r="F1376" s="147">
        <v>3321</v>
      </c>
      <c r="G1376" s="147"/>
      <c r="H1376" s="147">
        <v>7847.38318965517</v>
      </c>
      <c r="I1376" s="151">
        <f t="shared" si="42"/>
        <v>2.36295790113073</v>
      </c>
      <c r="J1376" s="147">
        <f t="shared" si="43"/>
        <v>4526.38318965517</v>
      </c>
      <c r="K1376" s="152" t="s">
        <v>4694</v>
      </c>
      <c r="L1376" s="152"/>
    </row>
    <row r="1377" ht="16.15" customHeight="1" spans="1:12">
      <c r="A1377" s="142" t="s">
        <v>6060</v>
      </c>
      <c r="B1377" s="142">
        <v>66</v>
      </c>
      <c r="C1377" s="142" t="s">
        <v>6118</v>
      </c>
      <c r="D1377" s="142" t="s">
        <v>4781</v>
      </c>
      <c r="E1377" s="142" t="s">
        <v>4782</v>
      </c>
      <c r="F1377" s="147">
        <v>3321</v>
      </c>
      <c r="G1377" s="147"/>
      <c r="H1377" s="147">
        <v>111432.841293103</v>
      </c>
      <c r="I1377" s="151">
        <f t="shared" si="42"/>
        <v>33.5540021960564</v>
      </c>
      <c r="J1377" s="147">
        <f t="shared" si="43"/>
        <v>108111.841293103</v>
      </c>
      <c r="K1377" s="152" t="s">
        <v>4694</v>
      </c>
      <c r="L1377" s="152"/>
    </row>
    <row r="1378" ht="16.15" customHeight="1" spans="1:12">
      <c r="A1378" s="142" t="s">
        <v>6060</v>
      </c>
      <c r="B1378" s="142">
        <v>67</v>
      </c>
      <c r="C1378" s="142" t="s">
        <v>6119</v>
      </c>
      <c r="D1378" s="142" t="s">
        <v>4781</v>
      </c>
      <c r="E1378" s="142" t="s">
        <v>4782</v>
      </c>
      <c r="F1378" s="147">
        <v>3321</v>
      </c>
      <c r="G1378" s="147"/>
      <c r="H1378" s="147">
        <v>14125.2897413793</v>
      </c>
      <c r="I1378" s="151">
        <f t="shared" si="42"/>
        <v>4.25332422203532</v>
      </c>
      <c r="J1378" s="147">
        <f t="shared" si="43"/>
        <v>10804.2897413793</v>
      </c>
      <c r="K1378" s="152" t="s">
        <v>4694</v>
      </c>
      <c r="L1378" s="152"/>
    </row>
    <row r="1379" ht="16.15" customHeight="1" spans="1:12">
      <c r="A1379" s="142" t="s">
        <v>6060</v>
      </c>
      <c r="B1379" s="142">
        <v>68</v>
      </c>
      <c r="C1379" s="142" t="s">
        <v>6079</v>
      </c>
      <c r="D1379" s="142" t="s">
        <v>4781</v>
      </c>
      <c r="E1379" s="142" t="s">
        <v>4782</v>
      </c>
      <c r="F1379" s="147">
        <v>3321</v>
      </c>
      <c r="G1379" s="147"/>
      <c r="H1379" s="147">
        <v>0</v>
      </c>
      <c r="I1379" s="151">
        <f t="shared" si="42"/>
        <v>0</v>
      </c>
      <c r="J1379" s="147">
        <f t="shared" si="43"/>
        <v>-3321</v>
      </c>
      <c r="K1379" s="152" t="s">
        <v>4694</v>
      </c>
      <c r="L1379" s="152"/>
    </row>
    <row r="1380" ht="16.15" customHeight="1" spans="1:12">
      <c r="A1380" s="142" t="s">
        <v>6060</v>
      </c>
      <c r="B1380" s="142">
        <v>69</v>
      </c>
      <c r="C1380" s="142" t="s">
        <v>6120</v>
      </c>
      <c r="D1380" s="142" t="s">
        <v>4781</v>
      </c>
      <c r="E1380" s="142" t="s">
        <v>4782</v>
      </c>
      <c r="F1380" s="147">
        <v>3321</v>
      </c>
      <c r="G1380" s="147"/>
      <c r="H1380" s="147">
        <v>6277.90655172414</v>
      </c>
      <c r="I1380" s="151">
        <f t="shared" si="42"/>
        <v>1.89036632090459</v>
      </c>
      <c r="J1380" s="147">
        <f t="shared" si="43"/>
        <v>2956.90655172414</v>
      </c>
      <c r="K1380" s="152" t="s">
        <v>4694</v>
      </c>
      <c r="L1380" s="152"/>
    </row>
    <row r="1381" ht="16.15" customHeight="1" spans="1:12">
      <c r="A1381" s="142" t="s">
        <v>6060</v>
      </c>
      <c r="B1381" s="142">
        <v>70</v>
      </c>
      <c r="C1381" s="142" t="s">
        <v>6074</v>
      </c>
      <c r="D1381" s="142" t="s">
        <v>4781</v>
      </c>
      <c r="E1381" s="142" t="s">
        <v>4782</v>
      </c>
      <c r="F1381" s="147">
        <v>3321</v>
      </c>
      <c r="G1381" s="147"/>
      <c r="H1381" s="147">
        <v>100446.504827586</v>
      </c>
      <c r="I1381" s="151">
        <f t="shared" si="42"/>
        <v>30.2458611344734</v>
      </c>
      <c r="J1381" s="147">
        <f t="shared" si="43"/>
        <v>97125.5048275862</v>
      </c>
      <c r="K1381" s="152" t="s">
        <v>4694</v>
      </c>
      <c r="L1381" s="152"/>
    </row>
    <row r="1382" ht="16.15" customHeight="1" spans="1:12">
      <c r="A1382" s="142" t="s">
        <v>6060</v>
      </c>
      <c r="B1382" s="142">
        <v>71</v>
      </c>
      <c r="C1382" s="142" t="s">
        <v>6075</v>
      </c>
      <c r="D1382" s="142" t="s">
        <v>4781</v>
      </c>
      <c r="E1382" s="142" t="s">
        <v>4782</v>
      </c>
      <c r="F1382" s="147">
        <v>3321</v>
      </c>
      <c r="G1382" s="147"/>
      <c r="H1382" s="147">
        <v>202462.486293103</v>
      </c>
      <c r="I1382" s="151">
        <f t="shared" si="42"/>
        <v>60.964313849173</v>
      </c>
      <c r="J1382" s="147">
        <f t="shared" si="43"/>
        <v>199141.486293103</v>
      </c>
      <c r="K1382" s="152" t="s">
        <v>4694</v>
      </c>
      <c r="L1382" s="152"/>
    </row>
    <row r="1383" ht="16.15" customHeight="1" spans="1:12">
      <c r="A1383" s="142" t="s">
        <v>6060</v>
      </c>
      <c r="B1383" s="142">
        <v>72</v>
      </c>
      <c r="C1383" s="142" t="s">
        <v>6080</v>
      </c>
      <c r="D1383" s="142" t="s">
        <v>4781</v>
      </c>
      <c r="E1383" s="142" t="s">
        <v>4782</v>
      </c>
      <c r="F1383" s="147">
        <v>3321</v>
      </c>
      <c r="G1383" s="147"/>
      <c r="H1383" s="147">
        <v>6277.90655172414</v>
      </c>
      <c r="I1383" s="151">
        <f t="shared" si="42"/>
        <v>1.89036632090459</v>
      </c>
      <c r="J1383" s="147">
        <f t="shared" si="43"/>
        <v>2956.90655172414</v>
      </c>
      <c r="K1383" s="152" t="s">
        <v>4694</v>
      </c>
      <c r="L1383" s="152"/>
    </row>
    <row r="1384" ht="16.15" customHeight="1" spans="1:12">
      <c r="A1384" s="142" t="s">
        <v>6060</v>
      </c>
      <c r="B1384" s="142">
        <v>73</v>
      </c>
      <c r="C1384" s="142" t="s">
        <v>6081</v>
      </c>
      <c r="D1384" s="142" t="s">
        <v>4781</v>
      </c>
      <c r="E1384" s="142" t="s">
        <v>4782</v>
      </c>
      <c r="F1384" s="147">
        <v>3321</v>
      </c>
      <c r="G1384" s="147"/>
      <c r="H1384" s="147">
        <v>65918.0187931034</v>
      </c>
      <c r="I1384" s="151">
        <f t="shared" si="42"/>
        <v>19.8488463694982</v>
      </c>
      <c r="J1384" s="147">
        <f t="shared" si="43"/>
        <v>62597.0187931034</v>
      </c>
      <c r="K1384" s="152" t="s">
        <v>4694</v>
      </c>
      <c r="L1384" s="152"/>
    </row>
    <row r="1385" ht="16.15" customHeight="1" spans="1:12">
      <c r="A1385" s="142" t="s">
        <v>6060</v>
      </c>
      <c r="B1385" s="142">
        <v>74</v>
      </c>
      <c r="C1385" s="142" t="s">
        <v>6121</v>
      </c>
      <c r="D1385" s="142" t="s">
        <v>4781</v>
      </c>
      <c r="E1385" s="142" t="s">
        <v>4782</v>
      </c>
      <c r="F1385" s="147">
        <v>33210</v>
      </c>
      <c r="G1385" s="147"/>
      <c r="H1385" s="147">
        <v>6277.90655172414</v>
      </c>
      <c r="I1385" s="151">
        <f t="shared" si="42"/>
        <v>0.189036632090459</v>
      </c>
      <c r="J1385" s="147">
        <f t="shared" si="43"/>
        <v>-26932.0934482759</v>
      </c>
      <c r="K1385" s="152" t="s">
        <v>4694</v>
      </c>
      <c r="L1385" s="152"/>
    </row>
    <row r="1386" ht="16.15" customHeight="1" spans="1:12">
      <c r="A1386" s="142" t="s">
        <v>6060</v>
      </c>
      <c r="B1386" s="142">
        <v>75</v>
      </c>
      <c r="C1386" s="142" t="s">
        <v>6122</v>
      </c>
      <c r="D1386" s="142" t="s">
        <v>4781</v>
      </c>
      <c r="E1386" s="142" t="s">
        <v>4782</v>
      </c>
      <c r="F1386" s="147">
        <v>33210</v>
      </c>
      <c r="G1386" s="147"/>
      <c r="H1386" s="147">
        <v>6277.90655172414</v>
      </c>
      <c r="I1386" s="151">
        <f t="shared" si="42"/>
        <v>0.189036632090459</v>
      </c>
      <c r="J1386" s="147">
        <f t="shared" si="43"/>
        <v>-26932.0934482759</v>
      </c>
      <c r="K1386" s="152" t="s">
        <v>4694</v>
      </c>
      <c r="L1386" s="152"/>
    </row>
    <row r="1387" ht="16.15" customHeight="1" spans="1:12">
      <c r="A1387" s="142" t="s">
        <v>6060</v>
      </c>
      <c r="B1387" s="142">
        <v>76</v>
      </c>
      <c r="C1387" s="142" t="s">
        <v>6123</v>
      </c>
      <c r="D1387" s="142" t="s">
        <v>4781</v>
      </c>
      <c r="E1387" s="142" t="s">
        <v>4782</v>
      </c>
      <c r="F1387" s="147">
        <v>33210</v>
      </c>
      <c r="G1387" s="147"/>
      <c r="H1387" s="147">
        <v>6277.90655172414</v>
      </c>
      <c r="I1387" s="151">
        <f t="shared" si="42"/>
        <v>0.189036632090459</v>
      </c>
      <c r="J1387" s="147">
        <f t="shared" si="43"/>
        <v>-26932.0934482759</v>
      </c>
      <c r="K1387" s="152" t="s">
        <v>4694</v>
      </c>
      <c r="L1387" s="152"/>
    </row>
    <row r="1388" ht="16.15" customHeight="1" spans="1:12">
      <c r="A1388" s="142" t="s">
        <v>6060</v>
      </c>
      <c r="B1388" s="142">
        <v>77</v>
      </c>
      <c r="C1388" s="142" t="s">
        <v>6124</v>
      </c>
      <c r="D1388" s="142" t="s">
        <v>4781</v>
      </c>
      <c r="E1388" s="142" t="s">
        <v>4782</v>
      </c>
      <c r="F1388" s="147">
        <v>33210</v>
      </c>
      <c r="G1388" s="147"/>
      <c r="H1388" s="147">
        <v>274658.411637931</v>
      </c>
      <c r="I1388" s="151">
        <f t="shared" si="42"/>
        <v>8.27035265395757</v>
      </c>
      <c r="J1388" s="147">
        <f t="shared" si="43"/>
        <v>241448.411637931</v>
      </c>
      <c r="K1388" s="152" t="s">
        <v>4694</v>
      </c>
      <c r="L1388" s="152"/>
    </row>
    <row r="1389" ht="16.15" customHeight="1" spans="1:12">
      <c r="A1389" s="142" t="s">
        <v>6060</v>
      </c>
      <c r="B1389" s="142">
        <v>78</v>
      </c>
      <c r="C1389" s="142" t="s">
        <v>6125</v>
      </c>
      <c r="D1389" s="142" t="s">
        <v>4781</v>
      </c>
      <c r="E1389" s="142" t="s">
        <v>4782</v>
      </c>
      <c r="F1389" s="147">
        <v>3321</v>
      </c>
      <c r="G1389" s="147"/>
      <c r="H1389" s="147">
        <v>6277.90655172414</v>
      </c>
      <c r="I1389" s="151">
        <f t="shared" si="42"/>
        <v>1.89036632090459</v>
      </c>
      <c r="J1389" s="147">
        <f t="shared" si="43"/>
        <v>2956.90655172414</v>
      </c>
      <c r="K1389" s="152" t="s">
        <v>4694</v>
      </c>
      <c r="L1389" s="152"/>
    </row>
    <row r="1390" ht="16.15" customHeight="1" spans="1:12">
      <c r="A1390" s="142" t="s">
        <v>6060</v>
      </c>
      <c r="B1390" s="142">
        <v>79</v>
      </c>
      <c r="C1390" s="142" t="s">
        <v>6126</v>
      </c>
      <c r="D1390" s="142" t="s">
        <v>4781</v>
      </c>
      <c r="E1390" s="142" t="s">
        <v>4782</v>
      </c>
      <c r="F1390" s="147">
        <v>3321</v>
      </c>
      <c r="G1390" s="147"/>
      <c r="H1390" s="147">
        <v>7847.38318965517</v>
      </c>
      <c r="I1390" s="151">
        <f t="shared" si="42"/>
        <v>2.36295790113073</v>
      </c>
      <c r="J1390" s="147">
        <f t="shared" si="43"/>
        <v>4526.38318965517</v>
      </c>
      <c r="K1390" s="152" t="s">
        <v>4694</v>
      </c>
      <c r="L1390" s="152"/>
    </row>
    <row r="1391" ht="16.15" customHeight="1" spans="1:12">
      <c r="A1391" s="142" t="s">
        <v>6060</v>
      </c>
      <c r="B1391" s="142">
        <v>80</v>
      </c>
      <c r="C1391" s="142" t="s">
        <v>6127</v>
      </c>
      <c r="D1391" s="142" t="s">
        <v>4781</v>
      </c>
      <c r="E1391" s="142" t="s">
        <v>4782</v>
      </c>
      <c r="F1391" s="147">
        <v>3321</v>
      </c>
      <c r="G1391" s="147"/>
      <c r="H1391" s="147">
        <v>6277.90655172414</v>
      </c>
      <c r="I1391" s="151">
        <f t="shared" si="42"/>
        <v>1.89036632090459</v>
      </c>
      <c r="J1391" s="147">
        <f t="shared" ref="J1391:J1482" si="44">H1391-F1391</f>
        <v>2956.90655172414</v>
      </c>
      <c r="K1391" s="152" t="s">
        <v>4694</v>
      </c>
      <c r="L1391" s="152"/>
    </row>
    <row r="1392" ht="16.15" customHeight="1" spans="1:12">
      <c r="A1392" s="142" t="s">
        <v>6060</v>
      </c>
      <c r="B1392" s="142">
        <v>81</v>
      </c>
      <c r="C1392" s="142" t="s">
        <v>6128</v>
      </c>
      <c r="D1392" s="142" t="s">
        <v>4781</v>
      </c>
      <c r="E1392" s="142" t="s">
        <v>4782</v>
      </c>
      <c r="F1392" s="147">
        <v>3321</v>
      </c>
      <c r="G1392" s="147"/>
      <c r="H1392" s="147">
        <v>31389.5327586207</v>
      </c>
      <c r="I1392" s="151">
        <f t="shared" si="42"/>
        <v>9.45183160452294</v>
      </c>
      <c r="J1392" s="147">
        <f t="shared" si="44"/>
        <v>28068.5327586207</v>
      </c>
      <c r="K1392" s="152" t="s">
        <v>4694</v>
      </c>
      <c r="L1392" s="152"/>
    </row>
    <row r="1393" ht="16.15" customHeight="1" spans="1:12">
      <c r="A1393" s="142" t="s">
        <v>6060</v>
      </c>
      <c r="B1393" s="142">
        <v>82</v>
      </c>
      <c r="C1393" s="142" t="s">
        <v>6129</v>
      </c>
      <c r="D1393" s="142" t="s">
        <v>4781</v>
      </c>
      <c r="E1393" s="142" t="s">
        <v>4782</v>
      </c>
      <c r="F1393" s="147">
        <v>3321</v>
      </c>
      <c r="G1393" s="147"/>
      <c r="H1393" s="147">
        <v>6277.90655172414</v>
      </c>
      <c r="I1393" s="151">
        <f t="shared" si="42"/>
        <v>1.89036632090459</v>
      </c>
      <c r="J1393" s="147">
        <f t="shared" si="44"/>
        <v>2956.90655172414</v>
      </c>
      <c r="K1393" s="152" t="s">
        <v>4694</v>
      </c>
      <c r="L1393" s="152"/>
    </row>
    <row r="1394" ht="16.15" customHeight="1" spans="1:12">
      <c r="A1394" s="142" t="s">
        <v>6060</v>
      </c>
      <c r="B1394" s="142">
        <v>83</v>
      </c>
      <c r="C1394" s="142" t="s">
        <v>6130</v>
      </c>
      <c r="D1394" s="142" t="s">
        <v>4781</v>
      </c>
      <c r="E1394" s="142" t="s">
        <v>4782</v>
      </c>
      <c r="F1394" s="147">
        <v>3321</v>
      </c>
      <c r="G1394" s="147"/>
      <c r="H1394" s="147">
        <v>31389.5327586207</v>
      </c>
      <c r="I1394" s="151">
        <f t="shared" si="42"/>
        <v>9.45183160452294</v>
      </c>
      <c r="J1394" s="147">
        <f t="shared" si="44"/>
        <v>28068.5327586207</v>
      </c>
      <c r="K1394" s="152" t="s">
        <v>4694</v>
      </c>
      <c r="L1394" s="152"/>
    </row>
    <row r="1395" ht="16.15" customHeight="1" spans="1:12">
      <c r="A1395" s="142" t="s">
        <v>6060</v>
      </c>
      <c r="B1395" s="142">
        <v>84</v>
      </c>
      <c r="C1395" s="142" t="s">
        <v>6131</v>
      </c>
      <c r="D1395" s="142" t="s">
        <v>4781</v>
      </c>
      <c r="E1395" s="142" t="s">
        <v>4782</v>
      </c>
      <c r="F1395" s="147">
        <v>3321</v>
      </c>
      <c r="G1395" s="147"/>
      <c r="H1395" s="147">
        <v>6277.90655172414</v>
      </c>
      <c r="I1395" s="151">
        <f t="shared" si="42"/>
        <v>1.89036632090459</v>
      </c>
      <c r="J1395" s="147">
        <f t="shared" si="44"/>
        <v>2956.90655172414</v>
      </c>
      <c r="K1395" s="152" t="s">
        <v>4694</v>
      </c>
      <c r="L1395" s="152"/>
    </row>
    <row r="1396" ht="16.15" customHeight="1" spans="1:12">
      <c r="A1396" s="142" t="s">
        <v>6060</v>
      </c>
      <c r="B1396" s="142">
        <v>85</v>
      </c>
      <c r="C1396" s="142" t="s">
        <v>6132</v>
      </c>
      <c r="D1396" s="142" t="s">
        <v>4781</v>
      </c>
      <c r="E1396" s="142" t="s">
        <v>4782</v>
      </c>
      <c r="F1396" s="147">
        <v>3321</v>
      </c>
      <c r="G1396" s="147"/>
      <c r="H1396" s="147">
        <v>7847.38318965517</v>
      </c>
      <c r="I1396" s="151">
        <f t="shared" si="42"/>
        <v>2.36295790113073</v>
      </c>
      <c r="J1396" s="147">
        <f t="shared" si="44"/>
        <v>4526.38318965517</v>
      </c>
      <c r="K1396" s="152" t="s">
        <v>4694</v>
      </c>
      <c r="L1396" s="152"/>
    </row>
    <row r="1397" ht="16.15" customHeight="1" spans="1:12">
      <c r="A1397" s="142" t="s">
        <v>6060</v>
      </c>
      <c r="B1397" s="142">
        <v>86</v>
      </c>
      <c r="C1397" s="142" t="s">
        <v>6133</v>
      </c>
      <c r="D1397" s="142" t="s">
        <v>4781</v>
      </c>
      <c r="E1397" s="142" t="s">
        <v>4782</v>
      </c>
      <c r="F1397" s="147">
        <v>3321</v>
      </c>
      <c r="G1397" s="147"/>
      <c r="H1397" s="147">
        <v>6277.90655172414</v>
      </c>
      <c r="I1397" s="151">
        <f t="shared" si="42"/>
        <v>1.89036632090459</v>
      </c>
      <c r="J1397" s="147">
        <f t="shared" si="44"/>
        <v>2956.90655172414</v>
      </c>
      <c r="K1397" s="152" t="s">
        <v>4694</v>
      </c>
      <c r="L1397" s="152"/>
    </row>
    <row r="1398" ht="16.15" customHeight="1" spans="1:12">
      <c r="A1398" s="142" t="s">
        <v>6060</v>
      </c>
      <c r="B1398" s="142">
        <v>87</v>
      </c>
      <c r="C1398" s="142" t="s">
        <v>6134</v>
      </c>
      <c r="D1398" s="142" t="s">
        <v>4781</v>
      </c>
      <c r="E1398" s="142" t="s">
        <v>4782</v>
      </c>
      <c r="F1398" s="147">
        <v>3321</v>
      </c>
      <c r="G1398" s="147"/>
      <c r="H1398" s="147">
        <v>10986.3364655172</v>
      </c>
      <c r="I1398" s="151">
        <f t="shared" si="42"/>
        <v>3.30814106158303</v>
      </c>
      <c r="J1398" s="147">
        <f t="shared" si="44"/>
        <v>7665.33646551724</v>
      </c>
      <c r="K1398" s="152" t="s">
        <v>4694</v>
      </c>
      <c r="L1398" s="152"/>
    </row>
    <row r="1399" ht="16.15" customHeight="1" spans="1:12">
      <c r="A1399" s="142" t="s">
        <v>6060</v>
      </c>
      <c r="B1399" s="142">
        <v>88</v>
      </c>
      <c r="C1399" s="142" t="s">
        <v>6135</v>
      </c>
      <c r="D1399" s="142" t="s">
        <v>4781</v>
      </c>
      <c r="E1399" s="142" t="s">
        <v>4782</v>
      </c>
      <c r="F1399" s="147">
        <v>3321</v>
      </c>
      <c r="G1399" s="147"/>
      <c r="H1399" s="147">
        <v>62779.0655172414</v>
      </c>
      <c r="I1399" s="151">
        <f t="shared" si="42"/>
        <v>18.9036632090459</v>
      </c>
      <c r="J1399" s="147">
        <f t="shared" si="44"/>
        <v>59458.0655172414</v>
      </c>
      <c r="K1399" s="152" t="s">
        <v>4694</v>
      </c>
      <c r="L1399" s="152"/>
    </row>
    <row r="1400" ht="16.15" customHeight="1" spans="1:12">
      <c r="A1400" s="142" t="s">
        <v>6060</v>
      </c>
      <c r="B1400" s="142">
        <v>89</v>
      </c>
      <c r="C1400" s="142" t="s">
        <v>6136</v>
      </c>
      <c r="D1400" s="142" t="s">
        <v>4781</v>
      </c>
      <c r="E1400" s="142" t="s">
        <v>4782</v>
      </c>
      <c r="F1400" s="147">
        <v>3321</v>
      </c>
      <c r="G1400" s="147"/>
      <c r="H1400" s="147">
        <v>34528.4860344827</v>
      </c>
      <c r="I1400" s="151">
        <f t="shared" si="42"/>
        <v>10.3970147649752</v>
      </c>
      <c r="J1400" s="147">
        <f t="shared" si="44"/>
        <v>31207.4860344827</v>
      </c>
      <c r="K1400" s="152" t="s">
        <v>4694</v>
      </c>
      <c r="L1400" s="152"/>
    </row>
    <row r="1401" ht="16.15" customHeight="1" spans="1:12">
      <c r="A1401" s="142" t="s">
        <v>6060</v>
      </c>
      <c r="B1401" s="142">
        <v>90</v>
      </c>
      <c r="C1401" s="142" t="s">
        <v>6137</v>
      </c>
      <c r="D1401" s="142" t="s">
        <v>4781</v>
      </c>
      <c r="E1401" s="142" t="s">
        <v>4782</v>
      </c>
      <c r="F1401" s="147">
        <v>3321</v>
      </c>
      <c r="G1401" s="147"/>
      <c r="H1401" s="147">
        <v>58070.6356034483</v>
      </c>
      <c r="I1401" s="151">
        <f t="shared" si="42"/>
        <v>17.4858884683674</v>
      </c>
      <c r="J1401" s="147">
        <f t="shared" si="44"/>
        <v>54749.6356034483</v>
      </c>
      <c r="K1401" s="152" t="s">
        <v>4694</v>
      </c>
      <c r="L1401" s="152"/>
    </row>
    <row r="1402" ht="16.15" customHeight="1" spans="1:12">
      <c r="A1402" s="142" t="s">
        <v>6060</v>
      </c>
      <c r="B1402" s="142">
        <v>91</v>
      </c>
      <c r="C1402" s="142" t="s">
        <v>6138</v>
      </c>
      <c r="D1402" s="142" t="s">
        <v>4781</v>
      </c>
      <c r="E1402" s="142" t="s">
        <v>4782</v>
      </c>
      <c r="F1402" s="147">
        <v>3321</v>
      </c>
      <c r="G1402" s="147"/>
      <c r="H1402" s="147">
        <v>0</v>
      </c>
      <c r="I1402" s="151">
        <f t="shared" si="42"/>
        <v>0</v>
      </c>
      <c r="J1402" s="147">
        <f t="shared" si="44"/>
        <v>-3321</v>
      </c>
      <c r="K1402" s="152" t="s">
        <v>4694</v>
      </c>
      <c r="L1402" s="152"/>
    </row>
    <row r="1403" ht="16.15" customHeight="1" spans="1:12">
      <c r="A1403" s="142" t="s">
        <v>6060</v>
      </c>
      <c r="B1403" s="142">
        <v>92</v>
      </c>
      <c r="C1403" s="142" t="s">
        <v>6139</v>
      </c>
      <c r="D1403" s="142" t="s">
        <v>4781</v>
      </c>
      <c r="E1403" s="142" t="s">
        <v>4782</v>
      </c>
      <c r="F1403" s="147">
        <v>33210</v>
      </c>
      <c r="G1403" s="147"/>
      <c r="H1403" s="147">
        <v>34528.4860344827</v>
      </c>
      <c r="I1403" s="151">
        <f t="shared" si="42"/>
        <v>1.03970147649752</v>
      </c>
      <c r="J1403" s="147">
        <f t="shared" si="44"/>
        <v>1318.48603448275</v>
      </c>
      <c r="K1403" s="152" t="s">
        <v>4694</v>
      </c>
      <c r="L1403" s="152"/>
    </row>
    <row r="1404" ht="16.15" customHeight="1" spans="1:12">
      <c r="A1404" s="142" t="s">
        <v>6060</v>
      </c>
      <c r="B1404" s="142">
        <v>93</v>
      </c>
      <c r="C1404" s="142" t="s">
        <v>6140</v>
      </c>
      <c r="D1404" s="142" t="s">
        <v>4781</v>
      </c>
      <c r="E1404" s="142" t="s">
        <v>4782</v>
      </c>
      <c r="F1404" s="147">
        <v>33210</v>
      </c>
      <c r="G1404" s="147"/>
      <c r="H1404" s="147">
        <v>25111.6262068965</v>
      </c>
      <c r="I1404" s="151">
        <f t="shared" si="42"/>
        <v>0.756146528361835</v>
      </c>
      <c r="J1404" s="147">
        <f t="shared" si="44"/>
        <v>-8098.37379310346</v>
      </c>
      <c r="K1404" s="152" t="s">
        <v>4694</v>
      </c>
      <c r="L1404" s="152"/>
    </row>
    <row r="1405" ht="16.15" customHeight="1" spans="1:12">
      <c r="A1405" s="142" t="s">
        <v>6060</v>
      </c>
      <c r="B1405" s="142">
        <v>94</v>
      </c>
      <c r="C1405" s="142" t="s">
        <v>6089</v>
      </c>
      <c r="D1405" s="142" t="s">
        <v>4781</v>
      </c>
      <c r="E1405" s="142" t="s">
        <v>4782</v>
      </c>
      <c r="F1405" s="147">
        <v>33210</v>
      </c>
      <c r="G1405" s="147"/>
      <c r="H1405" s="147">
        <v>15694.7663793103</v>
      </c>
      <c r="I1405" s="151">
        <f t="shared" si="42"/>
        <v>0.472591580226147</v>
      </c>
      <c r="J1405" s="147">
        <f t="shared" si="44"/>
        <v>-17515.2336206897</v>
      </c>
      <c r="K1405" s="152" t="s">
        <v>4694</v>
      </c>
      <c r="L1405" s="152"/>
    </row>
    <row r="1406" ht="16.15" customHeight="1" spans="1:12">
      <c r="A1406" s="142" t="s">
        <v>6060</v>
      </c>
      <c r="B1406" s="142">
        <v>95</v>
      </c>
      <c r="C1406" s="142" t="s">
        <v>6141</v>
      </c>
      <c r="D1406" s="142" t="s">
        <v>4781</v>
      </c>
      <c r="E1406" s="142" t="s">
        <v>4782</v>
      </c>
      <c r="F1406" s="147">
        <v>33210</v>
      </c>
      <c r="G1406" s="147"/>
      <c r="H1406" s="147">
        <v>14125.2897413793</v>
      </c>
      <c r="I1406" s="151">
        <f t="shared" si="42"/>
        <v>0.425332422203532</v>
      </c>
      <c r="J1406" s="147">
        <f t="shared" si="44"/>
        <v>-19084.7102586207</v>
      </c>
      <c r="K1406" s="152" t="s">
        <v>4694</v>
      </c>
      <c r="L1406" s="152"/>
    </row>
    <row r="1407" ht="16.15" customHeight="1" spans="1:12">
      <c r="A1407" s="142" t="s">
        <v>6060</v>
      </c>
      <c r="B1407" s="142">
        <v>96</v>
      </c>
      <c r="C1407" s="142" t="s">
        <v>6142</v>
      </c>
      <c r="D1407" s="142" t="s">
        <v>4781</v>
      </c>
      <c r="E1407" s="142" t="s">
        <v>4782</v>
      </c>
      <c r="F1407" s="147">
        <v>33210</v>
      </c>
      <c r="G1407" s="147"/>
      <c r="H1407" s="147">
        <v>180489.813362069</v>
      </c>
      <c r="I1407" s="151">
        <f t="shared" si="42"/>
        <v>5.43480317260069</v>
      </c>
      <c r="J1407" s="147">
        <f t="shared" si="44"/>
        <v>147279.813362069</v>
      </c>
      <c r="K1407" s="152" t="s">
        <v>4694</v>
      </c>
      <c r="L1407" s="152"/>
    </row>
    <row r="1408" ht="16.15" customHeight="1" spans="1:12">
      <c r="A1408" s="142" t="s">
        <v>6060</v>
      </c>
      <c r="B1408" s="142">
        <v>97</v>
      </c>
      <c r="C1408" s="142" t="s">
        <v>6143</v>
      </c>
      <c r="D1408" s="142" t="s">
        <v>4781</v>
      </c>
      <c r="E1408" s="142" t="s">
        <v>4782</v>
      </c>
      <c r="F1408" s="147">
        <v>66420</v>
      </c>
      <c r="G1408" s="147"/>
      <c r="H1408" s="147">
        <v>17264.2430172414</v>
      </c>
      <c r="I1408" s="151">
        <f t="shared" si="42"/>
        <v>0.259925369124381</v>
      </c>
      <c r="J1408" s="147">
        <f t="shared" si="44"/>
        <v>-49155.7569827586</v>
      </c>
      <c r="K1408" s="152" t="s">
        <v>4694</v>
      </c>
      <c r="L1408" s="152"/>
    </row>
    <row r="1409" ht="16.15" customHeight="1" spans="1:12">
      <c r="A1409" s="142" t="s">
        <v>6060</v>
      </c>
      <c r="B1409" s="142">
        <v>98</v>
      </c>
      <c r="C1409" s="142" t="s">
        <v>6144</v>
      </c>
      <c r="D1409" s="142" t="s">
        <v>4781</v>
      </c>
      <c r="E1409" s="142" t="s">
        <v>4782</v>
      </c>
      <c r="F1409" s="147">
        <v>1660.5</v>
      </c>
      <c r="G1409" s="147"/>
      <c r="H1409" s="147"/>
      <c r="I1409" s="151">
        <f t="shared" si="42"/>
        <v>0</v>
      </c>
      <c r="J1409" s="147">
        <f t="shared" si="44"/>
        <v>-1660.5</v>
      </c>
      <c r="K1409" s="152" t="s">
        <v>4694</v>
      </c>
      <c r="L1409" s="152"/>
    </row>
    <row r="1410" ht="16.15" customHeight="1" spans="1:12">
      <c r="A1410" s="142" t="s">
        <v>6060</v>
      </c>
      <c r="B1410" s="142">
        <v>99</v>
      </c>
      <c r="C1410" s="142" t="s">
        <v>6145</v>
      </c>
      <c r="D1410" s="142" t="s">
        <v>4781</v>
      </c>
      <c r="E1410" s="142" t="s">
        <v>4782</v>
      </c>
      <c r="F1410" s="147">
        <v>66420</v>
      </c>
      <c r="G1410" s="147"/>
      <c r="H1410" s="147">
        <v>25111.6262068965</v>
      </c>
      <c r="I1410" s="151">
        <f t="shared" si="42"/>
        <v>0.378073264180918</v>
      </c>
      <c r="J1410" s="147">
        <f t="shared" si="44"/>
        <v>-41308.3737931035</v>
      </c>
      <c r="K1410" s="152" t="s">
        <v>4694</v>
      </c>
      <c r="L1410" s="152"/>
    </row>
    <row r="1411" ht="16.15" customHeight="1" spans="1:12">
      <c r="A1411" s="142" t="s">
        <v>6060</v>
      </c>
      <c r="B1411" s="142">
        <v>100</v>
      </c>
      <c r="C1411" s="142" t="s">
        <v>6146</v>
      </c>
      <c r="D1411" s="142" t="s">
        <v>4781</v>
      </c>
      <c r="E1411" s="142" t="s">
        <v>4782</v>
      </c>
      <c r="F1411" s="147">
        <v>1660.5</v>
      </c>
      <c r="G1411" s="147"/>
      <c r="H1411" s="147"/>
      <c r="I1411" s="151">
        <f t="shared" si="42"/>
        <v>0</v>
      </c>
      <c r="J1411" s="147">
        <f t="shared" si="44"/>
        <v>-1660.5</v>
      </c>
      <c r="K1411" s="152" t="s">
        <v>4694</v>
      </c>
      <c r="L1411" s="152"/>
    </row>
    <row r="1412" ht="16.15" customHeight="1" spans="1:12">
      <c r="A1412" s="142" t="s">
        <v>6060</v>
      </c>
      <c r="B1412" s="142">
        <v>101</v>
      </c>
      <c r="C1412" s="142" t="s">
        <v>6147</v>
      </c>
      <c r="D1412" s="142" t="s">
        <v>4781</v>
      </c>
      <c r="E1412" s="142" t="s">
        <v>4782</v>
      </c>
      <c r="F1412" s="147">
        <v>1660.5</v>
      </c>
      <c r="G1412" s="147"/>
      <c r="H1412" s="147"/>
      <c r="I1412" s="151">
        <f t="shared" si="42"/>
        <v>0</v>
      </c>
      <c r="J1412" s="147">
        <f t="shared" si="44"/>
        <v>-1660.5</v>
      </c>
      <c r="K1412" s="152" t="s">
        <v>4694</v>
      </c>
      <c r="L1412" s="152"/>
    </row>
    <row r="1413" ht="16.15" customHeight="1" spans="1:12">
      <c r="A1413" s="142" t="s">
        <v>6060</v>
      </c>
      <c r="B1413" s="142">
        <v>102</v>
      </c>
      <c r="C1413" s="142" t="s">
        <v>6148</v>
      </c>
      <c r="D1413" s="142" t="s">
        <v>4781</v>
      </c>
      <c r="E1413" s="142" t="s">
        <v>4782</v>
      </c>
      <c r="F1413" s="147">
        <v>66420</v>
      </c>
      <c r="G1413" s="147"/>
      <c r="H1413" s="147">
        <v>31389.5327586207</v>
      </c>
      <c r="I1413" s="151">
        <f t="shared" si="42"/>
        <v>0.472591580226147</v>
      </c>
      <c r="J1413" s="147">
        <f t="shared" si="44"/>
        <v>-35030.4672413793</v>
      </c>
      <c r="K1413" s="152" t="s">
        <v>4694</v>
      </c>
      <c r="L1413" s="152"/>
    </row>
    <row r="1414" ht="16.15" customHeight="1" spans="1:12">
      <c r="A1414" s="142" t="s">
        <v>6060</v>
      </c>
      <c r="B1414" s="142">
        <v>103</v>
      </c>
      <c r="C1414" s="142" t="s">
        <v>6149</v>
      </c>
      <c r="D1414" s="142" t="s">
        <v>4781</v>
      </c>
      <c r="E1414" s="142" t="s">
        <v>4782</v>
      </c>
      <c r="F1414" s="147">
        <v>66420</v>
      </c>
      <c r="G1414" s="147"/>
      <c r="H1414" s="147">
        <v>17264.2430172414</v>
      </c>
      <c r="I1414" s="151">
        <f t="shared" si="42"/>
        <v>0.259925369124381</v>
      </c>
      <c r="J1414" s="147">
        <f t="shared" si="44"/>
        <v>-49155.7569827586</v>
      </c>
      <c r="K1414" s="152" t="s">
        <v>4694</v>
      </c>
      <c r="L1414" s="152"/>
    </row>
    <row r="1415" ht="16.15" customHeight="1" spans="1:12">
      <c r="A1415" s="142" t="s">
        <v>6060</v>
      </c>
      <c r="B1415" s="142">
        <v>104</v>
      </c>
      <c r="C1415" s="142" t="s">
        <v>6150</v>
      </c>
      <c r="D1415" s="142" t="s">
        <v>4781</v>
      </c>
      <c r="E1415" s="142" t="s">
        <v>4782</v>
      </c>
      <c r="F1415" s="147">
        <v>66420</v>
      </c>
      <c r="G1415" s="147"/>
      <c r="H1415" s="147">
        <v>17264.2430172414</v>
      </c>
      <c r="I1415" s="151">
        <f t="shared" si="42"/>
        <v>0.259925369124381</v>
      </c>
      <c r="J1415" s="147">
        <f t="shared" si="44"/>
        <v>-49155.7569827586</v>
      </c>
      <c r="K1415" s="152" t="s">
        <v>4694</v>
      </c>
      <c r="L1415" s="152"/>
    </row>
    <row r="1416" ht="16.15" customHeight="1" spans="1:12">
      <c r="A1416" s="142" t="s">
        <v>6060</v>
      </c>
      <c r="B1416" s="142">
        <v>105</v>
      </c>
      <c r="C1416" s="142" t="s">
        <v>6151</v>
      </c>
      <c r="D1416" s="142" t="s">
        <v>4781</v>
      </c>
      <c r="E1416" s="142" t="s">
        <v>4782</v>
      </c>
      <c r="F1416" s="147">
        <v>1660.5</v>
      </c>
      <c r="G1416" s="147"/>
      <c r="H1416" s="147">
        <v>45500</v>
      </c>
      <c r="I1416" s="151">
        <f t="shared" si="42"/>
        <v>27.4013851249624</v>
      </c>
      <c r="J1416" s="147">
        <f t="shared" si="44"/>
        <v>43839.5</v>
      </c>
      <c r="K1416" s="152" t="s">
        <v>4694</v>
      </c>
      <c r="L1416" s="152"/>
    </row>
    <row r="1417" ht="16.15" customHeight="1" spans="1:12">
      <c r="A1417" s="142" t="s">
        <v>6060</v>
      </c>
      <c r="B1417" s="142">
        <v>106</v>
      </c>
      <c r="C1417" s="142" t="s">
        <v>6152</v>
      </c>
      <c r="D1417" s="142" t="s">
        <v>4781</v>
      </c>
      <c r="E1417" s="142" t="s">
        <v>4782</v>
      </c>
      <c r="F1417" s="147">
        <v>1660.5</v>
      </c>
      <c r="G1417" s="147"/>
      <c r="H1417" s="147">
        <v>0</v>
      </c>
      <c r="I1417" s="151">
        <f t="shared" si="42"/>
        <v>0</v>
      </c>
      <c r="J1417" s="147">
        <f t="shared" si="44"/>
        <v>-1660.5</v>
      </c>
      <c r="K1417" s="152" t="s">
        <v>4694</v>
      </c>
      <c r="L1417" s="152"/>
    </row>
    <row r="1418" ht="16.15" customHeight="1" spans="1:12">
      <c r="A1418" s="142" t="s">
        <v>6060</v>
      </c>
      <c r="B1418" s="142">
        <v>107</v>
      </c>
      <c r="C1418" s="142" t="s">
        <v>6153</v>
      </c>
      <c r="D1418" s="142" t="s">
        <v>4781</v>
      </c>
      <c r="E1418" s="142" t="s">
        <v>4782</v>
      </c>
      <c r="F1418" s="147">
        <v>1660.5</v>
      </c>
      <c r="G1418" s="147"/>
      <c r="H1418" s="147">
        <v>0</v>
      </c>
      <c r="I1418" s="151">
        <f t="shared" si="42"/>
        <v>0</v>
      </c>
      <c r="J1418" s="147">
        <f t="shared" si="44"/>
        <v>-1660.5</v>
      </c>
      <c r="K1418" s="152" t="s">
        <v>4694</v>
      </c>
      <c r="L1418" s="152"/>
    </row>
    <row r="1419" ht="16.15" customHeight="1" spans="1:12">
      <c r="A1419" s="142" t="s">
        <v>6060</v>
      </c>
      <c r="B1419" s="142">
        <v>108</v>
      </c>
      <c r="C1419" s="142" t="s">
        <v>6154</v>
      </c>
      <c r="D1419" s="142" t="s">
        <v>4781</v>
      </c>
      <c r="E1419" s="142" t="s">
        <v>4782</v>
      </c>
      <c r="F1419" s="147">
        <v>66420</v>
      </c>
      <c r="G1419" s="147"/>
      <c r="H1419" s="147">
        <v>0</v>
      </c>
      <c r="I1419" s="151">
        <f t="shared" si="42"/>
        <v>0</v>
      </c>
      <c r="J1419" s="147">
        <f t="shared" si="44"/>
        <v>-66420</v>
      </c>
      <c r="K1419" s="152" t="s">
        <v>4694</v>
      </c>
      <c r="L1419" s="152"/>
    </row>
    <row r="1420" ht="16.15" customHeight="1" spans="1:12">
      <c r="A1420" s="142" t="s">
        <v>6060</v>
      </c>
      <c r="B1420" s="142">
        <v>109</v>
      </c>
      <c r="C1420" s="142" t="s">
        <v>6155</v>
      </c>
      <c r="D1420" s="142" t="s">
        <v>4781</v>
      </c>
      <c r="E1420" s="142" t="s">
        <v>4782</v>
      </c>
      <c r="F1420" s="147">
        <v>66420</v>
      </c>
      <c r="G1420" s="147"/>
      <c r="H1420" s="147">
        <v>0</v>
      </c>
      <c r="I1420" s="151">
        <f t="shared" si="42"/>
        <v>0</v>
      </c>
      <c r="J1420" s="147">
        <f t="shared" si="44"/>
        <v>-66420</v>
      </c>
      <c r="K1420" s="152" t="s">
        <v>4694</v>
      </c>
      <c r="L1420" s="152"/>
    </row>
    <row r="1421" ht="16.15" customHeight="1" spans="1:12">
      <c r="A1421" s="142" t="s">
        <v>6060</v>
      </c>
      <c r="B1421" s="142">
        <v>110</v>
      </c>
      <c r="C1421" s="142" t="s">
        <v>6156</v>
      </c>
      <c r="D1421" s="142" t="s">
        <v>4781</v>
      </c>
      <c r="E1421" s="142" t="s">
        <v>4782</v>
      </c>
      <c r="F1421" s="147">
        <v>1660.5</v>
      </c>
      <c r="G1421" s="147"/>
      <c r="H1421" s="147">
        <v>0</v>
      </c>
      <c r="I1421" s="151">
        <f t="shared" si="42"/>
        <v>0</v>
      </c>
      <c r="J1421" s="147">
        <f t="shared" si="44"/>
        <v>-1660.5</v>
      </c>
      <c r="K1421" s="152" t="s">
        <v>4694</v>
      </c>
      <c r="L1421" s="152"/>
    </row>
    <row r="1422" ht="16.15" customHeight="1" spans="1:12">
      <c r="A1422" s="142" t="s">
        <v>6060</v>
      </c>
      <c r="B1422" s="142">
        <v>111</v>
      </c>
      <c r="C1422" s="142" t="s">
        <v>6157</v>
      </c>
      <c r="D1422" s="142" t="s">
        <v>4781</v>
      </c>
      <c r="E1422" s="142" t="s">
        <v>4782</v>
      </c>
      <c r="F1422" s="147">
        <v>33210</v>
      </c>
      <c r="G1422" s="147"/>
      <c r="H1422" s="147">
        <v>34528.4860344827</v>
      </c>
      <c r="I1422" s="151">
        <f t="shared" si="42"/>
        <v>1.03970147649752</v>
      </c>
      <c r="J1422" s="147">
        <f t="shared" si="44"/>
        <v>1318.48603448275</v>
      </c>
      <c r="K1422" s="152" t="s">
        <v>4694</v>
      </c>
      <c r="L1422" s="152"/>
    </row>
    <row r="1423" ht="16.15" customHeight="1" spans="1:12">
      <c r="A1423" s="142" t="s">
        <v>6060</v>
      </c>
      <c r="B1423" s="142">
        <v>112</v>
      </c>
      <c r="C1423" s="142" t="s">
        <v>6158</v>
      </c>
      <c r="D1423" s="142" t="s">
        <v>4781</v>
      </c>
      <c r="E1423" s="142" t="s">
        <v>4782</v>
      </c>
      <c r="F1423" s="147">
        <v>1660.5</v>
      </c>
      <c r="G1423" s="147"/>
      <c r="H1423" s="147">
        <v>0</v>
      </c>
      <c r="I1423" s="151">
        <f t="shared" si="42"/>
        <v>0</v>
      </c>
      <c r="J1423" s="147">
        <f t="shared" si="44"/>
        <v>-1660.5</v>
      </c>
      <c r="K1423" s="152" t="s">
        <v>4694</v>
      </c>
      <c r="L1423" s="152"/>
    </row>
    <row r="1424" ht="16.15" customHeight="1" spans="1:12">
      <c r="A1424" s="142" t="s">
        <v>6060</v>
      </c>
      <c r="B1424" s="142">
        <v>113</v>
      </c>
      <c r="C1424" s="142" t="s">
        <v>6159</v>
      </c>
      <c r="D1424" s="142" t="s">
        <v>4781</v>
      </c>
      <c r="E1424" s="142" t="s">
        <v>4782</v>
      </c>
      <c r="F1424" s="147">
        <v>33210</v>
      </c>
      <c r="G1424" s="147"/>
      <c r="H1424" s="147">
        <v>169503.476896552</v>
      </c>
      <c r="I1424" s="151">
        <f t="shared" si="42"/>
        <v>5.10398906644239</v>
      </c>
      <c r="J1424" s="147">
        <f t="shared" si="44"/>
        <v>136293.476896552</v>
      </c>
      <c r="K1424" s="152" t="s">
        <v>4694</v>
      </c>
      <c r="L1424" s="152"/>
    </row>
    <row r="1425" ht="16.15" customHeight="1" spans="1:12">
      <c r="A1425" s="142" t="s">
        <v>6060</v>
      </c>
      <c r="B1425" s="142">
        <v>114</v>
      </c>
      <c r="C1425" s="142" t="s">
        <v>6160</v>
      </c>
      <c r="D1425" s="142" t="s">
        <v>4781</v>
      </c>
      <c r="E1425" s="142" t="s">
        <v>4782</v>
      </c>
      <c r="F1425" s="147">
        <v>1660.5</v>
      </c>
      <c r="G1425" s="147"/>
      <c r="H1425" s="147">
        <v>0</v>
      </c>
      <c r="I1425" s="151">
        <f t="shared" si="42"/>
        <v>0</v>
      </c>
      <c r="J1425" s="147">
        <f t="shared" si="44"/>
        <v>-1660.5</v>
      </c>
      <c r="K1425" s="152" t="s">
        <v>4694</v>
      </c>
      <c r="L1425" s="152"/>
    </row>
    <row r="1426" ht="16.15" customHeight="1" spans="1:12">
      <c r="A1426" s="142" t="s">
        <v>6060</v>
      </c>
      <c r="B1426" s="142">
        <v>115</v>
      </c>
      <c r="C1426" s="142" t="s">
        <v>6161</v>
      </c>
      <c r="D1426" s="142" t="s">
        <v>4781</v>
      </c>
      <c r="E1426" s="142" t="s">
        <v>4782</v>
      </c>
      <c r="F1426" s="147">
        <v>1660.5</v>
      </c>
      <c r="G1426" s="147"/>
      <c r="H1426" s="147">
        <v>0</v>
      </c>
      <c r="I1426" s="151">
        <f t="shared" si="42"/>
        <v>0</v>
      </c>
      <c r="J1426" s="147">
        <f t="shared" si="44"/>
        <v>-1660.5</v>
      </c>
      <c r="K1426" s="152" t="s">
        <v>4694</v>
      </c>
      <c r="L1426" s="152"/>
    </row>
    <row r="1427" ht="16.15" customHeight="1" spans="1:12">
      <c r="A1427" s="142" t="s">
        <v>6060</v>
      </c>
      <c r="B1427" s="142">
        <v>116</v>
      </c>
      <c r="C1427" s="142" t="s">
        <v>6162</v>
      </c>
      <c r="D1427" s="142" t="s">
        <v>4781</v>
      </c>
      <c r="E1427" s="142" t="s">
        <v>4782</v>
      </c>
      <c r="F1427" s="147">
        <v>1660.5</v>
      </c>
      <c r="G1427" s="147"/>
      <c r="H1427" s="147">
        <v>0</v>
      </c>
      <c r="I1427" s="151">
        <f t="shared" si="42"/>
        <v>0</v>
      </c>
      <c r="J1427" s="147">
        <f t="shared" si="44"/>
        <v>-1660.5</v>
      </c>
      <c r="K1427" s="152" t="s">
        <v>4694</v>
      </c>
      <c r="L1427" s="152"/>
    </row>
    <row r="1428" ht="16.15" customHeight="1" spans="1:12">
      <c r="A1428" s="142" t="s">
        <v>6060</v>
      </c>
      <c r="B1428" s="142">
        <v>117</v>
      </c>
      <c r="C1428" s="142" t="s">
        <v>6163</v>
      </c>
      <c r="D1428" s="142" t="s">
        <v>4781</v>
      </c>
      <c r="E1428" s="142" t="s">
        <v>4782</v>
      </c>
      <c r="F1428" s="147">
        <v>1660.5</v>
      </c>
      <c r="G1428" s="147"/>
      <c r="H1428" s="147">
        <v>0</v>
      </c>
      <c r="I1428" s="151">
        <f t="shared" si="42"/>
        <v>0</v>
      </c>
      <c r="J1428" s="147">
        <f t="shared" si="44"/>
        <v>-1660.5</v>
      </c>
      <c r="K1428" s="152" t="s">
        <v>4694</v>
      </c>
      <c r="L1428" s="152"/>
    </row>
    <row r="1429" ht="16.15" customHeight="1" spans="1:12">
      <c r="A1429" s="142" t="s">
        <v>6060</v>
      </c>
      <c r="B1429" s="142">
        <v>118</v>
      </c>
      <c r="C1429" s="142" t="s">
        <v>6164</v>
      </c>
      <c r="D1429" s="142" t="s">
        <v>4781</v>
      </c>
      <c r="E1429" s="142" t="s">
        <v>4782</v>
      </c>
      <c r="F1429" s="147">
        <v>66420</v>
      </c>
      <c r="G1429" s="147"/>
      <c r="H1429" s="147">
        <v>10986.3364655172</v>
      </c>
      <c r="I1429" s="151">
        <f t="shared" si="42"/>
        <v>0.165407053079151</v>
      </c>
      <c r="J1429" s="147">
        <f t="shared" si="44"/>
        <v>-55433.6635344828</v>
      </c>
      <c r="K1429" s="152" t="s">
        <v>4694</v>
      </c>
      <c r="L1429" s="152"/>
    </row>
    <row r="1430" ht="16.15" customHeight="1" spans="1:12">
      <c r="A1430" s="142" t="s">
        <v>6060</v>
      </c>
      <c r="B1430" s="142">
        <v>119</v>
      </c>
      <c r="C1430" s="142" t="s">
        <v>6165</v>
      </c>
      <c r="D1430" s="142" t="s">
        <v>4781</v>
      </c>
      <c r="E1430" s="142" t="s">
        <v>4782</v>
      </c>
      <c r="F1430" s="147">
        <v>33210</v>
      </c>
      <c r="G1430" s="147"/>
      <c r="H1430" s="147">
        <v>6277.90655172414</v>
      </c>
      <c r="I1430" s="151">
        <f t="shared" si="42"/>
        <v>0.189036632090459</v>
      </c>
      <c r="J1430" s="147">
        <f t="shared" si="44"/>
        <v>-26932.0934482759</v>
      </c>
      <c r="K1430" s="152" t="s">
        <v>4694</v>
      </c>
      <c r="L1430" s="152"/>
    </row>
    <row r="1431" ht="16.15" customHeight="1" spans="1:12">
      <c r="A1431" s="142" t="s">
        <v>6060</v>
      </c>
      <c r="B1431" s="142">
        <v>120</v>
      </c>
      <c r="C1431" s="142" t="s">
        <v>6166</v>
      </c>
      <c r="D1431" s="142" t="s">
        <v>4781</v>
      </c>
      <c r="E1431" s="142" t="s">
        <v>4782</v>
      </c>
      <c r="F1431" s="147">
        <v>33210</v>
      </c>
      <c r="G1431" s="147"/>
      <c r="H1431" s="147">
        <v>18833.7196551724</v>
      </c>
      <c r="I1431" s="151">
        <f t="shared" si="42"/>
        <v>0.567109896271376</v>
      </c>
      <c r="J1431" s="147">
        <f t="shared" si="44"/>
        <v>-14376.2803448276</v>
      </c>
      <c r="K1431" s="152" t="s">
        <v>4694</v>
      </c>
      <c r="L1431" s="152"/>
    </row>
    <row r="1432" ht="16.15" customHeight="1" spans="1:12">
      <c r="A1432" s="142" t="s">
        <v>6060</v>
      </c>
      <c r="B1432" s="142"/>
      <c r="C1432" s="142" t="s">
        <v>6167</v>
      </c>
      <c r="D1432" s="142" t="s">
        <v>4781</v>
      </c>
      <c r="E1432" s="142" t="s">
        <v>4790</v>
      </c>
      <c r="F1432" s="147"/>
      <c r="G1432" s="147"/>
      <c r="H1432" s="147">
        <v>39236.9159482759</v>
      </c>
      <c r="I1432" s="151" t="e">
        <f t="shared" si="42"/>
        <v>#DIV/0!</v>
      </c>
      <c r="J1432" s="147">
        <f t="shared" si="44"/>
        <v>39236.9159482759</v>
      </c>
      <c r="K1432" s="152" t="s">
        <v>4694</v>
      </c>
      <c r="L1432" s="152"/>
    </row>
    <row r="1433" ht="16.15" customHeight="1" spans="1:12">
      <c r="A1433" s="142" t="s">
        <v>6060</v>
      </c>
      <c r="B1433" s="142"/>
      <c r="C1433" s="142" t="s">
        <v>6168</v>
      </c>
      <c r="D1433" s="142" t="s">
        <v>4781</v>
      </c>
      <c r="E1433" s="142" t="s">
        <v>4790</v>
      </c>
      <c r="F1433" s="147"/>
      <c r="G1433" s="147"/>
      <c r="H1433" s="147">
        <v>7847.38318965517</v>
      </c>
      <c r="I1433" s="151" t="e">
        <f t="shared" si="42"/>
        <v>#DIV/0!</v>
      </c>
      <c r="J1433" s="147">
        <f t="shared" si="44"/>
        <v>7847.38318965517</v>
      </c>
      <c r="K1433" s="152" t="s">
        <v>4694</v>
      </c>
      <c r="L1433" s="152"/>
    </row>
  </sheetData>
  <sheetProtection formatCells="0" insertHyperlinks="0" autoFilter="0"/>
  <autoFilter xmlns:etc="http://www.wps.cn/officeDocument/2017/etCustomData" ref="A2:M1433" etc:filterBottomFollowUsedRange="1">
    <extLst/>
  </autoFilter>
  <mergeCells count="50">
    <mergeCell ref="F1:G1"/>
    <mergeCell ref="F3:F6"/>
    <mergeCell ref="F7:F10"/>
    <mergeCell ref="F11:F13"/>
    <mergeCell ref="F14:F18"/>
    <mergeCell ref="F19:F21"/>
    <mergeCell ref="F47:F48"/>
    <mergeCell ref="F49:F56"/>
    <mergeCell ref="F57:F64"/>
    <mergeCell ref="F65:F69"/>
    <mergeCell ref="G3:G6"/>
    <mergeCell ref="G7:G10"/>
    <mergeCell ref="G11:G13"/>
    <mergeCell ref="G14:G18"/>
    <mergeCell ref="G19:G21"/>
    <mergeCell ref="G23:G46"/>
    <mergeCell ref="G47:G48"/>
    <mergeCell ref="G49:G56"/>
    <mergeCell ref="G57:G64"/>
    <mergeCell ref="G65:G69"/>
    <mergeCell ref="H3:H6"/>
    <mergeCell ref="H7:H10"/>
    <mergeCell ref="H11:H13"/>
    <mergeCell ref="H14:H18"/>
    <mergeCell ref="H19:H21"/>
    <mergeCell ref="H23:H46"/>
    <mergeCell ref="H47:H48"/>
    <mergeCell ref="H49:H56"/>
    <mergeCell ref="H57:H64"/>
    <mergeCell ref="H65:H69"/>
    <mergeCell ref="I3:I6"/>
    <mergeCell ref="I7:I10"/>
    <mergeCell ref="I11:I13"/>
    <mergeCell ref="I14:I18"/>
    <mergeCell ref="I19:I21"/>
    <mergeCell ref="I23:I46"/>
    <mergeCell ref="I47:I48"/>
    <mergeCell ref="I49:I56"/>
    <mergeCell ref="I57:I64"/>
    <mergeCell ref="I65:I69"/>
    <mergeCell ref="J3:J6"/>
    <mergeCell ref="J7:J10"/>
    <mergeCell ref="J11:J13"/>
    <mergeCell ref="J14:J18"/>
    <mergeCell ref="J19:J21"/>
    <mergeCell ref="J23:J46"/>
    <mergeCell ref="J47:J48"/>
    <mergeCell ref="J49:J56"/>
    <mergeCell ref="J57:J64"/>
    <mergeCell ref="J65:J69"/>
  </mergeCells>
  <pageMargins left="0.7" right="0.7"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3"/>
  <sheetViews>
    <sheetView showGridLines="0" view="pageBreakPreview" zoomScale="60" zoomScaleNormal="70" workbookViewId="0">
      <selection activeCell="N9" sqref="N9"/>
    </sheetView>
  </sheetViews>
  <sheetFormatPr defaultColWidth="9" defaultRowHeight="13.5"/>
  <cols>
    <col min="1" max="2" width="8.88888888888889" style="113"/>
    <col min="3" max="3" width="9.22222222222222" style="113" customWidth="1"/>
    <col min="4" max="4" width="8.88888888888889" style="113"/>
    <col min="5" max="5" width="9.55555555555556" style="113" customWidth="1"/>
    <col min="6" max="6" width="40.7777777777778" style="113" customWidth="1"/>
    <col min="7" max="7" width="28.1111111111111" style="113" customWidth="1"/>
    <col min="8" max="8" width="14.8888888888889" style="113" customWidth="1"/>
    <col min="9" max="9" width="13.6666666666667" style="113" customWidth="1"/>
    <col min="10" max="10" width="13.2222222222222" style="113" customWidth="1"/>
    <col min="11" max="11" width="10.7777777777778" style="113" customWidth="1"/>
    <col min="12" max="12" width="15.5555555555556" style="113" customWidth="1"/>
    <col min="13" max="13" width="18.4444444444444" style="113" customWidth="1"/>
    <col min="14" max="14" width="14.5555555555556" style="113" customWidth="1"/>
    <col min="15" max="15" width="8.88888888888889" style="113" customWidth="1"/>
    <col min="16" max="16384" width="8.88888888888889" style="113"/>
  </cols>
  <sheetData>
    <row r="1" ht="39.95" customHeight="1" spans="1:15">
      <c r="A1" s="114" t="s">
        <v>6169</v>
      </c>
      <c r="B1" s="114"/>
      <c r="C1" s="114"/>
      <c r="D1" s="114"/>
      <c r="E1" s="114"/>
      <c r="F1" s="114"/>
      <c r="G1" s="114"/>
      <c r="H1" s="114"/>
      <c r="I1" s="114"/>
      <c r="J1" s="114"/>
      <c r="K1" s="114"/>
      <c r="L1" s="114"/>
      <c r="M1" s="114"/>
      <c r="N1" s="114"/>
      <c r="O1" s="114"/>
    </row>
    <row r="3" ht="16.5" spans="1:14">
      <c r="A3" s="115" t="s">
        <v>6170</v>
      </c>
      <c r="B3" s="115" t="s">
        <v>6171</v>
      </c>
      <c r="C3" s="115" t="s">
        <v>6172</v>
      </c>
      <c r="D3" s="116" t="s">
        <v>6173</v>
      </c>
      <c r="E3" s="115" t="s">
        <v>6174</v>
      </c>
      <c r="F3" s="115" t="s">
        <v>6175</v>
      </c>
      <c r="G3" s="115" t="s">
        <v>6176</v>
      </c>
      <c r="H3" s="118" t="s">
        <v>6177</v>
      </c>
      <c r="I3" s="118"/>
      <c r="J3" s="120" t="s">
        <v>6178</v>
      </c>
      <c r="K3" s="121" t="s">
        <v>6179</v>
      </c>
      <c r="L3" s="122" t="s">
        <v>6180</v>
      </c>
      <c r="M3" s="126"/>
      <c r="N3" s="127"/>
    </row>
    <row r="4" ht="16.5" spans="1:14">
      <c r="A4" s="115"/>
      <c r="B4" s="115"/>
      <c r="C4" s="115"/>
      <c r="D4" s="116"/>
      <c r="E4" s="115"/>
      <c r="F4" s="115"/>
      <c r="G4" s="115"/>
      <c r="H4" s="118" t="s">
        <v>6181</v>
      </c>
      <c r="I4" s="118" t="s">
        <v>6182</v>
      </c>
      <c r="J4" s="120"/>
      <c r="K4" s="123"/>
      <c r="L4" s="124" t="s">
        <v>6183</v>
      </c>
      <c r="M4" s="124" t="s">
        <v>6184</v>
      </c>
      <c r="N4" s="128" t="s">
        <v>6185</v>
      </c>
    </row>
    <row r="5" ht="66.6" customHeight="1" spans="1:14">
      <c r="A5" s="117">
        <v>1</v>
      </c>
      <c r="B5" s="117" t="s">
        <v>6186</v>
      </c>
      <c r="C5" s="117" t="s">
        <v>6187</v>
      </c>
      <c r="D5" s="117" t="s">
        <v>6188</v>
      </c>
      <c r="E5" s="117" t="s">
        <v>6189</v>
      </c>
      <c r="F5" s="119" t="s">
        <v>6190</v>
      </c>
      <c r="G5" s="119" t="s">
        <v>6191</v>
      </c>
      <c r="H5" s="117"/>
      <c r="I5" s="117"/>
      <c r="J5" s="117"/>
      <c r="K5" s="117"/>
      <c r="L5" s="125" t="s">
        <v>6192</v>
      </c>
      <c r="M5" s="129" t="s">
        <v>6193</v>
      </c>
      <c r="N5" s="130">
        <v>2.17058823529412</v>
      </c>
    </row>
    <row r="6" ht="66.6" customHeight="1" spans="1:14">
      <c r="A6" s="117">
        <v>2</v>
      </c>
      <c r="B6" s="117" t="s">
        <v>6186</v>
      </c>
      <c r="C6" s="117" t="s">
        <v>6187</v>
      </c>
      <c r="D6" s="117" t="s">
        <v>6188</v>
      </c>
      <c r="E6" s="117" t="s">
        <v>6194</v>
      </c>
      <c r="F6" s="119" t="s">
        <v>6195</v>
      </c>
      <c r="G6" s="119" t="s">
        <v>6196</v>
      </c>
      <c r="H6" s="117"/>
      <c r="I6" s="117"/>
      <c r="J6" s="117"/>
      <c r="K6" s="117"/>
      <c r="L6" s="125" t="s">
        <v>6192</v>
      </c>
      <c r="M6" s="129" t="s">
        <v>6193</v>
      </c>
      <c r="N6" s="130">
        <v>2.17058823529412</v>
      </c>
    </row>
    <row r="7" ht="66.6" customHeight="1" spans="1:14">
      <c r="A7" s="117">
        <v>3</v>
      </c>
      <c r="B7" s="117" t="s">
        <v>6186</v>
      </c>
      <c r="C7" s="117" t="s">
        <v>6187</v>
      </c>
      <c r="D7" s="117" t="s">
        <v>6188</v>
      </c>
      <c r="E7" s="117" t="s">
        <v>6197</v>
      </c>
      <c r="F7" s="119" t="s">
        <v>6198</v>
      </c>
      <c r="G7" s="119" t="s">
        <v>6199</v>
      </c>
      <c r="H7" s="117"/>
      <c r="I7" s="117"/>
      <c r="J7" s="117"/>
      <c r="K7" s="117"/>
      <c r="L7" s="125" t="s">
        <v>6192</v>
      </c>
      <c r="M7" s="129" t="s">
        <v>6200</v>
      </c>
      <c r="N7" s="130">
        <v>1.08529411764706</v>
      </c>
    </row>
    <row r="8" ht="66.6" customHeight="1" spans="1:14">
      <c r="A8" s="117">
        <v>4</v>
      </c>
      <c r="B8" s="117" t="s">
        <v>6186</v>
      </c>
      <c r="C8" s="117" t="s">
        <v>6187</v>
      </c>
      <c r="D8" s="117" t="s">
        <v>6188</v>
      </c>
      <c r="E8" s="117" t="s">
        <v>6201</v>
      </c>
      <c r="F8" s="119"/>
      <c r="G8" s="119" t="s">
        <v>6202</v>
      </c>
      <c r="H8" s="117"/>
      <c r="I8" s="117"/>
      <c r="J8" s="117"/>
      <c r="K8" s="117"/>
      <c r="L8" s="125" t="s">
        <v>6192</v>
      </c>
      <c r="M8" s="129" t="s">
        <v>6203</v>
      </c>
      <c r="N8" s="130">
        <v>3.25588235294118</v>
      </c>
    </row>
    <row r="9" ht="66.6" customHeight="1" spans="1:14">
      <c r="A9" s="117">
        <v>5</v>
      </c>
      <c r="B9" s="117" t="s">
        <v>6186</v>
      </c>
      <c r="C9" s="117" t="s">
        <v>6187</v>
      </c>
      <c r="D9" s="117" t="s">
        <v>6188</v>
      </c>
      <c r="E9" s="117"/>
      <c r="F9" s="119"/>
      <c r="G9" s="119" t="s">
        <v>6204</v>
      </c>
      <c r="H9" s="117"/>
      <c r="I9" s="117"/>
      <c r="J9" s="117"/>
      <c r="K9" s="117"/>
      <c r="L9" s="125" t="s">
        <v>6192</v>
      </c>
      <c r="M9" s="129" t="s">
        <v>6193</v>
      </c>
      <c r="N9" s="130">
        <v>2.17058823529412</v>
      </c>
    </row>
    <row r="10" ht="66.6" customHeight="1" spans="1:14">
      <c r="A10" s="117">
        <v>6</v>
      </c>
      <c r="B10" s="117" t="s">
        <v>6186</v>
      </c>
      <c r="C10" s="117" t="s">
        <v>6187</v>
      </c>
      <c r="D10" s="117" t="s">
        <v>6188</v>
      </c>
      <c r="E10" s="117" t="s">
        <v>6205</v>
      </c>
      <c r="F10" s="119" t="s">
        <v>6206</v>
      </c>
      <c r="G10" s="119" t="s">
        <v>6207</v>
      </c>
      <c r="H10" s="117"/>
      <c r="I10" s="117"/>
      <c r="J10" s="117"/>
      <c r="K10" s="117"/>
      <c r="L10" s="125" t="s">
        <v>6192</v>
      </c>
      <c r="M10" s="129" t="s">
        <v>6203</v>
      </c>
      <c r="N10" s="130">
        <v>3.25588235294118</v>
      </c>
    </row>
    <row r="11" ht="66.6" customHeight="1" spans="1:14">
      <c r="A11" s="117">
        <v>7</v>
      </c>
      <c r="B11" s="117" t="s">
        <v>6186</v>
      </c>
      <c r="C11" s="117" t="s">
        <v>6187</v>
      </c>
      <c r="D11" s="117" t="s">
        <v>6188</v>
      </c>
      <c r="E11" s="117"/>
      <c r="F11" s="119"/>
      <c r="G11" s="119" t="s">
        <v>6208</v>
      </c>
      <c r="H11" s="117"/>
      <c r="I11" s="117"/>
      <c r="J11" s="117"/>
      <c r="K11" s="117"/>
      <c r="L11" s="125" t="s">
        <v>6192</v>
      </c>
      <c r="M11" s="129" t="s">
        <v>6209</v>
      </c>
      <c r="N11" s="130">
        <v>6.51176470588235</v>
      </c>
    </row>
    <row r="12" ht="66.6" customHeight="1" spans="1:14">
      <c r="A12" s="117">
        <v>8</v>
      </c>
      <c r="B12" s="117" t="s">
        <v>6186</v>
      </c>
      <c r="C12" s="117" t="s">
        <v>6187</v>
      </c>
      <c r="D12" s="117" t="s">
        <v>6188</v>
      </c>
      <c r="E12" s="117"/>
      <c r="F12" s="119"/>
      <c r="G12" s="119" t="s">
        <v>6210</v>
      </c>
      <c r="H12" s="117"/>
      <c r="I12" s="117"/>
      <c r="J12" s="117"/>
      <c r="K12" s="117"/>
      <c r="L12" s="125" t="s">
        <v>6192</v>
      </c>
      <c r="M12" s="129" t="s">
        <v>6193</v>
      </c>
      <c r="N12" s="130">
        <v>2.17058823529412</v>
      </c>
    </row>
    <row r="13" ht="66.6" customHeight="1" spans="1:14">
      <c r="A13" s="117">
        <v>9</v>
      </c>
      <c r="B13" s="117" t="s">
        <v>6186</v>
      </c>
      <c r="C13" s="117" t="s">
        <v>6211</v>
      </c>
      <c r="D13" s="117" t="s">
        <v>6212</v>
      </c>
      <c r="E13" s="117" t="s">
        <v>6213</v>
      </c>
      <c r="F13" s="119" t="s">
        <v>6214</v>
      </c>
      <c r="G13" s="119" t="s">
        <v>6215</v>
      </c>
      <c r="H13" s="117"/>
      <c r="I13" s="117"/>
      <c r="J13" s="117"/>
      <c r="K13" s="117"/>
      <c r="L13" s="125" t="s">
        <v>6192</v>
      </c>
      <c r="M13" s="129" t="s">
        <v>6193</v>
      </c>
      <c r="N13" s="130">
        <v>2.17058823529412</v>
      </c>
    </row>
    <row r="14" ht="66.6" customHeight="1" spans="1:14">
      <c r="A14" s="117">
        <v>10</v>
      </c>
      <c r="B14" s="117" t="s">
        <v>6186</v>
      </c>
      <c r="C14" s="117" t="s">
        <v>6211</v>
      </c>
      <c r="D14" s="117" t="s">
        <v>6212</v>
      </c>
      <c r="E14" s="117" t="s">
        <v>6216</v>
      </c>
      <c r="F14" s="119" t="s">
        <v>6217</v>
      </c>
      <c r="G14" s="119" t="s">
        <v>6218</v>
      </c>
      <c r="H14" s="117"/>
      <c r="I14" s="117"/>
      <c r="J14" s="117"/>
      <c r="K14" s="117"/>
      <c r="L14" s="125" t="s">
        <v>6192</v>
      </c>
      <c r="M14" s="129" t="s">
        <v>6203</v>
      </c>
      <c r="N14" s="130">
        <v>3.25588235294118</v>
      </c>
    </row>
    <row r="15" ht="66.6" customHeight="1" spans="1:14">
      <c r="A15" s="117">
        <v>11</v>
      </c>
      <c r="B15" s="117" t="s">
        <v>6186</v>
      </c>
      <c r="C15" s="117" t="s">
        <v>6211</v>
      </c>
      <c r="D15" s="117" t="s">
        <v>6212</v>
      </c>
      <c r="E15" s="117" t="s">
        <v>6219</v>
      </c>
      <c r="F15" s="119" t="s">
        <v>6220</v>
      </c>
      <c r="G15" s="119" t="s">
        <v>6221</v>
      </c>
      <c r="H15" s="117"/>
      <c r="I15" s="117"/>
      <c r="J15" s="117"/>
      <c r="K15" s="117"/>
      <c r="L15" s="125" t="s">
        <v>6192</v>
      </c>
      <c r="M15" s="129" t="s">
        <v>6193</v>
      </c>
      <c r="N15" s="130">
        <v>2.17058823529412</v>
      </c>
    </row>
    <row r="16" ht="66.6" customHeight="1" spans="1:14">
      <c r="A16" s="117">
        <v>12</v>
      </c>
      <c r="B16" s="117" t="s">
        <v>6186</v>
      </c>
      <c r="C16" s="117" t="s">
        <v>6211</v>
      </c>
      <c r="D16" s="117" t="s">
        <v>6212</v>
      </c>
      <c r="E16" s="117" t="s">
        <v>6222</v>
      </c>
      <c r="F16" s="119" t="s">
        <v>6223</v>
      </c>
      <c r="G16" s="119" t="s">
        <v>6224</v>
      </c>
      <c r="H16" s="117"/>
      <c r="I16" s="117"/>
      <c r="J16" s="117"/>
      <c r="K16" s="117"/>
      <c r="L16" s="125" t="s">
        <v>6192</v>
      </c>
      <c r="M16" s="129" t="s">
        <v>6200</v>
      </c>
      <c r="N16" s="130">
        <v>1.08529411764706</v>
      </c>
    </row>
    <row r="17" ht="66.6" customHeight="1" spans="1:14">
      <c r="A17" s="117">
        <v>13</v>
      </c>
      <c r="B17" s="117" t="s">
        <v>6186</v>
      </c>
      <c r="C17" s="117" t="s">
        <v>6211</v>
      </c>
      <c r="D17" s="117" t="s">
        <v>6212</v>
      </c>
      <c r="E17" s="117" t="s">
        <v>6225</v>
      </c>
      <c r="F17" s="119" t="s">
        <v>6226</v>
      </c>
      <c r="G17" s="119" t="s">
        <v>6227</v>
      </c>
      <c r="H17" s="117"/>
      <c r="I17" s="117"/>
      <c r="J17" s="117"/>
      <c r="K17" s="117"/>
      <c r="L17" s="125" t="s">
        <v>6192</v>
      </c>
      <c r="M17" s="129" t="s">
        <v>6193</v>
      </c>
      <c r="N17" s="130">
        <v>2.17058823529412</v>
      </c>
    </row>
    <row r="18" ht="66.6" customHeight="1" spans="1:14">
      <c r="A18" s="117">
        <v>14</v>
      </c>
      <c r="B18" s="117" t="s">
        <v>6186</v>
      </c>
      <c r="C18" s="117" t="s">
        <v>6211</v>
      </c>
      <c r="D18" s="117" t="s">
        <v>6228</v>
      </c>
      <c r="E18" s="117" t="s">
        <v>6229</v>
      </c>
      <c r="F18" s="119" t="s">
        <v>6230</v>
      </c>
      <c r="G18" s="119" t="s">
        <v>6231</v>
      </c>
      <c r="H18" s="117"/>
      <c r="I18" s="117"/>
      <c r="J18" s="117"/>
      <c r="K18" s="117"/>
      <c r="L18" s="125" t="s">
        <v>6192</v>
      </c>
      <c r="M18" s="129" t="s">
        <v>6193</v>
      </c>
      <c r="N18" s="130">
        <v>2.17058823529412</v>
      </c>
    </row>
    <row r="19" ht="66.6" customHeight="1" spans="1:14">
      <c r="A19" s="117">
        <v>15</v>
      </c>
      <c r="B19" s="117" t="s">
        <v>6186</v>
      </c>
      <c r="C19" s="117" t="s">
        <v>6211</v>
      </c>
      <c r="D19" s="117" t="s">
        <v>6232</v>
      </c>
      <c r="E19" s="117"/>
      <c r="F19" s="119"/>
      <c r="G19" s="119" t="s">
        <v>6233</v>
      </c>
      <c r="H19" s="117"/>
      <c r="I19" s="117"/>
      <c r="J19" s="117"/>
      <c r="K19" s="117"/>
      <c r="L19" s="125" t="s">
        <v>6192</v>
      </c>
      <c r="M19" s="129" t="s">
        <v>6200</v>
      </c>
      <c r="N19" s="130">
        <v>1.08529411764706</v>
      </c>
    </row>
    <row r="20" ht="66.6" customHeight="1" spans="1:14">
      <c r="A20" s="117">
        <v>16</v>
      </c>
      <c r="B20" s="117" t="s">
        <v>6186</v>
      </c>
      <c r="C20" s="117" t="s">
        <v>6211</v>
      </c>
      <c r="D20" s="117" t="s">
        <v>6234</v>
      </c>
      <c r="E20" s="117"/>
      <c r="F20" s="119"/>
      <c r="G20" s="119" t="s">
        <v>6235</v>
      </c>
      <c r="H20" s="117"/>
      <c r="I20" s="117"/>
      <c r="J20" s="117"/>
      <c r="K20" s="117"/>
      <c r="L20" s="125" t="s">
        <v>6192</v>
      </c>
      <c r="M20" s="129" t="s">
        <v>6193</v>
      </c>
      <c r="N20" s="130">
        <v>2.17058823529412</v>
      </c>
    </row>
    <row r="21" ht="66.6" customHeight="1" spans="1:14">
      <c r="A21" s="117">
        <v>17</v>
      </c>
      <c r="B21" s="117" t="s">
        <v>6186</v>
      </c>
      <c r="C21" s="117" t="s">
        <v>6211</v>
      </c>
      <c r="D21" s="117" t="s">
        <v>6234</v>
      </c>
      <c r="E21" s="117"/>
      <c r="F21" s="119"/>
      <c r="G21" s="119" t="s">
        <v>6236</v>
      </c>
      <c r="H21" s="117"/>
      <c r="I21" s="117"/>
      <c r="J21" s="117"/>
      <c r="K21" s="117"/>
      <c r="L21" s="125" t="s">
        <v>6192</v>
      </c>
      <c r="M21" s="129" t="s">
        <v>6203</v>
      </c>
      <c r="N21" s="130">
        <v>3.25588235294118</v>
      </c>
    </row>
    <row r="22" ht="66.6" customHeight="1" spans="1:14">
      <c r="A22" s="117">
        <v>18</v>
      </c>
      <c r="B22" s="117" t="s">
        <v>6186</v>
      </c>
      <c r="C22" s="117" t="s">
        <v>6211</v>
      </c>
      <c r="D22" s="117" t="s">
        <v>6237</v>
      </c>
      <c r="E22" s="117"/>
      <c r="F22" s="119"/>
      <c r="G22" s="119" t="s">
        <v>6238</v>
      </c>
      <c r="H22" s="117"/>
      <c r="I22" s="117"/>
      <c r="J22" s="117"/>
      <c r="K22" s="117"/>
      <c r="L22" s="125" t="s">
        <v>6192</v>
      </c>
      <c r="M22" s="129" t="s">
        <v>6203</v>
      </c>
      <c r="N22" s="130">
        <v>3.25588235294118</v>
      </c>
    </row>
    <row r="23" ht="66.6" customHeight="1" spans="1:14">
      <c r="A23" s="117">
        <v>19</v>
      </c>
      <c r="B23" s="117" t="s">
        <v>6186</v>
      </c>
      <c r="C23" s="117" t="s">
        <v>6211</v>
      </c>
      <c r="D23" s="117" t="s">
        <v>6239</v>
      </c>
      <c r="E23" s="117"/>
      <c r="F23" s="119"/>
      <c r="G23" s="119" t="s">
        <v>6240</v>
      </c>
      <c r="H23" s="117"/>
      <c r="I23" s="117"/>
      <c r="J23" s="117"/>
      <c r="K23" s="117"/>
      <c r="L23" s="125" t="s">
        <v>6192</v>
      </c>
      <c r="M23" s="129" t="s">
        <v>6203</v>
      </c>
      <c r="N23" s="130">
        <v>3.25588235294118</v>
      </c>
    </row>
    <row r="24" ht="66.6" customHeight="1" spans="1:14">
      <c r="A24" s="117">
        <v>20</v>
      </c>
      <c r="B24" s="117" t="s">
        <v>6186</v>
      </c>
      <c r="C24" s="117" t="s">
        <v>6211</v>
      </c>
      <c r="D24" s="117" t="s">
        <v>6241</v>
      </c>
      <c r="E24" s="117"/>
      <c r="F24" s="119"/>
      <c r="G24" s="119" t="s">
        <v>6242</v>
      </c>
      <c r="H24" s="117"/>
      <c r="I24" s="117"/>
      <c r="J24" s="117"/>
      <c r="K24" s="117"/>
      <c r="L24" s="125" t="s">
        <v>6192</v>
      </c>
      <c r="M24" s="129" t="s">
        <v>6203</v>
      </c>
      <c r="N24" s="130">
        <v>3.25588235294118</v>
      </c>
    </row>
    <row r="25" ht="66.6" customHeight="1" spans="1:14">
      <c r="A25" s="117">
        <v>21</v>
      </c>
      <c r="B25" s="117" t="s">
        <v>6186</v>
      </c>
      <c r="C25" s="117" t="s">
        <v>6243</v>
      </c>
      <c r="D25" s="117" t="s">
        <v>6244</v>
      </c>
      <c r="E25" s="117"/>
      <c r="F25" s="119"/>
      <c r="G25" s="119" t="s">
        <v>6245</v>
      </c>
      <c r="H25" s="117"/>
      <c r="I25" s="117"/>
      <c r="J25" s="117"/>
      <c r="K25" s="117"/>
      <c r="L25" s="125" t="s">
        <v>6192</v>
      </c>
      <c r="M25" s="129" t="s">
        <v>6203</v>
      </c>
      <c r="N25" s="130">
        <v>3.25588235294118</v>
      </c>
    </row>
    <row r="26" ht="66.6" customHeight="1" spans="1:14">
      <c r="A26" s="117">
        <v>22</v>
      </c>
      <c r="B26" s="117" t="s">
        <v>6186</v>
      </c>
      <c r="C26" s="117" t="s">
        <v>6243</v>
      </c>
      <c r="D26" s="117" t="s">
        <v>6244</v>
      </c>
      <c r="E26" s="117"/>
      <c r="F26" s="119"/>
      <c r="G26" s="119" t="s">
        <v>6246</v>
      </c>
      <c r="H26" s="117"/>
      <c r="I26" s="117"/>
      <c r="J26" s="117"/>
      <c r="K26" s="117"/>
      <c r="L26" s="125" t="s">
        <v>6192</v>
      </c>
      <c r="M26" s="129" t="s">
        <v>6193</v>
      </c>
      <c r="N26" s="130">
        <v>2.17058823529412</v>
      </c>
    </row>
    <row r="27" ht="66.6" customHeight="1" spans="1:14">
      <c r="A27" s="117">
        <v>23</v>
      </c>
      <c r="B27" s="117" t="s">
        <v>6186</v>
      </c>
      <c r="C27" s="117" t="s">
        <v>6243</v>
      </c>
      <c r="D27" s="117" t="s">
        <v>6247</v>
      </c>
      <c r="E27" s="117" t="s">
        <v>6248</v>
      </c>
      <c r="F27" s="119" t="s">
        <v>6249</v>
      </c>
      <c r="G27" s="119" t="s">
        <v>6250</v>
      </c>
      <c r="H27" s="117"/>
      <c r="I27" s="117"/>
      <c r="J27" s="117"/>
      <c r="K27" s="117"/>
      <c r="L27" s="125" t="s">
        <v>6192</v>
      </c>
      <c r="M27" s="129" t="s">
        <v>6193</v>
      </c>
      <c r="N27" s="130">
        <v>2.17058823529412</v>
      </c>
    </row>
    <row r="28" ht="66.6" customHeight="1" spans="1:15">
      <c r="A28" s="117">
        <v>24</v>
      </c>
      <c r="B28" s="117" t="s">
        <v>6186</v>
      </c>
      <c r="C28" s="117" t="s">
        <v>6243</v>
      </c>
      <c r="D28" s="117" t="s">
        <v>6251</v>
      </c>
      <c r="E28" s="117" t="s">
        <v>6252</v>
      </c>
      <c r="F28" s="119" t="s">
        <v>6253</v>
      </c>
      <c r="G28" s="119" t="s">
        <v>6254</v>
      </c>
      <c r="H28" s="117"/>
      <c r="I28" s="117"/>
      <c r="J28" s="117"/>
      <c r="K28" s="117"/>
      <c r="L28" s="125" t="s">
        <v>6192</v>
      </c>
      <c r="M28" s="129" t="s">
        <v>6203</v>
      </c>
      <c r="N28" s="130">
        <v>3.25588235294118</v>
      </c>
      <c r="O28" s="113">
        <f>N28*34000*0.9</f>
        <v>99630</v>
      </c>
    </row>
    <row r="29" ht="66.6" customHeight="1" spans="1:14">
      <c r="A29" s="117">
        <v>25</v>
      </c>
      <c r="B29" s="117" t="s">
        <v>6186</v>
      </c>
      <c r="C29" s="117" t="s">
        <v>6255</v>
      </c>
      <c r="D29" s="117" t="s">
        <v>6256</v>
      </c>
      <c r="E29" s="117" t="s">
        <v>6257</v>
      </c>
      <c r="F29" s="119" t="s">
        <v>6258</v>
      </c>
      <c r="G29" s="119" t="s">
        <v>6259</v>
      </c>
      <c r="H29" s="117"/>
      <c r="I29" s="117"/>
      <c r="J29" s="117"/>
      <c r="K29" s="117"/>
      <c r="L29" s="125" t="s">
        <v>6192</v>
      </c>
      <c r="M29" s="129" t="s">
        <v>6193</v>
      </c>
      <c r="N29" s="130">
        <v>2.17058823529412</v>
      </c>
    </row>
    <row r="30" ht="66.6" customHeight="1" spans="1:14">
      <c r="A30" s="117">
        <v>26</v>
      </c>
      <c r="B30" s="117" t="s">
        <v>6186</v>
      </c>
      <c r="C30" s="117" t="s">
        <v>6255</v>
      </c>
      <c r="D30" s="117" t="s">
        <v>6256</v>
      </c>
      <c r="E30" s="117" t="s">
        <v>6260</v>
      </c>
      <c r="F30" s="119" t="s">
        <v>6261</v>
      </c>
      <c r="G30" s="119" t="s">
        <v>6262</v>
      </c>
      <c r="H30" s="117"/>
      <c r="I30" s="117"/>
      <c r="J30" s="117"/>
      <c r="K30" s="117"/>
      <c r="L30" s="125" t="s">
        <v>6192</v>
      </c>
      <c r="M30" s="129" t="s">
        <v>6193</v>
      </c>
      <c r="N30" s="130">
        <v>2.17058823529412</v>
      </c>
    </row>
    <row r="31" ht="66.6" customHeight="1" spans="1:14">
      <c r="A31" s="117">
        <v>27</v>
      </c>
      <c r="B31" s="117" t="s">
        <v>6186</v>
      </c>
      <c r="C31" s="117" t="s">
        <v>6255</v>
      </c>
      <c r="D31" s="117" t="s">
        <v>6256</v>
      </c>
      <c r="E31" s="117"/>
      <c r="F31" s="119"/>
      <c r="G31" s="119" t="s">
        <v>6263</v>
      </c>
      <c r="H31" s="117"/>
      <c r="I31" s="117"/>
      <c r="J31" s="117"/>
      <c r="K31" s="117"/>
      <c r="L31" s="125" t="s">
        <v>6192</v>
      </c>
      <c r="M31" s="129" t="s">
        <v>6193</v>
      </c>
      <c r="N31" s="130">
        <v>2.17058823529412</v>
      </c>
    </row>
    <row r="32" ht="66.6" customHeight="1" spans="1:14">
      <c r="A32" s="117">
        <v>28</v>
      </c>
      <c r="B32" s="117" t="s">
        <v>6186</v>
      </c>
      <c r="C32" s="117" t="s">
        <v>6255</v>
      </c>
      <c r="D32" s="117" t="s">
        <v>6256</v>
      </c>
      <c r="E32" s="117"/>
      <c r="F32" s="119"/>
      <c r="G32" s="119" t="s">
        <v>6264</v>
      </c>
      <c r="H32" s="117"/>
      <c r="I32" s="117"/>
      <c r="J32" s="117"/>
      <c r="K32" s="117"/>
      <c r="L32" s="125" t="s">
        <v>6192</v>
      </c>
      <c r="M32" s="129" t="s">
        <v>6193</v>
      </c>
      <c r="N32" s="130">
        <v>2.17058823529412</v>
      </c>
    </row>
    <row r="33" ht="66.6" customHeight="1" spans="1:14">
      <c r="A33" s="117">
        <v>29</v>
      </c>
      <c r="B33" s="117" t="s">
        <v>6186</v>
      </c>
      <c r="C33" s="117" t="s">
        <v>6255</v>
      </c>
      <c r="D33" s="117" t="s">
        <v>6256</v>
      </c>
      <c r="E33" s="117"/>
      <c r="F33" s="119"/>
      <c r="G33" s="119" t="s">
        <v>6265</v>
      </c>
      <c r="H33" s="117"/>
      <c r="I33" s="117"/>
      <c r="J33" s="117"/>
      <c r="K33" s="117"/>
      <c r="L33" s="125" t="s">
        <v>6192</v>
      </c>
      <c r="M33" s="129" t="s">
        <v>6193</v>
      </c>
      <c r="N33" s="130">
        <v>2.17058823529412</v>
      </c>
    </row>
    <row r="34" ht="66.6" customHeight="1" spans="1:14">
      <c r="A34" s="117">
        <v>30</v>
      </c>
      <c r="B34" s="117" t="s">
        <v>6186</v>
      </c>
      <c r="C34" s="117" t="s">
        <v>6255</v>
      </c>
      <c r="D34" s="117" t="s">
        <v>6266</v>
      </c>
      <c r="E34" s="117"/>
      <c r="F34" s="119"/>
      <c r="G34" s="119" t="s">
        <v>6267</v>
      </c>
      <c r="H34" s="117"/>
      <c r="I34" s="117"/>
      <c r="J34" s="117"/>
      <c r="K34" s="117"/>
      <c r="L34" s="125" t="s">
        <v>6192</v>
      </c>
      <c r="M34" s="129" t="s">
        <v>6193</v>
      </c>
      <c r="N34" s="130">
        <v>2.17058823529412</v>
      </c>
    </row>
    <row r="35" ht="66.6" customHeight="1" spans="1:14">
      <c r="A35" s="117">
        <v>31</v>
      </c>
      <c r="B35" s="117" t="s">
        <v>6186</v>
      </c>
      <c r="C35" s="117" t="s">
        <v>6255</v>
      </c>
      <c r="D35" s="117" t="s">
        <v>6268</v>
      </c>
      <c r="E35" s="117" t="s">
        <v>6269</v>
      </c>
      <c r="F35" s="119"/>
      <c r="G35" s="119" t="s">
        <v>6270</v>
      </c>
      <c r="H35" s="117"/>
      <c r="I35" s="117"/>
      <c r="J35" s="117"/>
      <c r="K35" s="117"/>
      <c r="L35" s="125" t="s">
        <v>6192</v>
      </c>
      <c r="M35" s="129" t="s">
        <v>6193</v>
      </c>
      <c r="N35" s="130">
        <v>2.17058823529412</v>
      </c>
    </row>
    <row r="36" ht="66.6" customHeight="1" spans="1:14">
      <c r="A36" s="117">
        <v>32</v>
      </c>
      <c r="B36" s="117" t="s">
        <v>6186</v>
      </c>
      <c r="C36" s="117" t="s">
        <v>6255</v>
      </c>
      <c r="D36" s="117" t="s">
        <v>6271</v>
      </c>
      <c r="E36" s="117" t="s">
        <v>6272</v>
      </c>
      <c r="F36" s="119" t="s">
        <v>6273</v>
      </c>
      <c r="G36" s="119" t="s">
        <v>6274</v>
      </c>
      <c r="H36" s="117"/>
      <c r="I36" s="117"/>
      <c r="J36" s="117"/>
      <c r="K36" s="117"/>
      <c r="L36" s="125" t="s">
        <v>6192</v>
      </c>
      <c r="M36" s="129" t="s">
        <v>6203</v>
      </c>
      <c r="N36" s="130">
        <v>3.25588235294118</v>
      </c>
    </row>
    <row r="37" ht="66.6" customHeight="1" spans="1:14">
      <c r="A37" s="117">
        <v>33</v>
      </c>
      <c r="B37" s="117" t="s">
        <v>6186</v>
      </c>
      <c r="C37" s="117" t="s">
        <v>6255</v>
      </c>
      <c r="D37" s="117" t="s">
        <v>6271</v>
      </c>
      <c r="E37" s="117"/>
      <c r="F37" s="119"/>
      <c r="G37" s="119" t="s">
        <v>6275</v>
      </c>
      <c r="H37" s="117"/>
      <c r="I37" s="117"/>
      <c r="J37" s="117"/>
      <c r="K37" s="117"/>
      <c r="L37" s="125" t="s">
        <v>6192</v>
      </c>
      <c r="M37" s="129" t="s">
        <v>6203</v>
      </c>
      <c r="N37" s="130">
        <v>3.25588235294118</v>
      </c>
    </row>
    <row r="38" ht="66.6" customHeight="1" spans="1:14">
      <c r="A38" s="117">
        <v>34</v>
      </c>
      <c r="B38" s="117" t="s">
        <v>6186</v>
      </c>
      <c r="C38" s="117" t="s">
        <v>6255</v>
      </c>
      <c r="D38" s="117" t="s">
        <v>6271</v>
      </c>
      <c r="E38" s="117"/>
      <c r="F38" s="119"/>
      <c r="G38" s="119" t="s">
        <v>6276</v>
      </c>
      <c r="H38" s="117"/>
      <c r="I38" s="117"/>
      <c r="J38" s="117"/>
      <c r="K38" s="117"/>
      <c r="L38" s="125" t="s">
        <v>6192</v>
      </c>
      <c r="M38" s="129" t="s">
        <v>6193</v>
      </c>
      <c r="N38" s="130">
        <v>2.17058823529412</v>
      </c>
    </row>
    <row r="39" ht="66.6" customHeight="1" spans="1:14">
      <c r="A39" s="117">
        <v>35</v>
      </c>
      <c r="B39" s="117" t="s">
        <v>6186</v>
      </c>
      <c r="C39" s="117" t="s">
        <v>6255</v>
      </c>
      <c r="D39" s="117" t="s">
        <v>6271</v>
      </c>
      <c r="E39" s="117"/>
      <c r="F39" s="119"/>
      <c r="G39" s="119" t="s">
        <v>6277</v>
      </c>
      <c r="H39" s="117"/>
      <c r="I39" s="117"/>
      <c r="J39" s="117"/>
      <c r="K39" s="117"/>
      <c r="L39" s="125" t="s">
        <v>6192</v>
      </c>
      <c r="M39" s="129" t="s">
        <v>6193</v>
      </c>
      <c r="N39" s="130">
        <v>2.17058823529412</v>
      </c>
    </row>
    <row r="40" ht="66.6" customHeight="1" spans="1:14">
      <c r="A40" s="117">
        <v>36</v>
      </c>
      <c r="B40" s="117" t="s">
        <v>6186</v>
      </c>
      <c r="C40" s="117" t="s">
        <v>6255</v>
      </c>
      <c r="D40" s="117" t="s">
        <v>6271</v>
      </c>
      <c r="E40" s="117"/>
      <c r="F40" s="119"/>
      <c r="G40" s="119" t="s">
        <v>6278</v>
      </c>
      <c r="H40" s="117"/>
      <c r="I40" s="117"/>
      <c r="J40" s="117"/>
      <c r="K40" s="117"/>
      <c r="L40" s="125" t="s">
        <v>6192</v>
      </c>
      <c r="M40" s="129" t="s">
        <v>6193</v>
      </c>
      <c r="N40" s="130">
        <v>2.17058823529412</v>
      </c>
    </row>
    <row r="41" ht="66.6" customHeight="1" spans="1:14">
      <c r="A41" s="117">
        <v>37</v>
      </c>
      <c r="B41" s="117" t="s">
        <v>6186</v>
      </c>
      <c r="C41" s="117" t="s">
        <v>6255</v>
      </c>
      <c r="D41" s="117" t="s">
        <v>6271</v>
      </c>
      <c r="E41" s="117"/>
      <c r="F41" s="119"/>
      <c r="G41" s="119" t="s">
        <v>6279</v>
      </c>
      <c r="H41" s="117"/>
      <c r="I41" s="117"/>
      <c r="J41" s="117"/>
      <c r="K41" s="117"/>
      <c r="L41" s="125" t="s">
        <v>6192</v>
      </c>
      <c r="M41" s="129" t="s">
        <v>6193</v>
      </c>
      <c r="N41" s="130">
        <v>2.17058823529412</v>
      </c>
    </row>
    <row r="42" ht="66.6" customHeight="1" spans="1:14">
      <c r="A42" s="117">
        <v>38</v>
      </c>
      <c r="B42" s="117" t="s">
        <v>6186</v>
      </c>
      <c r="C42" s="117" t="s">
        <v>6255</v>
      </c>
      <c r="D42" s="117" t="s">
        <v>6271</v>
      </c>
      <c r="E42" s="117"/>
      <c r="F42" s="119"/>
      <c r="G42" s="119" t="s">
        <v>6280</v>
      </c>
      <c r="H42" s="117"/>
      <c r="I42" s="117"/>
      <c r="J42" s="117"/>
      <c r="K42" s="117"/>
      <c r="L42" s="125" t="s">
        <v>6192</v>
      </c>
      <c r="M42" s="129" t="s">
        <v>6193</v>
      </c>
      <c r="N42" s="130">
        <v>2.17058823529412</v>
      </c>
    </row>
    <row r="43" ht="66.6" customHeight="1" spans="1:14">
      <c r="A43" s="117">
        <v>39</v>
      </c>
      <c r="B43" s="117" t="s">
        <v>6186</v>
      </c>
      <c r="C43" s="117" t="s">
        <v>6255</v>
      </c>
      <c r="D43" s="117" t="s">
        <v>6271</v>
      </c>
      <c r="E43" s="117"/>
      <c r="F43" s="119"/>
      <c r="G43" s="119" t="s">
        <v>6281</v>
      </c>
      <c r="H43" s="117"/>
      <c r="I43" s="117"/>
      <c r="J43" s="117"/>
      <c r="K43" s="117"/>
      <c r="L43" s="125" t="s">
        <v>6192</v>
      </c>
      <c r="M43" s="129" t="s">
        <v>6193</v>
      </c>
      <c r="N43" s="130">
        <v>2.17058823529412</v>
      </c>
    </row>
    <row r="44" ht="66.6" customHeight="1" spans="1:14">
      <c r="A44" s="117">
        <v>40</v>
      </c>
      <c r="B44" s="117" t="s">
        <v>6186</v>
      </c>
      <c r="C44" s="117" t="s">
        <v>6255</v>
      </c>
      <c r="D44" s="117" t="s">
        <v>6282</v>
      </c>
      <c r="E44" s="117"/>
      <c r="F44" s="119"/>
      <c r="G44" s="119" t="s">
        <v>6283</v>
      </c>
      <c r="H44" s="117"/>
      <c r="I44" s="117"/>
      <c r="J44" s="117"/>
      <c r="K44" s="117"/>
      <c r="L44" s="125" t="s">
        <v>6192</v>
      </c>
      <c r="M44" s="129" t="s">
        <v>6193</v>
      </c>
      <c r="N44" s="130">
        <v>2.17058823529412</v>
      </c>
    </row>
    <row r="45" ht="66.6" customHeight="1" spans="1:14">
      <c r="A45" s="117">
        <v>41</v>
      </c>
      <c r="B45" s="117" t="s">
        <v>6186</v>
      </c>
      <c r="C45" s="117" t="s">
        <v>6255</v>
      </c>
      <c r="D45" s="117" t="s">
        <v>6284</v>
      </c>
      <c r="E45" s="117"/>
      <c r="F45" s="119"/>
      <c r="G45" s="119" t="s">
        <v>6285</v>
      </c>
      <c r="H45" s="117"/>
      <c r="I45" s="117"/>
      <c r="J45" s="117"/>
      <c r="K45" s="117"/>
      <c r="L45" s="125" t="s">
        <v>6192</v>
      </c>
      <c r="M45" s="129" t="s">
        <v>6193</v>
      </c>
      <c r="N45" s="130">
        <v>2.17058823529412</v>
      </c>
    </row>
    <row r="46" ht="66.6" customHeight="1" spans="1:14">
      <c r="A46" s="117">
        <v>42</v>
      </c>
      <c r="B46" s="117" t="s">
        <v>6186</v>
      </c>
      <c r="C46" s="117" t="s">
        <v>6255</v>
      </c>
      <c r="D46" s="117" t="s">
        <v>6284</v>
      </c>
      <c r="E46" s="117" t="s">
        <v>6286</v>
      </c>
      <c r="F46" s="119" t="s">
        <v>6287</v>
      </c>
      <c r="G46" s="119" t="s">
        <v>6288</v>
      </c>
      <c r="H46" s="117"/>
      <c r="I46" s="117"/>
      <c r="J46" s="117"/>
      <c r="K46" s="117"/>
      <c r="L46" s="125" t="s">
        <v>6192</v>
      </c>
      <c r="M46" s="129" t="s">
        <v>6203</v>
      </c>
      <c r="N46" s="130">
        <v>3.25588235294118</v>
      </c>
    </row>
    <row r="47" ht="66.6" customHeight="1" spans="1:14">
      <c r="A47" s="117">
        <v>15</v>
      </c>
      <c r="B47" s="117" t="s">
        <v>6186</v>
      </c>
      <c r="C47" s="117"/>
      <c r="D47" s="117"/>
      <c r="E47" s="117"/>
      <c r="F47" s="119"/>
      <c r="G47" s="119" t="s">
        <v>6289</v>
      </c>
      <c r="H47" s="117" t="s">
        <v>6290</v>
      </c>
      <c r="I47" s="117"/>
      <c r="J47" s="117"/>
      <c r="K47" s="117"/>
      <c r="L47" s="125" t="s">
        <v>6192</v>
      </c>
      <c r="M47" s="129" t="s">
        <v>6193</v>
      </c>
      <c r="N47" s="130">
        <v>2.17058823529412</v>
      </c>
    </row>
    <row r="48" ht="66.6" customHeight="1" spans="1:14">
      <c r="A48" s="117">
        <v>18</v>
      </c>
      <c r="B48" s="117" t="s">
        <v>6186</v>
      </c>
      <c r="C48" s="117"/>
      <c r="D48" s="117"/>
      <c r="E48" s="117"/>
      <c r="F48" s="119"/>
      <c r="G48" s="119" t="s">
        <v>6291</v>
      </c>
      <c r="H48" s="117" t="s">
        <v>6292</v>
      </c>
      <c r="I48" s="117"/>
      <c r="J48" s="117"/>
      <c r="K48" s="117"/>
      <c r="L48" s="125" t="s">
        <v>6192</v>
      </c>
      <c r="M48" s="129" t="s">
        <v>6193</v>
      </c>
      <c r="N48" s="130">
        <v>2.17058823529412</v>
      </c>
    </row>
    <row r="49" ht="66.6" customHeight="1" spans="1:14">
      <c r="A49" s="117">
        <v>19</v>
      </c>
      <c r="B49" s="117" t="s">
        <v>6186</v>
      </c>
      <c r="C49" s="117"/>
      <c r="D49" s="117"/>
      <c r="E49" s="117"/>
      <c r="F49" s="119"/>
      <c r="G49" s="119" t="s">
        <v>6293</v>
      </c>
      <c r="H49" s="117" t="s">
        <v>6292</v>
      </c>
      <c r="I49" s="117"/>
      <c r="J49" s="117"/>
      <c r="K49" s="117"/>
      <c r="L49" s="125" t="s">
        <v>6192</v>
      </c>
      <c r="M49" s="129" t="s">
        <v>6203</v>
      </c>
      <c r="N49" s="130">
        <v>3.25588235294118</v>
      </c>
    </row>
    <row r="50" ht="66.6" customHeight="1" spans="1:14">
      <c r="A50" s="117">
        <v>23</v>
      </c>
      <c r="B50" s="117" t="s">
        <v>6186</v>
      </c>
      <c r="C50" s="117" t="s">
        <v>6211</v>
      </c>
      <c r="D50" s="117" t="s">
        <v>6212</v>
      </c>
      <c r="E50" s="117"/>
      <c r="F50" s="119"/>
      <c r="G50" s="119" t="s">
        <v>6294</v>
      </c>
      <c r="H50" s="117" t="s">
        <v>6295</v>
      </c>
      <c r="I50" s="117"/>
      <c r="J50" s="117"/>
      <c r="K50" s="117"/>
      <c r="L50" s="125" t="s">
        <v>6192</v>
      </c>
      <c r="M50" s="129" t="s">
        <v>6193</v>
      </c>
      <c r="N50" s="130">
        <v>2.17058823529412</v>
      </c>
    </row>
    <row r="51" ht="66.6" customHeight="1" spans="1:14">
      <c r="A51" s="117">
        <v>26</v>
      </c>
      <c r="B51" s="117" t="s">
        <v>6186</v>
      </c>
      <c r="C51" s="117"/>
      <c r="D51" s="117"/>
      <c r="E51" s="117"/>
      <c r="F51" s="119"/>
      <c r="G51" s="119" t="s">
        <v>6296</v>
      </c>
      <c r="H51" s="117" t="s">
        <v>6290</v>
      </c>
      <c r="I51" s="117"/>
      <c r="J51" s="117"/>
      <c r="K51" s="117"/>
      <c r="L51" s="125" t="s">
        <v>6192</v>
      </c>
      <c r="M51" s="129" t="s">
        <v>6193</v>
      </c>
      <c r="N51" s="130">
        <v>2.17058823529412</v>
      </c>
    </row>
    <row r="52" ht="66.6" customHeight="1" spans="1:14">
      <c r="A52" s="117">
        <v>27</v>
      </c>
      <c r="B52" s="117" t="s">
        <v>6186</v>
      </c>
      <c r="C52" s="117"/>
      <c r="D52" s="117"/>
      <c r="E52" s="117"/>
      <c r="F52" s="119"/>
      <c r="G52" s="119" t="s">
        <v>6297</v>
      </c>
      <c r="H52" s="117" t="s">
        <v>6290</v>
      </c>
      <c r="I52" s="117"/>
      <c r="J52" s="117"/>
      <c r="K52" s="117"/>
      <c r="L52" s="125" t="s">
        <v>6192</v>
      </c>
      <c r="M52" s="129" t="s">
        <v>6203</v>
      </c>
      <c r="N52" s="130">
        <v>3.25588235294118</v>
      </c>
    </row>
    <row r="53" ht="66.6" customHeight="1" spans="1:14">
      <c r="A53" s="117">
        <v>28</v>
      </c>
      <c r="B53" s="117" t="s">
        <v>6186</v>
      </c>
      <c r="C53" s="117" t="s">
        <v>6187</v>
      </c>
      <c r="D53" s="117" t="s">
        <v>6188</v>
      </c>
      <c r="E53" s="117"/>
      <c r="F53" s="119"/>
      <c r="G53" s="119" t="s">
        <v>6298</v>
      </c>
      <c r="H53" s="117" t="s">
        <v>6299</v>
      </c>
      <c r="I53" s="117"/>
      <c r="J53" s="117"/>
      <c r="K53" s="117"/>
      <c r="L53" s="125" t="s">
        <v>6192</v>
      </c>
      <c r="M53" s="129" t="s">
        <v>6203</v>
      </c>
      <c r="N53" s="130">
        <v>3.25588235294118</v>
      </c>
    </row>
    <row r="54" ht="66.6" customHeight="1" spans="1:14">
      <c r="A54" s="117">
        <v>29</v>
      </c>
      <c r="B54" s="117" t="s">
        <v>6186</v>
      </c>
      <c r="C54" s="117"/>
      <c r="D54" s="117"/>
      <c r="E54" s="117"/>
      <c r="F54" s="119"/>
      <c r="G54" s="119" t="s">
        <v>6300</v>
      </c>
      <c r="H54" s="117" t="s">
        <v>6301</v>
      </c>
      <c r="I54" s="117"/>
      <c r="J54" s="117"/>
      <c r="K54" s="117"/>
      <c r="L54" s="125" t="s">
        <v>6192</v>
      </c>
      <c r="M54" s="129" t="s">
        <v>6203</v>
      </c>
      <c r="N54" s="130">
        <v>3.25588235294118</v>
      </c>
    </row>
    <row r="55" ht="66.6" customHeight="1" spans="1:14">
      <c r="A55" s="117">
        <v>35</v>
      </c>
      <c r="B55" s="117" t="s">
        <v>6186</v>
      </c>
      <c r="C55" s="117"/>
      <c r="D55" s="117"/>
      <c r="E55" s="117"/>
      <c r="F55" s="119"/>
      <c r="G55" s="119" t="s">
        <v>6302</v>
      </c>
      <c r="H55" s="117" t="s">
        <v>6301</v>
      </c>
      <c r="I55" s="117"/>
      <c r="J55" s="117"/>
      <c r="K55" s="117"/>
      <c r="L55" s="125" t="s">
        <v>6192</v>
      </c>
      <c r="M55" s="129" t="s">
        <v>6193</v>
      </c>
      <c r="N55" s="130">
        <v>2.17058823529412</v>
      </c>
    </row>
    <row r="56" ht="66.6" customHeight="1" spans="1:14">
      <c r="A56" s="117">
        <v>44</v>
      </c>
      <c r="B56" s="117" t="s">
        <v>6186</v>
      </c>
      <c r="C56" s="117"/>
      <c r="D56" s="117"/>
      <c r="E56" s="117"/>
      <c r="F56" s="119"/>
      <c r="G56" s="119" t="s">
        <v>6303</v>
      </c>
      <c r="H56" s="117" t="s">
        <v>6301</v>
      </c>
      <c r="I56" s="117"/>
      <c r="J56" s="117"/>
      <c r="K56" s="117"/>
      <c r="L56" s="125" t="s">
        <v>6192</v>
      </c>
      <c r="M56" s="129" t="s">
        <v>6203</v>
      </c>
      <c r="N56" s="130">
        <v>3.25588235294118</v>
      </c>
    </row>
    <row r="57" ht="66.6" customHeight="1" spans="1:14">
      <c r="A57" s="117">
        <v>49</v>
      </c>
      <c r="B57" s="117" t="s">
        <v>6186</v>
      </c>
      <c r="C57" s="117" t="s">
        <v>6243</v>
      </c>
      <c r="D57" s="117" t="s">
        <v>6304</v>
      </c>
      <c r="E57" s="117"/>
      <c r="F57" s="119"/>
      <c r="G57" s="119" t="s">
        <v>6305</v>
      </c>
      <c r="H57" s="117" t="s">
        <v>6306</v>
      </c>
      <c r="I57" s="117"/>
      <c r="J57" s="117"/>
      <c r="K57" s="117"/>
      <c r="L57" s="125" t="s">
        <v>6192</v>
      </c>
      <c r="M57" s="129" t="s">
        <v>6203</v>
      </c>
      <c r="N57" s="130">
        <v>3.25588235294118</v>
      </c>
    </row>
    <row r="58" ht="66.6" customHeight="1" spans="1:14">
      <c r="A58" s="117">
        <v>59</v>
      </c>
      <c r="B58" s="117" t="s">
        <v>6186</v>
      </c>
      <c r="C58" s="117" t="s">
        <v>6255</v>
      </c>
      <c r="D58" s="117" t="s">
        <v>6271</v>
      </c>
      <c r="E58" s="117"/>
      <c r="F58" s="119"/>
      <c r="G58" s="119" t="s">
        <v>6307</v>
      </c>
      <c r="H58" s="117" t="s">
        <v>6292</v>
      </c>
      <c r="I58" s="117"/>
      <c r="J58" s="117"/>
      <c r="K58" s="117"/>
      <c r="L58" s="125" t="s">
        <v>6192</v>
      </c>
      <c r="M58" s="129" t="s">
        <v>6193</v>
      </c>
      <c r="N58" s="130">
        <v>2.17058823529412</v>
      </c>
    </row>
    <row r="59" ht="30.75" customHeight="1" spans="1:14">
      <c r="A59" s="131"/>
      <c r="B59" s="131"/>
      <c r="C59" s="131"/>
      <c r="D59" s="131"/>
      <c r="E59" s="131"/>
      <c r="F59" s="131"/>
      <c r="G59" s="131"/>
      <c r="H59" s="131"/>
      <c r="I59" s="131"/>
      <c r="J59" s="131"/>
      <c r="K59" s="131"/>
      <c r="L59" s="131"/>
      <c r="M59" s="131"/>
      <c r="N59" s="133">
        <f>SUM(N5:N58)</f>
        <v>137.832352941176</v>
      </c>
    </row>
    <row r="60" ht="16.5" spans="1:14">
      <c r="A60" s="131"/>
      <c r="B60" s="131"/>
      <c r="C60" s="131"/>
      <c r="D60" s="131"/>
      <c r="E60" s="131"/>
      <c r="F60" s="131"/>
      <c r="G60" s="131"/>
      <c r="H60" s="131"/>
      <c r="I60" s="131"/>
      <c r="J60" s="131"/>
      <c r="K60" s="131"/>
      <c r="L60" s="131"/>
      <c r="M60" s="131"/>
      <c r="N60" s="131"/>
    </row>
    <row r="61" ht="30" customHeight="1" spans="1:14">
      <c r="A61" s="131"/>
      <c r="B61" s="131"/>
      <c r="C61" s="131"/>
      <c r="D61" s="131"/>
      <c r="E61" s="131"/>
      <c r="F61" s="131"/>
      <c r="G61" s="131"/>
      <c r="H61" s="131"/>
      <c r="I61" s="131"/>
      <c r="J61" s="131"/>
      <c r="K61" s="131"/>
      <c r="L61" s="132" t="s">
        <v>6308</v>
      </c>
      <c r="M61" s="132" t="s">
        <v>6309</v>
      </c>
      <c r="N61" s="132" t="s">
        <v>6310</v>
      </c>
    </row>
    <row r="62" ht="24.75" customHeight="1" spans="1:14">
      <c r="A62" s="131"/>
      <c r="B62" s="131"/>
      <c r="C62" s="131"/>
      <c r="D62" s="131"/>
      <c r="E62" s="131"/>
      <c r="F62" s="131"/>
      <c r="G62" s="131"/>
      <c r="H62" s="131"/>
      <c r="I62" s="131"/>
      <c r="J62" s="131"/>
      <c r="K62" s="131"/>
      <c r="L62" s="132">
        <f>N59</f>
        <v>137.832352941176</v>
      </c>
      <c r="M62" s="134">
        <v>34000</v>
      </c>
      <c r="N62" s="134">
        <f>L62*M62</f>
        <v>4686300</v>
      </c>
    </row>
    <row r="63" ht="21" spans="1:14">
      <c r="A63" s="131"/>
      <c r="B63" s="131"/>
      <c r="C63" s="131"/>
      <c r="D63" s="131"/>
      <c r="E63" s="131"/>
      <c r="F63" s="131"/>
      <c r="G63" s="131"/>
      <c r="H63" s="131"/>
      <c r="I63" s="131"/>
      <c r="J63" s="131"/>
      <c r="K63" s="131"/>
      <c r="L63" s="131"/>
      <c r="M63" s="131"/>
      <c r="N63" s="135"/>
    </row>
  </sheetData>
  <sheetProtection formatCells="0" insertHyperlinks="0" autoFilter="0"/>
  <autoFilter xmlns:etc="http://www.wps.cn/officeDocument/2017/etCustomData" ref="A4:O63" etc:filterBottomFollowUsedRange="1">
    <extLst/>
  </autoFilter>
  <mergeCells count="12">
    <mergeCell ref="A1:O1"/>
    <mergeCell ref="H3:I3"/>
    <mergeCell ref="L3:N3"/>
    <mergeCell ref="A3:A4"/>
    <mergeCell ref="B3:B4"/>
    <mergeCell ref="C3:C4"/>
    <mergeCell ref="D3:D4"/>
    <mergeCell ref="E3:E4"/>
    <mergeCell ref="F3:F4"/>
    <mergeCell ref="G3:G4"/>
    <mergeCell ref="J3:J4"/>
    <mergeCell ref="K3:K4"/>
  </mergeCells>
  <dataValidations count="1">
    <dataValidation type="list" allowBlank="1" showInputMessage="1" showErrorMessage="1" sqref="L5:M58">
      <formula1>#REF!</formula1>
    </dataValidation>
  </dataValidations>
  <printOptions horizontalCentered="1"/>
  <pageMargins left="0.393700787401575" right="0.393700787401575" top="0.393700787401575" bottom="0.393700787401575" header="0.31496062992126" footer="0.31496062992126"/>
  <pageSetup paperSize="9" scale="30"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llowEditUser xmlns="https://web.wps.cn/et/2018/main" xmlns:s="http://schemas.openxmlformats.org/spreadsheetml/2006/main" hasInvisiblePropRange="0">
  <rangeList sheetStid="3" master="783875565"/>
  <rangeList sheetStid="8" master=""/>
  <rangeList sheetStid="26" master=""/>
  <rangeList sheetStid="11" master=""/>
  <rangeList sheetStid="15" master=""/>
  <rangeList sheetStid="17" master=""/>
  <rangeList sheetStid="20" master=""/>
  <rangeList sheetStid="22" master=""/>
  <rangeList sheetStid="24" master=""/>
  <rangeList sheetStid="7" master=""/>
</allowEditUser>
</file>

<file path=customXml/item2.xml><?xml version="1.0" encoding="utf-8"?>
<comments xmlns="https://web.wps.cn/et/2018/main" xmlns:s="http://schemas.openxmlformats.org/spreadsheetml/2006/main">
  <commentList sheetStid="26">
    <commentChains s:ref="G2" rgbClr="FF0000">
      <unresolved/>
      <resolved>
        <commentChain chainId="d6d70b262b0b2052ac2ea0a908cca6a4daf1cf6f">
          <item id="11d0b0046a1ce1904fbc4409ec9d6e5b6043907a" isNormal="1">
            <s:text>
              <s:r>
                <s:t xml:space="preserve">新决裁作成
或替代旧决裁未对应部分</s:t>
              </s:r>
            </s:text>
          </item>
        </commentChain>
      </resolved>
    </commentChains>
  </commentList>
  <commentList sheetStid="22">
    <commentChains s:ref="G2" rgbClr="FF0000">
      <unresolved>
        <commentChain chainId="b710c17d5e29287a55c01f7a4c684e160ae91c24">
          <item id="fa13bd8f37ac0e330aa1defcfca356841c6be3d5" isNormal="1">
            <s:text>
              <s:r>
                <s:t xml:space="preserve">新决裁作成
或替代旧决裁未对应部分</s:t>
              </s:r>
            </s:text>
          </item>
        </commentChain>
      </unresolved>
      <resolved/>
    </commentChains>
  </commentList>
</comments>
</file>

<file path=customXml/item3.xml><?xml version="1.0" encoding="utf-8"?>
<autofilters xmlns="https://web.wps.cn/et/2018/main">
  <sheetItem sheetStid="3">
    <filterData filterID="783875565"/>
    <filterData filterID="1214267208"/>
  </sheetItem>
  <sheetItem sheetStid="8">
    <filterData filterID="783875565"/>
  </sheetItem>
  <sheetItem sheetStid="17">
    <filterData filterID="783875565"/>
  </sheetItem>
  <sheetItem sheetStid="22">
    <filterData filterID="783875565">
      <hiddenRange rowFrom="73" rowTo="1432"/>
    </filterData>
    <autofilterInfo filterID="783875565">
      <autoFilter xmlns="http://schemas.openxmlformats.org/spreadsheetml/2006/main" ref="A2:M1433">
        <filterColumn colId="0">
          <customFilters>
            <customFilter operator="equal" val="CRM"/>
          </customFilters>
        </filterColumn>
      </autoFilter>
    </autofilterInfo>
  </sheetItem>
  <sheetItem sheetStid="24">
    <filterData filterID="783875565"/>
  </sheetItem>
  <sheetItem sheetStid="7">
    <filterData filterID="783875565"/>
  </sheetItem>
</autofilters>
</file>

<file path=customXml/item4.xml><?xml version="1.0" encoding="utf-8"?>
<woProps xmlns="https://web.wps.cn/et/2018/main" xmlns:s="http://schemas.openxmlformats.org/spreadsheetml/2006/main">
  <woSheetsProps>
    <woSheetProps sheetStid="3"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26" interlineOnOff="0" interlineColor="0" isDbSheet="0" isDashBoardSheet="0" isDbDashBoardSheet="0" isFlexPaperSheet="0">
      <cellprotection/>
      <appEtDbRelations/>
    </woSheetProps>
    <woSheetProps sheetStid="11"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22"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sProps>
  <woBookProps>
    <bookSettings fileId="" isFilterShared="0" coreConquerUserId="" isAutoUpdatePaused="0" filterType="user" isMergeTasksAutoUpdate="0" isInserPicAsAttachment="0"/>
  </woBookProps>
</woProps>
</file>

<file path=customXml/item5.xml><?xml version="1.0" encoding="utf-8"?>
<pixelators xmlns="https://web.wps.cn/et/2018/main" xmlns:s="http://schemas.openxmlformats.org/spreadsheetml/2006/main">
  <pixelatorList sheetStid="3"/>
  <pixelatorList sheetStid="8"/>
  <pixelatorList sheetStid="26"/>
  <pixelatorList sheetStid="11"/>
  <pixelatorList sheetStid="15"/>
  <pixelatorList sheetStid="17"/>
  <pixelatorList sheetStid="20"/>
  <pixelatorList sheetStid="22"/>
  <pixelatorList sheetStid="24"/>
  <pixelatorList sheetStid="7"/>
  <pixelatorList sheetStid="27"/>
</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WWO_wpscloud_20231229201259-dfe2bc27e9</Application>
  <HeadingPairs>
    <vt:vector size="2" baseType="variant">
      <vt:variant>
        <vt:lpstr>工作表</vt:lpstr>
      </vt:variant>
      <vt:variant>
        <vt:i4>10</vt:i4>
      </vt:variant>
    </vt:vector>
  </HeadingPairs>
  <TitlesOfParts>
    <vt:vector size="10" baseType="lpstr">
      <vt:lpstr>FP</vt:lpstr>
      <vt:lpstr>2月</vt:lpstr>
      <vt:lpstr>服务差异</vt:lpstr>
      <vt:lpstr>汇总</vt:lpstr>
      <vt:lpstr>本体</vt:lpstr>
      <vt:lpstr>新需求-一级</vt:lpstr>
      <vt:lpstr>重复</vt:lpstr>
      <vt:lpstr>差异-详情</vt:lpstr>
      <vt:lpstr>新需求（服务）  </vt:lpstr>
      <vt:lpstr>2月决裁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春天</cp:lastModifiedBy>
  <dcterms:created xsi:type="dcterms:W3CDTF">2023-11-19T07:44:00Z</dcterms:created>
  <dcterms:modified xsi:type="dcterms:W3CDTF">2023-12-30T03:58:00Z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