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QTY" sheetId="1" r:id="rId1"/>
  </sheets>
  <calcPr calcId="152511"/>
</workbook>
</file>

<file path=xl/calcChain.xml><?xml version="1.0" encoding="utf-8"?>
<calcChain xmlns="http://schemas.openxmlformats.org/spreadsheetml/2006/main">
  <c r="H95" i="1" l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G91" i="1"/>
  <c r="G34" i="1"/>
  <c r="G43" i="1"/>
  <c r="G73" i="1"/>
  <c r="G58" i="1"/>
  <c r="G4" i="1"/>
  <c r="G15" i="1"/>
  <c r="G17" i="1"/>
  <c r="G47" i="1"/>
  <c r="G48" i="1"/>
  <c r="G66" i="1"/>
  <c r="G18" i="1"/>
  <c r="G36" i="1"/>
  <c r="G32" i="1"/>
  <c r="G16" i="1"/>
  <c r="G27" i="1"/>
  <c r="G64" i="1"/>
  <c r="G59" i="1"/>
  <c r="G63" i="1"/>
  <c r="G76" i="1"/>
  <c r="G79" i="1"/>
  <c r="G38" i="1"/>
  <c r="G83" i="1"/>
  <c r="G26" i="1"/>
  <c r="G87" i="1"/>
  <c r="G62" i="1"/>
  <c r="G78" i="1"/>
  <c r="G49" i="1"/>
  <c r="G24" i="1"/>
  <c r="G19" i="1"/>
  <c r="G86" i="1"/>
  <c r="G42" i="1"/>
  <c r="G25" i="1"/>
  <c r="G37" i="1"/>
  <c r="G51" i="1"/>
  <c r="G40" i="1"/>
  <c r="G44" i="1"/>
  <c r="G80" i="1"/>
  <c r="G81" i="1"/>
  <c r="G82" i="1"/>
  <c r="G68" i="1"/>
  <c r="G30" i="1"/>
  <c r="G33" i="1"/>
  <c r="G88" i="1"/>
  <c r="G89" i="1"/>
  <c r="G84" i="1"/>
  <c r="G57" i="1"/>
  <c r="G14" i="1"/>
  <c r="G35" i="1"/>
  <c r="G39" i="1"/>
  <c r="G54" i="1"/>
  <c r="G52" i="1"/>
  <c r="G61" i="1"/>
  <c r="G50" i="1"/>
  <c r="G92" i="1"/>
  <c r="G46" i="1"/>
  <c r="G23" i="1"/>
  <c r="G72" i="1"/>
  <c r="G93" i="1"/>
  <c r="G60" i="1"/>
  <c r="G70" i="1"/>
  <c r="G55" i="1"/>
  <c r="G56" i="1"/>
  <c r="G41" i="1"/>
  <c r="G65" i="1"/>
  <c r="G67" i="1"/>
  <c r="G53" i="1"/>
  <c r="G90" i="1"/>
  <c r="G69" i="1"/>
  <c r="G21" i="1"/>
  <c r="G22" i="1"/>
  <c r="G28" i="1"/>
  <c r="G31" i="1"/>
  <c r="G5" i="1"/>
  <c r="G3" i="1"/>
  <c r="G2" i="1"/>
  <c r="G6" i="1"/>
  <c r="G11" i="1"/>
  <c r="G7" i="1"/>
  <c r="G13" i="1"/>
  <c r="G29" i="1"/>
  <c r="G20" i="1"/>
  <c r="G10" i="1"/>
  <c r="G9" i="1"/>
  <c r="G71" i="1"/>
  <c r="G77" i="1"/>
  <c r="G45" i="1"/>
  <c r="G74" i="1"/>
  <c r="G75" i="1"/>
  <c r="G85" i="1"/>
  <c r="G8" i="1"/>
  <c r="G94" i="1"/>
  <c r="G12" i="1"/>
  <c r="G95" i="1" l="1"/>
</calcChain>
</file>

<file path=xl/sharedStrings.xml><?xml version="1.0" encoding="utf-8"?>
<sst xmlns="http://schemas.openxmlformats.org/spreadsheetml/2006/main" count="216" uniqueCount="124">
  <si>
    <t>BARCODE</t>
  </si>
  <si>
    <t>ITEM</t>
  </si>
  <si>
    <t>ITMDSC</t>
  </si>
  <si>
    <t>PP</t>
  </si>
  <si>
    <t>SP</t>
  </si>
  <si>
    <t>WEB</t>
  </si>
  <si>
    <t>CHARGER CAR CAD300UBEC/STD SAMSUNG</t>
  </si>
  <si>
    <t>CHARGER CAU21 CAR SAMSUNG</t>
  </si>
  <si>
    <t>DOCK V200+CHARGER CAR CAU16 SAMSUNG</t>
  </si>
  <si>
    <t>ADPT TRAV+CHARG CAR+IPHN6 CABLE SAM</t>
  </si>
  <si>
    <t>CHARGER GLXY S6 WIRELESS BLK SAMSUN</t>
  </si>
  <si>
    <t>CHARGER TRAVEL TA12 WHT SAMSUNG</t>
  </si>
  <si>
    <t>CHARGER GLXY NOTE5 WIRELESS BLK SAM</t>
  </si>
  <si>
    <t>CHARGER GLXY NOTE5 WIRELESS WH SAM</t>
  </si>
  <si>
    <t>CHARGER PAD W/L S6E+CASE S6E C.V SA</t>
  </si>
  <si>
    <t>CHARGER PAD W/L S6EP+CASE S6E C.V S</t>
  </si>
  <si>
    <t>CHARGING UNI VIHICLE DOCK+CAR CHARG</t>
  </si>
  <si>
    <t>POWER BANK 5200MAH+B/T LEVEL U SAMS</t>
  </si>
  <si>
    <t>POWER BANK W/L N5+B/T LEVEL U SAMS</t>
  </si>
  <si>
    <t>POWER BANK W/L S6EP+B/T LEVEL U SAM</t>
  </si>
  <si>
    <t>CASE GLXY NOTE4 S-VIEW GRY SAMSUNG</t>
  </si>
  <si>
    <t>CASE GLXY NOTE4 S-VIEW WH SAMSUNG</t>
  </si>
  <si>
    <t>CASE GLXY NOTE4 S-VIEW BK+S.PRO SAM</t>
  </si>
  <si>
    <t>CASE GLXY A5 CHAR GRY SAMSUNG</t>
  </si>
  <si>
    <t>CASE GLXY A7 S-VIEW GREY SAMSUNG</t>
  </si>
  <si>
    <t>CASE GLXY J1 PROTECTIVE WHT SAMSUNG</t>
  </si>
  <si>
    <t>CASE GLXY A3 WALLET FLIP SLV SAMSUN</t>
  </si>
  <si>
    <t>CASE GLXY S6 CLEAR VIEW BLK SAMSUNG</t>
  </si>
  <si>
    <t>CASE GLXY S6 CLEAR VIEW GLD SAMSUNG</t>
  </si>
  <si>
    <t>CASE GLXY S6 CLEAR VIEW SLV SAMSUNG</t>
  </si>
  <si>
    <t>CASE GLXY S6 PROTECTIVE BLK SAMS</t>
  </si>
  <si>
    <t>CASE GLXY S6 PROTECTIVE GLD SAMS</t>
  </si>
  <si>
    <t>CASE GLXY S6 PROTECTIVE SLV SAMS</t>
  </si>
  <si>
    <t>CASE GLXY S6 EDGE C.VIEW BLK SAMSUN</t>
  </si>
  <si>
    <t>CASE GLXY S6 EDGE C.VIEW GLD SAMSUN</t>
  </si>
  <si>
    <t>CASE GLXY S6 EDGE C.VIEW SLV SAMSUN</t>
  </si>
  <si>
    <t>CASE GLXY S6 EDGE PROTECTIVE BLK SA</t>
  </si>
  <si>
    <t>CASE GLXY N5 CLEAR VIEW BLACK SAMS</t>
  </si>
  <si>
    <t>CASE GLXY N5 CLEAR VIEW GOLD SAMS</t>
  </si>
  <si>
    <t>CASE GLXY N5 CLEAR VIEW SILVER SAMS</t>
  </si>
  <si>
    <t>CASE GLXY N5 CLEAR BACK BLACK SAMS</t>
  </si>
  <si>
    <t>CASE GLXY N5 CLEAR BACK GOLD SAMS</t>
  </si>
  <si>
    <t>CASE GLXY N5 CLEAR BACK SILVER SAMS</t>
  </si>
  <si>
    <t>CASE GLXY N5 SMART VIEW BLACK SAMS</t>
  </si>
  <si>
    <t>CASE GLXY N5 SMART VIEW GOLD SAMS</t>
  </si>
  <si>
    <t>CASE GLXY N5 SMART VIEW WHITE SAMS</t>
  </si>
  <si>
    <t>CASE GLXY S6P CLEAR VIEW BLACK SAMS</t>
  </si>
  <si>
    <t>CASE GLXY S6P CLEAR VIEW GOLD SAMS</t>
  </si>
  <si>
    <t>CASE GLXY S6P CLEAR VIEW SILVER SAM</t>
  </si>
  <si>
    <t>CASE GLXY S6P CLEAR BACK BLACK SAMS</t>
  </si>
  <si>
    <t>CASE GLXY S6P CLEAR BACK SILVER SAM</t>
  </si>
  <si>
    <t>CASE S6 EDGE CLR V SAM+OTG 16GB SAN</t>
  </si>
  <si>
    <t>CASE NOTE5 CLR V SAM+OTG 16GB SAN</t>
  </si>
  <si>
    <t>CASE GLXY NOTE5 CLR+P.BANK 8400M SA</t>
  </si>
  <si>
    <t>CASE GLXY S6 CLR+P.BANK 8400M SAMS</t>
  </si>
  <si>
    <t>CASE GLXY J1 WALLET FC BK SAMSUNG</t>
  </si>
  <si>
    <t>CASE GLXY J1 WALLET FC WH SAMSUNG</t>
  </si>
  <si>
    <t>CASE GLXY A7 CV GLD SAMSUNG</t>
  </si>
  <si>
    <t>CASE GLXY A7 CV SLV SAMSUNG</t>
  </si>
  <si>
    <t>CASE GLXY A7 CBC GLD SAMSUNG</t>
  </si>
  <si>
    <t>CASE GLXY A7 CBC PK GLD SAMSUNG</t>
  </si>
  <si>
    <t>CASE GLXYA5 CBVC BK SAMSUNG</t>
  </si>
  <si>
    <t>CASE GLXYA7 CBC GL SAMSUNG</t>
  </si>
  <si>
    <t>CASE GLXY A7 CBC SAMSUNG</t>
  </si>
  <si>
    <t>CASE GLXY A5 CB BKSAMSUNG</t>
  </si>
  <si>
    <t>CASE GLXY A5 CB GLD SAMSUNG</t>
  </si>
  <si>
    <t>CASE GLXY A5 CB SLV GLD SAMSUNG</t>
  </si>
  <si>
    <t>CASE GLXY A5 SLM COVER-CLR SAMSUNG</t>
  </si>
  <si>
    <t>CASE GLXY A3 CBC BLK SAMSUNG</t>
  </si>
  <si>
    <t>CASE GLXY A3 CBC GLD SAMSUNG</t>
  </si>
  <si>
    <t>CASE GLXY A3 CBC SLV SAMSUNG</t>
  </si>
  <si>
    <t>CASE GLXY A3 SLM COVER-CLR SAMSUNG</t>
  </si>
  <si>
    <t>CASE GLXY GS6P GLBC GLD SAMSUNG</t>
  </si>
  <si>
    <t>CASE GLXY GS6P GLBC SLV SAMSUNG</t>
  </si>
  <si>
    <t>CASE GLXY GN5 GLBC GLD SAMSUNG</t>
  </si>
  <si>
    <t>CASE GLXY S7 CLR VIEW COVER SL SAMS</t>
  </si>
  <si>
    <t>CASE GLXY S7 CLR BACK COVER BK SAMS</t>
  </si>
  <si>
    <t>CASE GLXY S7 CLR BACK COVER GD SAMS</t>
  </si>
  <si>
    <t>CASE GLXY S7 CLR BACK COVER SL SAMS</t>
  </si>
  <si>
    <t>CASE GLXY S7E LED COVER GLD SAMSUNG</t>
  </si>
  <si>
    <t>CASE GLXY S7E CVC BLK SAMSUNG</t>
  </si>
  <si>
    <t>CASE GLXY S7E CVC GLD SAMSUNG</t>
  </si>
  <si>
    <t>CASE GLXY S7E CVC SLV SAMSUNG</t>
  </si>
  <si>
    <t>CASE GLXY S7E CBC BLK SAMSUNG</t>
  </si>
  <si>
    <t>CASE GLXY S7E CBC GLD SAMSUNG</t>
  </si>
  <si>
    <t>CASE GLXY S7E CBC SLV SAMSUNG</t>
  </si>
  <si>
    <t>CASE GLXY S7 LED COVER BLK SAMSUNG</t>
  </si>
  <si>
    <t>CASE GLXY S7 LED COVER GLD SAMSUNG</t>
  </si>
  <si>
    <t>CASE GLXY S7 CLR VIEW COVER BK SAMS</t>
  </si>
  <si>
    <t>CASE GLXY S7 CLR VIEW COVER GD SAMS</t>
  </si>
  <si>
    <t>SCREEN PROT GLXY S6 SAMSUNG</t>
  </si>
  <si>
    <t>SCREEN PROT GLXY NOTE5 SAMSUNG</t>
  </si>
  <si>
    <t>B/T BH-M3350 BLK SAMSUNG</t>
  </si>
  <si>
    <t>B/T BH-M1950 BLK SAMSUNG</t>
  </si>
  <si>
    <t>B/T BH-M1350 BLK SAMSUNG</t>
  </si>
  <si>
    <t>B/T BHM-3300 SAM+CABLE OTG+ MEM 32G</t>
  </si>
  <si>
    <t>H/SET STEREO HS-920 BLK SAMSUNG</t>
  </si>
  <si>
    <t>VEHICLE DOCK GLAXY NOTE3 SAMSUNG</t>
  </si>
  <si>
    <t>BATTERY GLXY S4 B600 SAMSUNG</t>
  </si>
  <si>
    <t>BRAND NAME</t>
  </si>
  <si>
    <t>SAMSUNG</t>
  </si>
  <si>
    <t>AJM</t>
  </si>
  <si>
    <t>DER</t>
  </si>
  <si>
    <t>AIR</t>
  </si>
  <si>
    <t>RAK</t>
  </si>
  <si>
    <t>MAR</t>
  </si>
  <si>
    <t>JIM</t>
  </si>
  <si>
    <t>SHA</t>
  </si>
  <si>
    <t>SHI</t>
  </si>
  <si>
    <t>CEN</t>
  </si>
  <si>
    <t>MOE</t>
  </si>
  <si>
    <t>BWD</t>
  </si>
  <si>
    <t>DAL</t>
  </si>
  <si>
    <t>MIR</t>
  </si>
  <si>
    <t>BAN</t>
  </si>
  <si>
    <t>SRK</t>
  </si>
  <si>
    <t>SFJ</t>
  </si>
  <si>
    <t>MDN</t>
  </si>
  <si>
    <t>FUJ</t>
  </si>
  <si>
    <t>DRF</t>
  </si>
  <si>
    <t>BJM</t>
  </si>
  <si>
    <t>GUR</t>
  </si>
  <si>
    <t>MEA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</si>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</sst>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;[Red]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;[Red]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D95" totalsRowCount="1" headerRowDxfId="57" dataDxfId="56">
  <tableColumns count="30">
    <tableColumn id="5" name="BRAND NAME" dataDxfId="55" totalsRowDxfId="27"/>
    <tableColumn id="6" name="ITEM"/>
    <tableColumn id="7" name="BARCODE" dataDxfId="54" totalsRowDxfId="26"/>
    <tableColumn id="8" name="ITMDSC"/>
    <tableColumn id="12" name="PP" dataDxfId="53" totalsRowDxfId="25"/>
    <tableColumn id="13" name="SP" dataDxfId="52" totalsRowDxfId="24"/>
    <tableColumn id="14" name="QTY" totalsRowFunction="sum" dataDxfId="51" totalsRowDxfId="23">
      <calculatedColumnFormula>SUM(H2:AD2)</calculatedColumnFormula>
    </tableColumn>
    <tableColumn id="15" name="AJM" totalsRowFunction="sum" dataDxfId="50" totalsRowDxfId="22"/>
    <tableColumn id="16" name="DER" totalsRowFunction="sum" dataDxfId="49" totalsRowDxfId="21"/>
    <tableColumn id="17" name="AIR" totalsRowFunction="sum" dataDxfId="48" totalsRowDxfId="20"/>
    <tableColumn id="18" name="RAK" totalsRowFunction="sum" dataDxfId="47" totalsRowDxfId="19"/>
    <tableColumn id="19" name="MAR" totalsRowFunction="sum" dataDxfId="46" totalsRowDxfId="18"/>
    <tableColumn id="20" name="JIM" totalsRowFunction="sum" dataDxfId="45" totalsRowDxfId="17"/>
    <tableColumn id="21" name="SHA" totalsRowFunction="sum" dataDxfId="44" totalsRowDxfId="16"/>
    <tableColumn id="22" name="SHI" totalsRowFunction="sum" dataDxfId="43" totalsRowDxfId="15"/>
    <tableColumn id="23" name="CEN" totalsRowFunction="sum" dataDxfId="42" totalsRowDxfId="14"/>
    <tableColumn id="24" name="MOE" totalsRowFunction="sum" dataDxfId="41" totalsRowDxfId="13"/>
    <tableColumn id="25" name="BWD" totalsRowFunction="sum" dataDxfId="40" totalsRowDxfId="12"/>
    <tableColumn id="26" name="DAL" totalsRowFunction="sum" dataDxfId="39" totalsRowDxfId="11"/>
    <tableColumn id="27" name="MIR" totalsRowFunction="sum" dataDxfId="38" totalsRowDxfId="10"/>
    <tableColumn id="28" name="BAN" totalsRowFunction="sum" dataDxfId="37" totalsRowDxfId="9"/>
    <tableColumn id="29" name="SRK" totalsRowFunction="sum" dataDxfId="36" totalsRowDxfId="8"/>
    <tableColumn id="30" name="SFJ" totalsRowFunction="sum" dataDxfId="35" totalsRowDxfId="7"/>
    <tableColumn id="31" name="MDN" totalsRowFunction="sum" dataDxfId="34" totalsRowDxfId="6"/>
    <tableColumn id="32" name="FUJ" totalsRowFunction="sum" dataDxfId="33" totalsRowDxfId="5"/>
    <tableColumn id="33" name="DRF" totalsRowFunction="sum" dataDxfId="32" totalsRowDxfId="4"/>
    <tableColumn id="34" name="BJM" totalsRowFunction="sum" dataDxfId="31" totalsRowDxfId="3"/>
    <tableColumn id="35" name="GUR" totalsRowFunction="sum" dataDxfId="30" totalsRowDxfId="2"/>
    <tableColumn id="36" name="MEA" totalsRowFunction="sum" dataDxfId="29" totalsRowDxfId="1"/>
    <tableColumn id="37" name="WEB" totalsRowFunction="sum" dataDxfId="2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3.42578125" bestFit="1" customWidth="1"/>
    <col min="2" max="2" width="8" bestFit="1" customWidth="1"/>
    <col min="3" max="3" width="14.140625" bestFit="1" customWidth="1"/>
    <col min="4" max="4" width="40.5703125" bestFit="1" customWidth="1"/>
    <col min="5" max="5" width="7" bestFit="1" customWidth="1"/>
    <col min="6" max="6" width="5" bestFit="1" customWidth="1"/>
    <col min="7" max="7" width="6" style="3" bestFit="1" customWidth="1"/>
    <col min="8" max="8" width="9.42578125" bestFit="1" customWidth="1"/>
    <col min="9" max="9" width="9" bestFit="1" customWidth="1"/>
    <col min="10" max="10" width="8.5703125" bestFit="1" customWidth="1"/>
    <col min="11" max="11" width="9.140625" bestFit="1" customWidth="1"/>
    <col min="12" max="12" width="9.85546875" bestFit="1" customWidth="1"/>
    <col min="13" max="13" width="8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9.85546875" bestFit="1" customWidth="1"/>
    <col min="18" max="18" width="10" bestFit="1" customWidth="1"/>
    <col min="19" max="19" width="9" bestFit="1" customWidth="1"/>
    <col min="20" max="20" width="9.140625" bestFit="1" customWidth="1"/>
    <col min="21" max="21" width="9.42578125" bestFit="1" customWidth="1"/>
    <col min="22" max="22" width="8.85546875" bestFit="1" customWidth="1"/>
    <col min="23" max="23" width="8.28515625" bestFit="1" customWidth="1"/>
    <col min="24" max="24" width="10.140625" bestFit="1" customWidth="1"/>
    <col min="25" max="25" width="8.7109375" bestFit="1" customWidth="1"/>
    <col min="26" max="26" width="9" bestFit="1" customWidth="1"/>
    <col min="27" max="27" width="9.28515625" bestFit="1" customWidth="1"/>
    <col min="28" max="28" width="9.5703125" bestFit="1" customWidth="1"/>
    <col min="29" max="30" width="9.7109375" bestFit="1" customWidth="1"/>
  </cols>
  <sheetData>
    <row r="1" spans="1:30" s="4" customFormat="1" x14ac:dyDescent="0.25">
      <c r="A1" s="4" t="s">
        <v>99</v>
      </c>
      <c r="B1" s="4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123</v>
      </c>
      <c r="H1" s="4" t="s">
        <v>101</v>
      </c>
      <c r="I1" s="4" t="s">
        <v>102</v>
      </c>
      <c r="J1" s="4" t="s">
        <v>103</v>
      </c>
      <c r="K1" s="4" t="s">
        <v>104</v>
      </c>
      <c r="L1" s="4" t="s">
        <v>105</v>
      </c>
      <c r="M1" s="4" t="s">
        <v>106</v>
      </c>
      <c r="N1" s="4" t="s">
        <v>107</v>
      </c>
      <c r="O1" s="4" t="s">
        <v>108</v>
      </c>
      <c r="P1" s="4" t="s">
        <v>109</v>
      </c>
      <c r="Q1" s="4" t="s">
        <v>110</v>
      </c>
      <c r="R1" s="4" t="s">
        <v>111</v>
      </c>
      <c r="S1" s="4" t="s">
        <v>112</v>
      </c>
      <c r="T1" s="4" t="s">
        <v>113</v>
      </c>
      <c r="U1" s="4" t="s">
        <v>114</v>
      </c>
      <c r="V1" s="4" t="s">
        <v>115</v>
      </c>
      <c r="W1" s="4" t="s">
        <v>116</v>
      </c>
      <c r="X1" s="4" t="s">
        <v>117</v>
      </c>
      <c r="Y1" s="4" t="s">
        <v>118</v>
      </c>
      <c r="Z1" s="4" t="s">
        <v>119</v>
      </c>
      <c r="AA1" s="4" t="s">
        <v>120</v>
      </c>
      <c r="AB1" s="4" t="s">
        <v>121</v>
      </c>
      <c r="AC1" s="4" t="s">
        <v>122</v>
      </c>
      <c r="AD1" s="4" t="s">
        <v>5</v>
      </c>
    </row>
    <row r="2" spans="1:30" x14ac:dyDescent="0.25">
      <c r="A2" s="2" t="s">
        <v>100</v>
      </c>
      <c r="B2">
        <v>1266393</v>
      </c>
      <c r="C2" s="1">
        <v>8806088348186</v>
      </c>
      <c r="D2" t="s">
        <v>81</v>
      </c>
      <c r="E2" s="2">
        <v>159.19999999999999</v>
      </c>
      <c r="F2" s="2">
        <v>199</v>
      </c>
      <c r="G2" s="4">
        <f t="shared" ref="G2:G15" si="0">SUM(H2:AD2)</f>
        <v>168</v>
      </c>
      <c r="H2" s="2">
        <v>6</v>
      </c>
      <c r="I2" s="2">
        <v>24</v>
      </c>
      <c r="J2" s="2">
        <v>3</v>
      </c>
      <c r="K2" s="2">
        <v>0</v>
      </c>
      <c r="L2" s="2">
        <v>20</v>
      </c>
      <c r="M2" s="2">
        <v>16</v>
      </c>
      <c r="N2" s="2">
        <v>8</v>
      </c>
      <c r="O2" s="2">
        <v>5</v>
      </c>
      <c r="P2" s="2">
        <v>3</v>
      </c>
      <c r="Q2" s="2">
        <v>23</v>
      </c>
      <c r="R2" s="2">
        <v>4</v>
      </c>
      <c r="S2" s="2">
        <v>8</v>
      </c>
      <c r="T2" s="2">
        <v>16</v>
      </c>
      <c r="U2" s="2">
        <v>10</v>
      </c>
      <c r="V2" s="2">
        <v>1</v>
      </c>
      <c r="W2" s="2">
        <v>2</v>
      </c>
      <c r="X2" s="2">
        <v>2</v>
      </c>
      <c r="Y2" s="2">
        <v>4</v>
      </c>
      <c r="Z2" s="2">
        <v>4</v>
      </c>
      <c r="AA2" s="2">
        <v>3</v>
      </c>
      <c r="AB2" s="2">
        <v>6</v>
      </c>
      <c r="AC2" s="2">
        <v>0</v>
      </c>
      <c r="AD2" s="2">
        <v>0</v>
      </c>
    </row>
    <row r="3" spans="1:30" x14ac:dyDescent="0.25">
      <c r="A3" s="2" t="s">
        <v>100</v>
      </c>
      <c r="B3">
        <v>1266392</v>
      </c>
      <c r="C3" s="1">
        <v>8806088348162</v>
      </c>
      <c r="D3" t="s">
        <v>80</v>
      </c>
      <c r="E3" s="2">
        <v>159.19999999999999</v>
      </c>
      <c r="F3" s="2">
        <v>199</v>
      </c>
      <c r="G3" s="4">
        <f t="shared" si="0"/>
        <v>102</v>
      </c>
      <c r="H3" s="2">
        <v>2</v>
      </c>
      <c r="I3" s="2">
        <v>13</v>
      </c>
      <c r="J3" s="2">
        <v>5</v>
      </c>
      <c r="K3" s="2">
        <v>0</v>
      </c>
      <c r="L3" s="2">
        <v>16</v>
      </c>
      <c r="M3" s="2">
        <v>2</v>
      </c>
      <c r="N3" s="2">
        <v>1</v>
      </c>
      <c r="O3" s="2">
        <v>1</v>
      </c>
      <c r="P3" s="2">
        <v>4</v>
      </c>
      <c r="Q3" s="2">
        <v>21</v>
      </c>
      <c r="R3" s="2">
        <v>4</v>
      </c>
      <c r="S3" s="2">
        <v>6</v>
      </c>
      <c r="T3" s="2">
        <v>9</v>
      </c>
      <c r="U3" s="2">
        <v>4</v>
      </c>
      <c r="V3" s="2">
        <v>0</v>
      </c>
      <c r="W3" s="2">
        <v>1</v>
      </c>
      <c r="X3" s="2">
        <v>2</v>
      </c>
      <c r="Y3" s="2">
        <v>0</v>
      </c>
      <c r="Z3" s="2">
        <v>4</v>
      </c>
      <c r="AA3" s="2">
        <v>2</v>
      </c>
      <c r="AB3" s="2">
        <v>1</v>
      </c>
      <c r="AC3" s="2">
        <v>4</v>
      </c>
      <c r="AD3" s="2">
        <v>0</v>
      </c>
    </row>
    <row r="4" spans="1:30" x14ac:dyDescent="0.25">
      <c r="A4" s="2" t="s">
        <v>100</v>
      </c>
      <c r="B4">
        <v>1234966</v>
      </c>
      <c r="C4" s="1">
        <v>8806086372367</v>
      </c>
      <c r="D4" t="s">
        <v>11</v>
      </c>
      <c r="E4" s="2">
        <v>95.2</v>
      </c>
      <c r="F4" s="2">
        <v>119</v>
      </c>
      <c r="G4" s="4">
        <f t="shared" si="0"/>
        <v>138</v>
      </c>
      <c r="H4" s="2">
        <v>8</v>
      </c>
      <c r="I4" s="2">
        <v>16</v>
      </c>
      <c r="J4" s="2">
        <v>14</v>
      </c>
      <c r="K4" s="2">
        <v>3</v>
      </c>
      <c r="L4" s="2">
        <v>17</v>
      </c>
      <c r="M4" s="2">
        <v>0</v>
      </c>
      <c r="N4" s="2">
        <v>2</v>
      </c>
      <c r="O4" s="2">
        <v>7</v>
      </c>
      <c r="P4" s="2">
        <v>4</v>
      </c>
      <c r="Q4" s="2">
        <v>30</v>
      </c>
      <c r="R4" s="2">
        <v>3</v>
      </c>
      <c r="S4" s="2">
        <v>0</v>
      </c>
      <c r="T4" s="2">
        <v>1</v>
      </c>
      <c r="U4" s="2">
        <v>12</v>
      </c>
      <c r="V4" s="2">
        <v>0</v>
      </c>
      <c r="W4" s="2">
        <v>1</v>
      </c>
      <c r="X4" s="2">
        <v>1</v>
      </c>
      <c r="Y4" s="2">
        <v>0</v>
      </c>
      <c r="Z4" s="2">
        <v>7</v>
      </c>
      <c r="AA4" s="2">
        <v>9</v>
      </c>
      <c r="AB4" s="2">
        <v>3</v>
      </c>
      <c r="AC4" s="2">
        <v>0</v>
      </c>
      <c r="AD4" s="2">
        <v>0</v>
      </c>
    </row>
    <row r="5" spans="1:30" x14ac:dyDescent="0.25">
      <c r="A5" s="2" t="s">
        <v>100</v>
      </c>
      <c r="B5">
        <v>1266390</v>
      </c>
      <c r="C5" s="1">
        <v>8806088350660</v>
      </c>
      <c r="D5" t="s">
        <v>79</v>
      </c>
      <c r="E5" s="2">
        <v>183.2</v>
      </c>
      <c r="F5" s="2">
        <v>229</v>
      </c>
      <c r="G5" s="4">
        <f t="shared" si="0"/>
        <v>54</v>
      </c>
      <c r="H5" s="2">
        <v>4</v>
      </c>
      <c r="I5" s="2">
        <v>3</v>
      </c>
      <c r="J5" s="2">
        <v>6</v>
      </c>
      <c r="K5" s="2">
        <v>0</v>
      </c>
      <c r="L5" s="2">
        <v>2</v>
      </c>
      <c r="M5" s="2">
        <v>0</v>
      </c>
      <c r="N5" s="2">
        <v>0</v>
      </c>
      <c r="O5" s="2">
        <v>3</v>
      </c>
      <c r="P5" s="2">
        <v>1</v>
      </c>
      <c r="Q5" s="2">
        <v>8</v>
      </c>
      <c r="R5" s="2">
        <v>2</v>
      </c>
      <c r="S5" s="2">
        <v>7</v>
      </c>
      <c r="T5" s="2">
        <v>8</v>
      </c>
      <c r="U5" s="2">
        <v>2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3</v>
      </c>
      <c r="AB5" s="2">
        <v>0</v>
      </c>
      <c r="AC5" s="2">
        <v>1</v>
      </c>
      <c r="AD5" s="2">
        <v>0</v>
      </c>
    </row>
    <row r="6" spans="1:30" x14ac:dyDescent="0.25">
      <c r="A6" s="2" t="s">
        <v>100</v>
      </c>
      <c r="B6">
        <v>1266394</v>
      </c>
      <c r="C6" s="1">
        <v>8806088348193</v>
      </c>
      <c r="D6" t="s">
        <v>82</v>
      </c>
      <c r="E6" s="2">
        <v>159.19999999999999</v>
      </c>
      <c r="F6" s="2">
        <v>199</v>
      </c>
      <c r="G6" s="4">
        <f t="shared" si="0"/>
        <v>62</v>
      </c>
      <c r="H6" s="2">
        <v>3</v>
      </c>
      <c r="I6" s="2">
        <v>7</v>
      </c>
      <c r="J6" s="2">
        <v>3</v>
      </c>
      <c r="K6" s="2">
        <v>0</v>
      </c>
      <c r="L6" s="2">
        <v>8</v>
      </c>
      <c r="M6" s="2">
        <v>4</v>
      </c>
      <c r="N6" s="2">
        <v>3</v>
      </c>
      <c r="O6" s="2">
        <v>0</v>
      </c>
      <c r="P6" s="2">
        <v>2</v>
      </c>
      <c r="Q6" s="2">
        <v>10</v>
      </c>
      <c r="R6" s="2">
        <v>1</v>
      </c>
      <c r="S6" s="2">
        <v>3</v>
      </c>
      <c r="T6" s="2">
        <v>4</v>
      </c>
      <c r="U6" s="2">
        <v>5</v>
      </c>
      <c r="V6" s="2">
        <v>2</v>
      </c>
      <c r="W6" s="2">
        <v>1</v>
      </c>
      <c r="X6" s="2">
        <v>0</v>
      </c>
      <c r="Y6" s="2">
        <v>0</v>
      </c>
      <c r="Z6" s="2">
        <v>2</v>
      </c>
      <c r="AA6" s="2">
        <v>0</v>
      </c>
      <c r="AB6" s="2">
        <v>2</v>
      </c>
      <c r="AC6" s="2">
        <v>2</v>
      </c>
      <c r="AD6" s="2">
        <v>0</v>
      </c>
    </row>
    <row r="7" spans="1:30" x14ac:dyDescent="0.25">
      <c r="A7" s="2" t="s">
        <v>100</v>
      </c>
      <c r="B7">
        <v>1266396</v>
      </c>
      <c r="C7" s="1">
        <v>8806088348209</v>
      </c>
      <c r="D7" t="s">
        <v>84</v>
      </c>
      <c r="E7" s="2">
        <v>79.2</v>
      </c>
      <c r="F7" s="2">
        <v>99</v>
      </c>
      <c r="G7" s="4">
        <f t="shared" si="0"/>
        <v>94</v>
      </c>
      <c r="H7" s="2">
        <v>6</v>
      </c>
      <c r="I7" s="2">
        <v>9</v>
      </c>
      <c r="J7" s="2">
        <v>4</v>
      </c>
      <c r="K7" s="2">
        <v>0</v>
      </c>
      <c r="L7" s="2">
        <v>11</v>
      </c>
      <c r="M7" s="2">
        <v>4</v>
      </c>
      <c r="N7" s="2">
        <v>4</v>
      </c>
      <c r="O7" s="2">
        <v>1</v>
      </c>
      <c r="P7" s="2">
        <v>0</v>
      </c>
      <c r="Q7" s="2">
        <v>22</v>
      </c>
      <c r="R7" s="2">
        <v>0</v>
      </c>
      <c r="S7" s="2">
        <v>4</v>
      </c>
      <c r="T7" s="2">
        <v>15</v>
      </c>
      <c r="U7" s="2">
        <v>4</v>
      </c>
      <c r="V7" s="2">
        <v>0</v>
      </c>
      <c r="W7" s="2">
        <v>0</v>
      </c>
      <c r="X7" s="2">
        <v>3</v>
      </c>
      <c r="Y7" s="2">
        <v>0</v>
      </c>
      <c r="Z7" s="2">
        <v>4</v>
      </c>
      <c r="AA7" s="2">
        <v>1</v>
      </c>
      <c r="AB7" s="2">
        <v>1</v>
      </c>
      <c r="AC7" s="2">
        <v>1</v>
      </c>
      <c r="AD7" s="2">
        <v>0</v>
      </c>
    </row>
    <row r="8" spans="1:30" x14ac:dyDescent="0.25">
      <c r="A8" s="2" t="s">
        <v>100</v>
      </c>
      <c r="B8">
        <v>1224745</v>
      </c>
      <c r="C8" s="1">
        <v>8806086922432</v>
      </c>
      <c r="D8" t="s">
        <v>96</v>
      </c>
      <c r="E8" s="2">
        <v>79</v>
      </c>
      <c r="F8" s="2">
        <v>99</v>
      </c>
      <c r="G8" s="4">
        <f t="shared" si="0"/>
        <v>70</v>
      </c>
      <c r="H8" s="2">
        <v>3</v>
      </c>
      <c r="I8" s="2">
        <v>3</v>
      </c>
      <c r="J8" s="2">
        <v>7</v>
      </c>
      <c r="K8" s="2">
        <v>1</v>
      </c>
      <c r="L8" s="2">
        <v>3</v>
      </c>
      <c r="M8" s="2">
        <v>2</v>
      </c>
      <c r="N8" s="2">
        <v>1</v>
      </c>
      <c r="O8" s="2">
        <v>5</v>
      </c>
      <c r="P8" s="2">
        <v>3</v>
      </c>
      <c r="Q8" s="2">
        <v>8</v>
      </c>
      <c r="R8" s="2">
        <v>2</v>
      </c>
      <c r="S8" s="2">
        <v>1</v>
      </c>
      <c r="T8" s="2">
        <v>6</v>
      </c>
      <c r="U8" s="2">
        <v>9</v>
      </c>
      <c r="V8" s="2">
        <v>3</v>
      </c>
      <c r="W8" s="2">
        <v>0</v>
      </c>
      <c r="X8" s="2">
        <v>0</v>
      </c>
      <c r="Y8" s="2">
        <v>3</v>
      </c>
      <c r="Z8" s="2">
        <v>3</v>
      </c>
      <c r="AA8" s="2">
        <v>1</v>
      </c>
      <c r="AB8" s="2">
        <v>4</v>
      </c>
      <c r="AC8" s="2">
        <v>2</v>
      </c>
      <c r="AD8" s="2">
        <v>0</v>
      </c>
    </row>
    <row r="9" spans="1:30" x14ac:dyDescent="0.25">
      <c r="A9" s="2" t="s">
        <v>100</v>
      </c>
      <c r="B9">
        <v>1266402</v>
      </c>
      <c r="C9" s="1">
        <v>8806088348469</v>
      </c>
      <c r="D9" t="s">
        <v>89</v>
      </c>
      <c r="E9" s="2">
        <v>159.19999999999999</v>
      </c>
      <c r="F9" s="2">
        <v>199</v>
      </c>
      <c r="G9" s="4">
        <f t="shared" si="0"/>
        <v>31</v>
      </c>
      <c r="H9" s="2">
        <v>3</v>
      </c>
      <c r="I9" s="2">
        <v>5</v>
      </c>
      <c r="J9" s="2">
        <v>4</v>
      </c>
      <c r="K9" s="2">
        <v>0</v>
      </c>
      <c r="L9" s="2">
        <v>3</v>
      </c>
      <c r="M9" s="2">
        <v>1</v>
      </c>
      <c r="N9" s="2">
        <v>0</v>
      </c>
      <c r="O9" s="2">
        <v>0</v>
      </c>
      <c r="P9" s="2">
        <v>0</v>
      </c>
      <c r="Q9" s="2">
        <v>3</v>
      </c>
      <c r="R9" s="2">
        <v>0</v>
      </c>
      <c r="S9" s="2">
        <v>1</v>
      </c>
      <c r="T9" s="2">
        <v>8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1</v>
      </c>
      <c r="AB9" s="2">
        <v>1</v>
      </c>
      <c r="AC9" s="2">
        <v>-1</v>
      </c>
      <c r="AD9" s="2">
        <v>0</v>
      </c>
    </row>
    <row r="10" spans="1:30" x14ac:dyDescent="0.25">
      <c r="A10" s="2" t="s">
        <v>100</v>
      </c>
      <c r="B10">
        <v>1266401</v>
      </c>
      <c r="C10" s="1">
        <v>8806088348438</v>
      </c>
      <c r="D10" t="s">
        <v>88</v>
      </c>
      <c r="E10" s="2">
        <v>159.19999999999999</v>
      </c>
      <c r="F10" s="2">
        <v>199</v>
      </c>
      <c r="G10" s="4">
        <f t="shared" si="0"/>
        <v>25</v>
      </c>
      <c r="H10" s="2">
        <v>0</v>
      </c>
      <c r="I10" s="2">
        <v>2</v>
      </c>
      <c r="J10" s="2">
        <v>2</v>
      </c>
      <c r="K10" s="2">
        <v>0</v>
      </c>
      <c r="L10" s="2">
        <v>2</v>
      </c>
      <c r="M10" s="2">
        <v>1</v>
      </c>
      <c r="N10" s="2">
        <v>0</v>
      </c>
      <c r="O10" s="2">
        <v>0</v>
      </c>
      <c r="P10" s="2">
        <v>0</v>
      </c>
      <c r="Q10" s="2">
        <v>4</v>
      </c>
      <c r="R10" s="2">
        <v>1</v>
      </c>
      <c r="S10" s="2">
        <v>1</v>
      </c>
      <c r="T10" s="2">
        <v>5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3</v>
      </c>
      <c r="AA10" s="2">
        <v>0</v>
      </c>
      <c r="AB10" s="2">
        <v>0</v>
      </c>
      <c r="AC10" s="2">
        <v>2</v>
      </c>
      <c r="AD10" s="2">
        <v>0</v>
      </c>
    </row>
    <row r="11" spans="1:30" ht="17.25" customHeight="1" x14ac:dyDescent="0.25">
      <c r="A11" s="2" t="s">
        <v>100</v>
      </c>
      <c r="B11">
        <v>1266395</v>
      </c>
      <c r="C11" s="1">
        <v>8806088348278</v>
      </c>
      <c r="D11" t="s">
        <v>83</v>
      </c>
      <c r="E11" s="2">
        <v>79.2</v>
      </c>
      <c r="F11" s="2">
        <v>99</v>
      </c>
      <c r="G11" s="4">
        <f t="shared" si="0"/>
        <v>49</v>
      </c>
      <c r="H11" s="2">
        <v>0</v>
      </c>
      <c r="I11" s="2">
        <v>11</v>
      </c>
      <c r="J11" s="2">
        <v>3</v>
      </c>
      <c r="K11" s="2">
        <v>0</v>
      </c>
      <c r="L11" s="2">
        <v>4</v>
      </c>
      <c r="M11" s="2">
        <v>4</v>
      </c>
      <c r="N11" s="2">
        <v>0</v>
      </c>
      <c r="O11" s="2">
        <v>1</v>
      </c>
      <c r="P11" s="2">
        <v>0</v>
      </c>
      <c r="Q11" s="2">
        <v>9</v>
      </c>
      <c r="R11" s="2">
        <v>1</v>
      </c>
      <c r="S11" s="2">
        <v>2</v>
      </c>
      <c r="T11" s="2">
        <v>3</v>
      </c>
      <c r="U11" s="2">
        <v>0</v>
      </c>
      <c r="V11" s="2">
        <v>0</v>
      </c>
      <c r="W11" s="2">
        <v>3</v>
      </c>
      <c r="X11" s="2">
        <v>1</v>
      </c>
      <c r="Y11" s="2">
        <v>4</v>
      </c>
      <c r="Z11" s="2">
        <v>0</v>
      </c>
      <c r="AA11" s="2">
        <v>0</v>
      </c>
      <c r="AB11" s="2">
        <v>3</v>
      </c>
      <c r="AC11" s="2">
        <v>0</v>
      </c>
      <c r="AD11" s="2">
        <v>0</v>
      </c>
    </row>
    <row r="12" spans="1:30" x14ac:dyDescent="0.25">
      <c r="A12" s="2" t="s">
        <v>100</v>
      </c>
      <c r="B12">
        <v>1186973</v>
      </c>
      <c r="C12" s="1">
        <v>8806086093002</v>
      </c>
      <c r="D12" t="s">
        <v>98</v>
      </c>
      <c r="E12" s="2">
        <v>79</v>
      </c>
      <c r="F12" s="2">
        <v>99</v>
      </c>
      <c r="G12" s="4">
        <f t="shared" si="0"/>
        <v>45</v>
      </c>
      <c r="H12" s="2">
        <v>1</v>
      </c>
      <c r="I12" s="2">
        <v>5</v>
      </c>
      <c r="J12" s="2">
        <v>0</v>
      </c>
      <c r="K12" s="2">
        <v>0</v>
      </c>
      <c r="L12" s="2">
        <v>3</v>
      </c>
      <c r="M12" s="2">
        <v>5</v>
      </c>
      <c r="N12" s="2">
        <v>1</v>
      </c>
      <c r="O12" s="2">
        <v>2</v>
      </c>
      <c r="P12" s="2">
        <v>0</v>
      </c>
      <c r="Q12" s="2">
        <v>4</v>
      </c>
      <c r="R12" s="2">
        <v>0</v>
      </c>
      <c r="S12" s="2">
        <v>0</v>
      </c>
      <c r="T12" s="2">
        <v>8</v>
      </c>
      <c r="U12" s="2">
        <v>0</v>
      </c>
      <c r="V12" s="2">
        <v>1</v>
      </c>
      <c r="W12" s="2">
        <v>2</v>
      </c>
      <c r="X12" s="2">
        <v>0</v>
      </c>
      <c r="Y12" s="2">
        <v>2</v>
      </c>
      <c r="Z12" s="2">
        <v>1</v>
      </c>
      <c r="AA12" s="2">
        <v>6</v>
      </c>
      <c r="AB12" s="2">
        <v>1</v>
      </c>
      <c r="AC12" s="2">
        <v>3</v>
      </c>
      <c r="AD12" s="2">
        <v>0</v>
      </c>
    </row>
    <row r="13" spans="1:30" x14ac:dyDescent="0.25">
      <c r="A13" s="2" t="s">
        <v>100</v>
      </c>
      <c r="B13">
        <v>1266397</v>
      </c>
      <c r="C13" s="1">
        <v>8806088348216</v>
      </c>
      <c r="D13" t="s">
        <v>85</v>
      </c>
      <c r="E13" s="2">
        <v>79.2</v>
      </c>
      <c r="F13" s="2">
        <v>99</v>
      </c>
      <c r="G13" s="4">
        <f t="shared" si="0"/>
        <v>40</v>
      </c>
      <c r="H13" s="2">
        <v>0</v>
      </c>
      <c r="I13" s="2">
        <v>4</v>
      </c>
      <c r="J13" s="2">
        <v>2</v>
      </c>
      <c r="K13" s="2">
        <v>0</v>
      </c>
      <c r="L13" s="2">
        <v>4</v>
      </c>
      <c r="M13" s="2">
        <v>3</v>
      </c>
      <c r="N13" s="2">
        <v>2</v>
      </c>
      <c r="O13" s="2">
        <v>0</v>
      </c>
      <c r="P13" s="2">
        <v>0</v>
      </c>
      <c r="Q13" s="2">
        <v>11</v>
      </c>
      <c r="R13" s="2">
        <v>1</v>
      </c>
      <c r="S13" s="2">
        <v>2</v>
      </c>
      <c r="T13" s="2">
        <v>5</v>
      </c>
      <c r="U13" s="2">
        <v>3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1</v>
      </c>
      <c r="AB13" s="2">
        <v>1</v>
      </c>
      <c r="AC13" s="2">
        <v>0</v>
      </c>
      <c r="AD13" s="2">
        <v>0</v>
      </c>
    </row>
    <row r="14" spans="1:30" x14ac:dyDescent="0.25">
      <c r="A14" s="2" t="s">
        <v>100</v>
      </c>
      <c r="B14">
        <v>1245111</v>
      </c>
      <c r="C14" s="1">
        <v>6291106518283</v>
      </c>
      <c r="D14" t="s">
        <v>53</v>
      </c>
      <c r="E14" s="2">
        <v>296</v>
      </c>
      <c r="F14" s="2">
        <v>299</v>
      </c>
      <c r="G14" s="4">
        <f t="shared" si="0"/>
        <v>13</v>
      </c>
      <c r="H14" s="2">
        <v>0</v>
      </c>
      <c r="I14" s="2">
        <v>2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3</v>
      </c>
      <c r="R14" s="2">
        <v>0</v>
      </c>
      <c r="S14" s="2">
        <v>0</v>
      </c>
      <c r="T14" s="2">
        <v>1</v>
      </c>
      <c r="U14" s="2">
        <v>0</v>
      </c>
      <c r="V14" s="2">
        <v>1</v>
      </c>
      <c r="W14" s="2">
        <v>1</v>
      </c>
      <c r="X14" s="2">
        <v>0</v>
      </c>
      <c r="Y14" s="2">
        <v>0</v>
      </c>
      <c r="Z14" s="2">
        <v>1</v>
      </c>
      <c r="AA14" s="2">
        <v>0</v>
      </c>
      <c r="AB14" s="2">
        <v>2</v>
      </c>
      <c r="AC14" s="2">
        <v>1</v>
      </c>
      <c r="AD14" s="2">
        <v>0</v>
      </c>
    </row>
    <row r="15" spans="1:30" x14ac:dyDescent="0.25">
      <c r="A15" s="2" t="s">
        <v>100</v>
      </c>
      <c r="B15">
        <v>1240662</v>
      </c>
      <c r="C15" s="1">
        <v>8806088010380</v>
      </c>
      <c r="D15" t="s">
        <v>12</v>
      </c>
      <c r="E15" s="2">
        <v>199.2</v>
      </c>
      <c r="F15" s="2">
        <v>249</v>
      </c>
      <c r="G15" s="4">
        <f t="shared" si="0"/>
        <v>15</v>
      </c>
      <c r="H15" s="2">
        <v>0</v>
      </c>
      <c r="I15" s="2">
        <v>3</v>
      </c>
      <c r="J15" s="2">
        <v>1</v>
      </c>
      <c r="K15" s="2">
        <v>0</v>
      </c>
      <c r="L15" s="2">
        <v>1</v>
      </c>
      <c r="M15" s="2">
        <v>1</v>
      </c>
      <c r="N15" s="2">
        <v>0</v>
      </c>
      <c r="O15" s="2">
        <v>0</v>
      </c>
      <c r="P15" s="2">
        <v>0</v>
      </c>
      <c r="Q15" s="2">
        <v>6</v>
      </c>
      <c r="R15" s="2">
        <v>0</v>
      </c>
      <c r="S15" s="2">
        <v>0</v>
      </c>
      <c r="T15" s="2">
        <v>3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25">
      <c r="A16" s="2" t="s">
        <v>100</v>
      </c>
      <c r="B16">
        <v>1189397</v>
      </c>
      <c r="C16" s="1">
        <v>8806086499057</v>
      </c>
      <c r="D16" t="s">
        <v>20</v>
      </c>
      <c r="E16" s="2">
        <v>79</v>
      </c>
      <c r="F16" s="2">
        <v>79</v>
      </c>
      <c r="G16" s="4">
        <f t="shared" ref="G16:G41" si="1">SUM(H16:AD16)</f>
        <v>40</v>
      </c>
      <c r="H16" s="2">
        <v>1</v>
      </c>
      <c r="I16" s="2">
        <v>7</v>
      </c>
      <c r="J16" s="2">
        <v>4</v>
      </c>
      <c r="K16" s="2">
        <v>0</v>
      </c>
      <c r="L16" s="2">
        <v>8</v>
      </c>
      <c r="M16" s="2">
        <v>1</v>
      </c>
      <c r="N16" s="2">
        <v>4</v>
      </c>
      <c r="O16" s="2">
        <v>3</v>
      </c>
      <c r="P16" s="2">
        <v>0</v>
      </c>
      <c r="Q16" s="2">
        <v>7</v>
      </c>
      <c r="R16" s="2">
        <v>0</v>
      </c>
      <c r="S16" s="2">
        <v>0</v>
      </c>
      <c r="T16" s="2">
        <v>2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2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25">
      <c r="A17" s="2" t="s">
        <v>100</v>
      </c>
      <c r="B17">
        <v>1240663</v>
      </c>
      <c r="C17" s="1">
        <v>8806088010359</v>
      </c>
      <c r="D17" t="s">
        <v>13</v>
      </c>
      <c r="E17" s="2">
        <v>199.2</v>
      </c>
      <c r="F17" s="2">
        <v>249</v>
      </c>
      <c r="G17" s="4">
        <f t="shared" si="1"/>
        <v>12</v>
      </c>
      <c r="H17" s="2">
        <v>0</v>
      </c>
      <c r="I17" s="2">
        <v>2</v>
      </c>
      <c r="J17" s="2">
        <v>1</v>
      </c>
      <c r="K17" s="2">
        <v>0</v>
      </c>
      <c r="L17" s="2">
        <v>0</v>
      </c>
      <c r="M17" s="2">
        <v>1</v>
      </c>
      <c r="N17" s="2">
        <v>0</v>
      </c>
      <c r="O17" s="2">
        <v>0</v>
      </c>
      <c r="P17" s="2">
        <v>0</v>
      </c>
      <c r="Q17" s="2">
        <v>6</v>
      </c>
      <c r="R17" s="2">
        <v>0</v>
      </c>
      <c r="S17" s="2">
        <v>0</v>
      </c>
      <c r="T17" s="2">
        <v>2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25">
      <c r="A18" s="2" t="s">
        <v>100</v>
      </c>
      <c r="B18">
        <v>1259702</v>
      </c>
      <c r="C18" s="1">
        <v>6291106519273</v>
      </c>
      <c r="D18" t="s">
        <v>17</v>
      </c>
      <c r="E18" s="2">
        <v>346</v>
      </c>
      <c r="F18" s="2">
        <v>349</v>
      </c>
      <c r="G18" s="4">
        <f t="shared" si="1"/>
        <v>8</v>
      </c>
      <c r="H18" s="2">
        <v>0</v>
      </c>
      <c r="I18" s="2">
        <v>0</v>
      </c>
      <c r="J18" s="2">
        <v>3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2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</row>
    <row r="19" spans="1:30" x14ac:dyDescent="0.25">
      <c r="A19" s="2" t="s">
        <v>100</v>
      </c>
      <c r="B19">
        <v>1212651</v>
      </c>
      <c r="C19" s="1">
        <v>8806086702850</v>
      </c>
      <c r="D19" t="s">
        <v>35</v>
      </c>
      <c r="E19" s="2">
        <v>159.19999999999999</v>
      </c>
      <c r="F19" s="2">
        <v>199</v>
      </c>
      <c r="G19" s="4">
        <f t="shared" si="1"/>
        <v>13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0</v>
      </c>
      <c r="O19" s="2">
        <v>0</v>
      </c>
      <c r="P19" s="2">
        <v>0</v>
      </c>
      <c r="Q19" s="2">
        <v>4</v>
      </c>
      <c r="R19" s="2">
        <v>0</v>
      </c>
      <c r="S19" s="2">
        <v>3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1</v>
      </c>
      <c r="AA19" s="2">
        <v>3</v>
      </c>
      <c r="AB19" s="2">
        <v>0</v>
      </c>
      <c r="AC19" s="2">
        <v>0</v>
      </c>
      <c r="AD19" s="2">
        <v>0</v>
      </c>
    </row>
    <row r="20" spans="1:30" x14ac:dyDescent="0.25">
      <c r="A20" s="2" t="s">
        <v>100</v>
      </c>
      <c r="B20">
        <v>1266399</v>
      </c>
      <c r="C20" s="1">
        <v>8806088351780</v>
      </c>
      <c r="D20" t="s">
        <v>87</v>
      </c>
      <c r="E20" s="2">
        <v>183.2</v>
      </c>
      <c r="F20" s="2">
        <v>229</v>
      </c>
      <c r="G20" s="4">
        <f t="shared" si="1"/>
        <v>11</v>
      </c>
      <c r="H20" s="2">
        <v>0</v>
      </c>
      <c r="I20" s="2">
        <v>0</v>
      </c>
      <c r="J20" s="2">
        <v>3</v>
      </c>
      <c r="K20" s="2">
        <v>0</v>
      </c>
      <c r="L20" s="2">
        <v>1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2">
        <v>1</v>
      </c>
      <c r="S20" s="2">
        <v>0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2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25">
      <c r="A21" s="2" t="s">
        <v>100</v>
      </c>
      <c r="B21">
        <v>1266385</v>
      </c>
      <c r="C21" s="1">
        <v>8806088348445</v>
      </c>
      <c r="D21" t="s">
        <v>75</v>
      </c>
      <c r="E21" s="2">
        <v>159.19999999999999</v>
      </c>
      <c r="F21" s="2">
        <v>199</v>
      </c>
      <c r="G21" s="4">
        <f t="shared" si="1"/>
        <v>12</v>
      </c>
      <c r="H21" s="2">
        <v>1</v>
      </c>
      <c r="I21" s="2">
        <v>1</v>
      </c>
      <c r="J21" s="2">
        <v>1</v>
      </c>
      <c r="K21" s="2">
        <v>0</v>
      </c>
      <c r="L21" s="2">
        <v>1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2</v>
      </c>
      <c r="T21" s="2">
        <v>2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3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25">
      <c r="A22" s="2" t="s">
        <v>100</v>
      </c>
      <c r="B22">
        <v>1266386</v>
      </c>
      <c r="C22" s="1">
        <v>8806088348308</v>
      </c>
      <c r="D22" t="s">
        <v>76</v>
      </c>
      <c r="E22" s="2">
        <v>79.2</v>
      </c>
      <c r="F22" s="2">
        <v>99</v>
      </c>
      <c r="G22" s="4">
        <f t="shared" si="1"/>
        <v>24</v>
      </c>
      <c r="H22" s="2">
        <v>0</v>
      </c>
      <c r="I22" s="2">
        <v>4</v>
      </c>
      <c r="J22" s="2">
        <v>1</v>
      </c>
      <c r="K22" s="2">
        <v>0</v>
      </c>
      <c r="L22" s="2">
        <v>3</v>
      </c>
      <c r="M22" s="2">
        <v>0</v>
      </c>
      <c r="N22" s="2">
        <v>0</v>
      </c>
      <c r="O22" s="2">
        <v>0</v>
      </c>
      <c r="P22" s="2">
        <v>1</v>
      </c>
      <c r="Q22" s="2">
        <v>5</v>
      </c>
      <c r="R22" s="2">
        <v>0</v>
      </c>
      <c r="S22" s="2">
        <v>2</v>
      </c>
      <c r="T22" s="2">
        <v>3</v>
      </c>
      <c r="U22" s="2">
        <v>1</v>
      </c>
      <c r="V22" s="2">
        <v>0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3</v>
      </c>
      <c r="AC22" s="2">
        <v>0</v>
      </c>
      <c r="AD22" s="2">
        <v>0</v>
      </c>
    </row>
    <row r="23" spans="1:30" x14ac:dyDescent="0.25">
      <c r="A23" s="2" t="s">
        <v>100</v>
      </c>
      <c r="B23">
        <v>1265406</v>
      </c>
      <c r="C23" s="1">
        <v>8806088132099</v>
      </c>
      <c r="D23" t="s">
        <v>62</v>
      </c>
      <c r="E23" s="2">
        <v>135</v>
      </c>
      <c r="F23" s="2">
        <v>169</v>
      </c>
      <c r="G23" s="4">
        <f t="shared" si="1"/>
        <v>13</v>
      </c>
      <c r="H23" s="2">
        <v>0</v>
      </c>
      <c r="I23" s="2">
        <v>1</v>
      </c>
      <c r="J23" s="2">
        <v>1</v>
      </c>
      <c r="K23" s="2">
        <v>0</v>
      </c>
      <c r="L23" s="2">
        <v>3</v>
      </c>
      <c r="M23" s="2">
        <v>0</v>
      </c>
      <c r="N23" s="2">
        <v>0</v>
      </c>
      <c r="O23" s="2">
        <v>1</v>
      </c>
      <c r="P23" s="2">
        <v>1</v>
      </c>
      <c r="Q23" s="2">
        <v>2</v>
      </c>
      <c r="R23" s="2">
        <v>0</v>
      </c>
      <c r="S23" s="2">
        <v>0</v>
      </c>
      <c r="T23" s="2">
        <v>2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1</v>
      </c>
      <c r="AB23" s="2">
        <v>0</v>
      </c>
      <c r="AC23" s="2">
        <v>1</v>
      </c>
      <c r="AD23" s="2">
        <v>0</v>
      </c>
    </row>
    <row r="24" spans="1:30" x14ac:dyDescent="0.25">
      <c r="A24" s="2" t="s">
        <v>100</v>
      </c>
      <c r="B24">
        <v>1212649</v>
      </c>
      <c r="C24" s="1">
        <v>8806086702799</v>
      </c>
      <c r="D24" t="s">
        <v>34</v>
      </c>
      <c r="E24" s="2">
        <v>159.19999999999999</v>
      </c>
      <c r="F24" s="2">
        <v>199</v>
      </c>
      <c r="G24" s="4">
        <f t="shared" si="1"/>
        <v>11</v>
      </c>
      <c r="H24" s="2">
        <v>0</v>
      </c>
      <c r="I24" s="2">
        <v>1</v>
      </c>
      <c r="J24" s="2">
        <v>3</v>
      </c>
      <c r="K24" s="2">
        <v>0</v>
      </c>
      <c r="L24" s="2">
        <v>1</v>
      </c>
      <c r="M24" s="2">
        <v>0</v>
      </c>
      <c r="N24" s="2">
        <v>1</v>
      </c>
      <c r="O24" s="2">
        <v>1</v>
      </c>
      <c r="P24" s="2">
        <v>0</v>
      </c>
      <c r="Q24" s="2">
        <v>1</v>
      </c>
      <c r="R24" s="2">
        <v>0</v>
      </c>
      <c r="S24" s="2">
        <v>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</row>
    <row r="25" spans="1:30" x14ac:dyDescent="0.25">
      <c r="A25" s="2" t="s">
        <v>100</v>
      </c>
      <c r="B25">
        <v>1238011</v>
      </c>
      <c r="C25" s="1">
        <v>8806088015750</v>
      </c>
      <c r="D25" t="s">
        <v>38</v>
      </c>
      <c r="E25" s="2">
        <v>159.19999999999999</v>
      </c>
      <c r="F25" s="2">
        <v>199</v>
      </c>
      <c r="G25" s="4">
        <f t="shared" si="1"/>
        <v>10</v>
      </c>
      <c r="H25" s="2">
        <v>0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1</v>
      </c>
      <c r="Q25" s="2">
        <v>0</v>
      </c>
      <c r="R25" s="2">
        <v>1</v>
      </c>
      <c r="S25" s="2">
        <v>2</v>
      </c>
      <c r="T25" s="2">
        <v>0</v>
      </c>
      <c r="U25" s="2">
        <v>0</v>
      </c>
      <c r="V25" s="2">
        <v>1</v>
      </c>
      <c r="W25" s="2">
        <v>0</v>
      </c>
      <c r="X25" s="2">
        <v>2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</row>
    <row r="26" spans="1:30" x14ac:dyDescent="0.25">
      <c r="A26" s="2" t="s">
        <v>100</v>
      </c>
      <c r="B26">
        <v>1212639</v>
      </c>
      <c r="C26" s="1">
        <v>8806086709101</v>
      </c>
      <c r="D26" t="s">
        <v>29</v>
      </c>
      <c r="E26" s="2">
        <v>159.19999999999999</v>
      </c>
      <c r="F26" s="2">
        <v>199</v>
      </c>
      <c r="G26" s="4">
        <f t="shared" si="1"/>
        <v>10</v>
      </c>
      <c r="H26" s="2">
        <v>1</v>
      </c>
      <c r="I26" s="2">
        <v>0</v>
      </c>
      <c r="J26" s="2">
        <v>1</v>
      </c>
      <c r="K26" s="2">
        <v>2</v>
      </c>
      <c r="L26" s="2">
        <v>0</v>
      </c>
      <c r="M26" s="2">
        <v>1</v>
      </c>
      <c r="N26" s="2">
        <v>1</v>
      </c>
      <c r="O26" s="2">
        <v>1</v>
      </c>
      <c r="P26" s="2">
        <v>0</v>
      </c>
      <c r="Q26" s="2">
        <v>2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25">
      <c r="A27" s="2" t="s">
        <v>100</v>
      </c>
      <c r="B27">
        <v>1189401</v>
      </c>
      <c r="C27" s="1">
        <v>8806086403856</v>
      </c>
      <c r="D27" t="s">
        <v>21</v>
      </c>
      <c r="E27" s="2">
        <v>79</v>
      </c>
      <c r="F27" s="2">
        <v>79</v>
      </c>
      <c r="G27" s="4">
        <f t="shared" si="1"/>
        <v>24</v>
      </c>
      <c r="H27" s="2">
        <v>2</v>
      </c>
      <c r="I27" s="2">
        <v>3</v>
      </c>
      <c r="J27" s="2">
        <v>3</v>
      </c>
      <c r="K27" s="2">
        <v>0</v>
      </c>
      <c r="L27" s="2">
        <v>3</v>
      </c>
      <c r="M27" s="2">
        <v>0</v>
      </c>
      <c r="N27" s="2">
        <v>0</v>
      </c>
      <c r="O27" s="2">
        <v>0</v>
      </c>
      <c r="P27" s="2">
        <v>0</v>
      </c>
      <c r="Q27" s="2">
        <v>4</v>
      </c>
      <c r="R27" s="2">
        <v>0</v>
      </c>
      <c r="S27" s="2">
        <v>2</v>
      </c>
      <c r="T27" s="2">
        <v>1</v>
      </c>
      <c r="U27" s="2">
        <v>1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2</v>
      </c>
      <c r="AC27" s="2">
        <v>1</v>
      </c>
      <c r="AD27" s="2">
        <v>1</v>
      </c>
    </row>
    <row r="28" spans="1:30" x14ac:dyDescent="0.25">
      <c r="A28" s="2" t="s">
        <v>100</v>
      </c>
      <c r="B28">
        <v>1266387</v>
      </c>
      <c r="C28" s="1">
        <v>8806088348957</v>
      </c>
      <c r="D28" t="s">
        <v>77</v>
      </c>
      <c r="E28" s="2">
        <v>79.2</v>
      </c>
      <c r="F28" s="2">
        <v>99</v>
      </c>
      <c r="G28" s="4">
        <f t="shared" si="1"/>
        <v>19</v>
      </c>
      <c r="H28" s="2">
        <v>0</v>
      </c>
      <c r="I28" s="2">
        <v>2</v>
      </c>
      <c r="J28" s="2">
        <v>2</v>
      </c>
      <c r="K28" s="2">
        <v>0</v>
      </c>
      <c r="L28" s="2">
        <v>2</v>
      </c>
      <c r="M28" s="2">
        <v>0</v>
      </c>
      <c r="N28" s="2">
        <v>0</v>
      </c>
      <c r="O28" s="2">
        <v>0</v>
      </c>
      <c r="P28" s="2">
        <v>4</v>
      </c>
      <c r="Q28" s="2">
        <v>3</v>
      </c>
      <c r="R28" s="2">
        <v>0</v>
      </c>
      <c r="S28" s="2">
        <v>0</v>
      </c>
      <c r="T28" s="2">
        <v>2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0</v>
      </c>
      <c r="AD28" s="2">
        <v>0</v>
      </c>
    </row>
    <row r="29" spans="1:30" x14ac:dyDescent="0.25">
      <c r="A29" s="2" t="s">
        <v>100</v>
      </c>
      <c r="B29">
        <v>1266398</v>
      </c>
      <c r="C29" s="1">
        <v>8806088351742</v>
      </c>
      <c r="D29" t="s">
        <v>86</v>
      </c>
      <c r="E29" s="2">
        <v>183.2</v>
      </c>
      <c r="F29" s="2">
        <v>229</v>
      </c>
      <c r="G29" s="4">
        <f t="shared" si="1"/>
        <v>8</v>
      </c>
      <c r="H29" s="2">
        <v>1</v>
      </c>
      <c r="I29" s="2">
        <v>0</v>
      </c>
      <c r="J29" s="2">
        <v>0</v>
      </c>
      <c r="K29" s="2">
        <v>0</v>
      </c>
      <c r="L29" s="2">
        <v>2</v>
      </c>
      <c r="M29" s="2">
        <v>0</v>
      </c>
      <c r="N29" s="2">
        <v>0</v>
      </c>
      <c r="O29" s="2">
        <v>0</v>
      </c>
      <c r="P29" s="2">
        <v>0</v>
      </c>
      <c r="Q29" s="2">
        <v>3</v>
      </c>
      <c r="R29" s="2">
        <v>0</v>
      </c>
      <c r="S29" s="2">
        <v>1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25">
      <c r="A30" s="2" t="s">
        <v>100</v>
      </c>
      <c r="B30">
        <v>1238026</v>
      </c>
      <c r="C30" s="1">
        <v>8806088017396</v>
      </c>
      <c r="D30" t="s">
        <v>47</v>
      </c>
      <c r="E30" s="2">
        <v>159.19999999999999</v>
      </c>
      <c r="F30" s="2">
        <v>199</v>
      </c>
      <c r="G30" s="4">
        <f t="shared" si="1"/>
        <v>9</v>
      </c>
      <c r="H30" s="2">
        <v>0</v>
      </c>
      <c r="I30" s="2">
        <v>3</v>
      </c>
      <c r="J30" s="2">
        <v>0</v>
      </c>
      <c r="K30" s="2">
        <v>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  <c r="AD30" s="2">
        <v>0</v>
      </c>
    </row>
    <row r="31" spans="1:30" x14ac:dyDescent="0.25">
      <c r="A31" s="2" t="s">
        <v>100</v>
      </c>
      <c r="B31">
        <v>1266388</v>
      </c>
      <c r="C31" s="1">
        <v>8806088348315</v>
      </c>
      <c r="D31" t="s">
        <v>78</v>
      </c>
      <c r="E31" s="2">
        <v>79.2</v>
      </c>
      <c r="F31" s="2">
        <v>99</v>
      </c>
      <c r="G31" s="4">
        <f t="shared" si="1"/>
        <v>18</v>
      </c>
      <c r="H31" s="2">
        <v>0</v>
      </c>
      <c r="I31" s="2">
        <v>2</v>
      </c>
      <c r="J31" s="2">
        <v>4</v>
      </c>
      <c r="K31" s="2">
        <v>0</v>
      </c>
      <c r="L31" s="2">
        <v>2</v>
      </c>
      <c r="M31" s="2">
        <v>1</v>
      </c>
      <c r="N31" s="2">
        <v>0</v>
      </c>
      <c r="O31" s="2">
        <v>0</v>
      </c>
      <c r="P31" s="2">
        <v>0</v>
      </c>
      <c r="Q31" s="2">
        <v>3</v>
      </c>
      <c r="R31" s="2">
        <v>0</v>
      </c>
      <c r="S31" s="2">
        <v>4</v>
      </c>
      <c r="T31" s="2">
        <v>2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25">
      <c r="A32" s="2" t="s">
        <v>100</v>
      </c>
      <c r="B32">
        <v>1259704</v>
      </c>
      <c r="C32" s="1">
        <v>6291106519259</v>
      </c>
      <c r="D32" t="s">
        <v>19</v>
      </c>
      <c r="E32" s="2">
        <v>346</v>
      </c>
      <c r="F32" s="2">
        <v>349</v>
      </c>
      <c r="G32" s="4">
        <f t="shared" si="1"/>
        <v>5</v>
      </c>
      <c r="H32" s="2">
        <v>0</v>
      </c>
      <c r="I32" s="2">
        <v>0</v>
      </c>
      <c r="J32" s="2">
        <v>1</v>
      </c>
      <c r="K32" s="2">
        <v>0</v>
      </c>
      <c r="L32" s="2">
        <v>2</v>
      </c>
      <c r="M32" s="2">
        <v>0</v>
      </c>
      <c r="N32" s="2">
        <v>0</v>
      </c>
      <c r="O32" s="2">
        <v>0</v>
      </c>
      <c r="P32" s="2">
        <v>0</v>
      </c>
      <c r="Q32" s="2">
        <v>-1</v>
      </c>
      <c r="R32" s="2">
        <v>0</v>
      </c>
      <c r="S32" s="2">
        <v>1</v>
      </c>
      <c r="T32" s="2">
        <v>0</v>
      </c>
      <c r="U32" s="2">
        <v>1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</row>
    <row r="33" spans="1:30" x14ac:dyDescent="0.25">
      <c r="A33" s="2" t="s">
        <v>100</v>
      </c>
      <c r="B33">
        <v>1238027</v>
      </c>
      <c r="C33" s="1">
        <v>8806088017402</v>
      </c>
      <c r="D33" t="s">
        <v>48</v>
      </c>
      <c r="E33" s="2">
        <v>159.19999999999999</v>
      </c>
      <c r="F33" s="2">
        <v>199</v>
      </c>
      <c r="G33" s="4">
        <f t="shared" si="1"/>
        <v>8</v>
      </c>
      <c r="H33" s="2">
        <v>0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1</v>
      </c>
      <c r="R33" s="2">
        <v>0</v>
      </c>
      <c r="S33" s="2">
        <v>0</v>
      </c>
      <c r="T33" s="2">
        <v>4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25">
      <c r="A34" s="2" t="s">
        <v>100</v>
      </c>
      <c r="B34">
        <v>1166829</v>
      </c>
      <c r="C34" s="1">
        <v>8806086219778</v>
      </c>
      <c r="D34" t="s">
        <v>7</v>
      </c>
      <c r="E34" s="2">
        <v>95.2</v>
      </c>
      <c r="F34" s="2">
        <v>119</v>
      </c>
      <c r="G34" s="4">
        <f t="shared" si="1"/>
        <v>13</v>
      </c>
      <c r="H34" s="2">
        <v>0</v>
      </c>
      <c r="I34" s="2">
        <v>4</v>
      </c>
      <c r="J34" s="2">
        <v>1</v>
      </c>
      <c r="K34" s="2">
        <v>0</v>
      </c>
      <c r="L34" s="2">
        <v>2</v>
      </c>
      <c r="M34" s="2">
        <v>0</v>
      </c>
      <c r="N34" s="2">
        <v>0</v>
      </c>
      <c r="O34" s="2">
        <v>3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1</v>
      </c>
      <c r="AB34" s="2">
        <v>0</v>
      </c>
      <c r="AC34" s="2">
        <v>0</v>
      </c>
      <c r="AD34" s="2">
        <v>0</v>
      </c>
    </row>
    <row r="35" spans="1:30" x14ac:dyDescent="0.25">
      <c r="A35" s="2" t="s">
        <v>100</v>
      </c>
      <c r="B35">
        <v>1245112</v>
      </c>
      <c r="C35" s="1">
        <v>6291106518290</v>
      </c>
      <c r="D35" t="s">
        <v>54</v>
      </c>
      <c r="E35" s="2">
        <v>249</v>
      </c>
      <c r="F35" s="2">
        <v>249</v>
      </c>
      <c r="G35" s="4">
        <f t="shared" si="1"/>
        <v>6</v>
      </c>
      <c r="H35" s="2">
        <v>0</v>
      </c>
      <c r="I35" s="2">
        <v>3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2</v>
      </c>
      <c r="AC35" s="2">
        <v>0</v>
      </c>
      <c r="AD35" s="2">
        <v>0</v>
      </c>
    </row>
    <row r="36" spans="1:30" x14ac:dyDescent="0.25">
      <c r="A36" s="2" t="s">
        <v>100</v>
      </c>
      <c r="B36">
        <v>1259703</v>
      </c>
      <c r="C36" s="1">
        <v>6291106519235</v>
      </c>
      <c r="D36" t="s">
        <v>18</v>
      </c>
      <c r="E36" s="2">
        <v>346</v>
      </c>
      <c r="F36" s="2">
        <v>349</v>
      </c>
      <c r="G36" s="4">
        <f t="shared" si="1"/>
        <v>4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2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</row>
    <row r="37" spans="1:30" x14ac:dyDescent="0.25">
      <c r="A37" s="2" t="s">
        <v>100</v>
      </c>
      <c r="B37">
        <v>1238012</v>
      </c>
      <c r="C37" s="1">
        <v>8806088015170</v>
      </c>
      <c r="D37" t="s">
        <v>39</v>
      </c>
      <c r="E37" s="2">
        <v>159.19999999999999</v>
      </c>
      <c r="F37" s="2">
        <v>199</v>
      </c>
      <c r="G37" s="4">
        <f t="shared" si="1"/>
        <v>7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2</v>
      </c>
      <c r="AD37" s="2">
        <v>0</v>
      </c>
    </row>
    <row r="38" spans="1:30" x14ac:dyDescent="0.25">
      <c r="A38" s="2" t="s">
        <v>100</v>
      </c>
      <c r="B38">
        <v>1212636</v>
      </c>
      <c r="C38" s="1">
        <v>8806086703031</v>
      </c>
      <c r="D38" t="s">
        <v>27</v>
      </c>
      <c r="E38" s="2">
        <v>159.19999999999999</v>
      </c>
      <c r="F38" s="2">
        <v>199</v>
      </c>
      <c r="G38" s="4">
        <f t="shared" si="1"/>
        <v>7</v>
      </c>
      <c r="H38" s="2">
        <v>0</v>
      </c>
      <c r="I38" s="2">
        <v>0</v>
      </c>
      <c r="J38" s="2">
        <v>2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1</v>
      </c>
      <c r="Q38" s="2">
        <v>2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25">
      <c r="A39" s="2" t="s">
        <v>100</v>
      </c>
      <c r="B39">
        <v>1265393</v>
      </c>
      <c r="C39" s="1">
        <v>8806088196893</v>
      </c>
      <c r="D39" t="s">
        <v>55</v>
      </c>
      <c r="E39" s="2">
        <v>39</v>
      </c>
      <c r="F39" s="2">
        <v>49</v>
      </c>
      <c r="G39" s="4">
        <f t="shared" si="1"/>
        <v>27</v>
      </c>
      <c r="H39" s="2">
        <v>0</v>
      </c>
      <c r="I39" s="2">
        <v>1</v>
      </c>
      <c r="J39" s="2">
        <v>0</v>
      </c>
      <c r="K39" s="2">
        <v>1</v>
      </c>
      <c r="L39" s="2">
        <v>2</v>
      </c>
      <c r="M39" s="2">
        <v>0</v>
      </c>
      <c r="N39" s="2">
        <v>1</v>
      </c>
      <c r="O39" s="2">
        <v>0</v>
      </c>
      <c r="P39" s="2">
        <v>2</v>
      </c>
      <c r="Q39" s="2">
        <v>3</v>
      </c>
      <c r="R39" s="2">
        <v>0</v>
      </c>
      <c r="S39" s="2">
        <v>1</v>
      </c>
      <c r="T39" s="2">
        <v>11</v>
      </c>
      <c r="U39" s="2">
        <v>3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1</v>
      </c>
      <c r="AC39" s="2">
        <v>0</v>
      </c>
      <c r="AD39" s="2">
        <v>0</v>
      </c>
    </row>
    <row r="40" spans="1:30" x14ac:dyDescent="0.25">
      <c r="A40" s="2" t="s">
        <v>100</v>
      </c>
      <c r="B40">
        <v>1238014</v>
      </c>
      <c r="C40" s="1">
        <v>8806088015217</v>
      </c>
      <c r="D40" t="s">
        <v>41</v>
      </c>
      <c r="E40" s="2">
        <v>95.2</v>
      </c>
      <c r="F40" s="2">
        <v>119</v>
      </c>
      <c r="G40" s="4">
        <f t="shared" si="1"/>
        <v>11</v>
      </c>
      <c r="H40" s="2">
        <v>0</v>
      </c>
      <c r="I40" s="2">
        <v>3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2</v>
      </c>
      <c r="R40" s="2">
        <v>0</v>
      </c>
      <c r="S40" s="2">
        <v>0</v>
      </c>
      <c r="T40" s="2">
        <v>1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2</v>
      </c>
      <c r="AC40" s="2">
        <v>2</v>
      </c>
      <c r="AD40" s="2">
        <v>0</v>
      </c>
    </row>
    <row r="41" spans="1:30" x14ac:dyDescent="0.25">
      <c r="A41" s="2" t="s">
        <v>100</v>
      </c>
      <c r="B41">
        <v>1265415</v>
      </c>
      <c r="C41" s="1">
        <v>8806088132181</v>
      </c>
      <c r="D41" t="s">
        <v>69</v>
      </c>
      <c r="E41" s="2">
        <v>63</v>
      </c>
      <c r="F41" s="2">
        <v>79</v>
      </c>
      <c r="G41" s="4">
        <f t="shared" si="1"/>
        <v>16</v>
      </c>
      <c r="H41" s="2">
        <v>0</v>
      </c>
      <c r="I41" s="2">
        <v>0</v>
      </c>
      <c r="J41" s="2">
        <v>1</v>
      </c>
      <c r="K41" s="2">
        <v>0</v>
      </c>
      <c r="L41" s="2">
        <v>1</v>
      </c>
      <c r="M41" s="2">
        <v>2</v>
      </c>
      <c r="N41" s="2">
        <v>0</v>
      </c>
      <c r="O41" s="2">
        <v>4</v>
      </c>
      <c r="P41" s="2">
        <v>1</v>
      </c>
      <c r="Q41" s="2">
        <v>3</v>
      </c>
      <c r="R41" s="2">
        <v>1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1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25">
      <c r="A42" s="2" t="s">
        <v>100</v>
      </c>
      <c r="B42">
        <v>1238010</v>
      </c>
      <c r="C42" s="1">
        <v>8806088015187</v>
      </c>
      <c r="D42" t="s">
        <v>37</v>
      </c>
      <c r="E42" s="2">
        <v>159.19999999999999</v>
      </c>
      <c r="F42" s="2">
        <v>199</v>
      </c>
      <c r="G42" s="4">
        <f t="shared" ref="G42:G70" si="2">SUM(H42:AD42)</f>
        <v>6</v>
      </c>
      <c r="H42" s="2">
        <v>0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0</v>
      </c>
      <c r="T42" s="2">
        <v>0</v>
      </c>
      <c r="U42" s="2">
        <v>1</v>
      </c>
      <c r="V42" s="2">
        <v>0</v>
      </c>
      <c r="W42" s="2">
        <v>0</v>
      </c>
      <c r="X42" s="2">
        <v>1</v>
      </c>
      <c r="Y42" s="2">
        <v>1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</row>
    <row r="43" spans="1:30" x14ac:dyDescent="0.25">
      <c r="A43" s="2" t="s">
        <v>100</v>
      </c>
      <c r="B43">
        <v>1190174</v>
      </c>
      <c r="C43" s="1">
        <v>6291106512205</v>
      </c>
      <c r="D43" t="s">
        <v>8</v>
      </c>
      <c r="E43" s="2">
        <v>134</v>
      </c>
      <c r="F43" s="2">
        <v>149</v>
      </c>
      <c r="G43" s="4">
        <f t="shared" si="2"/>
        <v>8</v>
      </c>
      <c r="H43" s="2">
        <v>0</v>
      </c>
      <c r="I43" s="2">
        <v>0</v>
      </c>
      <c r="J43" s="2">
        <v>1</v>
      </c>
      <c r="K43" s="2">
        <v>1</v>
      </c>
      <c r="L43" s="2">
        <v>0</v>
      </c>
      <c r="M43" s="2">
        <v>0</v>
      </c>
      <c r="N43" s="2">
        <v>0</v>
      </c>
      <c r="O43" s="2">
        <v>2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1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</row>
    <row r="44" spans="1:30" x14ac:dyDescent="0.25">
      <c r="A44" s="2" t="s">
        <v>100</v>
      </c>
      <c r="B44">
        <v>1238015</v>
      </c>
      <c r="C44" s="1">
        <v>8806088015224</v>
      </c>
      <c r="D44" t="s">
        <v>42</v>
      </c>
      <c r="E44" s="2">
        <v>95.2</v>
      </c>
      <c r="F44" s="2">
        <v>119</v>
      </c>
      <c r="G44" s="4">
        <f t="shared" si="2"/>
        <v>9</v>
      </c>
      <c r="H44" s="2">
        <v>0</v>
      </c>
      <c r="I44" s="2">
        <v>0</v>
      </c>
      <c r="J44" s="2">
        <v>1</v>
      </c>
      <c r="K44" s="2">
        <v>0</v>
      </c>
      <c r="L44" s="2">
        <v>2</v>
      </c>
      <c r="M44" s="2">
        <v>0</v>
      </c>
      <c r="N44" s="2">
        <v>0</v>
      </c>
      <c r="O44" s="2">
        <v>0</v>
      </c>
      <c r="P44" s="2">
        <v>0</v>
      </c>
      <c r="Q44" s="2">
        <v>2</v>
      </c>
      <c r="R44" s="2">
        <v>1</v>
      </c>
      <c r="S44" s="2">
        <v>0</v>
      </c>
      <c r="T44" s="2">
        <v>1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1</v>
      </c>
      <c r="AD44" s="2">
        <v>0</v>
      </c>
    </row>
    <row r="45" spans="1:30" x14ac:dyDescent="0.25">
      <c r="A45" s="2" t="s">
        <v>100</v>
      </c>
      <c r="B45">
        <v>1204510</v>
      </c>
      <c r="C45" s="1">
        <v>8806086441131</v>
      </c>
      <c r="D45" t="s">
        <v>92</v>
      </c>
      <c r="E45" s="2">
        <v>135</v>
      </c>
      <c r="F45" s="2">
        <v>169</v>
      </c>
      <c r="G45" s="4">
        <f t="shared" si="2"/>
        <v>6</v>
      </c>
      <c r="H45" s="2">
        <v>0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1</v>
      </c>
      <c r="AB45" s="2">
        <v>0</v>
      </c>
      <c r="AC45" s="2">
        <v>0</v>
      </c>
      <c r="AD45" s="2">
        <v>0</v>
      </c>
    </row>
    <row r="46" spans="1:30" x14ac:dyDescent="0.25">
      <c r="A46" s="2" t="s">
        <v>100</v>
      </c>
      <c r="B46">
        <v>1265405</v>
      </c>
      <c r="C46" s="1">
        <v>8806088132082</v>
      </c>
      <c r="D46" t="s">
        <v>61</v>
      </c>
      <c r="E46" s="2">
        <v>135</v>
      </c>
      <c r="F46" s="2">
        <v>169</v>
      </c>
      <c r="G46" s="4">
        <f t="shared" si="2"/>
        <v>6</v>
      </c>
      <c r="H46" s="2">
        <v>0</v>
      </c>
      <c r="I46" s="2">
        <v>3</v>
      </c>
      <c r="J46" s="2">
        <v>1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25">
      <c r="A47" s="2" t="s">
        <v>100</v>
      </c>
      <c r="B47">
        <v>1259699</v>
      </c>
      <c r="C47" s="1">
        <v>6291106516333</v>
      </c>
      <c r="D47" t="s">
        <v>14</v>
      </c>
      <c r="E47" s="2">
        <v>247</v>
      </c>
      <c r="F47" s="2">
        <v>249</v>
      </c>
      <c r="G47" s="4">
        <f t="shared" si="2"/>
        <v>4</v>
      </c>
      <c r="H47" s="2">
        <v>1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</v>
      </c>
      <c r="AA47" s="2">
        <v>0</v>
      </c>
      <c r="AB47" s="2">
        <v>0</v>
      </c>
      <c r="AC47" s="2">
        <v>1</v>
      </c>
      <c r="AD47" s="2">
        <v>0</v>
      </c>
    </row>
    <row r="48" spans="1:30" x14ac:dyDescent="0.25">
      <c r="A48" s="2" t="s">
        <v>100</v>
      </c>
      <c r="B48">
        <v>1259700</v>
      </c>
      <c r="C48" s="1">
        <v>6291106519242</v>
      </c>
      <c r="D48" t="s">
        <v>15</v>
      </c>
      <c r="E48" s="2">
        <v>247</v>
      </c>
      <c r="F48" s="2">
        <v>249</v>
      </c>
      <c r="G48" s="4">
        <f t="shared" si="2"/>
        <v>4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25">
      <c r="A49" s="2" t="s">
        <v>100</v>
      </c>
      <c r="B49">
        <v>1212648</v>
      </c>
      <c r="C49" s="1">
        <v>8806086702706</v>
      </c>
      <c r="D49" t="s">
        <v>33</v>
      </c>
      <c r="E49" s="2">
        <v>159.19999999999999</v>
      </c>
      <c r="F49" s="2">
        <v>199</v>
      </c>
      <c r="G49" s="4">
        <f t="shared" si="2"/>
        <v>5</v>
      </c>
      <c r="H49" s="2">
        <v>0</v>
      </c>
      <c r="I49" s="2">
        <v>1</v>
      </c>
      <c r="J49" s="2">
        <v>0</v>
      </c>
      <c r="K49" s="2">
        <v>0</v>
      </c>
      <c r="L49" s="2">
        <v>2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0</v>
      </c>
      <c r="AD49" s="2">
        <v>0</v>
      </c>
    </row>
    <row r="50" spans="1:30" x14ac:dyDescent="0.25">
      <c r="A50" s="2" t="s">
        <v>100</v>
      </c>
      <c r="B50">
        <v>1265402</v>
      </c>
      <c r="C50" s="1">
        <v>8806088132044</v>
      </c>
      <c r="D50" t="s">
        <v>59</v>
      </c>
      <c r="E50" s="2">
        <v>71</v>
      </c>
      <c r="F50" s="2">
        <v>89</v>
      </c>
      <c r="G50" s="4">
        <f t="shared" si="2"/>
        <v>11</v>
      </c>
      <c r="H50" s="2">
        <v>0</v>
      </c>
      <c r="I50" s="2">
        <v>0</v>
      </c>
      <c r="J50" s="2">
        <v>3</v>
      </c>
      <c r="K50" s="2">
        <v>0</v>
      </c>
      <c r="L50" s="2">
        <v>1</v>
      </c>
      <c r="M50" s="2">
        <v>0</v>
      </c>
      <c r="N50" s="2">
        <v>0</v>
      </c>
      <c r="O50" s="2">
        <v>2</v>
      </c>
      <c r="P50" s="2">
        <v>0</v>
      </c>
      <c r="Q50" s="2">
        <v>2</v>
      </c>
      <c r="R50" s="2">
        <v>0</v>
      </c>
      <c r="S50" s="2">
        <v>0</v>
      </c>
      <c r="T50" s="2">
        <v>3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1" spans="1:30" x14ac:dyDescent="0.25">
      <c r="A51" s="2" t="s">
        <v>100</v>
      </c>
      <c r="B51">
        <v>1238013</v>
      </c>
      <c r="C51" s="1">
        <v>8806088015194</v>
      </c>
      <c r="D51" t="s">
        <v>40</v>
      </c>
      <c r="E51" s="2">
        <v>95.2</v>
      </c>
      <c r="F51" s="2">
        <v>119</v>
      </c>
      <c r="G51" s="4">
        <f t="shared" si="2"/>
        <v>8</v>
      </c>
      <c r="H51" s="2">
        <v>0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0</v>
      </c>
      <c r="P51" s="2">
        <v>2</v>
      </c>
      <c r="Q51" s="2">
        <v>0</v>
      </c>
      <c r="R51" s="2">
        <v>0</v>
      </c>
      <c r="S51" s="2">
        <v>0</v>
      </c>
      <c r="T51" s="2">
        <v>2</v>
      </c>
      <c r="U51" s="2">
        <v>1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</row>
    <row r="52" spans="1:30" x14ac:dyDescent="0.25">
      <c r="A52" s="2" t="s">
        <v>100</v>
      </c>
      <c r="B52">
        <v>1265398</v>
      </c>
      <c r="C52" s="1">
        <v>8806088132068</v>
      </c>
      <c r="D52" t="s">
        <v>57</v>
      </c>
      <c r="E52" s="2">
        <v>143</v>
      </c>
      <c r="F52" s="2">
        <v>179</v>
      </c>
      <c r="G52" s="4">
        <f t="shared" si="2"/>
        <v>5</v>
      </c>
      <c r="H52" s="2">
        <v>1</v>
      </c>
      <c r="I52" s="2">
        <v>2</v>
      </c>
      <c r="J52" s="2">
        <v>1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</row>
    <row r="53" spans="1:30" x14ac:dyDescent="0.25">
      <c r="A53" s="2" t="s">
        <v>100</v>
      </c>
      <c r="B53">
        <v>1265419</v>
      </c>
      <c r="C53" s="1">
        <v>8806088109947</v>
      </c>
      <c r="D53" t="s">
        <v>72</v>
      </c>
      <c r="E53" s="2">
        <v>79</v>
      </c>
      <c r="F53" s="2">
        <v>99</v>
      </c>
      <c r="G53" s="4">
        <f t="shared" si="2"/>
        <v>9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v>2</v>
      </c>
      <c r="R53" s="2">
        <v>0</v>
      </c>
      <c r="S53" s="2">
        <v>0</v>
      </c>
      <c r="T53" s="2">
        <v>3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1</v>
      </c>
      <c r="AD53" s="2">
        <v>0</v>
      </c>
    </row>
    <row r="54" spans="1:30" x14ac:dyDescent="0.25">
      <c r="A54" s="2" t="s">
        <v>100</v>
      </c>
      <c r="B54">
        <v>1265394</v>
      </c>
      <c r="C54" s="1">
        <v>8806088196923</v>
      </c>
      <c r="D54" t="s">
        <v>56</v>
      </c>
      <c r="E54" s="2">
        <v>39</v>
      </c>
      <c r="F54" s="2">
        <v>49</v>
      </c>
      <c r="G54" s="4">
        <f t="shared" si="2"/>
        <v>18</v>
      </c>
      <c r="H54" s="2">
        <v>1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2</v>
      </c>
      <c r="P54" s="2">
        <v>0</v>
      </c>
      <c r="Q54" s="2">
        <v>1</v>
      </c>
      <c r="R54" s="2">
        <v>1</v>
      </c>
      <c r="S54" s="2">
        <v>0</v>
      </c>
      <c r="T54" s="2">
        <v>6</v>
      </c>
      <c r="U54" s="2">
        <v>1</v>
      </c>
      <c r="V54" s="2">
        <v>0</v>
      </c>
      <c r="W54" s="2">
        <v>0</v>
      </c>
      <c r="X54" s="2">
        <v>0</v>
      </c>
      <c r="Y54" s="2">
        <v>0</v>
      </c>
      <c r="Z54" s="2">
        <v>2</v>
      </c>
      <c r="AA54" s="2">
        <v>0</v>
      </c>
      <c r="AB54" s="2">
        <v>1</v>
      </c>
      <c r="AC54" s="2">
        <v>2</v>
      </c>
      <c r="AD54" s="2">
        <v>0</v>
      </c>
    </row>
    <row r="55" spans="1:30" x14ac:dyDescent="0.25">
      <c r="A55" s="2" t="s">
        <v>100</v>
      </c>
      <c r="B55">
        <v>1265413</v>
      </c>
      <c r="C55" s="1">
        <v>8806088237589</v>
      </c>
      <c r="D55" t="s">
        <v>67</v>
      </c>
      <c r="E55" s="2">
        <v>23</v>
      </c>
      <c r="F55" s="2">
        <v>29</v>
      </c>
      <c r="G55" s="4">
        <f t="shared" si="2"/>
        <v>30</v>
      </c>
      <c r="H55" s="2">
        <v>2</v>
      </c>
      <c r="I55" s="2">
        <v>4</v>
      </c>
      <c r="J55" s="2">
        <v>2</v>
      </c>
      <c r="K55" s="2">
        <v>2</v>
      </c>
      <c r="L55" s="2">
        <v>1</v>
      </c>
      <c r="M55" s="2">
        <v>0</v>
      </c>
      <c r="N55" s="2">
        <v>0</v>
      </c>
      <c r="O55" s="2">
        <v>4</v>
      </c>
      <c r="P55" s="2">
        <v>0</v>
      </c>
      <c r="Q55" s="2">
        <v>6</v>
      </c>
      <c r="R55" s="2">
        <v>1</v>
      </c>
      <c r="S55" s="2">
        <v>0</v>
      </c>
      <c r="T55" s="2">
        <v>3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2</v>
      </c>
      <c r="AB55" s="2">
        <v>1</v>
      </c>
      <c r="AC55" s="2">
        <v>1</v>
      </c>
      <c r="AD55" s="2">
        <v>0</v>
      </c>
    </row>
    <row r="56" spans="1:30" x14ac:dyDescent="0.25">
      <c r="A56" s="2" t="s">
        <v>100</v>
      </c>
      <c r="B56">
        <v>1265414</v>
      </c>
      <c r="C56" s="1">
        <v>8806088132198</v>
      </c>
      <c r="D56" t="s">
        <v>68</v>
      </c>
      <c r="E56" s="2">
        <v>63</v>
      </c>
      <c r="F56" s="2">
        <v>79</v>
      </c>
      <c r="G56" s="4">
        <f t="shared" si="2"/>
        <v>11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2">
        <v>0</v>
      </c>
      <c r="P56" s="2">
        <v>0</v>
      </c>
      <c r="Q56" s="2">
        <v>2</v>
      </c>
      <c r="R56" s="2">
        <v>0</v>
      </c>
      <c r="S56" s="2">
        <v>0</v>
      </c>
      <c r="T56" s="2">
        <v>1</v>
      </c>
      <c r="U56" s="2">
        <v>2</v>
      </c>
      <c r="V56" s="2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25">
      <c r="A57" s="2" t="s">
        <v>100</v>
      </c>
      <c r="B57">
        <v>1240015</v>
      </c>
      <c r="C57" s="1">
        <v>6291106517118</v>
      </c>
      <c r="D57" t="s">
        <v>52</v>
      </c>
      <c r="E57" s="2">
        <v>176</v>
      </c>
      <c r="F57" s="2">
        <v>199</v>
      </c>
      <c r="G57" s="4">
        <f t="shared" si="2"/>
        <v>4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0</v>
      </c>
      <c r="R57" s="2">
        <v>0</v>
      </c>
      <c r="S57" s="2">
        <v>0</v>
      </c>
      <c r="T57" s="2">
        <v>0</v>
      </c>
      <c r="U57" s="2">
        <v>2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25">
      <c r="A58" s="2" t="s">
        <v>100</v>
      </c>
      <c r="B58">
        <v>1224750</v>
      </c>
      <c r="C58" s="1">
        <v>8806086739658</v>
      </c>
      <c r="D58" t="s">
        <v>10</v>
      </c>
      <c r="E58" s="2">
        <v>159</v>
      </c>
      <c r="F58" s="2">
        <v>199</v>
      </c>
      <c r="G58" s="4">
        <f t="shared" si="2"/>
        <v>4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</row>
    <row r="59" spans="1:30" x14ac:dyDescent="0.25">
      <c r="A59" s="2" t="s">
        <v>100</v>
      </c>
      <c r="B59">
        <v>1203474</v>
      </c>
      <c r="C59" s="1">
        <v>8806086524902</v>
      </c>
      <c r="D59" t="s">
        <v>23</v>
      </c>
      <c r="E59" s="2">
        <v>127</v>
      </c>
      <c r="F59" s="2">
        <v>159</v>
      </c>
      <c r="G59" s="4">
        <f t="shared" si="2"/>
        <v>5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2">
        <v>1</v>
      </c>
      <c r="R59" s="2">
        <v>0</v>
      </c>
      <c r="S59" s="2">
        <v>0</v>
      </c>
      <c r="T59" s="2">
        <v>1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</row>
    <row r="60" spans="1:30" x14ac:dyDescent="0.25">
      <c r="A60" s="2" t="s">
        <v>100</v>
      </c>
      <c r="B60">
        <v>1265410</v>
      </c>
      <c r="C60" s="1">
        <v>8806088132129</v>
      </c>
      <c r="D60" t="s">
        <v>65</v>
      </c>
      <c r="E60" s="2">
        <v>63</v>
      </c>
      <c r="F60" s="2">
        <v>79</v>
      </c>
      <c r="G60" s="4">
        <f t="shared" si="2"/>
        <v>9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0</v>
      </c>
      <c r="N60" s="2">
        <v>1</v>
      </c>
      <c r="O60" s="2">
        <v>1</v>
      </c>
      <c r="P60" s="2">
        <v>0</v>
      </c>
      <c r="Q60" s="2">
        <v>0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25">
      <c r="A61" s="2" t="s">
        <v>100</v>
      </c>
      <c r="B61">
        <v>1265400</v>
      </c>
      <c r="C61" s="1">
        <v>8806088132075</v>
      </c>
      <c r="D61" t="s">
        <v>58</v>
      </c>
      <c r="E61" s="2">
        <v>143</v>
      </c>
      <c r="F61" s="2">
        <v>179</v>
      </c>
      <c r="G61" s="4">
        <f t="shared" si="2"/>
        <v>3</v>
      </c>
      <c r="H61" s="2">
        <v>1</v>
      </c>
      <c r="I61" s="2">
        <v>0</v>
      </c>
      <c r="J61" s="2">
        <v>0</v>
      </c>
      <c r="K61" s="2">
        <v>0</v>
      </c>
      <c r="L61" s="2">
        <v>1</v>
      </c>
      <c r="M61" s="2">
        <v>0</v>
      </c>
      <c r="N61" s="2">
        <v>0</v>
      </c>
      <c r="O61" s="2">
        <v>1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</row>
    <row r="62" spans="1:30" x14ac:dyDescent="0.25">
      <c r="A62" s="2" t="s">
        <v>100</v>
      </c>
      <c r="B62">
        <v>1212641</v>
      </c>
      <c r="C62" s="1">
        <v>8806086670272</v>
      </c>
      <c r="D62" t="s">
        <v>31</v>
      </c>
      <c r="E62" s="2">
        <v>103.2</v>
      </c>
      <c r="F62" s="2">
        <v>129</v>
      </c>
      <c r="G62" s="4">
        <f t="shared" si="2"/>
        <v>4</v>
      </c>
      <c r="H62" s="2">
        <v>0</v>
      </c>
      <c r="I62" s="2">
        <v>0</v>
      </c>
      <c r="J62" s="2">
        <v>0</v>
      </c>
      <c r="K62" s="2">
        <v>2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1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25">
      <c r="A63" s="2" t="s">
        <v>100</v>
      </c>
      <c r="B63">
        <v>1210497</v>
      </c>
      <c r="C63" s="1">
        <v>8806086565073</v>
      </c>
      <c r="D63" t="s">
        <v>24</v>
      </c>
      <c r="E63" s="2">
        <v>135.19999999999999</v>
      </c>
      <c r="F63" s="2">
        <v>169</v>
      </c>
      <c r="G63" s="4">
        <f t="shared" si="2"/>
        <v>3</v>
      </c>
      <c r="H63" s="2">
        <v>0</v>
      </c>
      <c r="I63" s="2">
        <v>1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25">
      <c r="A64" s="2" t="s">
        <v>100</v>
      </c>
      <c r="B64">
        <v>1203472</v>
      </c>
      <c r="C64" s="1">
        <v>8806086475501</v>
      </c>
      <c r="D64" t="s">
        <v>22</v>
      </c>
      <c r="E64" s="2">
        <v>224</v>
      </c>
      <c r="F64" s="2">
        <v>249</v>
      </c>
      <c r="G64" s="4">
        <f t="shared" si="2"/>
        <v>2</v>
      </c>
      <c r="H64" s="2">
        <v>0</v>
      </c>
      <c r="I64" s="2">
        <v>0</v>
      </c>
      <c r="J64" s="2">
        <v>0</v>
      </c>
      <c r="K64" s="2">
        <v>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1:30" x14ac:dyDescent="0.25">
      <c r="A65" s="2" t="s">
        <v>100</v>
      </c>
      <c r="B65">
        <v>1265417</v>
      </c>
      <c r="C65" s="1">
        <v>8806088132174</v>
      </c>
      <c r="D65" t="s">
        <v>70</v>
      </c>
      <c r="E65" s="2">
        <v>63</v>
      </c>
      <c r="F65" s="2">
        <v>79</v>
      </c>
      <c r="G65" s="4">
        <f t="shared" si="2"/>
        <v>6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3</v>
      </c>
      <c r="P65" s="2">
        <v>1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</row>
    <row r="66" spans="1:30" x14ac:dyDescent="0.25">
      <c r="A66" s="2" t="s">
        <v>100</v>
      </c>
      <c r="B66">
        <v>1259701</v>
      </c>
      <c r="C66" s="1">
        <v>6291106519266</v>
      </c>
      <c r="D66" t="s">
        <v>16</v>
      </c>
      <c r="E66" s="2">
        <v>145</v>
      </c>
      <c r="F66" s="2">
        <v>149</v>
      </c>
      <c r="G66" s="4">
        <f t="shared" si="2"/>
        <v>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</v>
      </c>
      <c r="N66" s="2">
        <v>1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</row>
    <row r="67" spans="1:30" x14ac:dyDescent="0.25">
      <c r="A67" s="2" t="s">
        <v>100</v>
      </c>
      <c r="B67">
        <v>1265418</v>
      </c>
      <c r="C67" s="1">
        <v>8806088237572</v>
      </c>
      <c r="D67" t="s">
        <v>71</v>
      </c>
      <c r="E67" s="2">
        <v>23</v>
      </c>
      <c r="F67" s="2">
        <v>29</v>
      </c>
      <c r="G67" s="4">
        <f t="shared" si="2"/>
        <v>15</v>
      </c>
      <c r="H67" s="2">
        <v>0</v>
      </c>
      <c r="I67" s="2">
        <v>1</v>
      </c>
      <c r="J67" s="2">
        <v>0</v>
      </c>
      <c r="K67" s="2">
        <v>1</v>
      </c>
      <c r="L67" s="2">
        <v>3</v>
      </c>
      <c r="M67" s="2">
        <v>1</v>
      </c>
      <c r="N67" s="2">
        <v>0</v>
      </c>
      <c r="O67" s="2">
        <v>3</v>
      </c>
      <c r="P67" s="2">
        <v>1</v>
      </c>
      <c r="Q67" s="2">
        <v>3</v>
      </c>
      <c r="R67" s="2">
        <v>0</v>
      </c>
      <c r="S67" s="2">
        <v>1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</row>
    <row r="68" spans="1:30" x14ac:dyDescent="0.25">
      <c r="A68" s="2" t="s">
        <v>100</v>
      </c>
      <c r="B68">
        <v>1238025</v>
      </c>
      <c r="C68" s="1">
        <v>8806088017532</v>
      </c>
      <c r="D68" t="s">
        <v>46</v>
      </c>
      <c r="E68" s="2">
        <v>159.19999999999999</v>
      </c>
      <c r="F68" s="2">
        <v>199</v>
      </c>
      <c r="G68" s="4">
        <f t="shared" si="2"/>
        <v>2</v>
      </c>
      <c r="H68" s="2">
        <v>0</v>
      </c>
      <c r="I68" s="2">
        <v>1</v>
      </c>
      <c r="J68" s="2">
        <v>0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</row>
    <row r="69" spans="1:30" x14ac:dyDescent="0.25">
      <c r="A69" s="2" t="s">
        <v>100</v>
      </c>
      <c r="B69">
        <v>1265421</v>
      </c>
      <c r="C69" s="1">
        <v>8806088047171</v>
      </c>
      <c r="D69" t="s">
        <v>74</v>
      </c>
      <c r="E69" s="2">
        <v>79</v>
      </c>
      <c r="F69" s="2">
        <v>99</v>
      </c>
      <c r="G69" s="4">
        <f t="shared" si="2"/>
        <v>4</v>
      </c>
      <c r="H69" s="2">
        <v>0</v>
      </c>
      <c r="I69" s="2">
        <v>0</v>
      </c>
      <c r="J69" s="2">
        <v>0</v>
      </c>
      <c r="K69" s="2">
        <v>0</v>
      </c>
      <c r="L69" s="2">
        <v>2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1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25">
      <c r="A70" s="2" t="s">
        <v>100</v>
      </c>
      <c r="B70">
        <v>1265412</v>
      </c>
      <c r="C70" s="1">
        <v>8806088132136</v>
      </c>
      <c r="D70" t="s">
        <v>66</v>
      </c>
      <c r="E70" s="2">
        <v>63</v>
      </c>
      <c r="F70" s="2">
        <v>79</v>
      </c>
      <c r="G70" s="4">
        <f t="shared" si="2"/>
        <v>5</v>
      </c>
      <c r="H70" s="2">
        <v>0</v>
      </c>
      <c r="I70" s="2">
        <v>1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1</v>
      </c>
      <c r="Q70" s="2">
        <v>1</v>
      </c>
      <c r="R70" s="2">
        <v>0</v>
      </c>
      <c r="S70" s="2">
        <v>0</v>
      </c>
      <c r="T70" s="2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25">
      <c r="A71" s="2" t="s">
        <v>100</v>
      </c>
      <c r="B71">
        <v>1212647</v>
      </c>
      <c r="C71" s="1">
        <v>8806086656672</v>
      </c>
      <c r="D71" t="s">
        <v>90</v>
      </c>
      <c r="E71" s="2">
        <v>39.200000000000003</v>
      </c>
      <c r="F71" s="2">
        <v>49</v>
      </c>
      <c r="G71" s="4">
        <f t="shared" ref="G71:G94" si="3">SUM(H71:AD71)</f>
        <v>7</v>
      </c>
      <c r="H71" s="2">
        <v>0</v>
      </c>
      <c r="I71" s="2">
        <v>1</v>
      </c>
      <c r="J71" s="2">
        <v>2</v>
      </c>
      <c r="K71" s="2">
        <v>0</v>
      </c>
      <c r="L71" s="2">
        <v>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  <c r="AB71" s="2">
        <v>0</v>
      </c>
      <c r="AC71" s="2">
        <v>2</v>
      </c>
      <c r="AD71" s="2">
        <v>0</v>
      </c>
    </row>
    <row r="72" spans="1:30" x14ac:dyDescent="0.25">
      <c r="A72" s="2" t="s">
        <v>100</v>
      </c>
      <c r="B72">
        <v>1265408</v>
      </c>
      <c r="C72" s="1">
        <v>8806088132105</v>
      </c>
      <c r="D72" t="s">
        <v>63</v>
      </c>
      <c r="E72" s="2">
        <v>135</v>
      </c>
      <c r="F72" s="2">
        <v>169</v>
      </c>
      <c r="G72" s="4">
        <f t="shared" si="3"/>
        <v>2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</row>
    <row r="73" spans="1:30" x14ac:dyDescent="0.25">
      <c r="A73" s="2" t="s">
        <v>100</v>
      </c>
      <c r="B73">
        <v>1200479</v>
      </c>
      <c r="C73" s="1">
        <v>6291106512892</v>
      </c>
      <c r="D73" t="s">
        <v>9</v>
      </c>
      <c r="E73" s="2">
        <v>151</v>
      </c>
      <c r="F73" s="2">
        <v>159</v>
      </c>
      <c r="G73" s="4">
        <f t="shared" si="3"/>
        <v>2</v>
      </c>
      <c r="H73" s="2">
        <v>1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25">
      <c r="A74" s="2" t="s">
        <v>100</v>
      </c>
      <c r="B74">
        <v>1204513</v>
      </c>
      <c r="C74" s="1">
        <v>8806086441261</v>
      </c>
      <c r="D74" t="s">
        <v>93</v>
      </c>
      <c r="E74" s="2">
        <v>119</v>
      </c>
      <c r="F74" s="2">
        <v>149</v>
      </c>
      <c r="G74" s="4">
        <f t="shared" si="3"/>
        <v>2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2">
        <v>0</v>
      </c>
      <c r="AD74" s="2">
        <v>0</v>
      </c>
    </row>
    <row r="75" spans="1:30" x14ac:dyDescent="0.25">
      <c r="A75" s="2" t="s">
        <v>100</v>
      </c>
      <c r="B75">
        <v>1204514</v>
      </c>
      <c r="C75" s="1">
        <v>8806086441346</v>
      </c>
      <c r="D75" t="s">
        <v>94</v>
      </c>
      <c r="E75" s="2">
        <v>79</v>
      </c>
      <c r="F75" s="2">
        <v>99</v>
      </c>
      <c r="G75" s="4">
        <f t="shared" si="3"/>
        <v>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</v>
      </c>
      <c r="V75" s="2">
        <v>1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</row>
    <row r="76" spans="1:30" x14ac:dyDescent="0.25">
      <c r="A76" s="2" t="s">
        <v>100</v>
      </c>
      <c r="B76">
        <v>1210500</v>
      </c>
      <c r="C76" s="1">
        <v>8806086665834</v>
      </c>
      <c r="D76" t="s">
        <v>25</v>
      </c>
      <c r="E76" s="2">
        <v>39.200000000000003</v>
      </c>
      <c r="F76" s="2">
        <v>49</v>
      </c>
      <c r="G76" s="4">
        <f t="shared" si="3"/>
        <v>6</v>
      </c>
      <c r="H76" s="2">
        <v>0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2</v>
      </c>
      <c r="AD76" s="2">
        <v>0</v>
      </c>
    </row>
    <row r="77" spans="1:30" x14ac:dyDescent="0.25">
      <c r="A77" s="2" t="s">
        <v>100</v>
      </c>
      <c r="B77">
        <v>1238020</v>
      </c>
      <c r="C77" s="1">
        <v>8806088001623</v>
      </c>
      <c r="D77" t="s">
        <v>91</v>
      </c>
      <c r="E77" s="2">
        <v>39.200000000000003</v>
      </c>
      <c r="F77" s="2">
        <v>49</v>
      </c>
      <c r="G77" s="4">
        <f t="shared" si="3"/>
        <v>6</v>
      </c>
      <c r="H77" s="2">
        <v>1</v>
      </c>
      <c r="I77" s="2">
        <v>0</v>
      </c>
      <c r="J77" s="2">
        <v>0</v>
      </c>
      <c r="K77" s="2">
        <v>0</v>
      </c>
      <c r="L77" s="2">
        <v>1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</v>
      </c>
      <c r="T77" s="2">
        <v>0</v>
      </c>
      <c r="U77" s="2">
        <v>1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2</v>
      </c>
      <c r="AC77" s="2">
        <v>0</v>
      </c>
      <c r="AD77" s="2">
        <v>0</v>
      </c>
    </row>
    <row r="78" spans="1:30" x14ac:dyDescent="0.25">
      <c r="A78" s="2" t="s">
        <v>100</v>
      </c>
      <c r="B78">
        <v>1212642</v>
      </c>
      <c r="C78" s="1">
        <v>8806086670234</v>
      </c>
      <c r="D78" t="s">
        <v>32</v>
      </c>
      <c r="E78" s="2">
        <v>103.2</v>
      </c>
      <c r="F78" s="2">
        <v>129</v>
      </c>
      <c r="G78" s="4">
        <f t="shared" si="3"/>
        <v>2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</row>
    <row r="79" spans="1:30" x14ac:dyDescent="0.25">
      <c r="A79" s="2" t="s">
        <v>100</v>
      </c>
      <c r="B79">
        <v>1210504</v>
      </c>
      <c r="C79" s="1">
        <v>8806086737029</v>
      </c>
      <c r="D79" t="s">
        <v>26</v>
      </c>
      <c r="E79" s="2">
        <v>95.2</v>
      </c>
      <c r="F79" s="2">
        <v>119</v>
      </c>
      <c r="G79" s="4">
        <f t="shared" si="3"/>
        <v>2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1:30" x14ac:dyDescent="0.25">
      <c r="A80" s="2" t="s">
        <v>100</v>
      </c>
      <c r="B80">
        <v>1238016</v>
      </c>
      <c r="C80" s="1">
        <v>8806088002101</v>
      </c>
      <c r="D80" t="s">
        <v>43</v>
      </c>
      <c r="E80" s="2">
        <v>159.19999999999999</v>
      </c>
      <c r="F80" s="2">
        <v>199</v>
      </c>
      <c r="G80" s="4">
        <f t="shared" si="3"/>
        <v>1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1:30" x14ac:dyDescent="0.25">
      <c r="A81" s="2" t="s">
        <v>100</v>
      </c>
      <c r="B81">
        <v>1238017</v>
      </c>
      <c r="C81" s="1">
        <v>8806088001906</v>
      </c>
      <c r="D81" t="s">
        <v>44</v>
      </c>
      <c r="E81" s="2">
        <v>159.19999999999999</v>
      </c>
      <c r="F81" s="2">
        <v>199</v>
      </c>
      <c r="G81" s="4">
        <f t="shared" si="3"/>
        <v>1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25">
      <c r="A82" s="2" t="s">
        <v>100</v>
      </c>
      <c r="B82">
        <v>1238019</v>
      </c>
      <c r="C82" s="1">
        <v>8806088002316</v>
      </c>
      <c r="D82" t="s">
        <v>45</v>
      </c>
      <c r="E82" s="2">
        <v>159.19999999999999</v>
      </c>
      <c r="F82" s="2">
        <v>199</v>
      </c>
      <c r="G82" s="4">
        <f t="shared" si="3"/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1:30" x14ac:dyDescent="0.25">
      <c r="A83" s="2" t="s">
        <v>100</v>
      </c>
      <c r="B83">
        <v>1212638</v>
      </c>
      <c r="C83" s="1">
        <v>8806086709118</v>
      </c>
      <c r="D83" t="s">
        <v>28</v>
      </c>
      <c r="E83" s="2">
        <v>159.19999999999999</v>
      </c>
      <c r="F83" s="2">
        <v>199</v>
      </c>
      <c r="G83" s="4">
        <f t="shared" si="3"/>
        <v>1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</row>
    <row r="84" spans="1:30" x14ac:dyDescent="0.25">
      <c r="A84" s="2" t="s">
        <v>100</v>
      </c>
      <c r="B84">
        <v>1240014</v>
      </c>
      <c r="C84" s="1">
        <v>6291106517101</v>
      </c>
      <c r="D84" t="s">
        <v>51</v>
      </c>
      <c r="E84" s="2">
        <v>176</v>
      </c>
      <c r="F84" s="2">
        <v>199</v>
      </c>
      <c r="G84" s="4">
        <f t="shared" si="3"/>
        <v>1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25">
      <c r="A85" s="2" t="s">
        <v>100</v>
      </c>
      <c r="B85">
        <v>1223257</v>
      </c>
      <c r="C85" s="1">
        <v>6291106515466</v>
      </c>
      <c r="D85" t="s">
        <v>95</v>
      </c>
      <c r="E85" s="2">
        <v>160</v>
      </c>
      <c r="F85" s="2">
        <v>169</v>
      </c>
      <c r="G85" s="4">
        <f t="shared" si="3"/>
        <v>1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25">
      <c r="A86" s="2" t="s">
        <v>100</v>
      </c>
      <c r="B86">
        <v>1212652</v>
      </c>
      <c r="C86" s="1">
        <v>8806086670227</v>
      </c>
      <c r="D86" t="s">
        <v>36</v>
      </c>
      <c r="E86" s="2">
        <v>103.2</v>
      </c>
      <c r="F86" s="2">
        <v>129</v>
      </c>
      <c r="G86" s="4">
        <f t="shared" si="3"/>
        <v>1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</row>
    <row r="87" spans="1:30" x14ac:dyDescent="0.25">
      <c r="A87" s="2" t="s">
        <v>100</v>
      </c>
      <c r="B87">
        <v>1212640</v>
      </c>
      <c r="C87" s="1">
        <v>8806086670289</v>
      </c>
      <c r="D87" t="s">
        <v>30</v>
      </c>
      <c r="E87" s="2">
        <v>103.2</v>
      </c>
      <c r="F87" s="2">
        <v>129</v>
      </c>
      <c r="G87" s="4">
        <f t="shared" si="3"/>
        <v>1</v>
      </c>
      <c r="H87" s="2">
        <v>1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</row>
    <row r="88" spans="1:30" x14ac:dyDescent="0.25">
      <c r="A88" s="2" t="s">
        <v>100</v>
      </c>
      <c r="B88">
        <v>1238028</v>
      </c>
      <c r="C88" s="1">
        <v>8806088017433</v>
      </c>
      <c r="D88" t="s">
        <v>49</v>
      </c>
      <c r="E88" s="2">
        <v>95.2</v>
      </c>
      <c r="F88" s="2">
        <v>119</v>
      </c>
      <c r="G88" s="4">
        <f t="shared" si="3"/>
        <v>1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25">
      <c r="A89" s="2" t="s">
        <v>100</v>
      </c>
      <c r="B89">
        <v>1238030</v>
      </c>
      <c r="C89" s="1">
        <v>8806088017495</v>
      </c>
      <c r="D89" t="s">
        <v>50</v>
      </c>
      <c r="E89" s="2">
        <v>95.2</v>
      </c>
      <c r="F89" s="2">
        <v>119</v>
      </c>
      <c r="G89" s="4">
        <f t="shared" si="3"/>
        <v>1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25">
      <c r="A90" s="2" t="s">
        <v>100</v>
      </c>
      <c r="B90">
        <v>1265420</v>
      </c>
      <c r="C90" s="1">
        <v>8806088110042</v>
      </c>
      <c r="D90" t="s">
        <v>73</v>
      </c>
      <c r="E90" s="2">
        <v>79</v>
      </c>
      <c r="F90" s="2">
        <v>99</v>
      </c>
      <c r="G90" s="4">
        <f t="shared" si="3"/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0</v>
      </c>
      <c r="AD90" s="2">
        <v>0</v>
      </c>
    </row>
    <row r="91" spans="1:30" x14ac:dyDescent="0.25">
      <c r="A91" s="2" t="s">
        <v>100</v>
      </c>
      <c r="B91">
        <v>844867</v>
      </c>
      <c r="C91" s="1">
        <v>8808987744533</v>
      </c>
      <c r="D91" t="s">
        <v>6</v>
      </c>
      <c r="E91" s="2">
        <v>39</v>
      </c>
      <c r="F91" s="2">
        <v>49</v>
      </c>
      <c r="G91" s="4">
        <f t="shared" si="3"/>
        <v>2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2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</row>
    <row r="92" spans="1:30" x14ac:dyDescent="0.25">
      <c r="A92" s="2" t="s">
        <v>100</v>
      </c>
      <c r="B92">
        <v>1265403</v>
      </c>
      <c r="C92" s="1">
        <v>8806088186399</v>
      </c>
      <c r="D92" t="s">
        <v>60</v>
      </c>
      <c r="E92" s="2">
        <v>71</v>
      </c>
      <c r="F92" s="2">
        <v>89</v>
      </c>
      <c r="G92" s="4">
        <f t="shared" si="3"/>
        <v>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25">
      <c r="A93" s="2" t="s">
        <v>100</v>
      </c>
      <c r="B93">
        <v>1265409</v>
      </c>
      <c r="C93" s="1">
        <v>8806088132112</v>
      </c>
      <c r="D93" t="s">
        <v>64</v>
      </c>
      <c r="E93" s="2">
        <v>63</v>
      </c>
      <c r="F93" s="2">
        <v>79</v>
      </c>
      <c r="G93" s="4">
        <f t="shared" si="3"/>
        <v>1</v>
      </c>
      <c r="H93" s="2">
        <v>0</v>
      </c>
      <c r="I93" s="2">
        <v>1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</row>
    <row r="94" spans="1:30" x14ac:dyDescent="0.25">
      <c r="A94" s="2" t="s">
        <v>100</v>
      </c>
      <c r="B94">
        <v>1161871</v>
      </c>
      <c r="C94" s="1">
        <v>8806086081559</v>
      </c>
      <c r="D94" t="s">
        <v>97</v>
      </c>
      <c r="E94" s="2">
        <v>89</v>
      </c>
      <c r="F94" s="2">
        <v>99</v>
      </c>
      <c r="G94" s="4">
        <f t="shared" si="3"/>
        <v>-1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-1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</row>
    <row r="95" spans="1:30" x14ac:dyDescent="0.25">
      <c r="A95" s="2"/>
      <c r="C95" s="1"/>
      <c r="E95" s="2"/>
      <c r="F95" s="2"/>
      <c r="G95" s="4">
        <f>SUBTOTAL(109,Table1[QTY])</f>
        <v>1507</v>
      </c>
      <c r="H95" s="4">
        <f>SUBTOTAL(109,Table1[AJM])</f>
        <v>54</v>
      </c>
      <c r="I95" s="4">
        <f>SUBTOTAL(109,Table1[DER])</f>
        <v>170</v>
      </c>
      <c r="J95" s="4">
        <f>SUBTOTAL(109,Table1[AIR])</f>
        <v>108</v>
      </c>
      <c r="K95" s="4">
        <f>SUBTOTAL(109,Table1[RAK])</f>
        <v>22</v>
      </c>
      <c r="L95" s="4">
        <f>SUBTOTAL(109,Table1[MAR])</f>
        <v>153</v>
      </c>
      <c r="M95" s="4">
        <f>SUBTOTAL(109,Table1[JIM])</f>
        <v>57</v>
      </c>
      <c r="N95" s="4">
        <f>SUBTOTAL(109,Table1[SHA])</f>
        <v>34</v>
      </c>
      <c r="O95" s="4">
        <f>SUBTOTAL(109,Table1[SHI])</f>
        <v>60</v>
      </c>
      <c r="P95" s="4">
        <f>SUBTOTAL(109,Table1[CEN])</f>
        <v>37</v>
      </c>
      <c r="Q95" s="4">
        <f>SUBTOTAL(109,Table1[MOE])</f>
        <v>239</v>
      </c>
      <c r="R95" s="4">
        <f>SUBTOTAL(109,Table1[BWD])</f>
        <v>28</v>
      </c>
      <c r="S95" s="4">
        <f>SUBTOTAL(109,Table1[DAL])</f>
        <v>66</v>
      </c>
      <c r="T95" s="4">
        <f>SUBTOTAL(109,Table1[MIR])</f>
        <v>154</v>
      </c>
      <c r="U95" s="4">
        <f>SUBTOTAL(109,Table1[BAN])</f>
        <v>75</v>
      </c>
      <c r="V95" s="4">
        <f>SUBTOTAL(109,Table1[SRK])</f>
        <v>15</v>
      </c>
      <c r="W95" s="4">
        <f>SUBTOTAL(109,Table1[SFJ])</f>
        <v>14</v>
      </c>
      <c r="X95" s="4">
        <f>SUBTOTAL(109,Table1[MDN])</f>
        <v>19</v>
      </c>
      <c r="Y95" s="4">
        <f>SUBTOTAL(109,Table1[FUJ])</f>
        <v>17</v>
      </c>
      <c r="Z95" s="4">
        <f>SUBTOTAL(109,Table1[DRF])</f>
        <v>58</v>
      </c>
      <c r="AA95" s="4">
        <f>SUBTOTAL(109,Table1[BJM])</f>
        <v>41</v>
      </c>
      <c r="AB95" s="4">
        <f>SUBTOTAL(109,Table1[GUR])</f>
        <v>50</v>
      </c>
      <c r="AC95" s="4">
        <f>SUBTOTAL(109,Table1[MEA])</f>
        <v>35</v>
      </c>
      <c r="AD95" s="4">
        <f>SUBTOTAL(109,Table1[WEB])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2016-04-07T07:35:25Z</dcterms:modified>
</cp:coreProperties>
</file>