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360" yWindow="270" windowWidth="14940" windowHeight="9150"/>
  </bookViews>
  <sheets>
    <sheet name="Schedule" sheetId="1" r:id="rId1"/>
    <sheet name="Payment" sheetId="2" r:id="rId2"/>
    <sheet name="�" sheetId="3" state="hidden" r:id="rId3"/>
  </sheets>
  <definedNames>
    <definedName name="compound_period">INDEX({1;2;4;6;12;24;26;52},MATCH(Schedule!$D$10,{"Annual";"Semi-Annual";"Quarterly";"Bi-Monthly";"Monthly";"Semi-Monthly";"Bi-Weekly";"Weekly"},0))</definedName>
    <definedName name="fpdate">Schedule!$D$8</definedName>
    <definedName name="loan_amount">Schedule!$D$5</definedName>
    <definedName name="months_per_period">INDEX({12,6,3,2,1,0.5,0.5,0.25},MATCH(Schedule!$D$9,payment_periods,0))</definedName>
    <definedName name="nper">term*periods_per_year</definedName>
    <definedName name="payment">Schedule!$D$13</definedName>
    <definedName name="payment_periods">{"Annual";"Semi-Annual";"Quarterly";"Bi-Monthly";"Monthly";"Semi-Monthly";"Bi-Weekly";"Weekly"}</definedName>
    <definedName name="periods_per_year">INDEX({1;2;4;6;12;24;26;52},MATCH(Schedule!$D$9,payment_periods,0))</definedName>
    <definedName name="pmtType">INDEX({0,1},MATCH(Schedule!$D$11,{"End of Period","Beginning of Period"},0))</definedName>
    <definedName name="_xlnm.Print_Area" localSheetId="1">OFFSET(Payment!$A$1,0,0,ROW(Payment!$A$20)+Payment!$D$11+1,COLUMN(Payment!$G$1))</definedName>
    <definedName name="_xlnm.Print_Area" localSheetId="0">OFFSET(Schedule!$A$1,0,0,ROW(Schedule!$A$16)+Schedule!$H$6+1,COLUMN(Schedule!$H$1))</definedName>
    <definedName name="_xlnm.Print_Titles" localSheetId="0">Schedule!$16:$16</definedName>
    <definedName name="rate">Schedule!$H$5</definedName>
    <definedName name="roundOpt">Schedule!$H$15</definedName>
    <definedName name="solver_cvg" localSheetId="0" hidden="1">0.0001</definedName>
    <definedName name="solver_drv" localSheetId="0" hidden="1">1</definedName>
    <definedName name="solver_est" localSheetId="0" hidden="1">1</definedName>
    <definedName name="solver_itr" localSheetId="0" hidden="1">100</definedName>
    <definedName name="solver_lhs1" localSheetId="0" hidden="1">Schedule!$D$7</definedName>
    <definedName name="solver_lin" localSheetId="0" hidden="1">2</definedName>
    <definedName name="solver_neg" localSheetId="0" hidden="1">2</definedName>
    <definedName name="solver_num" localSheetId="0" hidden="1">0</definedName>
    <definedName name="solver_nwt" localSheetId="0" hidden="1">1</definedName>
    <definedName name="solver_pre" localSheetId="0" hidden="1">0.000001</definedName>
    <definedName name="solver_rel1" localSheetId="0" hidden="1">1</definedName>
    <definedName name="solver_rhs1" localSheetId="0" hidden="1">30</definedName>
    <definedName name="solver_scl" localSheetId="0" hidden="1">2</definedName>
    <definedName name="solver_sho" localSheetId="0" hidden="1">2</definedName>
    <definedName name="solver_tim" localSheetId="0" hidden="1">100</definedName>
    <definedName name="solver_tol" localSheetId="0" hidden="1">0.05</definedName>
    <definedName name="solver_typ" localSheetId="0" hidden="1">1</definedName>
    <definedName name="solver_val" localSheetId="0" hidden="1">0</definedName>
    <definedName name="term">Schedule!$D$7</definedName>
    <definedName name="valuevx">42.314159</definedName>
  </definedNames>
  <calcPr calcId="125725"/>
</workbook>
</file>

<file path=xl/calcChain.xml><?xml version="1.0" encoding="utf-8"?>
<calcChain xmlns="http://schemas.openxmlformats.org/spreadsheetml/2006/main">
  <c r="C4" i="2"/>
  <c r="D4"/>
  <c r="C5"/>
  <c r="D5"/>
  <c r="C6"/>
  <c r="C7"/>
  <c r="D7"/>
  <c r="C8"/>
  <c r="D8"/>
  <c r="C9"/>
  <c r="D9"/>
  <c r="C10"/>
  <c r="D10"/>
  <c r="G21"/>
  <c r="A22" s="1"/>
  <c r="D6"/>
  <c r="C13" i="1"/>
  <c r="H17"/>
  <c r="A18" s="1"/>
  <c r="B18" s="1"/>
  <c r="H11" l="1"/>
  <c r="H5"/>
  <c r="B22" i="2"/>
  <c r="D12" l="1"/>
  <c r="D13" i="1"/>
  <c r="E22" i="2"/>
  <c r="F18" i="1"/>
  <c r="D13" i="2" l="1"/>
  <c r="C18" i="1"/>
  <c r="G18" s="1"/>
  <c r="C22" i="2"/>
  <c r="D22" s="1"/>
  <c r="F22" s="1"/>
  <c r="G22" s="1"/>
  <c r="A23" s="1"/>
  <c r="K18" i="1" l="1"/>
  <c r="H18"/>
  <c r="A19" s="1"/>
  <c r="B19" s="1"/>
  <c r="C23" i="2"/>
  <c r="D23" s="1"/>
  <c r="E23"/>
  <c r="B23"/>
  <c r="C19" i="1" l="1"/>
  <c r="F19"/>
  <c r="F23" i="2"/>
  <c r="G23" s="1"/>
  <c r="A24" s="1"/>
  <c r="G19" i="1" l="1"/>
  <c r="H19" s="1"/>
  <c r="A20" s="1"/>
  <c r="B20" s="1"/>
  <c r="B24" i="2"/>
  <c r="E24"/>
  <c r="F24" s="1"/>
  <c r="G24" s="1"/>
  <c r="A25" s="1"/>
  <c r="C24"/>
  <c r="C20" i="1" l="1"/>
  <c r="K19"/>
  <c r="F20"/>
  <c r="G20" s="1"/>
  <c r="B25" i="2"/>
  <c r="C25"/>
  <c r="D25" s="1"/>
  <c r="E25"/>
  <c r="H20" i="1" l="1"/>
  <c r="A21" s="1"/>
  <c r="C21" s="1"/>
  <c r="F25" i="2"/>
  <c r="G25" s="1"/>
  <c r="A26" s="1"/>
  <c r="B21" i="1" l="1"/>
  <c r="F21"/>
  <c r="K20"/>
  <c r="G21"/>
  <c r="H21" s="1"/>
  <c r="A22" s="1"/>
  <c r="C26" i="2"/>
  <c r="D26" s="1"/>
  <c r="E26"/>
  <c r="B26"/>
  <c r="F26"/>
  <c r="G26" s="1"/>
  <c r="A27" s="1"/>
  <c r="B22" i="1" l="1"/>
  <c r="K21"/>
  <c r="F22"/>
  <c r="C22"/>
  <c r="B27" i="2"/>
  <c r="C27"/>
  <c r="D27" s="1"/>
  <c r="E27"/>
  <c r="F27" s="1"/>
  <c r="G27" s="1"/>
  <c r="A28" s="1"/>
  <c r="G22" i="1" l="1"/>
  <c r="C28" i="2"/>
  <c r="D28" s="1"/>
  <c r="E28"/>
  <c r="B28"/>
  <c r="F28"/>
  <c r="G28" s="1"/>
  <c r="A29" s="1"/>
  <c r="H22" i="1" l="1"/>
  <c r="A23" s="1"/>
  <c r="F23" s="1"/>
  <c r="B29" i="2"/>
  <c r="C29"/>
  <c r="D29" s="1"/>
  <c r="E29"/>
  <c r="F29" s="1"/>
  <c r="G29" s="1"/>
  <c r="A30" s="1"/>
  <c r="B23" i="1" l="1"/>
  <c r="C23"/>
  <c r="G23" s="1"/>
  <c r="H23" s="1"/>
  <c r="A24" s="1"/>
  <c r="K22"/>
  <c r="C30" i="2"/>
  <c r="D30" s="1"/>
  <c r="E30"/>
  <c r="B30"/>
  <c r="F30"/>
  <c r="G30" s="1"/>
  <c r="A31" s="1"/>
  <c r="F24" i="1" l="1"/>
  <c r="K23"/>
  <c r="B24"/>
  <c r="C24"/>
  <c r="B31" i="2"/>
  <c r="C31"/>
  <c r="D31" s="1"/>
  <c r="E31"/>
  <c r="F31" s="1"/>
  <c r="G31" s="1"/>
  <c r="A32" s="1"/>
  <c r="G24" i="1" l="1"/>
  <c r="H24" s="1"/>
  <c r="A25" s="1"/>
  <c r="C25" s="1"/>
  <c r="K24"/>
  <c r="B25"/>
  <c r="F25"/>
  <c r="C32" i="2"/>
  <c r="D32" s="1"/>
  <c r="E32"/>
  <c r="B32"/>
  <c r="F32"/>
  <c r="G32" s="1"/>
  <c r="A33" s="1"/>
  <c r="G25" i="1" l="1"/>
  <c r="B33" i="2"/>
  <c r="C33"/>
  <c r="D33" s="1"/>
  <c r="E33"/>
  <c r="F33" s="1"/>
  <c r="G33" s="1"/>
  <c r="A34" s="1"/>
  <c r="H25" i="1" l="1"/>
  <c r="A26" s="1"/>
  <c r="C26" s="1"/>
  <c r="C34" i="2"/>
  <c r="D34" s="1"/>
  <c r="E34"/>
  <c r="F34" s="1"/>
  <c r="G34" s="1"/>
  <c r="A35" s="1"/>
  <c r="B34"/>
  <c r="B26" i="1" l="1"/>
  <c r="K25"/>
  <c r="F26"/>
  <c r="G26" s="1"/>
  <c r="B35" i="2"/>
  <c r="C35"/>
  <c r="D35" s="1"/>
  <c r="F35" s="1"/>
  <c r="G35" s="1"/>
  <c r="A36" s="1"/>
  <c r="E35"/>
  <c r="H26" i="1" l="1"/>
  <c r="A27" s="1"/>
  <c r="K26"/>
  <c r="C36" i="2"/>
  <c r="D36" s="1"/>
  <c r="E36"/>
  <c r="F36" s="1"/>
  <c r="G36" s="1"/>
  <c r="A37" s="1"/>
  <c r="B36"/>
  <c r="F27" i="1" l="1"/>
  <c r="B27"/>
  <c r="C27"/>
  <c r="G27" s="1"/>
  <c r="H27" s="1"/>
  <c r="A28" s="1"/>
  <c r="K27"/>
  <c r="F28"/>
  <c r="C28"/>
  <c r="B28"/>
  <c r="B37" i="2"/>
  <c r="C37"/>
  <c r="D37" s="1"/>
  <c r="E37"/>
  <c r="F37" s="1"/>
  <c r="G37" s="1"/>
  <c r="A38" s="1"/>
  <c r="G28" i="1" l="1"/>
  <c r="C38" i="2"/>
  <c r="D38" s="1"/>
  <c r="E38"/>
  <c r="B38"/>
  <c r="F38"/>
  <c r="G38" s="1"/>
  <c r="A39" s="1"/>
  <c r="H28" i="1" l="1"/>
  <c r="A29" s="1"/>
  <c r="B29" s="1"/>
  <c r="B39" i="2"/>
  <c r="C39"/>
  <c r="D39" s="1"/>
  <c r="E39"/>
  <c r="F39" s="1"/>
  <c r="G39" s="1"/>
  <c r="A40" s="1"/>
  <c r="F29" i="1" l="1"/>
  <c r="K28"/>
  <c r="C29"/>
  <c r="G29" s="1"/>
  <c r="H29" s="1"/>
  <c r="A30" s="1"/>
  <c r="C30" s="1"/>
  <c r="C40" i="2"/>
  <c r="D40" s="1"/>
  <c r="E40"/>
  <c r="B40"/>
  <c r="F40"/>
  <c r="G40" s="1"/>
  <c r="A41" s="1"/>
  <c r="F30" i="1" l="1"/>
  <c r="B30"/>
  <c r="K29"/>
  <c r="G30"/>
  <c r="H30" s="1"/>
  <c r="A31" s="1"/>
  <c r="B41" i="2"/>
  <c r="C41"/>
  <c r="D41" s="1"/>
  <c r="E41"/>
  <c r="F41" s="1"/>
  <c r="G41" s="1"/>
  <c r="A42" s="1"/>
  <c r="F31" i="1" l="1"/>
  <c r="B31"/>
  <c r="C31"/>
  <c r="G31" s="1"/>
  <c r="H31" s="1"/>
  <c r="A32" s="1"/>
  <c r="C42" i="2"/>
  <c r="D42" s="1"/>
  <c r="E42"/>
  <c r="B42"/>
  <c r="F42"/>
  <c r="G42" s="1"/>
  <c r="A43" s="1"/>
  <c r="B32" i="1" l="1"/>
  <c r="C32"/>
  <c r="F32"/>
  <c r="B43" i="2"/>
  <c r="C43"/>
  <c r="D43" s="1"/>
  <c r="E43"/>
  <c r="F43" s="1"/>
  <c r="G43" s="1"/>
  <c r="A44" s="1"/>
  <c r="G32" i="1" l="1"/>
  <c r="H32" s="1"/>
  <c r="A33" s="1"/>
  <c r="B33" s="1"/>
  <c r="C44" i="2"/>
  <c r="D44" s="1"/>
  <c r="E44"/>
  <c r="B44"/>
  <c r="F44"/>
  <c r="G44" s="1"/>
  <c r="A45" s="1"/>
  <c r="C33" i="1" l="1"/>
  <c r="F33"/>
  <c r="B45" i="2"/>
  <c r="C45"/>
  <c r="D45" s="1"/>
  <c r="E45"/>
  <c r="F45" s="1"/>
  <c r="G45" s="1"/>
  <c r="A46" s="1"/>
  <c r="G33" i="1" l="1"/>
  <c r="H33" s="1"/>
  <c r="A34" s="1"/>
  <c r="C46" i="2"/>
  <c r="D46" s="1"/>
  <c r="E46"/>
  <c r="B46"/>
  <c r="F46"/>
  <c r="G46" s="1"/>
  <c r="A47" s="1"/>
  <c r="C34" i="1" l="1"/>
  <c r="F34"/>
  <c r="B34"/>
  <c r="B47" i="2"/>
  <c r="C47"/>
  <c r="D47" s="1"/>
  <c r="E47"/>
  <c r="F47" s="1"/>
  <c r="G47" s="1"/>
  <c r="A48" s="1"/>
  <c r="G34" i="1" l="1"/>
  <c r="H34" s="1"/>
  <c r="A35" s="1"/>
  <c r="B35" s="1"/>
  <c r="C48" i="2"/>
  <c r="D48" s="1"/>
  <c r="E48"/>
  <c r="B48"/>
  <c r="F48"/>
  <c r="G48" s="1"/>
  <c r="A49" s="1"/>
  <c r="F35" i="1" l="1"/>
  <c r="C35"/>
  <c r="B49" i="2"/>
  <c r="C49"/>
  <c r="D49" s="1"/>
  <c r="E49"/>
  <c r="F49" s="1"/>
  <c r="G49" s="1"/>
  <c r="A50" s="1"/>
  <c r="G35" i="1" l="1"/>
  <c r="H35" s="1"/>
  <c r="A36" s="1"/>
  <c r="B36" s="1"/>
  <c r="C50" i="2"/>
  <c r="D50" s="1"/>
  <c r="E50"/>
  <c r="B50"/>
  <c r="F50"/>
  <c r="G50" s="1"/>
  <c r="A51" s="1"/>
  <c r="C36" i="1" l="1"/>
  <c r="F36"/>
  <c r="B51" i="2"/>
  <c r="C51"/>
  <c r="D51" s="1"/>
  <c r="F51" s="1"/>
  <c r="G51" s="1"/>
  <c r="A52" s="1"/>
  <c r="E51"/>
  <c r="G36" i="1" l="1"/>
  <c r="H36" s="1"/>
  <c r="A37" s="1"/>
  <c r="F37" s="1"/>
  <c r="C52" i="2"/>
  <c r="D52" s="1"/>
  <c r="E52"/>
  <c r="F52" s="1"/>
  <c r="G52" s="1"/>
  <c r="A53" s="1"/>
  <c r="B52"/>
  <c r="C37" i="1" l="1"/>
  <c r="B37"/>
  <c r="G37"/>
  <c r="H37" s="1"/>
  <c r="A38" s="1"/>
  <c r="F38" s="1"/>
  <c r="B53" i="2"/>
  <c r="C53"/>
  <c r="D53" s="1"/>
  <c r="F53" s="1"/>
  <c r="G53" s="1"/>
  <c r="A54" s="1"/>
  <c r="E53"/>
  <c r="C38" i="1" l="1"/>
  <c r="G38" s="1"/>
  <c r="H38" s="1"/>
  <c r="A39" s="1"/>
  <c r="C39" s="1"/>
  <c r="B38"/>
  <c r="C54" i="2"/>
  <c r="D54" s="1"/>
  <c r="E54"/>
  <c r="F54" s="1"/>
  <c r="G54" s="1"/>
  <c r="A55" s="1"/>
  <c r="B54"/>
  <c r="F39" i="1" l="1"/>
  <c r="B39"/>
  <c r="G39"/>
  <c r="H39" s="1"/>
  <c r="A40" s="1"/>
  <c r="C40" s="1"/>
  <c r="B55" i="2"/>
  <c r="C55"/>
  <c r="D55" s="1"/>
  <c r="F55" s="1"/>
  <c r="G55" s="1"/>
  <c r="A56" s="1"/>
  <c r="E55"/>
  <c r="B40" i="1" l="1"/>
  <c r="F40"/>
  <c r="G40" s="1"/>
  <c r="H40" s="1"/>
  <c r="A41" s="1"/>
  <c r="F41" s="1"/>
  <c r="C56" i="2"/>
  <c r="D56" s="1"/>
  <c r="E56"/>
  <c r="F56" s="1"/>
  <c r="G56" s="1"/>
  <c r="A57" s="1"/>
  <c r="B56"/>
  <c r="B41" i="1" l="1"/>
  <c r="C41"/>
  <c r="G41" s="1"/>
  <c r="H41" s="1"/>
  <c r="A42" s="1"/>
  <c r="B42" s="1"/>
  <c r="B57" i="2"/>
  <c r="C57"/>
  <c r="D57" s="1"/>
  <c r="F57" s="1"/>
  <c r="G57" s="1"/>
  <c r="A58" s="1"/>
  <c r="E57"/>
  <c r="F42" i="1" l="1"/>
  <c r="C42"/>
  <c r="G42" s="1"/>
  <c r="H42" s="1"/>
  <c r="A43" s="1"/>
  <c r="F43" s="1"/>
  <c r="C58" i="2"/>
  <c r="D58" s="1"/>
  <c r="E58"/>
  <c r="F58" s="1"/>
  <c r="G58" s="1"/>
  <c r="A59" s="1"/>
  <c r="B58"/>
  <c r="B43" i="1" l="1"/>
  <c r="C43"/>
  <c r="G43" s="1"/>
  <c r="H43" s="1"/>
  <c r="A44" s="1"/>
  <c r="B59" i="2"/>
  <c r="C59"/>
  <c r="D59" s="1"/>
  <c r="F59" s="1"/>
  <c r="G59" s="1"/>
  <c r="A60" s="1"/>
  <c r="E59"/>
  <c r="B44" i="1" l="1"/>
  <c r="C44"/>
  <c r="F44"/>
  <c r="C60" i="2"/>
  <c r="D60" s="1"/>
  <c r="E60"/>
  <c r="F60" s="1"/>
  <c r="G60" s="1"/>
  <c r="A61" s="1"/>
  <c r="B60"/>
  <c r="G44" i="1" l="1"/>
  <c r="H44" s="1"/>
  <c r="A45" s="1"/>
  <c r="B61" i="2"/>
  <c r="C61"/>
  <c r="D61" s="1"/>
  <c r="F61" s="1"/>
  <c r="G61" s="1"/>
  <c r="A62" s="1"/>
  <c r="E61"/>
  <c r="F45" i="1" l="1"/>
  <c r="B45"/>
  <c r="C45"/>
  <c r="G45" s="1"/>
  <c r="H45" s="1"/>
  <c r="A46" s="1"/>
  <c r="C46" s="1"/>
  <c r="C62" i="2"/>
  <c r="D62" s="1"/>
  <c r="E62"/>
  <c r="F62" s="1"/>
  <c r="G62" s="1"/>
  <c r="A63" s="1"/>
  <c r="B62"/>
  <c r="B46" i="1" l="1"/>
  <c r="F46"/>
  <c r="G46"/>
  <c r="H46" s="1"/>
  <c r="A47" s="1"/>
  <c r="F47" s="1"/>
  <c r="B63" i="2"/>
  <c r="C63"/>
  <c r="D63" s="1"/>
  <c r="F63" s="1"/>
  <c r="G63" s="1"/>
  <c r="A64" s="1"/>
  <c r="E63"/>
  <c r="B47" i="1" l="1"/>
  <c r="C47"/>
  <c r="G47" s="1"/>
  <c r="H47" s="1"/>
  <c r="A48" s="1"/>
  <c r="C64" i="2"/>
  <c r="D64" s="1"/>
  <c r="E64"/>
  <c r="F64" s="1"/>
  <c r="G64" s="1"/>
  <c r="A65" s="1"/>
  <c r="B64"/>
  <c r="B48" i="1" l="1"/>
  <c r="C48"/>
  <c r="F48"/>
  <c r="B65" i="2"/>
  <c r="C65"/>
  <c r="D65" s="1"/>
  <c r="F65" s="1"/>
  <c r="G65" s="1"/>
  <c r="A66" s="1"/>
  <c r="E65"/>
  <c r="G48" i="1" l="1"/>
  <c r="H48" s="1"/>
  <c r="A49" s="1"/>
  <c r="C66" i="2"/>
  <c r="D66" s="1"/>
  <c r="E66"/>
  <c r="F66" s="1"/>
  <c r="G66" s="1"/>
  <c r="A67" s="1"/>
  <c r="B66"/>
  <c r="F49" i="1" l="1"/>
  <c r="B49"/>
  <c r="C49"/>
  <c r="G49" s="1"/>
  <c r="H49" s="1"/>
  <c r="A50" s="1"/>
  <c r="B67" i="2"/>
  <c r="C67"/>
  <c r="D67" s="1"/>
  <c r="F67" s="1"/>
  <c r="G67" s="1"/>
  <c r="A68" s="1"/>
  <c r="E67"/>
  <c r="B50" i="1" l="1"/>
  <c r="C50"/>
  <c r="F50"/>
  <c r="C68" i="2"/>
  <c r="D68" s="1"/>
  <c r="E68"/>
  <c r="F68" s="1"/>
  <c r="G68" s="1"/>
  <c r="A69" s="1"/>
  <c r="B68"/>
  <c r="G50" i="1" l="1"/>
  <c r="H50" s="1"/>
  <c r="A51" s="1"/>
  <c r="B69" i="2"/>
  <c r="C69"/>
  <c r="D69" s="1"/>
  <c r="F69" s="1"/>
  <c r="G69" s="1"/>
  <c r="A70" s="1"/>
  <c r="E69"/>
  <c r="C51" i="1" l="1"/>
  <c r="B51"/>
  <c r="F51"/>
  <c r="C70" i="2"/>
  <c r="D70" s="1"/>
  <c r="E70"/>
  <c r="F70" s="1"/>
  <c r="G70" s="1"/>
  <c r="A71" s="1"/>
  <c r="B70"/>
  <c r="G51" i="1" l="1"/>
  <c r="H51" s="1"/>
  <c r="A52" s="1"/>
  <c r="F52" s="1"/>
  <c r="B71" i="2"/>
  <c r="C71"/>
  <c r="D71" s="1"/>
  <c r="F71" s="1"/>
  <c r="G71" s="1"/>
  <c r="A72" s="1"/>
  <c r="E71"/>
  <c r="B52" i="1" l="1"/>
  <c r="C52"/>
  <c r="G52" s="1"/>
  <c r="H52" s="1"/>
  <c r="A53" s="1"/>
  <c r="C72" i="2"/>
  <c r="D72" s="1"/>
  <c r="E72"/>
  <c r="B72"/>
  <c r="F72"/>
  <c r="G72" s="1"/>
  <c r="A73" s="1"/>
  <c r="B53" i="1" l="1"/>
  <c r="C53"/>
  <c r="F53"/>
  <c r="B73" i="2"/>
  <c r="C73"/>
  <c r="D73" s="1"/>
  <c r="F73" s="1"/>
  <c r="G73" s="1"/>
  <c r="A74" s="1"/>
  <c r="E73"/>
  <c r="G53" i="1" l="1"/>
  <c r="H53" s="1"/>
  <c r="A54" s="1"/>
  <c r="C54" s="1"/>
  <c r="C74" i="2"/>
  <c r="D74" s="1"/>
  <c r="E74"/>
  <c r="F74" s="1"/>
  <c r="G74" s="1"/>
  <c r="A75" s="1"/>
  <c r="B74"/>
  <c r="B54" i="1" l="1"/>
  <c r="F54"/>
  <c r="G54" s="1"/>
  <c r="H54" s="1"/>
  <c r="A55" s="1"/>
  <c r="B75" i="2"/>
  <c r="C75"/>
  <c r="D75" s="1"/>
  <c r="F75" s="1"/>
  <c r="G75" s="1"/>
  <c r="A76" s="1"/>
  <c r="E75"/>
  <c r="B55" i="1" l="1"/>
  <c r="F55"/>
  <c r="C55"/>
  <c r="C76" i="2"/>
  <c r="D76" s="1"/>
  <c r="E76"/>
  <c r="F76" s="1"/>
  <c r="G76" s="1"/>
  <c r="A77" s="1"/>
  <c r="B76"/>
  <c r="G55" i="1" l="1"/>
  <c r="H55" s="1"/>
  <c r="A56" s="1"/>
  <c r="F56" s="1"/>
  <c r="B77" i="2"/>
  <c r="C77"/>
  <c r="D77" s="1"/>
  <c r="F77" s="1"/>
  <c r="G77" s="1"/>
  <c r="A78" s="1"/>
  <c r="E77"/>
  <c r="C56" i="1" l="1"/>
  <c r="G56" s="1"/>
  <c r="H56" s="1"/>
  <c r="A57" s="1"/>
  <c r="F57" s="1"/>
  <c r="B56"/>
  <c r="C78" i="2"/>
  <c r="D78" s="1"/>
  <c r="E78"/>
  <c r="F78" s="1"/>
  <c r="G78" s="1"/>
  <c r="A79" s="1"/>
  <c r="B78"/>
  <c r="B57" i="1" l="1"/>
  <c r="C57"/>
  <c r="G57" s="1"/>
  <c r="H57" s="1"/>
  <c r="A58" s="1"/>
  <c r="B58" s="1"/>
  <c r="B79" i="2"/>
  <c r="C79"/>
  <c r="D79" s="1"/>
  <c r="F79" s="1"/>
  <c r="G79" s="1"/>
  <c r="A80" s="1"/>
  <c r="E79"/>
  <c r="C58" i="1" l="1"/>
  <c r="F58"/>
  <c r="G58" s="1"/>
  <c r="H58" s="1"/>
  <c r="A59" s="1"/>
  <c r="B59" s="1"/>
  <c r="C80" i="2"/>
  <c r="D80" s="1"/>
  <c r="E80"/>
  <c r="F80" s="1"/>
  <c r="G80" s="1"/>
  <c r="A81" s="1"/>
  <c r="B80"/>
  <c r="C59" i="1" l="1"/>
  <c r="F59"/>
  <c r="B81" i="2"/>
  <c r="C81"/>
  <c r="D81" s="1"/>
  <c r="F81" s="1"/>
  <c r="G81" s="1"/>
  <c r="A82" s="1"/>
  <c r="E81"/>
  <c r="G59" i="1" l="1"/>
  <c r="H59" s="1"/>
  <c r="A60" s="1"/>
  <c r="B60" s="1"/>
  <c r="C82" i="2"/>
  <c r="D82" s="1"/>
  <c r="E82"/>
  <c r="F82" s="1"/>
  <c r="G82" s="1"/>
  <c r="A83" s="1"/>
  <c r="B82"/>
  <c r="C60" i="1" l="1"/>
  <c r="F60"/>
  <c r="B83" i="2"/>
  <c r="C83"/>
  <c r="D83" s="1"/>
  <c r="F83" s="1"/>
  <c r="G83" s="1"/>
  <c r="A84" s="1"/>
  <c r="E83"/>
  <c r="G60" i="1" l="1"/>
  <c r="H60" s="1"/>
  <c r="A61" s="1"/>
  <c r="B61" s="1"/>
  <c r="C84" i="2"/>
  <c r="D84" s="1"/>
  <c r="E84"/>
  <c r="F84" s="1"/>
  <c r="G84" s="1"/>
  <c r="A85" s="1"/>
  <c r="B84"/>
  <c r="C61" i="1" l="1"/>
  <c r="F61"/>
  <c r="B85" i="2"/>
  <c r="C85"/>
  <c r="D85" s="1"/>
  <c r="F85" s="1"/>
  <c r="G85" s="1"/>
  <c r="A86" s="1"/>
  <c r="E85"/>
  <c r="G61" i="1" l="1"/>
  <c r="H61" s="1"/>
  <c r="A62" s="1"/>
  <c r="B62" s="1"/>
  <c r="C86" i="2"/>
  <c r="D86" s="1"/>
  <c r="E86"/>
  <c r="F86" s="1"/>
  <c r="G86" s="1"/>
  <c r="A87" s="1"/>
  <c r="B86"/>
  <c r="C62" i="1" l="1"/>
  <c r="F62"/>
  <c r="G62" s="1"/>
  <c r="H62" s="1"/>
  <c r="A63" s="1"/>
  <c r="B87" i="2"/>
  <c r="C87"/>
  <c r="D87" s="1"/>
  <c r="F87" s="1"/>
  <c r="G87" s="1"/>
  <c r="A88" s="1"/>
  <c r="E87"/>
  <c r="B63" i="1" l="1"/>
  <c r="C63"/>
  <c r="F63"/>
  <c r="C88" i="2"/>
  <c r="D88" s="1"/>
  <c r="B88"/>
  <c r="E88"/>
  <c r="F88" s="1"/>
  <c r="G88" s="1"/>
  <c r="A89" s="1"/>
  <c r="G63" i="1" l="1"/>
  <c r="H63" s="1"/>
  <c r="A64" s="1"/>
  <c r="C89" i="2"/>
  <c r="D89" s="1"/>
  <c r="E89"/>
  <c r="B89"/>
  <c r="F89"/>
  <c r="G89" s="1"/>
  <c r="A90" s="1"/>
  <c r="B64" i="1" l="1"/>
  <c r="C64"/>
  <c r="F64"/>
  <c r="B90" i="2"/>
  <c r="E90"/>
  <c r="C90"/>
  <c r="D90" s="1"/>
  <c r="F90" s="1"/>
  <c r="G90" s="1"/>
  <c r="A91" s="1"/>
  <c r="G64" i="1" l="1"/>
  <c r="H64" s="1"/>
  <c r="A65" s="1"/>
  <c r="C91" i="2"/>
  <c r="D91" s="1"/>
  <c r="E91"/>
  <c r="B91"/>
  <c r="F91"/>
  <c r="G91" s="1"/>
  <c r="A92" s="1"/>
  <c r="B65" i="1" l="1"/>
  <c r="C65"/>
  <c r="F65"/>
  <c r="B92" i="2"/>
  <c r="C92"/>
  <c r="D92" s="1"/>
  <c r="F92" s="1"/>
  <c r="G92" s="1"/>
  <c r="A93" s="1"/>
  <c r="E92"/>
  <c r="G65" i="1" l="1"/>
  <c r="H65" s="1"/>
  <c r="A66" s="1"/>
  <c r="C93" i="2"/>
  <c r="D93" s="1"/>
  <c r="E93"/>
  <c r="F93"/>
  <c r="G93" s="1"/>
  <c r="A94" s="1"/>
  <c r="B93"/>
  <c r="B66" i="1" l="1"/>
  <c r="C66"/>
  <c r="F66"/>
  <c r="C94" i="2"/>
  <c r="D94" s="1"/>
  <c r="E94"/>
  <c r="B94"/>
  <c r="F94"/>
  <c r="G94" s="1"/>
  <c r="A95" s="1"/>
  <c r="G66" i="1" l="1"/>
  <c r="H66" s="1"/>
  <c r="A67" s="1"/>
  <c r="B95" i="2"/>
  <c r="E95"/>
  <c r="C95"/>
  <c r="D95" s="1"/>
  <c r="F95" s="1"/>
  <c r="G95" s="1"/>
  <c r="A96" s="1"/>
  <c r="F67" i="1" l="1"/>
  <c r="B67"/>
  <c r="C67"/>
  <c r="G67" s="1"/>
  <c r="H67" s="1"/>
  <c r="A68" s="1"/>
  <c r="C96" i="2"/>
  <c r="D96" s="1"/>
  <c r="E96"/>
  <c r="B96"/>
  <c r="F96"/>
  <c r="G96" s="1"/>
  <c r="A97" s="1"/>
  <c r="B68" i="1" l="1"/>
  <c r="C68"/>
  <c r="F68"/>
  <c r="B97" i="2"/>
  <c r="C97"/>
  <c r="D97" s="1"/>
  <c r="F97" s="1"/>
  <c r="G97" s="1"/>
  <c r="A98" s="1"/>
  <c r="E97"/>
  <c r="G68" i="1" l="1"/>
  <c r="H68" s="1"/>
  <c r="A69" s="1"/>
  <c r="C98" i="2"/>
  <c r="D98" s="1"/>
  <c r="E98"/>
  <c r="B98"/>
  <c r="F98"/>
  <c r="G98" s="1"/>
  <c r="A99" s="1"/>
  <c r="B69" i="1" l="1"/>
  <c r="C69"/>
  <c r="F69"/>
  <c r="B99" i="2"/>
  <c r="E99"/>
  <c r="C99"/>
  <c r="D99" s="1"/>
  <c r="F99" s="1"/>
  <c r="G99" s="1"/>
  <c r="A100" s="1"/>
  <c r="G69" i="1" l="1"/>
  <c r="H69" s="1"/>
  <c r="A70" s="1"/>
  <c r="C100" i="2"/>
  <c r="D100" s="1"/>
  <c r="E100"/>
  <c r="B100"/>
  <c r="F100"/>
  <c r="G100" s="1"/>
  <c r="A101" s="1"/>
  <c r="B70" i="1" l="1"/>
  <c r="C70"/>
  <c r="F70"/>
  <c r="B101" i="2"/>
  <c r="C101"/>
  <c r="D101" s="1"/>
  <c r="F101" s="1"/>
  <c r="G101" s="1"/>
  <c r="A102" s="1"/>
  <c r="E101"/>
  <c r="G70" i="1" l="1"/>
  <c r="H70" s="1"/>
  <c r="A71" s="1"/>
  <c r="C102" i="2"/>
  <c r="D102" s="1"/>
  <c r="E102"/>
  <c r="B102"/>
  <c r="F102"/>
  <c r="G102" s="1"/>
  <c r="A103" s="1"/>
  <c r="F71" i="1" l="1"/>
  <c r="C71"/>
  <c r="B71"/>
  <c r="B103" i="2"/>
  <c r="E103"/>
  <c r="C103"/>
  <c r="D103" s="1"/>
  <c r="F103" s="1"/>
  <c r="G103" s="1"/>
  <c r="A104" s="1"/>
  <c r="G71" i="1" l="1"/>
  <c r="H71" s="1"/>
  <c r="A72" s="1"/>
  <c r="C104" i="2"/>
  <c r="D104" s="1"/>
  <c r="E104"/>
  <c r="B104"/>
  <c r="F104"/>
  <c r="G104" s="1"/>
  <c r="A105" s="1"/>
  <c r="C72" i="1" l="1"/>
  <c r="F72"/>
  <c r="B72"/>
  <c r="B105" i="2"/>
  <c r="C105"/>
  <c r="D105" s="1"/>
  <c r="F105" s="1"/>
  <c r="G105" s="1"/>
  <c r="A106" s="1"/>
  <c r="E105"/>
  <c r="G72" i="1" l="1"/>
  <c r="H72" s="1"/>
  <c r="A73" s="1"/>
  <c r="B73" s="1"/>
  <c r="C106" i="2"/>
  <c r="D106" s="1"/>
  <c r="E106"/>
  <c r="B106"/>
  <c r="F106"/>
  <c r="G106" s="1"/>
  <c r="A107" s="1"/>
  <c r="F73" i="1" l="1"/>
  <c r="C73"/>
  <c r="B107" i="2"/>
  <c r="E107"/>
  <c r="C107"/>
  <c r="D107" s="1"/>
  <c r="F107" s="1"/>
  <c r="G107" s="1"/>
  <c r="A108" s="1"/>
  <c r="G73" i="1" l="1"/>
  <c r="H73" s="1"/>
  <c r="A74" s="1"/>
  <c r="C74" s="1"/>
  <c r="C108" i="2"/>
  <c r="D108" s="1"/>
  <c r="E108"/>
  <c r="F108" s="1"/>
  <c r="G108" s="1"/>
  <c r="A109" s="1"/>
  <c r="B108"/>
  <c r="F74" i="1" l="1"/>
  <c r="G74" s="1"/>
  <c r="H74" s="1"/>
  <c r="A75" s="1"/>
  <c r="F75" s="1"/>
  <c r="B74"/>
  <c r="B109" i="2"/>
  <c r="C109"/>
  <c r="D109" s="1"/>
  <c r="F109" s="1"/>
  <c r="G109" s="1"/>
  <c r="A110" s="1"/>
  <c r="E109"/>
  <c r="C75" i="1" l="1"/>
  <c r="G75"/>
  <c r="H75" s="1"/>
  <c r="A76" s="1"/>
  <c r="F76" s="1"/>
  <c r="B75"/>
  <c r="C76"/>
  <c r="C110" i="2"/>
  <c r="D110" s="1"/>
  <c r="E110"/>
  <c r="F110" s="1"/>
  <c r="G110" s="1"/>
  <c r="A111" s="1"/>
  <c r="B110"/>
  <c r="B76" i="1" l="1"/>
  <c r="G76"/>
  <c r="H76" s="1"/>
  <c r="A77" s="1"/>
  <c r="B111" i="2"/>
  <c r="E111"/>
  <c r="C111"/>
  <c r="D111" s="1"/>
  <c r="F111" s="1"/>
  <c r="G111" s="1"/>
  <c r="A112" s="1"/>
  <c r="B77" i="1" l="1"/>
  <c r="C77"/>
  <c r="F77"/>
  <c r="C112" i="2"/>
  <c r="D112" s="1"/>
  <c r="E112"/>
  <c r="B112"/>
  <c r="F112"/>
  <c r="G112" s="1"/>
  <c r="A113" s="1"/>
  <c r="G77" i="1" l="1"/>
  <c r="H77" s="1"/>
  <c r="A78" s="1"/>
  <c r="C78" s="1"/>
  <c r="B113" i="2"/>
  <c r="C113"/>
  <c r="D113" s="1"/>
  <c r="F113" s="1"/>
  <c r="G113" s="1"/>
  <c r="A114" s="1"/>
  <c r="E113"/>
  <c r="B78" i="1" l="1"/>
  <c r="F78"/>
  <c r="G78" s="1"/>
  <c r="H78" s="1"/>
  <c r="A79" s="1"/>
  <c r="F79" s="1"/>
  <c r="C114" i="2"/>
  <c r="D114" s="1"/>
  <c r="E114"/>
  <c r="F114" s="1"/>
  <c r="G114" s="1"/>
  <c r="A115" s="1"/>
  <c r="B114"/>
  <c r="B79" i="1" l="1"/>
  <c r="C79"/>
  <c r="G79" s="1"/>
  <c r="H79" s="1"/>
  <c r="A80" s="1"/>
  <c r="B115" i="2"/>
  <c r="E115"/>
  <c r="C115"/>
  <c r="D115" s="1"/>
  <c r="F115" s="1"/>
  <c r="G115" s="1"/>
  <c r="A116" s="1"/>
  <c r="C80" i="1" l="1"/>
  <c r="B80"/>
  <c r="F80"/>
  <c r="C116" i="2"/>
  <c r="D116" s="1"/>
  <c r="E116"/>
  <c r="B116"/>
  <c r="F116"/>
  <c r="G116" s="1"/>
  <c r="A117" s="1"/>
  <c r="G80" i="1" l="1"/>
  <c r="H80" s="1"/>
  <c r="A81" s="1"/>
  <c r="B81" s="1"/>
  <c r="B117" i="2"/>
  <c r="C117"/>
  <c r="D117" s="1"/>
  <c r="F117" s="1"/>
  <c r="G117" s="1"/>
  <c r="A118" s="1"/>
  <c r="E117"/>
  <c r="F81" i="1" l="1"/>
  <c r="C81"/>
  <c r="C118" i="2"/>
  <c r="D118" s="1"/>
  <c r="E118"/>
  <c r="B118"/>
  <c r="F118"/>
  <c r="G118" s="1"/>
  <c r="A119" s="1"/>
  <c r="G81" i="1" l="1"/>
  <c r="H81" s="1"/>
  <c r="A82" s="1"/>
  <c r="B82" s="1"/>
  <c r="B119" i="2"/>
  <c r="E119"/>
  <c r="C119"/>
  <c r="D119" s="1"/>
  <c r="F119" s="1"/>
  <c r="G119" s="1"/>
  <c r="A120" s="1"/>
  <c r="F82" i="1" l="1"/>
  <c r="C82"/>
  <c r="C120" i="2"/>
  <c r="D120" s="1"/>
  <c r="E120"/>
  <c r="B120"/>
  <c r="F120"/>
  <c r="G120" s="1"/>
  <c r="A121" s="1"/>
  <c r="G82" i="1" l="1"/>
  <c r="H82" s="1"/>
  <c r="A83" s="1"/>
  <c r="C83" s="1"/>
  <c r="B121" i="2"/>
  <c r="C121"/>
  <c r="D121" s="1"/>
  <c r="F121" s="1"/>
  <c r="G121" s="1"/>
  <c r="A122" s="1"/>
  <c r="E121"/>
  <c r="B83" i="1" l="1"/>
  <c r="F83"/>
  <c r="G83" s="1"/>
  <c r="H83" s="1"/>
  <c r="A84" s="1"/>
  <c r="B84" s="1"/>
  <c r="C122" i="2"/>
  <c r="D122" s="1"/>
  <c r="E122"/>
  <c r="B122"/>
  <c r="F122"/>
  <c r="G122" s="1"/>
  <c r="A123" s="1"/>
  <c r="C84" i="1" l="1"/>
  <c r="F84"/>
  <c r="B123" i="2"/>
  <c r="E123"/>
  <c r="C123"/>
  <c r="D123" s="1"/>
  <c r="F123" s="1"/>
  <c r="G123" s="1"/>
  <c r="A124" s="1"/>
  <c r="G84" i="1" l="1"/>
  <c r="H84" s="1"/>
  <c r="A85" s="1"/>
  <c r="F85" s="1"/>
  <c r="C124" i="2"/>
  <c r="D124" s="1"/>
  <c r="E124"/>
  <c r="B124"/>
  <c r="F124"/>
  <c r="G124" s="1"/>
  <c r="A125" s="1"/>
  <c r="B85" i="1" l="1"/>
  <c r="C85"/>
  <c r="G85" s="1"/>
  <c r="H85" s="1"/>
  <c r="A86" s="1"/>
  <c r="C86" s="1"/>
  <c r="B125" i="2"/>
  <c r="C125"/>
  <c r="D125" s="1"/>
  <c r="F125" s="1"/>
  <c r="G125" s="1"/>
  <c r="A126" s="1"/>
  <c r="E125"/>
  <c r="F86" i="1" l="1"/>
  <c r="G86" s="1"/>
  <c r="H86" s="1"/>
  <c r="A87" s="1"/>
  <c r="C87" s="1"/>
  <c r="B86"/>
  <c r="C126" i="2"/>
  <c r="D126" s="1"/>
  <c r="E126"/>
  <c r="F126" s="1"/>
  <c r="G126" s="1"/>
  <c r="A127" s="1"/>
  <c r="B126"/>
  <c r="F87" i="1" l="1"/>
  <c r="B87"/>
  <c r="G87"/>
  <c r="H87" s="1"/>
  <c r="A88" s="1"/>
  <c r="B127" i="2"/>
  <c r="E127"/>
  <c r="C127"/>
  <c r="D127" s="1"/>
  <c r="F127" s="1"/>
  <c r="G127" s="1"/>
  <c r="A128" s="1"/>
  <c r="C88" i="1" l="1"/>
  <c r="F88"/>
  <c r="B88"/>
  <c r="C128" i="2"/>
  <c r="D128" s="1"/>
  <c r="E128"/>
  <c r="B128"/>
  <c r="F128"/>
  <c r="G128" s="1"/>
  <c r="A129" s="1"/>
  <c r="G88" i="1" l="1"/>
  <c r="H88" s="1"/>
  <c r="A89" s="1"/>
  <c r="F89" s="1"/>
  <c r="B129" i="2"/>
  <c r="C129"/>
  <c r="D129" s="1"/>
  <c r="F129" s="1"/>
  <c r="G129" s="1"/>
  <c r="A130" s="1"/>
  <c r="E129"/>
  <c r="B89" i="1" l="1"/>
  <c r="C89"/>
  <c r="G89" s="1"/>
  <c r="H89" s="1"/>
  <c r="A90" s="1"/>
  <c r="C90" s="1"/>
  <c r="C130" i="2"/>
  <c r="D130" s="1"/>
  <c r="E130"/>
  <c r="B130"/>
  <c r="F130"/>
  <c r="G130" s="1"/>
  <c r="A131" s="1"/>
  <c r="B90" i="1" l="1"/>
  <c r="F90"/>
  <c r="G90" s="1"/>
  <c r="H90" s="1"/>
  <c r="A91" s="1"/>
  <c r="B131" i="2"/>
  <c r="E131"/>
  <c r="C131"/>
  <c r="D131" s="1"/>
  <c r="F131" s="1"/>
  <c r="G131" s="1"/>
  <c r="A132" s="1"/>
  <c r="B91" i="1" l="1"/>
  <c r="C91"/>
  <c r="F91"/>
  <c r="C132" i="2"/>
  <c r="D132" s="1"/>
  <c r="E132"/>
  <c r="B132"/>
  <c r="F132"/>
  <c r="G132" s="1"/>
  <c r="A133" s="1"/>
  <c r="G91" i="1" l="1"/>
  <c r="H91" s="1"/>
  <c r="A92" s="1"/>
  <c r="B92" s="1"/>
  <c r="B133" i="2"/>
  <c r="C133"/>
  <c r="D133" s="1"/>
  <c r="F133" s="1"/>
  <c r="G133" s="1"/>
  <c r="A134" s="1"/>
  <c r="E133"/>
  <c r="C92" i="1" l="1"/>
  <c r="F92"/>
  <c r="C134" i="2"/>
  <c r="D134" s="1"/>
  <c r="E134"/>
  <c r="B134"/>
  <c r="F134"/>
  <c r="G134" s="1"/>
  <c r="A135" s="1"/>
  <c r="G92" i="1" l="1"/>
  <c r="H92" s="1"/>
  <c r="A93" s="1"/>
  <c r="F93" s="1"/>
  <c r="B135" i="2"/>
  <c r="E135"/>
  <c r="C135"/>
  <c r="D135" s="1"/>
  <c r="F135" s="1"/>
  <c r="G135" s="1"/>
  <c r="A136" s="1"/>
  <c r="C93" i="1" l="1"/>
  <c r="G93" s="1"/>
  <c r="H93" s="1"/>
  <c r="A94" s="1"/>
  <c r="C94" s="1"/>
  <c r="B93"/>
  <c r="C136" i="2"/>
  <c r="D136" s="1"/>
  <c r="E136"/>
  <c r="B136"/>
  <c r="F136"/>
  <c r="G136" s="1"/>
  <c r="A137" s="1"/>
  <c r="B94" i="1" l="1"/>
  <c r="F94"/>
  <c r="G94" s="1"/>
  <c r="H94" s="1"/>
  <c r="A95" s="1"/>
  <c r="C95" s="1"/>
  <c r="B137" i="2"/>
  <c r="C137"/>
  <c r="D137" s="1"/>
  <c r="F137" s="1"/>
  <c r="G137" s="1"/>
  <c r="A138" s="1"/>
  <c r="E137"/>
  <c r="F95" i="1" l="1"/>
  <c r="B95"/>
  <c r="G95"/>
  <c r="H95" s="1"/>
  <c r="A96" s="1"/>
  <c r="F96" s="1"/>
  <c r="C138" i="2"/>
  <c r="D138" s="1"/>
  <c r="E138"/>
  <c r="B138"/>
  <c r="F138"/>
  <c r="G138" s="1"/>
  <c r="A139" s="1"/>
  <c r="B96" i="1" l="1"/>
  <c r="C96"/>
  <c r="G96" s="1"/>
  <c r="H96" s="1"/>
  <c r="A97" s="1"/>
  <c r="F97" s="1"/>
  <c r="B139" i="2"/>
  <c r="E139"/>
  <c r="C139"/>
  <c r="D139" s="1"/>
  <c r="F139" s="1"/>
  <c r="G139" s="1"/>
  <c r="A140" s="1"/>
  <c r="C97" i="1" l="1"/>
  <c r="G97" s="1"/>
  <c r="H97" s="1"/>
  <c r="A98" s="1"/>
  <c r="F98" s="1"/>
  <c r="B97"/>
  <c r="C140" i="2"/>
  <c r="D140" s="1"/>
  <c r="E140"/>
  <c r="B140"/>
  <c r="F140"/>
  <c r="G140" s="1"/>
  <c r="A141" s="1"/>
  <c r="B98" i="1" l="1"/>
  <c r="C98"/>
  <c r="G98" s="1"/>
  <c r="H98" s="1"/>
  <c r="A99" s="1"/>
  <c r="B99" s="1"/>
  <c r="B141" i="2"/>
  <c r="C141"/>
  <c r="D141" s="1"/>
  <c r="F141" s="1"/>
  <c r="G141" s="1"/>
  <c r="A142" s="1"/>
  <c r="E141"/>
  <c r="F99" i="1" l="1"/>
  <c r="C99"/>
  <c r="C142" i="2"/>
  <c r="D142" s="1"/>
  <c r="E142"/>
  <c r="B142"/>
  <c r="F142"/>
  <c r="G142" s="1"/>
  <c r="A143" s="1"/>
  <c r="G99" i="1" l="1"/>
  <c r="H99" s="1"/>
  <c r="A100" s="1"/>
  <c r="C100" s="1"/>
  <c r="B143" i="2"/>
  <c r="E143"/>
  <c r="C143"/>
  <c r="D143" s="1"/>
  <c r="F143" s="1"/>
  <c r="G143" s="1"/>
  <c r="A144" s="1"/>
  <c r="F100" i="1" l="1"/>
  <c r="G100" s="1"/>
  <c r="H100" s="1"/>
  <c r="A101" s="1"/>
  <c r="F101" s="1"/>
  <c r="B100"/>
  <c r="C144" i="2"/>
  <c r="D144" s="1"/>
  <c r="E144"/>
  <c r="B144"/>
  <c r="F144"/>
  <c r="G144" s="1"/>
  <c r="A145" s="1"/>
  <c r="C101" i="1" l="1"/>
  <c r="G101" s="1"/>
  <c r="H101" s="1"/>
  <c r="A102" s="1"/>
  <c r="B101"/>
  <c r="B145" i="2"/>
  <c r="C145"/>
  <c r="D145" s="1"/>
  <c r="F145" s="1"/>
  <c r="G145" s="1"/>
  <c r="A146" s="1"/>
  <c r="E145"/>
  <c r="C102" i="1" l="1"/>
  <c r="F102"/>
  <c r="B102"/>
  <c r="G102"/>
  <c r="H102" s="1"/>
  <c r="A103" s="1"/>
  <c r="C146" i="2"/>
  <c r="D146" s="1"/>
  <c r="E146"/>
  <c r="B146"/>
  <c r="F146"/>
  <c r="G146" s="1"/>
  <c r="A147" s="1"/>
  <c r="B103" i="1" l="1"/>
  <c r="F103"/>
  <c r="C103"/>
  <c r="B147" i="2"/>
  <c r="E147"/>
  <c r="C147"/>
  <c r="D147" s="1"/>
  <c r="F147" s="1"/>
  <c r="G147" s="1"/>
  <c r="A148" s="1"/>
  <c r="G103" i="1" l="1"/>
  <c r="H103" s="1"/>
  <c r="A104" s="1"/>
  <c r="B104" s="1"/>
  <c r="C148" i="2"/>
  <c r="D148" s="1"/>
  <c r="E148"/>
  <c r="B148"/>
  <c r="F148"/>
  <c r="G148" s="1"/>
  <c r="A149" s="1"/>
  <c r="F104" i="1" l="1"/>
  <c r="C104"/>
  <c r="B149" i="2"/>
  <c r="C149"/>
  <c r="D149" s="1"/>
  <c r="F149" s="1"/>
  <c r="G149" s="1"/>
  <c r="A150" s="1"/>
  <c r="E149"/>
  <c r="G104" i="1" l="1"/>
  <c r="H104" s="1"/>
  <c r="A105" s="1"/>
  <c r="B105" s="1"/>
  <c r="C150" i="2"/>
  <c r="D150" s="1"/>
  <c r="E150"/>
  <c r="B150"/>
  <c r="F150"/>
  <c r="G150" s="1"/>
  <c r="A151" s="1"/>
  <c r="C105" i="1" l="1"/>
  <c r="F105"/>
  <c r="B151" i="2"/>
  <c r="E151"/>
  <c r="C151"/>
  <c r="D151" s="1"/>
  <c r="F151" s="1"/>
  <c r="G151" s="1"/>
  <c r="A152" s="1"/>
  <c r="G105" i="1" l="1"/>
  <c r="H105" s="1"/>
  <c r="A106" s="1"/>
  <c r="C106" s="1"/>
  <c r="C152" i="2"/>
  <c r="D152" s="1"/>
  <c r="E152"/>
  <c r="B152"/>
  <c r="F152"/>
  <c r="G152" s="1"/>
  <c r="A153" s="1"/>
  <c r="F106" i="1" l="1"/>
  <c r="G106" s="1"/>
  <c r="H106" s="1"/>
  <c r="A107" s="1"/>
  <c r="B106"/>
  <c r="B153" i="2"/>
  <c r="C153"/>
  <c r="D153" s="1"/>
  <c r="F153" s="1"/>
  <c r="G153" s="1"/>
  <c r="A154" s="1"/>
  <c r="E153"/>
  <c r="B107" i="1" l="1"/>
  <c r="F107"/>
  <c r="C107"/>
  <c r="C154" i="2"/>
  <c r="D154" s="1"/>
  <c r="E154"/>
  <c r="B154"/>
  <c r="F154"/>
  <c r="G154" s="1"/>
  <c r="A155" s="1"/>
  <c r="G107" i="1" l="1"/>
  <c r="H107" s="1"/>
  <c r="A108" s="1"/>
  <c r="F108" s="1"/>
  <c r="B155" i="2"/>
  <c r="E155"/>
  <c r="C155"/>
  <c r="D155" s="1"/>
  <c r="F155" s="1"/>
  <c r="G155" s="1"/>
  <c r="A156" s="1"/>
  <c r="B108" i="1" l="1"/>
  <c r="C108"/>
  <c r="G108" s="1"/>
  <c r="H108" s="1"/>
  <c r="A109" s="1"/>
  <c r="C156" i="2"/>
  <c r="D156" s="1"/>
  <c r="E156"/>
  <c r="B156"/>
  <c r="F156"/>
  <c r="G156" s="1"/>
  <c r="A157" s="1"/>
  <c r="B109" i="1" l="1"/>
  <c r="C109"/>
  <c r="F109"/>
  <c r="B157" i="2"/>
  <c r="C157"/>
  <c r="D157" s="1"/>
  <c r="F157" s="1"/>
  <c r="G157" s="1"/>
  <c r="A158" s="1"/>
  <c r="E157"/>
  <c r="G109" i="1" l="1"/>
  <c r="H109" s="1"/>
  <c r="A110" s="1"/>
  <c r="C110" s="1"/>
  <c r="C158" i="2"/>
  <c r="D158" s="1"/>
  <c r="E158"/>
  <c r="F158" s="1"/>
  <c r="G158" s="1"/>
  <c r="A159" s="1"/>
  <c r="B158"/>
  <c r="F110" i="1" l="1"/>
  <c r="B110"/>
  <c r="G110"/>
  <c r="H110" s="1"/>
  <c r="A111" s="1"/>
  <c r="B159" i="2"/>
  <c r="E159"/>
  <c r="C159"/>
  <c r="D159" s="1"/>
  <c r="F159" s="1"/>
  <c r="G159" s="1"/>
  <c r="A160" s="1"/>
  <c r="F111" i="1" l="1"/>
  <c r="C111"/>
  <c r="B111"/>
  <c r="C160" i="2"/>
  <c r="D160" s="1"/>
  <c r="E160"/>
  <c r="B160"/>
  <c r="F160"/>
  <c r="G160" s="1"/>
  <c r="A161" s="1"/>
  <c r="G111" i="1" l="1"/>
  <c r="H111" s="1"/>
  <c r="A112" s="1"/>
  <c r="F112" s="1"/>
  <c r="B161" i="2"/>
  <c r="F161"/>
  <c r="C161"/>
  <c r="D161" s="1"/>
  <c r="G161"/>
  <c r="A162" s="1"/>
  <c r="E161"/>
  <c r="C112" i="1" l="1"/>
  <c r="G112" s="1"/>
  <c r="H112" s="1"/>
  <c r="A113" s="1"/>
  <c r="B112"/>
  <c r="C162" i="2"/>
  <c r="D162" s="1"/>
  <c r="E162"/>
  <c r="B162"/>
  <c r="F162"/>
  <c r="G162" s="1"/>
  <c r="A163" s="1"/>
  <c r="B113" i="1" l="1"/>
  <c r="F113"/>
  <c r="C113"/>
  <c r="B163" i="2"/>
  <c r="E163"/>
  <c r="C163"/>
  <c r="D163" s="1"/>
  <c r="F163" s="1"/>
  <c r="G163" s="1"/>
  <c r="A164" s="1"/>
  <c r="G113" i="1" l="1"/>
  <c r="H113" s="1"/>
  <c r="A114" s="1"/>
  <c r="C114" s="1"/>
  <c r="C164" i="2"/>
  <c r="D164" s="1"/>
  <c r="B164"/>
  <c r="E164"/>
  <c r="F164"/>
  <c r="G164" s="1"/>
  <c r="A165" s="1"/>
  <c r="F114" i="1" l="1"/>
  <c r="B114"/>
  <c r="G114"/>
  <c r="H114" s="1"/>
  <c r="A115" s="1"/>
  <c r="B165" i="2"/>
  <c r="C165"/>
  <c r="D165" s="1"/>
  <c r="E165"/>
  <c r="F165" s="1"/>
  <c r="G165" s="1"/>
  <c r="A166" s="1"/>
  <c r="B115" i="1" l="1"/>
  <c r="F115"/>
  <c r="C115"/>
  <c r="C166" i="2"/>
  <c r="D166" s="1"/>
  <c r="E166"/>
  <c r="B166"/>
  <c r="F166"/>
  <c r="G166" s="1"/>
  <c r="A167" s="1"/>
  <c r="G115" i="1" l="1"/>
  <c r="H115" s="1"/>
  <c r="A116" s="1"/>
  <c r="F116" s="1"/>
  <c r="B167" i="2"/>
  <c r="C167"/>
  <c r="D167" s="1"/>
  <c r="E167"/>
  <c r="F167" s="1"/>
  <c r="G167" s="1"/>
  <c r="A168" s="1"/>
  <c r="B116" i="1" l="1"/>
  <c r="C116"/>
  <c r="G116" s="1"/>
  <c r="H116" s="1"/>
  <c r="A117" s="1"/>
  <c r="B117" s="1"/>
  <c r="C168" i="2"/>
  <c r="D168" s="1"/>
  <c r="E168"/>
  <c r="B168"/>
  <c r="F168"/>
  <c r="G168" s="1"/>
  <c r="A169" s="1"/>
  <c r="F117" i="1" l="1"/>
  <c r="C117"/>
  <c r="B169" i="2"/>
  <c r="C169"/>
  <c r="D169" s="1"/>
  <c r="E169"/>
  <c r="F169" s="1"/>
  <c r="G169" s="1"/>
  <c r="A170" s="1"/>
  <c r="G117" i="1" l="1"/>
  <c r="H117" s="1"/>
  <c r="A118" s="1"/>
  <c r="C118" s="1"/>
  <c r="C170" i="2"/>
  <c r="D170" s="1"/>
  <c r="E170"/>
  <c r="B170"/>
  <c r="F170"/>
  <c r="G170" s="1"/>
  <c r="A171" s="1"/>
  <c r="F118" i="1" l="1"/>
  <c r="B118"/>
  <c r="G118"/>
  <c r="H118" s="1"/>
  <c r="A119" s="1"/>
  <c r="B171" i="2"/>
  <c r="C171"/>
  <c r="D171" s="1"/>
  <c r="E171"/>
  <c r="F171" s="1"/>
  <c r="G171" s="1"/>
  <c r="A172" s="1"/>
  <c r="F119" i="1" l="1"/>
  <c r="C119"/>
  <c r="B119"/>
  <c r="C172" i="2"/>
  <c r="D172" s="1"/>
  <c r="E172"/>
  <c r="B172"/>
  <c r="F172"/>
  <c r="G172" s="1"/>
  <c r="A173" s="1"/>
  <c r="G119" i="1" l="1"/>
  <c r="H119" s="1"/>
  <c r="A120" s="1"/>
  <c r="B173" i="2"/>
  <c r="C173"/>
  <c r="D173" s="1"/>
  <c r="F173" s="1"/>
  <c r="G173" s="1"/>
  <c r="A174" s="1"/>
  <c r="E173"/>
  <c r="B120" i="1" l="1"/>
  <c r="F120"/>
  <c r="C120"/>
  <c r="C174" i="2"/>
  <c r="D174" s="1"/>
  <c r="E174"/>
  <c r="B174"/>
  <c r="F174"/>
  <c r="G174" s="1"/>
  <c r="A175" s="1"/>
  <c r="G120" i="1" l="1"/>
  <c r="H120" s="1"/>
  <c r="A121" s="1"/>
  <c r="B121" s="1"/>
  <c r="B175" i="2"/>
  <c r="C175"/>
  <c r="D175" s="1"/>
  <c r="F175" s="1"/>
  <c r="G175" s="1"/>
  <c r="A176" s="1"/>
  <c r="E175"/>
  <c r="F121" i="1" l="1"/>
  <c r="C121"/>
  <c r="C176" i="2"/>
  <c r="D176" s="1"/>
  <c r="E176"/>
  <c r="B176"/>
  <c r="F176"/>
  <c r="G176" s="1"/>
  <c r="A177" s="1"/>
  <c r="G121" i="1" l="1"/>
  <c r="H121" s="1"/>
  <c r="A122" s="1"/>
  <c r="C122" s="1"/>
  <c r="B177" i="2"/>
  <c r="C177"/>
  <c r="D177" s="1"/>
  <c r="E177"/>
  <c r="F177" s="1"/>
  <c r="G177" s="1"/>
  <c r="A178" s="1"/>
  <c r="B122" i="1" l="1"/>
  <c r="F122"/>
  <c r="G122" s="1"/>
  <c r="H122" s="1"/>
  <c r="A123" s="1"/>
  <c r="C178" i="2"/>
  <c r="D178" s="1"/>
  <c r="E178"/>
  <c r="B178"/>
  <c r="F178"/>
  <c r="G178" s="1"/>
  <c r="A179" s="1"/>
  <c r="F123" i="1" l="1"/>
  <c r="C123"/>
  <c r="G123" s="1"/>
  <c r="H123" s="1"/>
  <c r="A124" s="1"/>
  <c r="B124" s="1"/>
  <c r="B123"/>
  <c r="B179" i="2"/>
  <c r="C179"/>
  <c r="D179" s="1"/>
  <c r="E179"/>
  <c r="F179" s="1"/>
  <c r="G179" s="1"/>
  <c r="A180" s="1"/>
  <c r="C124" i="1" l="1"/>
  <c r="F124"/>
  <c r="C180" i="2"/>
  <c r="D180" s="1"/>
  <c r="E180"/>
  <c r="B180"/>
  <c r="F180"/>
  <c r="G180" s="1"/>
  <c r="A181" s="1"/>
  <c r="G124" i="1" l="1"/>
  <c r="H124" s="1"/>
  <c r="A125" s="1"/>
  <c r="B181" i="2"/>
  <c r="C181"/>
  <c r="D181" s="1"/>
  <c r="E181"/>
  <c r="F181" s="1"/>
  <c r="G181" s="1"/>
  <c r="A182" s="1"/>
  <c r="F125" i="1" l="1"/>
  <c r="B125"/>
  <c r="C125"/>
  <c r="G125" s="1"/>
  <c r="H125" s="1"/>
  <c r="A126" s="1"/>
  <c r="C182" i="2"/>
  <c r="D182" s="1"/>
  <c r="E182"/>
  <c r="B182"/>
  <c r="F182"/>
  <c r="G182" s="1"/>
  <c r="A183" s="1"/>
  <c r="F126" i="1" l="1"/>
  <c r="B126"/>
  <c r="C126"/>
  <c r="G126" s="1"/>
  <c r="H126" s="1"/>
  <c r="A127" s="1"/>
  <c r="B183" i="2"/>
  <c r="C183"/>
  <c r="D183" s="1"/>
  <c r="E183"/>
  <c r="F183" s="1"/>
  <c r="G183" s="1"/>
  <c r="A184" s="1"/>
  <c r="B127" i="1" l="1"/>
  <c r="F127"/>
  <c r="C127"/>
  <c r="G127" s="1"/>
  <c r="H127" s="1"/>
  <c r="A128" s="1"/>
  <c r="C184" i="2"/>
  <c r="D184" s="1"/>
  <c r="E184"/>
  <c r="B184"/>
  <c r="F184"/>
  <c r="G184" s="1"/>
  <c r="A185" s="1"/>
  <c r="C128" i="1" l="1"/>
  <c r="G128" s="1"/>
  <c r="H128" s="1"/>
  <c r="A129" s="1"/>
  <c r="F128"/>
  <c r="B128"/>
  <c r="B185" i="2"/>
  <c r="C185"/>
  <c r="D185" s="1"/>
  <c r="E185"/>
  <c r="F185" s="1"/>
  <c r="G185" s="1"/>
  <c r="A186" s="1"/>
  <c r="F129" i="1" l="1"/>
  <c r="B129"/>
  <c r="C129"/>
  <c r="C186" i="2"/>
  <c r="D186" s="1"/>
  <c r="E186"/>
  <c r="B186"/>
  <c r="F186"/>
  <c r="G186" s="1"/>
  <c r="A187" s="1"/>
  <c r="G129" i="1" l="1"/>
  <c r="H129" s="1"/>
  <c r="A130" s="1"/>
  <c r="B187" i="2"/>
  <c r="C187"/>
  <c r="D187" s="1"/>
  <c r="E187"/>
  <c r="F187" s="1"/>
  <c r="G187" s="1"/>
  <c r="A188" s="1"/>
  <c r="F130" i="1" l="1"/>
  <c r="B130"/>
  <c r="C130"/>
  <c r="G130" s="1"/>
  <c r="H130" s="1"/>
  <c r="A131" s="1"/>
  <c r="C188" i="2"/>
  <c r="D188" s="1"/>
  <c r="E188"/>
  <c r="B188"/>
  <c r="F188"/>
  <c r="G188" s="1"/>
  <c r="A189" s="1"/>
  <c r="B131" i="1" l="1"/>
  <c r="F131"/>
  <c r="C131"/>
  <c r="G131" s="1"/>
  <c r="H131" s="1"/>
  <c r="A132" s="1"/>
  <c r="B189" i="2"/>
  <c r="C189"/>
  <c r="D189" s="1"/>
  <c r="E189"/>
  <c r="F189" s="1"/>
  <c r="G189" s="1"/>
  <c r="A190" s="1"/>
  <c r="C132" i="1" l="1"/>
  <c r="B132"/>
  <c r="F132"/>
  <c r="G132"/>
  <c r="H132" s="1"/>
  <c r="A133" s="1"/>
  <c r="C190" i="2"/>
  <c r="D190" s="1"/>
  <c r="E190"/>
  <c r="B190"/>
  <c r="F190"/>
  <c r="G190" s="1"/>
  <c r="A191" s="1"/>
  <c r="B133" i="1" l="1"/>
  <c r="F133"/>
  <c r="C133"/>
  <c r="B191" i="2"/>
  <c r="C191"/>
  <c r="D191" s="1"/>
  <c r="E191"/>
  <c r="F191" s="1"/>
  <c r="G191" s="1"/>
  <c r="A192" s="1"/>
  <c r="G133" i="1" l="1"/>
  <c r="H133" s="1"/>
  <c r="A134" s="1"/>
  <c r="C192" i="2"/>
  <c r="D192" s="1"/>
  <c r="E192"/>
  <c r="B192"/>
  <c r="F192"/>
  <c r="G192" s="1"/>
  <c r="A193" s="1"/>
  <c r="C134" i="1" l="1"/>
  <c r="B134"/>
  <c r="F134"/>
  <c r="G134"/>
  <c r="H134" s="1"/>
  <c r="A135" s="1"/>
  <c r="B193" i="2"/>
  <c r="C193"/>
  <c r="D193" s="1"/>
  <c r="E193"/>
  <c r="F193" s="1"/>
  <c r="G193" s="1"/>
  <c r="A194" s="1"/>
  <c r="F135" i="1" l="1"/>
  <c r="B135"/>
  <c r="C135"/>
  <c r="G135"/>
  <c r="H135" s="1"/>
  <c r="A136" s="1"/>
  <c r="C194" i="2"/>
  <c r="D194" s="1"/>
  <c r="E194"/>
  <c r="B194"/>
  <c r="F194"/>
  <c r="G194" s="1"/>
  <c r="A195" s="1"/>
  <c r="B136" i="1" l="1"/>
  <c r="F136"/>
  <c r="C136"/>
  <c r="G136" s="1"/>
  <c r="H136" s="1"/>
  <c r="A137" s="1"/>
  <c r="B195" i="2"/>
  <c r="C195"/>
  <c r="D195" s="1"/>
  <c r="E195"/>
  <c r="F195" s="1"/>
  <c r="G195" s="1"/>
  <c r="A196" s="1"/>
  <c r="B137" i="1" l="1"/>
  <c r="F137"/>
  <c r="C137"/>
  <c r="G137" s="1"/>
  <c r="H137" s="1"/>
  <c r="A138" s="1"/>
  <c r="C138" s="1"/>
  <c r="G138" s="1"/>
  <c r="H138" s="1"/>
  <c r="A139" s="1"/>
  <c r="C196" i="2"/>
  <c r="D196" s="1"/>
  <c r="E196"/>
  <c r="B196"/>
  <c r="F196"/>
  <c r="G196" s="1"/>
  <c r="A197" s="1"/>
  <c r="F138" i="1" l="1"/>
  <c r="B138"/>
  <c r="B139"/>
  <c r="C139"/>
  <c r="F139"/>
  <c r="B197" i="2"/>
  <c r="C197"/>
  <c r="D197" s="1"/>
  <c r="E197"/>
  <c r="F197" s="1"/>
  <c r="G197" s="1"/>
  <c r="A198" s="1"/>
  <c r="G139" i="1" l="1"/>
  <c r="H139" s="1"/>
  <c r="A140" s="1"/>
  <c r="C198" i="2"/>
  <c r="D198" s="1"/>
  <c r="E198"/>
  <c r="B198"/>
  <c r="F198"/>
  <c r="G198" s="1"/>
  <c r="A199" s="1"/>
  <c r="C140" i="1" l="1"/>
  <c r="G140" s="1"/>
  <c r="H140" s="1"/>
  <c r="A141" s="1"/>
  <c r="F140"/>
  <c r="B140"/>
  <c r="B199" i="2"/>
  <c r="C199"/>
  <c r="D199" s="1"/>
  <c r="E199"/>
  <c r="F199" s="1"/>
  <c r="G199" s="1"/>
  <c r="A200" s="1"/>
  <c r="B141" i="1" l="1"/>
  <c r="C141"/>
  <c r="F141"/>
  <c r="C200" i="2"/>
  <c r="D200" s="1"/>
  <c r="E200"/>
  <c r="B200"/>
  <c r="F200"/>
  <c r="G200" s="1"/>
  <c r="A201" s="1"/>
  <c r="G141" i="1" l="1"/>
  <c r="H141" s="1"/>
  <c r="A142" s="1"/>
  <c r="B201" i="2"/>
  <c r="F201"/>
  <c r="C201"/>
  <c r="D201" s="1"/>
  <c r="E201"/>
  <c r="G201"/>
  <c r="A202" s="1"/>
  <c r="B142" i="1" l="1"/>
  <c r="C142"/>
  <c r="F142"/>
  <c r="G142" s="1"/>
  <c r="H142" s="1"/>
  <c r="A143" s="1"/>
  <c r="C202" i="2"/>
  <c r="D202" s="1"/>
  <c r="E202"/>
  <c r="G202"/>
  <c r="A203" s="1"/>
  <c r="B202"/>
  <c r="F202"/>
  <c r="B143" i="1" l="1"/>
  <c r="F143"/>
  <c r="C143"/>
  <c r="G143" s="1"/>
  <c r="H143" s="1"/>
  <c r="A144" s="1"/>
  <c r="B203" i="2"/>
  <c r="F203"/>
  <c r="C203"/>
  <c r="D203" s="1"/>
  <c r="E203"/>
  <c r="G203"/>
  <c r="A204" s="1"/>
  <c r="B144" i="1" l="1"/>
  <c r="F144"/>
  <c r="C144"/>
  <c r="G144" s="1"/>
  <c r="H144" s="1"/>
  <c r="A145" s="1"/>
  <c r="C204" i="2"/>
  <c r="D204" s="1"/>
  <c r="E204"/>
  <c r="G204"/>
  <c r="A205" s="1"/>
  <c r="B204"/>
  <c r="F204"/>
  <c r="F145" i="1" l="1"/>
  <c r="B145"/>
  <c r="C145"/>
  <c r="G145" s="1"/>
  <c r="H145" s="1"/>
  <c r="A146" s="1"/>
  <c r="B205" i="2"/>
  <c r="F205"/>
  <c r="C205"/>
  <c r="D205" s="1"/>
  <c r="E205"/>
  <c r="G205"/>
  <c r="A206" s="1"/>
  <c r="B146" i="1" l="1"/>
  <c r="C146"/>
  <c r="F146"/>
  <c r="G146" s="1"/>
  <c r="H146" s="1"/>
  <c r="A147" s="1"/>
  <c r="C206" i="2"/>
  <c r="D206" s="1"/>
  <c r="E206"/>
  <c r="G206"/>
  <c r="A207" s="1"/>
  <c r="B206"/>
  <c r="F206"/>
  <c r="F147" i="1" l="1"/>
  <c r="B147"/>
  <c r="C147"/>
  <c r="G147" s="1"/>
  <c r="H147" s="1"/>
  <c r="A148" s="1"/>
  <c r="B207" i="2"/>
  <c r="F207"/>
  <c r="C207"/>
  <c r="D207" s="1"/>
  <c r="E207"/>
  <c r="G207"/>
  <c r="A208" s="1"/>
  <c r="B148" i="1" l="1"/>
  <c r="C148"/>
  <c r="F148"/>
  <c r="G148" s="1"/>
  <c r="H148" s="1"/>
  <c r="A149" s="1"/>
  <c r="C208" i="2"/>
  <c r="D208" s="1"/>
  <c r="E208"/>
  <c r="G208"/>
  <c r="A209" s="1"/>
  <c r="B208"/>
  <c r="F208"/>
  <c r="B149" i="1" l="1"/>
  <c r="F149"/>
  <c r="C149"/>
  <c r="G149" s="1"/>
  <c r="H149" s="1"/>
  <c r="A150" s="1"/>
  <c r="B209" i="2"/>
  <c r="F209"/>
  <c r="C209"/>
  <c r="D209" s="1"/>
  <c r="E209"/>
  <c r="G209"/>
  <c r="A210" s="1"/>
  <c r="F150" i="1" l="1"/>
  <c r="B150"/>
  <c r="C150"/>
  <c r="G150" s="1"/>
  <c r="H150" s="1"/>
  <c r="A151" s="1"/>
  <c r="C210" i="2"/>
  <c r="D210" s="1"/>
  <c r="E210"/>
  <c r="G210"/>
  <c r="A211" s="1"/>
  <c r="B210"/>
  <c r="F210"/>
  <c r="F151" i="1" l="1"/>
  <c r="B151"/>
  <c r="C151"/>
  <c r="G151" s="1"/>
  <c r="H151" s="1"/>
  <c r="A152" s="1"/>
  <c r="B211" i="2"/>
  <c r="F211"/>
  <c r="C211"/>
  <c r="D211" s="1"/>
  <c r="E211"/>
  <c r="G211"/>
  <c r="A212" s="1"/>
  <c r="B152" i="1" l="1"/>
  <c r="F152"/>
  <c r="C152"/>
  <c r="G152" s="1"/>
  <c r="H152" s="1"/>
  <c r="A153" s="1"/>
  <c r="C212" i="2"/>
  <c r="D212" s="1"/>
  <c r="E212"/>
  <c r="G212"/>
  <c r="A213" s="1"/>
  <c r="B212"/>
  <c r="F212"/>
  <c r="F153" i="1" l="1"/>
  <c r="B153"/>
  <c r="C153"/>
  <c r="G153" s="1"/>
  <c r="H153" s="1"/>
  <c r="A154" s="1"/>
  <c r="B213" i="2"/>
  <c r="F213"/>
  <c r="C213"/>
  <c r="D213" s="1"/>
  <c r="E213"/>
  <c r="G213"/>
  <c r="A214" s="1"/>
  <c r="B154" i="1" l="1"/>
  <c r="C154"/>
  <c r="F154"/>
  <c r="G154" s="1"/>
  <c r="H154" s="1"/>
  <c r="A155" s="1"/>
  <c r="C214" i="2"/>
  <c r="D214" s="1"/>
  <c r="E214"/>
  <c r="G214"/>
  <c r="A215" s="1"/>
  <c r="B214"/>
  <c r="F214"/>
  <c r="F155" i="1" l="1"/>
  <c r="C155"/>
  <c r="B155"/>
  <c r="B215" i="2"/>
  <c r="F215"/>
  <c r="C215"/>
  <c r="D215" s="1"/>
  <c r="E215"/>
  <c r="G215"/>
  <c r="A216" s="1"/>
  <c r="G155" i="1" l="1"/>
  <c r="H155" s="1"/>
  <c r="A156" s="1"/>
  <c r="C156" s="1"/>
  <c r="C216" i="2"/>
  <c r="D216" s="1"/>
  <c r="E216"/>
  <c r="G216"/>
  <c r="A217" s="1"/>
  <c r="B216"/>
  <c r="F216"/>
  <c r="B156" i="1" l="1"/>
  <c r="F156"/>
  <c r="G156"/>
  <c r="H156" s="1"/>
  <c r="A157" s="1"/>
  <c r="B217" i="2"/>
  <c r="F217"/>
  <c r="C217"/>
  <c r="D217" s="1"/>
  <c r="E217"/>
  <c r="G217"/>
  <c r="A218" s="1"/>
  <c r="B157" i="1" l="1"/>
  <c r="F157"/>
  <c r="C157"/>
  <c r="G157" s="1"/>
  <c r="H157" s="1"/>
  <c r="A158" s="1"/>
  <c r="C218" i="2"/>
  <c r="D218" s="1"/>
  <c r="E218"/>
  <c r="G218"/>
  <c r="A219" s="1"/>
  <c r="B218"/>
  <c r="F218"/>
  <c r="B158" i="1" l="1"/>
  <c r="F158"/>
  <c r="C158"/>
  <c r="G158" s="1"/>
  <c r="H158" s="1"/>
  <c r="A159" s="1"/>
  <c r="B219" i="2"/>
  <c r="F219"/>
  <c r="C219"/>
  <c r="D219" s="1"/>
  <c r="E219"/>
  <c r="G219"/>
  <c r="A220" s="1"/>
  <c r="C159" i="1" l="1"/>
  <c r="G159" s="1"/>
  <c r="H159" s="1"/>
  <c r="A160" s="1"/>
  <c r="F159"/>
  <c r="B159"/>
  <c r="C220" i="2"/>
  <c r="D220" s="1"/>
  <c r="E220"/>
  <c r="G220"/>
  <c r="A221" s="1"/>
  <c r="B220"/>
  <c r="F220"/>
  <c r="B160" i="1" l="1"/>
  <c r="C160"/>
  <c r="F160"/>
  <c r="G160" s="1"/>
  <c r="H160" s="1"/>
  <c r="A161" s="1"/>
  <c r="B221" i="2"/>
  <c r="F221"/>
  <c r="C221"/>
  <c r="D221" s="1"/>
  <c r="E221"/>
  <c r="G221"/>
  <c r="A222" s="1"/>
  <c r="B161" i="1" l="1"/>
  <c r="F161"/>
  <c r="C161"/>
  <c r="G161" s="1"/>
  <c r="H161" s="1"/>
  <c r="A162" s="1"/>
  <c r="C222" i="2"/>
  <c r="D222" s="1"/>
  <c r="E222"/>
  <c r="G222"/>
  <c r="A223" s="1"/>
  <c r="B222"/>
  <c r="F222"/>
  <c r="C162" i="1" l="1"/>
  <c r="B162"/>
  <c r="F162"/>
  <c r="G162" s="1"/>
  <c r="H162" s="1"/>
  <c r="A163" s="1"/>
  <c r="B223" i="2"/>
  <c r="F223"/>
  <c r="C223"/>
  <c r="D223" s="1"/>
  <c r="E223"/>
  <c r="G223"/>
  <c r="A224" s="1"/>
  <c r="B163" i="1" l="1"/>
  <c r="F163"/>
  <c r="C163"/>
  <c r="G163" s="1"/>
  <c r="H163" s="1"/>
  <c r="A164" s="1"/>
  <c r="C224" i="2"/>
  <c r="D224" s="1"/>
  <c r="E224"/>
  <c r="G224"/>
  <c r="A225" s="1"/>
  <c r="B224"/>
  <c r="F224"/>
  <c r="C164" i="1" l="1"/>
  <c r="B164"/>
  <c r="F164"/>
  <c r="B225" i="2"/>
  <c r="F225"/>
  <c r="C225"/>
  <c r="D225" s="1"/>
  <c r="E225"/>
  <c r="G225"/>
  <c r="A226" s="1"/>
  <c r="G164" i="1" l="1"/>
  <c r="H164" s="1"/>
  <c r="A165" s="1"/>
  <c r="B165" s="1"/>
  <c r="C226" i="2"/>
  <c r="D226" s="1"/>
  <c r="E226"/>
  <c r="G226"/>
  <c r="A227" s="1"/>
  <c r="B226"/>
  <c r="F226"/>
  <c r="F165" i="1" l="1"/>
  <c r="C165"/>
  <c r="G165" s="1"/>
  <c r="H165" s="1"/>
  <c r="A166" s="1"/>
  <c r="B166" s="1"/>
  <c r="B227" i="2"/>
  <c r="F227"/>
  <c r="C227"/>
  <c r="D227" s="1"/>
  <c r="E227"/>
  <c r="G227"/>
  <c r="A228" s="1"/>
  <c r="F166" i="1" l="1"/>
  <c r="C166"/>
  <c r="C228" i="2"/>
  <c r="D228" s="1"/>
  <c r="E228"/>
  <c r="G228"/>
  <c r="A229" s="1"/>
  <c r="B228"/>
  <c r="F228"/>
  <c r="G166" i="1" l="1"/>
  <c r="H166" s="1"/>
  <c r="A167" s="1"/>
  <c r="B229" i="2"/>
  <c r="F229"/>
  <c r="C229"/>
  <c r="D229" s="1"/>
  <c r="E229"/>
  <c r="G229"/>
  <c r="A230" s="1"/>
  <c r="F167" i="1" l="1"/>
  <c r="B167"/>
  <c r="C167"/>
  <c r="G167" s="1"/>
  <c r="H167" s="1"/>
  <c r="A168" s="1"/>
  <c r="C230" i="2"/>
  <c r="D230" s="1"/>
  <c r="E230"/>
  <c r="G230"/>
  <c r="A231" s="1"/>
  <c r="B230"/>
  <c r="F230"/>
  <c r="B168" i="1" l="1"/>
  <c r="C168"/>
  <c r="F168"/>
  <c r="G168" s="1"/>
  <c r="H168" s="1"/>
  <c r="A169" s="1"/>
  <c r="F169" s="1"/>
  <c r="B231" i="2"/>
  <c r="F231"/>
  <c r="C231"/>
  <c r="D231" s="1"/>
  <c r="E231"/>
  <c r="G231"/>
  <c r="A232" s="1"/>
  <c r="B169" i="1" l="1"/>
  <c r="C169"/>
  <c r="G169" s="1"/>
  <c r="H169" s="1"/>
  <c r="A170" s="1"/>
  <c r="C170" s="1"/>
  <c r="C232" i="2"/>
  <c r="D232" s="1"/>
  <c r="E232"/>
  <c r="G232"/>
  <c r="A233" s="1"/>
  <c r="B232"/>
  <c r="F232"/>
  <c r="F170" i="1" l="1"/>
  <c r="B170"/>
  <c r="G170"/>
  <c r="H170" s="1"/>
  <c r="A171" s="1"/>
  <c r="B233" i="2"/>
  <c r="F233"/>
  <c r="C233"/>
  <c r="D233" s="1"/>
  <c r="E233"/>
  <c r="G233"/>
  <c r="A234" s="1"/>
  <c r="F171" i="1" l="1"/>
  <c r="B171"/>
  <c r="C171"/>
  <c r="G171" s="1"/>
  <c r="H171" s="1"/>
  <c r="A172" s="1"/>
  <c r="C234" i="2"/>
  <c r="D234" s="1"/>
  <c r="E234"/>
  <c r="G234"/>
  <c r="A235" s="1"/>
  <c r="B234"/>
  <c r="F234"/>
  <c r="F172" i="1" l="1"/>
  <c r="B172"/>
  <c r="C172"/>
  <c r="G172" s="1"/>
  <c r="H172" s="1"/>
  <c r="A173" s="1"/>
  <c r="B235" i="2"/>
  <c r="F235"/>
  <c r="C235"/>
  <c r="D235" s="1"/>
  <c r="E235"/>
  <c r="G235"/>
  <c r="A236" s="1"/>
  <c r="F173" i="1" l="1"/>
  <c r="B173"/>
  <c r="C173"/>
  <c r="G173" s="1"/>
  <c r="H173" s="1"/>
  <c r="A174" s="1"/>
  <c r="C236" i="2"/>
  <c r="D236" s="1"/>
  <c r="E236"/>
  <c r="G236"/>
  <c r="A237" s="1"/>
  <c r="B236"/>
  <c r="F236"/>
  <c r="B174" i="1" l="1"/>
  <c r="C174"/>
  <c r="F174"/>
  <c r="B237" i="2"/>
  <c r="F237"/>
  <c r="C237"/>
  <c r="D237" s="1"/>
  <c r="E237"/>
  <c r="G237"/>
  <c r="A238" s="1"/>
  <c r="G174" i="1" l="1"/>
  <c r="H174" s="1"/>
  <c r="A175" s="1"/>
  <c r="C238" i="2"/>
  <c r="D238" s="1"/>
  <c r="E238"/>
  <c r="G238"/>
  <c r="A239" s="1"/>
  <c r="B238"/>
  <c r="F238"/>
  <c r="B175" i="1" l="1"/>
  <c r="C175"/>
  <c r="F175"/>
  <c r="B239" i="2"/>
  <c r="F239"/>
  <c r="C239"/>
  <c r="D239" s="1"/>
  <c r="E239"/>
  <c r="G239"/>
  <c r="A240" s="1"/>
  <c r="G175" i="1" l="1"/>
  <c r="H175" s="1"/>
  <c r="A176" s="1"/>
  <c r="C240" i="2"/>
  <c r="D240" s="1"/>
  <c r="E240"/>
  <c r="G240"/>
  <c r="A241" s="1"/>
  <c r="B240"/>
  <c r="F240"/>
  <c r="B176" i="1" l="1"/>
  <c r="C176"/>
  <c r="F176"/>
  <c r="B241" i="2"/>
  <c r="F241"/>
  <c r="C241"/>
  <c r="D241" s="1"/>
  <c r="E241"/>
  <c r="G241"/>
  <c r="A242" s="1"/>
  <c r="G176" i="1" l="1"/>
  <c r="H176" s="1"/>
  <c r="A177" s="1"/>
  <c r="C242" i="2"/>
  <c r="D242" s="1"/>
  <c r="E242"/>
  <c r="G242"/>
  <c r="A243" s="1"/>
  <c r="B242"/>
  <c r="F242"/>
  <c r="F177" i="1" l="1"/>
  <c r="B177"/>
  <c r="C177"/>
  <c r="G177" s="1"/>
  <c r="H177" s="1"/>
  <c r="A178" s="1"/>
  <c r="B243" i="2"/>
  <c r="F243"/>
  <c r="C243"/>
  <c r="D243" s="1"/>
  <c r="E243"/>
  <c r="G243"/>
  <c r="A244" s="1"/>
  <c r="B178" i="1" l="1"/>
  <c r="C178"/>
  <c r="F178"/>
  <c r="C244" i="2"/>
  <c r="D244" s="1"/>
  <c r="E244"/>
  <c r="G244"/>
  <c r="A245" s="1"/>
  <c r="B244"/>
  <c r="F244"/>
  <c r="G178" i="1" l="1"/>
  <c r="H178" s="1"/>
  <c r="A179" s="1"/>
  <c r="B245" i="2"/>
  <c r="F245"/>
  <c r="C245"/>
  <c r="D245" s="1"/>
  <c r="E245"/>
  <c r="G245"/>
  <c r="A246" s="1"/>
  <c r="F179" i="1" l="1"/>
  <c r="B179"/>
  <c r="C179"/>
  <c r="G179" s="1"/>
  <c r="H179" s="1"/>
  <c r="A180" s="1"/>
  <c r="C246" i="2"/>
  <c r="D246" s="1"/>
  <c r="E246"/>
  <c r="G246"/>
  <c r="A247" s="1"/>
  <c r="B246"/>
  <c r="F246"/>
  <c r="B180" i="1" l="1"/>
  <c r="C180"/>
  <c r="F180"/>
  <c r="B247" i="2"/>
  <c r="F247"/>
  <c r="C247"/>
  <c r="D247" s="1"/>
  <c r="E247"/>
  <c r="G247"/>
  <c r="A248" s="1"/>
  <c r="G180" i="1" l="1"/>
  <c r="H180" s="1"/>
  <c r="A181" s="1"/>
  <c r="C248" i="2"/>
  <c r="D248" s="1"/>
  <c r="E248"/>
  <c r="G248"/>
  <c r="A249" s="1"/>
  <c r="B248"/>
  <c r="F248"/>
  <c r="F181" i="1" l="1"/>
  <c r="C181"/>
  <c r="B181"/>
  <c r="B249" i="2"/>
  <c r="F249"/>
  <c r="C249"/>
  <c r="D249" s="1"/>
  <c r="E249"/>
  <c r="G249"/>
  <c r="A250" s="1"/>
  <c r="G181" i="1" l="1"/>
  <c r="H181" s="1"/>
  <c r="A182" s="1"/>
  <c r="B182" s="1"/>
  <c r="C250" i="2"/>
  <c r="D250" s="1"/>
  <c r="E250"/>
  <c r="G250"/>
  <c r="A251" s="1"/>
  <c r="B250"/>
  <c r="F250"/>
  <c r="C182" i="1" l="1"/>
  <c r="F182"/>
  <c r="B251" i="2"/>
  <c r="F251"/>
  <c r="C251"/>
  <c r="D251" s="1"/>
  <c r="E251"/>
  <c r="G251"/>
  <c r="A252" s="1"/>
  <c r="G182" i="1" l="1"/>
  <c r="H182" s="1"/>
  <c r="A183" s="1"/>
  <c r="F183" s="1"/>
  <c r="C252" i="2"/>
  <c r="D252" s="1"/>
  <c r="E252"/>
  <c r="G252"/>
  <c r="A253" s="1"/>
  <c r="B252"/>
  <c r="F252"/>
  <c r="B183" i="1" l="1"/>
  <c r="C183"/>
  <c r="G183" s="1"/>
  <c r="H183" s="1"/>
  <c r="A184" s="1"/>
  <c r="B184" s="1"/>
  <c r="B253" i="2"/>
  <c r="F253"/>
  <c r="C253"/>
  <c r="D253" s="1"/>
  <c r="E253"/>
  <c r="G253"/>
  <c r="A254" s="1"/>
  <c r="C184" i="1" l="1"/>
  <c r="F184"/>
  <c r="G184"/>
  <c r="H184" s="1"/>
  <c r="A185" s="1"/>
  <c r="C254" i="2"/>
  <c r="D254" s="1"/>
  <c r="E254"/>
  <c r="G254"/>
  <c r="A255" s="1"/>
  <c r="B254"/>
  <c r="F254"/>
  <c r="F185" i="1" l="1"/>
  <c r="B185"/>
  <c r="C185"/>
  <c r="G185" s="1"/>
  <c r="H185" s="1"/>
  <c r="A186" s="1"/>
  <c r="B255" i="2"/>
  <c r="F255"/>
  <c r="C255"/>
  <c r="D255" s="1"/>
  <c r="E255"/>
  <c r="G255"/>
  <c r="A256" s="1"/>
  <c r="B186" i="1" l="1"/>
  <c r="C186"/>
  <c r="F186"/>
  <c r="C256" i="2"/>
  <c r="D256" s="1"/>
  <c r="E256"/>
  <c r="G256"/>
  <c r="A257" s="1"/>
  <c r="B256"/>
  <c r="F256"/>
  <c r="G186" i="1" l="1"/>
  <c r="H186" s="1"/>
  <c r="A187" s="1"/>
  <c r="B257" i="2"/>
  <c r="F257"/>
  <c r="C257"/>
  <c r="D257" s="1"/>
  <c r="E257"/>
  <c r="G257"/>
  <c r="A258" s="1"/>
  <c r="F187" i="1" l="1"/>
  <c r="B187"/>
  <c r="C187"/>
  <c r="G187" s="1"/>
  <c r="H187" s="1"/>
  <c r="A188" s="1"/>
  <c r="C258" i="2"/>
  <c r="D258" s="1"/>
  <c r="E258"/>
  <c r="G258"/>
  <c r="A259" s="1"/>
  <c r="B258"/>
  <c r="F258"/>
  <c r="F188" i="1" l="1"/>
  <c r="B188"/>
  <c r="C188"/>
  <c r="G188" s="1"/>
  <c r="H188" s="1"/>
  <c r="A189" s="1"/>
  <c r="B259" i="2"/>
  <c r="F259"/>
  <c r="C259"/>
  <c r="D259" s="1"/>
  <c r="E259"/>
  <c r="G259"/>
  <c r="A260" s="1"/>
  <c r="F189" i="1" l="1"/>
  <c r="B189"/>
  <c r="C189"/>
  <c r="G189" s="1"/>
  <c r="H189" s="1"/>
  <c r="A190" s="1"/>
  <c r="C260" i="2"/>
  <c r="D260" s="1"/>
  <c r="E260"/>
  <c r="G260"/>
  <c r="A261" s="1"/>
  <c r="B260"/>
  <c r="F260"/>
  <c r="B190" i="1" l="1"/>
  <c r="C190"/>
  <c r="F190"/>
  <c r="C261" i="2"/>
  <c r="D261" s="1"/>
  <c r="E261"/>
  <c r="G261"/>
  <c r="A262" s="1"/>
  <c r="B261"/>
  <c r="F261"/>
  <c r="G190" i="1" l="1"/>
  <c r="H190" s="1"/>
  <c r="A191" s="1"/>
  <c r="B262" i="2"/>
  <c r="F262"/>
  <c r="E262"/>
  <c r="C262"/>
  <c r="D262" s="1"/>
  <c r="G262"/>
  <c r="A263" s="1"/>
  <c r="F191" i="1" l="1"/>
  <c r="B191"/>
  <c r="C191"/>
  <c r="G191" s="1"/>
  <c r="H191" s="1"/>
  <c r="A192" s="1"/>
  <c r="C263" i="2"/>
  <c r="D263" s="1"/>
  <c r="E263"/>
  <c r="G263"/>
  <c r="A264" s="1"/>
  <c r="B263"/>
  <c r="F263"/>
  <c r="B192" i="1" l="1"/>
  <c r="C192"/>
  <c r="F192"/>
  <c r="B264" i="2"/>
  <c r="F264"/>
  <c r="C264"/>
  <c r="D264" s="1"/>
  <c r="G264"/>
  <c r="A265" s="1"/>
  <c r="E264"/>
  <c r="G192" i="1" l="1"/>
  <c r="H192" s="1"/>
  <c r="A193" s="1"/>
  <c r="C265" i="2"/>
  <c r="D265" s="1"/>
  <c r="E265"/>
  <c r="G265"/>
  <c r="A266" s="1"/>
  <c r="B265"/>
  <c r="F265"/>
  <c r="B193" i="1" l="1"/>
  <c r="C193"/>
  <c r="F193"/>
  <c r="G193" s="1"/>
  <c r="H193" s="1"/>
  <c r="A194" s="1"/>
  <c r="B266" i="2"/>
  <c r="F266"/>
  <c r="E266"/>
  <c r="C266"/>
  <c r="D266" s="1"/>
  <c r="G266"/>
  <c r="A267" s="1"/>
  <c r="C194" i="1" l="1"/>
  <c r="B194"/>
  <c r="F194"/>
  <c r="G194" s="1"/>
  <c r="H194" s="1"/>
  <c r="A195" s="1"/>
  <c r="C267" i="2"/>
  <c r="D267" s="1"/>
  <c r="E267"/>
  <c r="G267"/>
  <c r="A268" s="1"/>
  <c r="B267"/>
  <c r="F267"/>
  <c r="B195" i="1" l="1"/>
  <c r="F195"/>
  <c r="C195"/>
  <c r="G195" s="1"/>
  <c r="H195" s="1"/>
  <c r="A196" s="1"/>
  <c r="B268" i="2"/>
  <c r="F268"/>
  <c r="C268"/>
  <c r="D268" s="1"/>
  <c r="G268"/>
  <c r="A269" s="1"/>
  <c r="E268"/>
  <c r="C196" i="1" l="1"/>
  <c r="B196"/>
  <c r="F196"/>
  <c r="C269" i="2"/>
  <c r="D269" s="1"/>
  <c r="E269"/>
  <c r="G269"/>
  <c r="A270" s="1"/>
  <c r="B269"/>
  <c r="F269"/>
  <c r="G196" i="1" l="1"/>
  <c r="H196" s="1"/>
  <c r="A197" s="1"/>
  <c r="B197" s="1"/>
  <c r="B270" i="2"/>
  <c r="F270"/>
  <c r="E270"/>
  <c r="C270"/>
  <c r="D270" s="1"/>
  <c r="G270"/>
  <c r="A271" s="1"/>
  <c r="F197" i="1" l="1"/>
  <c r="C197"/>
  <c r="C271" i="2"/>
  <c r="D271" s="1"/>
  <c r="E271"/>
  <c r="G271"/>
  <c r="A272" s="1"/>
  <c r="B271"/>
  <c r="F271"/>
  <c r="G197" i="1" l="1"/>
  <c r="H197" s="1"/>
  <c r="A198" s="1"/>
  <c r="B272" i="2"/>
  <c r="F272"/>
  <c r="C272"/>
  <c r="D272" s="1"/>
  <c r="G272"/>
  <c r="A273" s="1"/>
  <c r="E272"/>
  <c r="B198" i="1" l="1"/>
  <c r="C198"/>
  <c r="F198"/>
  <c r="G198" s="1"/>
  <c r="H198" s="1"/>
  <c r="A199" s="1"/>
  <c r="C273" i="2"/>
  <c r="D273" s="1"/>
  <c r="E273"/>
  <c r="G273"/>
  <c r="A274" s="1"/>
  <c r="B273"/>
  <c r="F273"/>
  <c r="C199" i="1" l="1"/>
  <c r="F199"/>
  <c r="B199"/>
  <c r="C274" i="2"/>
  <c r="D274" s="1"/>
  <c r="E274"/>
  <c r="G274"/>
  <c r="A275" s="1"/>
  <c r="B274"/>
  <c r="F274"/>
  <c r="G199" i="1" l="1"/>
  <c r="H199" s="1"/>
  <c r="A200" s="1"/>
  <c r="B275" i="2"/>
  <c r="F275"/>
  <c r="C275"/>
  <c r="D275" s="1"/>
  <c r="E275"/>
  <c r="G275"/>
  <c r="A276" s="1"/>
  <c r="B200" i="1" l="1"/>
  <c r="C200"/>
  <c r="G200"/>
  <c r="H200" s="1"/>
  <c r="A201" s="1"/>
  <c r="F200"/>
  <c r="C276" i="2"/>
  <c r="D276" s="1"/>
  <c r="E276"/>
  <c r="G276"/>
  <c r="A277" s="1"/>
  <c r="B276"/>
  <c r="F276"/>
  <c r="C201" i="1" l="1"/>
  <c r="B201"/>
  <c r="F201"/>
  <c r="B277" i="2"/>
  <c r="F277"/>
  <c r="C277"/>
  <c r="D277" s="1"/>
  <c r="E277"/>
  <c r="G277"/>
  <c r="A278" s="1"/>
  <c r="G201" i="1" l="1"/>
  <c r="H201" s="1"/>
  <c r="A202" s="1"/>
  <c r="C202" s="1"/>
  <c r="C278" i="2"/>
  <c r="D278" s="1"/>
  <c r="E278"/>
  <c r="G278"/>
  <c r="A279" s="1"/>
  <c r="B278"/>
  <c r="F278"/>
  <c r="B202" i="1" l="1"/>
  <c r="F202"/>
  <c r="G202" s="1"/>
  <c r="H202" s="1"/>
  <c r="A203" s="1"/>
  <c r="F203" s="1"/>
  <c r="B279" i="2"/>
  <c r="F279"/>
  <c r="C279"/>
  <c r="D279" s="1"/>
  <c r="E279"/>
  <c r="G279"/>
  <c r="A280" s="1"/>
  <c r="B203" i="1" l="1"/>
  <c r="C203"/>
  <c r="G203" s="1"/>
  <c r="H203" s="1"/>
  <c r="A204" s="1"/>
  <c r="C204" s="1"/>
  <c r="C280" i="2"/>
  <c r="D280" s="1"/>
  <c r="E280"/>
  <c r="G280"/>
  <c r="A281" s="1"/>
  <c r="B280"/>
  <c r="F280"/>
  <c r="B204" i="1" l="1"/>
  <c r="F204"/>
  <c r="G204" s="1"/>
  <c r="H204" s="1"/>
  <c r="A205" s="1"/>
  <c r="F205" s="1"/>
  <c r="B281" i="2"/>
  <c r="F281"/>
  <c r="C281"/>
  <c r="D281" s="1"/>
  <c r="E281"/>
  <c r="G281"/>
  <c r="A282" s="1"/>
  <c r="B205" i="1" l="1"/>
  <c r="C205"/>
  <c r="G205" s="1"/>
  <c r="H205" s="1"/>
  <c r="A206" s="1"/>
  <c r="C206" s="1"/>
  <c r="C282" i="2"/>
  <c r="D282" s="1"/>
  <c r="E282"/>
  <c r="G282"/>
  <c r="A283" s="1"/>
  <c r="B282"/>
  <c r="F282"/>
  <c r="B206" i="1" l="1"/>
  <c r="F206"/>
  <c r="G206" s="1"/>
  <c r="H206" s="1"/>
  <c r="A207" s="1"/>
  <c r="F207" s="1"/>
  <c r="B283" i="2"/>
  <c r="F283"/>
  <c r="C283"/>
  <c r="D283" s="1"/>
  <c r="E283"/>
  <c r="G283"/>
  <c r="A284" s="1"/>
  <c r="B207" i="1" l="1"/>
  <c r="C207"/>
  <c r="G207" s="1"/>
  <c r="H207" s="1"/>
  <c r="A208" s="1"/>
  <c r="C208" s="1"/>
  <c r="C284" i="2"/>
  <c r="D284" s="1"/>
  <c r="E284"/>
  <c r="G284"/>
  <c r="A285" s="1"/>
  <c r="B284"/>
  <c r="F284"/>
  <c r="B208" i="1" l="1"/>
  <c r="F208"/>
  <c r="G208" s="1"/>
  <c r="H208" s="1"/>
  <c r="A209" s="1"/>
  <c r="F209" s="1"/>
  <c r="B285" i="2"/>
  <c r="F285"/>
  <c r="C285"/>
  <c r="D285" s="1"/>
  <c r="E285"/>
  <c r="G285"/>
  <c r="A286" s="1"/>
  <c r="B209" i="1" l="1"/>
  <c r="C209"/>
  <c r="G209" s="1"/>
  <c r="H209" s="1"/>
  <c r="A210" s="1"/>
  <c r="C210" s="1"/>
  <c r="C286" i="2"/>
  <c r="D286" s="1"/>
  <c r="E286"/>
  <c r="G286"/>
  <c r="A287" s="1"/>
  <c r="B286"/>
  <c r="F286"/>
  <c r="B210" i="1" l="1"/>
  <c r="F210"/>
  <c r="G210" s="1"/>
  <c r="H210" s="1"/>
  <c r="A211" s="1"/>
  <c r="B287" i="2"/>
  <c r="F287"/>
  <c r="C287"/>
  <c r="D287" s="1"/>
  <c r="E287"/>
  <c r="G287"/>
  <c r="A288" s="1"/>
  <c r="B211" i="1" l="1"/>
  <c r="F211"/>
  <c r="C211"/>
  <c r="G211" s="1"/>
  <c r="H211" s="1"/>
  <c r="A212" s="1"/>
  <c r="C288" i="2"/>
  <c r="D288" s="1"/>
  <c r="E288"/>
  <c r="G288"/>
  <c r="A289" s="1"/>
  <c r="B288"/>
  <c r="F288"/>
  <c r="C212" i="1" l="1"/>
  <c r="B212"/>
  <c r="F212"/>
  <c r="G212" s="1"/>
  <c r="H212" s="1"/>
  <c r="A213" s="1"/>
  <c r="F213" s="1"/>
  <c r="B289" i="2"/>
  <c r="F289"/>
  <c r="C289"/>
  <c r="D289" s="1"/>
  <c r="E289"/>
  <c r="G289"/>
  <c r="A290" s="1"/>
  <c r="C213" i="1" l="1"/>
  <c r="G213" s="1"/>
  <c r="H213" s="1"/>
  <c r="A214" s="1"/>
  <c r="B213"/>
  <c r="C290" i="2"/>
  <c r="D290" s="1"/>
  <c r="E290"/>
  <c r="G290"/>
  <c r="A291" s="1"/>
  <c r="B290"/>
  <c r="F290"/>
  <c r="C214" i="1" l="1"/>
  <c r="F214"/>
  <c r="B214"/>
  <c r="B291" i="2"/>
  <c r="F291"/>
  <c r="C291"/>
  <c r="D291" s="1"/>
  <c r="E291"/>
  <c r="G291"/>
  <c r="A292" s="1"/>
  <c r="G214" i="1" l="1"/>
  <c r="H214" s="1"/>
  <c r="A215" s="1"/>
  <c r="C292" i="2"/>
  <c r="D292" s="1"/>
  <c r="E292"/>
  <c r="G292"/>
  <c r="A293" s="1"/>
  <c r="B292"/>
  <c r="F292"/>
  <c r="C215" i="1" l="1"/>
  <c r="F215"/>
  <c r="B215"/>
  <c r="B293" i="2"/>
  <c r="F293"/>
  <c r="C293"/>
  <c r="D293" s="1"/>
  <c r="E293"/>
  <c r="G293"/>
  <c r="A294" s="1"/>
  <c r="G215" i="1" l="1"/>
  <c r="H215" s="1"/>
  <c r="A216" s="1"/>
  <c r="C294" i="2"/>
  <c r="D294" s="1"/>
  <c r="E294"/>
  <c r="G294"/>
  <c r="A295" s="1"/>
  <c r="B294"/>
  <c r="F294"/>
  <c r="C216" i="1" l="1"/>
  <c r="B216"/>
  <c r="F216"/>
  <c r="G216"/>
  <c r="H216" s="1"/>
  <c r="A217" s="1"/>
  <c r="B295" i="2"/>
  <c r="F295"/>
  <c r="C295"/>
  <c r="D295" s="1"/>
  <c r="E295"/>
  <c r="G295"/>
  <c r="A296" s="1"/>
  <c r="C217" i="1" l="1"/>
  <c r="G217" s="1"/>
  <c r="H217" s="1"/>
  <c r="A218" s="1"/>
  <c r="B217"/>
  <c r="F217"/>
  <c r="C296" i="2"/>
  <c r="D296" s="1"/>
  <c r="E296"/>
  <c r="G296"/>
  <c r="A297" s="1"/>
  <c r="B296"/>
  <c r="F296"/>
  <c r="B218" i="1" l="1"/>
  <c r="C218"/>
  <c r="F218"/>
  <c r="G218" s="1"/>
  <c r="H218" s="1"/>
  <c r="A219" s="1"/>
  <c r="B297" i="2"/>
  <c r="F297"/>
  <c r="C297"/>
  <c r="D297" s="1"/>
  <c r="E297"/>
  <c r="G297"/>
  <c r="A298" s="1"/>
  <c r="C219" i="1" l="1"/>
  <c r="G219" s="1"/>
  <c r="H219" s="1"/>
  <c r="A220" s="1"/>
  <c r="F219"/>
  <c r="B219"/>
  <c r="C298" i="2"/>
  <c r="D298" s="1"/>
  <c r="E298"/>
  <c r="G298"/>
  <c r="A299" s="1"/>
  <c r="B298"/>
  <c r="F298"/>
  <c r="B220" i="1" l="1"/>
  <c r="C220"/>
  <c r="F220"/>
  <c r="G220" s="1"/>
  <c r="H220" s="1"/>
  <c r="A221" s="1"/>
  <c r="B299" i="2"/>
  <c r="F299"/>
  <c r="C299"/>
  <c r="D299" s="1"/>
  <c r="E299"/>
  <c r="G299"/>
  <c r="A300" s="1"/>
  <c r="C221" i="1" l="1"/>
  <c r="F221"/>
  <c r="B221"/>
  <c r="C300" i="2"/>
  <c r="D300" s="1"/>
  <c r="E300"/>
  <c r="G300"/>
  <c r="A301" s="1"/>
  <c r="B300"/>
  <c r="F300"/>
  <c r="G221" i="1" l="1"/>
  <c r="H221" s="1"/>
  <c r="A222" s="1"/>
  <c r="B301" i="2"/>
  <c r="F301"/>
  <c r="C301"/>
  <c r="D301" s="1"/>
  <c r="E301"/>
  <c r="G301"/>
  <c r="A302" s="1"/>
  <c r="B222" i="1" l="1"/>
  <c r="C222"/>
  <c r="G222"/>
  <c r="H222" s="1"/>
  <c r="A223" s="1"/>
  <c r="F222"/>
  <c r="C302" i="2"/>
  <c r="D302" s="1"/>
  <c r="E302"/>
  <c r="G302"/>
  <c r="A303" s="1"/>
  <c r="B302"/>
  <c r="F302"/>
  <c r="C223" i="1" l="1"/>
  <c r="G223" s="1"/>
  <c r="H223" s="1"/>
  <c r="A224" s="1"/>
  <c r="F223"/>
  <c r="B223"/>
  <c r="B303" i="2"/>
  <c r="F303"/>
  <c r="C303"/>
  <c r="D303" s="1"/>
  <c r="E303"/>
  <c r="G303"/>
  <c r="A304" s="1"/>
  <c r="B224" i="1" l="1"/>
  <c r="C224"/>
  <c r="G224"/>
  <c r="H224" s="1"/>
  <c r="A225" s="1"/>
  <c r="F224"/>
  <c r="C304" i="2"/>
  <c r="D304" s="1"/>
  <c r="E304"/>
  <c r="G304"/>
  <c r="A305" s="1"/>
  <c r="B304"/>
  <c r="F304"/>
  <c r="C225" i="1" l="1"/>
  <c r="B225"/>
  <c r="F225"/>
  <c r="G225" s="1"/>
  <c r="H225" s="1"/>
  <c r="A226" s="1"/>
  <c r="B305" i="2"/>
  <c r="F305"/>
  <c r="C305"/>
  <c r="D305" s="1"/>
  <c r="E305"/>
  <c r="G305"/>
  <c r="A306" s="1"/>
  <c r="B226" i="1" l="1"/>
  <c r="C226"/>
  <c r="G226"/>
  <c r="H226" s="1"/>
  <c r="A227" s="1"/>
  <c r="F226"/>
  <c r="C306" i="2"/>
  <c r="D306" s="1"/>
  <c r="E306"/>
  <c r="G306"/>
  <c r="A307" s="1"/>
  <c r="B306"/>
  <c r="F306"/>
  <c r="C227" i="1" l="1"/>
  <c r="F227"/>
  <c r="B227"/>
  <c r="B307" i="2"/>
  <c r="F307"/>
  <c r="C307"/>
  <c r="D307" s="1"/>
  <c r="E307"/>
  <c r="G307"/>
  <c r="A308" s="1"/>
  <c r="G227" i="1" l="1"/>
  <c r="H227" s="1"/>
  <c r="A228" s="1"/>
  <c r="C308" i="2"/>
  <c r="D308" s="1"/>
  <c r="E308"/>
  <c r="G308"/>
  <c r="A309" s="1"/>
  <c r="B308"/>
  <c r="F308"/>
  <c r="B228" i="1" l="1"/>
  <c r="F228"/>
  <c r="C228"/>
  <c r="G228" s="1"/>
  <c r="H228" s="1"/>
  <c r="A229" s="1"/>
  <c r="B309" i="2"/>
  <c r="F309"/>
  <c r="C309"/>
  <c r="D309" s="1"/>
  <c r="E309"/>
  <c r="G309"/>
  <c r="A310" s="1"/>
  <c r="C229" i="1" l="1"/>
  <c r="B229"/>
  <c r="F229"/>
  <c r="C310" i="2"/>
  <c r="D310" s="1"/>
  <c r="E310"/>
  <c r="G310"/>
  <c r="A311" s="1"/>
  <c r="B310"/>
  <c r="F310"/>
  <c r="G229" i="1" l="1"/>
  <c r="H229" s="1"/>
  <c r="A230" s="1"/>
  <c r="B230" s="1"/>
  <c r="B311" i="2"/>
  <c r="F311"/>
  <c r="C311"/>
  <c r="D311" s="1"/>
  <c r="E311"/>
  <c r="G311"/>
  <c r="A312" s="1"/>
  <c r="F230" i="1" l="1"/>
  <c r="C230"/>
  <c r="G230" s="1"/>
  <c r="H230" s="1"/>
  <c r="A231" s="1"/>
  <c r="C231" s="1"/>
  <c r="C312" i="2"/>
  <c r="D312" s="1"/>
  <c r="E312"/>
  <c r="G312"/>
  <c r="A313" s="1"/>
  <c r="B312"/>
  <c r="F312"/>
  <c r="F231" i="1" l="1"/>
  <c r="B231"/>
  <c r="G231"/>
  <c r="H231" s="1"/>
  <c r="A232" s="1"/>
  <c r="B313" i="2"/>
  <c r="F313"/>
  <c r="C313"/>
  <c r="D313" s="1"/>
  <c r="E313"/>
  <c r="G313"/>
  <c r="A314" s="1"/>
  <c r="B232" i="1" l="1"/>
  <c r="F232"/>
  <c r="C232"/>
  <c r="G232" s="1"/>
  <c r="H232" s="1"/>
  <c r="A233" s="1"/>
  <c r="C314" i="2"/>
  <c r="D314" s="1"/>
  <c r="E314"/>
  <c r="G314"/>
  <c r="A315" s="1"/>
  <c r="B314"/>
  <c r="F314"/>
  <c r="C233" i="1" l="1"/>
  <c r="F233"/>
  <c r="B233"/>
  <c r="B315" i="2"/>
  <c r="F315"/>
  <c r="C315"/>
  <c r="D315" s="1"/>
  <c r="E315"/>
  <c r="G315"/>
  <c r="A316" s="1"/>
  <c r="G233" i="1" l="1"/>
  <c r="H233" s="1"/>
  <c r="A234" s="1"/>
  <c r="C316" i="2"/>
  <c r="D316" s="1"/>
  <c r="E316"/>
  <c r="G316"/>
  <c r="A317" s="1"/>
  <c r="B316"/>
  <c r="F316"/>
  <c r="B234" i="1" l="1"/>
  <c r="C234"/>
  <c r="G234"/>
  <c r="H234" s="1"/>
  <c r="A235" s="1"/>
  <c r="F234"/>
  <c r="B317" i="2"/>
  <c r="F317"/>
  <c r="C317"/>
  <c r="D317" s="1"/>
  <c r="E317"/>
  <c r="G317"/>
  <c r="A318" s="1"/>
  <c r="C235" i="1" l="1"/>
  <c r="G235" s="1"/>
  <c r="H235" s="1"/>
  <c r="A236" s="1"/>
  <c r="F235"/>
  <c r="B235"/>
  <c r="C318" i="2"/>
  <c r="D318" s="1"/>
  <c r="E318"/>
  <c r="G318"/>
  <c r="A319" s="1"/>
  <c r="B318"/>
  <c r="F318"/>
  <c r="C236" i="1" l="1"/>
  <c r="B236"/>
  <c r="F236"/>
  <c r="G236" s="1"/>
  <c r="H236" s="1"/>
  <c r="A237" s="1"/>
  <c r="B319" i="2"/>
  <c r="F319"/>
  <c r="C319"/>
  <c r="D319" s="1"/>
  <c r="E319"/>
  <c r="G319"/>
  <c r="A320" s="1"/>
  <c r="C237" i="1" l="1"/>
  <c r="F237"/>
  <c r="B237"/>
  <c r="C320" i="2"/>
  <c r="D320" s="1"/>
  <c r="E320"/>
  <c r="G320"/>
  <c r="A321" s="1"/>
  <c r="B320"/>
  <c r="F320"/>
  <c r="G237" i="1" l="1"/>
  <c r="H237" s="1"/>
  <c r="A238" s="1"/>
  <c r="B321" i="2"/>
  <c r="F321"/>
  <c r="C321"/>
  <c r="D321" s="1"/>
  <c r="E321"/>
  <c r="G321"/>
  <c r="A322" s="1"/>
  <c r="B238" i="1" l="1"/>
  <c r="C238"/>
  <c r="G238"/>
  <c r="H238" s="1"/>
  <c r="A239" s="1"/>
  <c r="F238"/>
  <c r="C322" i="2"/>
  <c r="D322" s="1"/>
  <c r="E322"/>
  <c r="G322"/>
  <c r="A323" s="1"/>
  <c r="B322"/>
  <c r="F322"/>
  <c r="C239" i="1" l="1"/>
  <c r="F239"/>
  <c r="B239"/>
  <c r="B323" i="2"/>
  <c r="F323"/>
  <c r="C323"/>
  <c r="D323" s="1"/>
  <c r="E323"/>
  <c r="G323"/>
  <c r="A324" s="1"/>
  <c r="G239" i="1" l="1"/>
  <c r="H239" s="1"/>
  <c r="A240" s="1"/>
  <c r="C324" i="2"/>
  <c r="D324" s="1"/>
  <c r="E324"/>
  <c r="G324"/>
  <c r="A325" s="1"/>
  <c r="B324"/>
  <c r="F324"/>
  <c r="F240" i="1" l="1"/>
  <c r="C240"/>
  <c r="B240"/>
  <c r="B325" i="2"/>
  <c r="F325"/>
  <c r="C325"/>
  <c r="D325" s="1"/>
  <c r="E325"/>
  <c r="G325"/>
  <c r="A326" s="1"/>
  <c r="G240" i="1" l="1"/>
  <c r="H240" s="1"/>
  <c r="A241" s="1"/>
  <c r="C241" s="1"/>
  <c r="C326" i="2"/>
  <c r="D326" s="1"/>
  <c r="E326"/>
  <c r="G326"/>
  <c r="A327" s="1"/>
  <c r="B326"/>
  <c r="F326"/>
  <c r="F241" i="1" l="1"/>
  <c r="B241"/>
  <c r="G241"/>
  <c r="H241" s="1"/>
  <c r="A242" s="1"/>
  <c r="B327" i="2"/>
  <c r="F327"/>
  <c r="C327"/>
  <c r="D327" s="1"/>
  <c r="E327"/>
  <c r="G327"/>
  <c r="A328" s="1"/>
  <c r="F242" i="1" l="1"/>
  <c r="C242"/>
  <c r="B242"/>
  <c r="C328" i="2"/>
  <c r="D328" s="1"/>
  <c r="E328"/>
  <c r="G328"/>
  <c r="A329" s="1"/>
  <c r="B328"/>
  <c r="F328"/>
  <c r="G242" i="1" l="1"/>
  <c r="H242" s="1"/>
  <c r="A243" s="1"/>
  <c r="C243" s="1"/>
  <c r="B329" i="2"/>
  <c r="F329"/>
  <c r="C329"/>
  <c r="D329" s="1"/>
  <c r="E329"/>
  <c r="G329"/>
  <c r="A330" s="1"/>
  <c r="F243" i="1" l="1"/>
  <c r="G243" s="1"/>
  <c r="H243" s="1"/>
  <c r="A244" s="1"/>
  <c r="B243"/>
  <c r="C330" i="2"/>
  <c r="D330" s="1"/>
  <c r="E330"/>
  <c r="G330"/>
  <c r="A331" s="1"/>
  <c r="B330"/>
  <c r="F330"/>
  <c r="C244" i="1" l="1"/>
  <c r="F244"/>
  <c r="B244"/>
  <c r="B331" i="2"/>
  <c r="F331"/>
  <c r="C331"/>
  <c r="D331" s="1"/>
  <c r="E331"/>
  <c r="G331"/>
  <c r="A332" s="1"/>
  <c r="G244" i="1" l="1"/>
  <c r="H244" s="1"/>
  <c r="A245" s="1"/>
  <c r="C332" i="2"/>
  <c r="D332" s="1"/>
  <c r="E332"/>
  <c r="G332"/>
  <c r="A333" s="1"/>
  <c r="B332"/>
  <c r="F332"/>
  <c r="C245" i="1" l="1"/>
  <c r="B245"/>
  <c r="F245"/>
  <c r="B333" i="2"/>
  <c r="F333"/>
  <c r="C333"/>
  <c r="D333" s="1"/>
  <c r="E333"/>
  <c r="G333"/>
  <c r="A334" s="1"/>
  <c r="G245" i="1" l="1"/>
  <c r="H245" s="1"/>
  <c r="A246" s="1"/>
  <c r="C334" i="2"/>
  <c r="D334" s="1"/>
  <c r="E334"/>
  <c r="G334"/>
  <c r="A335" s="1"/>
  <c r="B334"/>
  <c r="F334"/>
  <c r="F246" i="1" l="1"/>
  <c r="B246"/>
  <c r="C246"/>
  <c r="B335" i="2"/>
  <c r="F335"/>
  <c r="C335"/>
  <c r="D335" s="1"/>
  <c r="E335"/>
  <c r="G335"/>
  <c r="A336" s="1"/>
  <c r="G246" i="1" l="1"/>
  <c r="H246" s="1"/>
  <c r="A247" s="1"/>
  <c r="C336" i="2"/>
  <c r="D336" s="1"/>
  <c r="E336"/>
  <c r="G336"/>
  <c r="A337" s="1"/>
  <c r="B336"/>
  <c r="F336"/>
  <c r="C247" i="1" l="1"/>
  <c r="B247"/>
  <c r="F247"/>
  <c r="B337" i="2"/>
  <c r="F337"/>
  <c r="C337"/>
  <c r="D337" s="1"/>
  <c r="E337"/>
  <c r="G337"/>
  <c r="A338" s="1"/>
  <c r="G247" i="1" l="1"/>
  <c r="H247" s="1"/>
  <c r="A248" s="1"/>
  <c r="C338" i="2"/>
  <c r="D338" s="1"/>
  <c r="E338"/>
  <c r="G338"/>
  <c r="A339" s="1"/>
  <c r="B338"/>
  <c r="F338"/>
  <c r="F248" i="1" l="1"/>
  <c r="B248"/>
  <c r="C248"/>
  <c r="B339" i="2"/>
  <c r="F339"/>
  <c r="C339"/>
  <c r="D339" s="1"/>
  <c r="E339"/>
  <c r="G339"/>
  <c r="A340" s="1"/>
  <c r="G248" i="1" l="1"/>
  <c r="H248" s="1"/>
  <c r="A249" s="1"/>
  <c r="C340" i="2"/>
  <c r="D340" s="1"/>
  <c r="E340"/>
  <c r="G340"/>
  <c r="A341" s="1"/>
  <c r="B340"/>
  <c r="F340"/>
  <c r="F249" i="1" l="1"/>
  <c r="C249"/>
  <c r="G249" s="1"/>
  <c r="H249" s="1"/>
  <c r="A250" s="1"/>
  <c r="B249"/>
  <c r="B341" i="2"/>
  <c r="F341"/>
  <c r="C341"/>
  <c r="D341" s="1"/>
  <c r="E341"/>
  <c r="G341"/>
  <c r="A342" s="1"/>
  <c r="C250" i="1" l="1"/>
  <c r="F250"/>
  <c r="B250"/>
  <c r="C342" i="2"/>
  <c r="D342" s="1"/>
  <c r="E342"/>
  <c r="G342"/>
  <c r="A343" s="1"/>
  <c r="B342"/>
  <c r="F342"/>
  <c r="G250" i="1" l="1"/>
  <c r="H250" s="1"/>
  <c r="A251" s="1"/>
  <c r="B343" i="2"/>
  <c r="F343"/>
  <c r="C343"/>
  <c r="D343" s="1"/>
  <c r="E343"/>
  <c r="G343"/>
  <c r="A344" s="1"/>
  <c r="B251" i="1" l="1"/>
  <c r="F251"/>
  <c r="C251"/>
  <c r="G251" s="1"/>
  <c r="H251" s="1"/>
  <c r="A252" s="1"/>
  <c r="C344" i="2"/>
  <c r="D344" s="1"/>
  <c r="E344"/>
  <c r="G344"/>
  <c r="A345" s="1"/>
  <c r="B344"/>
  <c r="F344"/>
  <c r="C252" i="1" l="1"/>
  <c r="G252" s="1"/>
  <c r="H252" s="1"/>
  <c r="A253" s="1"/>
  <c r="F252"/>
  <c r="B252"/>
  <c r="B345" i="2"/>
  <c r="F345"/>
  <c r="C345"/>
  <c r="D345" s="1"/>
  <c r="E345"/>
  <c r="G345"/>
  <c r="A346" s="1"/>
  <c r="F253" i="1" l="1"/>
  <c r="C253"/>
  <c r="G253" s="1"/>
  <c r="H253" s="1"/>
  <c r="A254" s="1"/>
  <c r="B253"/>
  <c r="C346" i="2"/>
  <c r="D346" s="1"/>
  <c r="E346"/>
  <c r="G346"/>
  <c r="A347" s="1"/>
  <c r="B346"/>
  <c r="F346"/>
  <c r="C254" i="1" l="1"/>
  <c r="B254"/>
  <c r="F254"/>
  <c r="B347" i="2"/>
  <c r="F347"/>
  <c r="C347"/>
  <c r="D347" s="1"/>
  <c r="E347"/>
  <c r="G347"/>
  <c r="A348" s="1"/>
  <c r="G254" i="1" l="1"/>
  <c r="H254" s="1"/>
  <c r="A255" s="1"/>
  <c r="C348" i="2"/>
  <c r="D348" s="1"/>
  <c r="E348"/>
  <c r="G348"/>
  <c r="A349" s="1"/>
  <c r="B348"/>
  <c r="F348"/>
  <c r="B255" i="1" l="1"/>
  <c r="F255"/>
  <c r="C255"/>
  <c r="G255" s="1"/>
  <c r="H255" s="1"/>
  <c r="A256" s="1"/>
  <c r="B349" i="2"/>
  <c r="F349"/>
  <c r="C349"/>
  <c r="D349" s="1"/>
  <c r="E349"/>
  <c r="G349"/>
  <c r="A350" s="1"/>
  <c r="B256" i="1" l="1"/>
  <c r="C256"/>
  <c r="F256"/>
  <c r="C350" i="2"/>
  <c r="D350" s="1"/>
  <c r="E350"/>
  <c r="G350"/>
  <c r="A351" s="1"/>
  <c r="B350"/>
  <c r="F350"/>
  <c r="G256" i="1" l="1"/>
  <c r="H256" s="1"/>
  <c r="A257" s="1"/>
  <c r="B351" i="2"/>
  <c r="F351"/>
  <c r="C351"/>
  <c r="D351" s="1"/>
  <c r="E351"/>
  <c r="G351"/>
  <c r="A352" s="1"/>
  <c r="C257" i="1" l="1"/>
  <c r="B257"/>
  <c r="F257"/>
  <c r="C352" i="2"/>
  <c r="D352" s="1"/>
  <c r="E352"/>
  <c r="G352"/>
  <c r="A353" s="1"/>
  <c r="B352"/>
  <c r="F352"/>
  <c r="G257" i="1" l="1"/>
  <c r="H257" s="1"/>
  <c r="A258" s="1"/>
  <c r="B353" i="2"/>
  <c r="F353"/>
  <c r="C353"/>
  <c r="D353" s="1"/>
  <c r="E353"/>
  <c r="G353"/>
  <c r="A354" s="1"/>
  <c r="F258" i="1" l="1"/>
  <c r="B258"/>
  <c r="C258"/>
  <c r="C354" i="2"/>
  <c r="D354" s="1"/>
  <c r="E354"/>
  <c r="G354"/>
  <c r="A355" s="1"/>
  <c r="B354"/>
  <c r="F354"/>
  <c r="G258" i="1" l="1"/>
  <c r="H258" s="1"/>
  <c r="A259" s="1"/>
  <c r="B355" i="2"/>
  <c r="F355"/>
  <c r="C355"/>
  <c r="D355" s="1"/>
  <c r="E355"/>
  <c r="G355"/>
  <c r="A356" s="1"/>
  <c r="F259" i="1" l="1"/>
  <c r="C259"/>
  <c r="G259" s="1"/>
  <c r="H259" s="1"/>
  <c r="A260" s="1"/>
  <c r="B259"/>
  <c r="C356" i="2"/>
  <c r="D356" s="1"/>
  <c r="E356"/>
  <c r="G356"/>
  <c r="A357" s="1"/>
  <c r="B356"/>
  <c r="F356"/>
  <c r="C260" i="1" l="1"/>
  <c r="G260" s="1"/>
  <c r="H260" s="1"/>
  <c r="A261" s="1"/>
  <c r="F260"/>
  <c r="B260"/>
  <c r="B357" i="2"/>
  <c r="F357"/>
  <c r="C357"/>
  <c r="D357" s="1"/>
  <c r="E357"/>
  <c r="G357"/>
  <c r="A358" s="1"/>
  <c r="B261" i="1" l="1"/>
  <c r="F261"/>
  <c r="C261"/>
  <c r="G261" s="1"/>
  <c r="H261" s="1"/>
  <c r="A262" s="1"/>
  <c r="C358" i="2"/>
  <c r="D358" s="1"/>
  <c r="E358"/>
  <c r="G358"/>
  <c r="A359" s="1"/>
  <c r="B358"/>
  <c r="F358"/>
  <c r="C262" i="1" l="1"/>
  <c r="G262" s="1"/>
  <c r="H262" s="1"/>
  <c r="A263" s="1"/>
  <c r="F262"/>
  <c r="B262"/>
  <c r="B359" i="2"/>
  <c r="F359"/>
  <c r="C359"/>
  <c r="D359" s="1"/>
  <c r="E359"/>
  <c r="G359"/>
  <c r="A360" s="1"/>
  <c r="B263" i="1" l="1"/>
  <c r="F263"/>
  <c r="C263"/>
  <c r="G263" s="1"/>
  <c r="H263" s="1"/>
  <c r="A264" s="1"/>
  <c r="C360" i="2"/>
  <c r="D360" s="1"/>
  <c r="E360"/>
  <c r="G360"/>
  <c r="A361" s="1"/>
  <c r="B360"/>
  <c r="F360"/>
  <c r="B264" i="1" l="1"/>
  <c r="F264"/>
  <c r="C264"/>
  <c r="G264" s="1"/>
  <c r="H264" s="1"/>
  <c r="A265" s="1"/>
  <c r="B361" i="2"/>
  <c r="F361"/>
  <c r="C361"/>
  <c r="D361" s="1"/>
  <c r="E361"/>
  <c r="G361"/>
  <c r="A362" s="1"/>
  <c r="C265" i="1" l="1"/>
  <c r="B265"/>
  <c r="F265"/>
  <c r="G265"/>
  <c r="H265" s="1"/>
  <c r="A266" s="1"/>
  <c r="C362" i="2"/>
  <c r="D362" s="1"/>
  <c r="E362"/>
  <c r="G362"/>
  <c r="A363" s="1"/>
  <c r="B362"/>
  <c r="F362"/>
  <c r="C266" i="1" l="1"/>
  <c r="G266" s="1"/>
  <c r="H266" s="1"/>
  <c r="A267" s="1"/>
  <c r="F266"/>
  <c r="B266"/>
  <c r="B363" i="2"/>
  <c r="F363"/>
  <c r="C363"/>
  <c r="D363" s="1"/>
  <c r="E363"/>
  <c r="G363"/>
  <c r="A364" s="1"/>
  <c r="F267" i="1" l="1"/>
  <c r="C267"/>
  <c r="B267"/>
  <c r="C364" i="2"/>
  <c r="D364" s="1"/>
  <c r="E364"/>
  <c r="G364"/>
  <c r="A365" s="1"/>
  <c r="B364"/>
  <c r="F364"/>
  <c r="G267" i="1" l="1"/>
  <c r="H267" s="1"/>
  <c r="A268" s="1"/>
  <c r="B365" i="2"/>
  <c r="F365"/>
  <c r="C365"/>
  <c r="D365" s="1"/>
  <c r="E365"/>
  <c r="G365"/>
  <c r="A366" s="1"/>
  <c r="C268" i="1" l="1"/>
  <c r="F268"/>
  <c r="B268"/>
  <c r="C366" i="2"/>
  <c r="D366" s="1"/>
  <c r="E366"/>
  <c r="G366"/>
  <c r="A367" s="1"/>
  <c r="B366"/>
  <c r="F366"/>
  <c r="G268" i="1" l="1"/>
  <c r="H268" s="1"/>
  <c r="A269" s="1"/>
  <c r="B367" i="2"/>
  <c r="F367"/>
  <c r="C367"/>
  <c r="D367" s="1"/>
  <c r="E367"/>
  <c r="G367"/>
  <c r="A368" s="1"/>
  <c r="B269" i="1" l="1"/>
  <c r="F269"/>
  <c r="C269"/>
  <c r="G269" s="1"/>
  <c r="H269" s="1"/>
  <c r="A270" s="1"/>
  <c r="C368" i="2"/>
  <c r="D368" s="1"/>
  <c r="E368"/>
  <c r="G368"/>
  <c r="A369" s="1"/>
  <c r="B368"/>
  <c r="F368"/>
  <c r="C270" i="1" l="1"/>
  <c r="G270" s="1"/>
  <c r="H270" s="1"/>
  <c r="A271" s="1"/>
  <c r="F270"/>
  <c r="B270"/>
  <c r="B369" i="2"/>
  <c r="F369"/>
  <c r="C369"/>
  <c r="D369" s="1"/>
  <c r="E369"/>
  <c r="G369"/>
  <c r="A370" s="1"/>
  <c r="C271" i="1" l="1"/>
  <c r="B271"/>
  <c r="F271"/>
  <c r="C370" i="2"/>
  <c r="D370" s="1"/>
  <c r="E370"/>
  <c r="G370"/>
  <c r="A371" s="1"/>
  <c r="B370"/>
  <c r="F370"/>
  <c r="G271" i="1" l="1"/>
  <c r="H271" s="1"/>
  <c r="A272" s="1"/>
  <c r="B371" i="2"/>
  <c r="F371"/>
  <c r="C371"/>
  <c r="D371" s="1"/>
  <c r="E371"/>
  <c r="G371"/>
  <c r="A372" s="1"/>
  <c r="C272" i="1" l="1"/>
  <c r="G272" s="1"/>
  <c r="H272" s="1"/>
  <c r="A273" s="1"/>
  <c r="F272"/>
  <c r="B272"/>
  <c r="C372" i="2"/>
  <c r="D372" s="1"/>
  <c r="E372"/>
  <c r="G372"/>
  <c r="A373" s="1"/>
  <c r="B372"/>
  <c r="F372"/>
  <c r="F273" i="1" l="1"/>
  <c r="C273"/>
  <c r="B273"/>
  <c r="B373" i="2"/>
  <c r="F373"/>
  <c r="C373"/>
  <c r="D373" s="1"/>
  <c r="E373"/>
  <c r="G373"/>
  <c r="A374" s="1"/>
  <c r="G273" i="1" l="1"/>
  <c r="H273" s="1"/>
  <c r="A274" s="1"/>
  <c r="C374" i="2"/>
  <c r="D374" s="1"/>
  <c r="E374"/>
  <c r="G374"/>
  <c r="A375" s="1"/>
  <c r="B374"/>
  <c r="F374"/>
  <c r="C274" i="1" l="1"/>
  <c r="G274" s="1"/>
  <c r="H274" s="1"/>
  <c r="A275" s="1"/>
  <c r="F274"/>
  <c r="B274"/>
  <c r="B375" i="2"/>
  <c r="F375"/>
  <c r="C375"/>
  <c r="D375" s="1"/>
  <c r="E375"/>
  <c r="G375"/>
  <c r="A376" s="1"/>
  <c r="F275" i="1" l="1"/>
  <c r="G275" s="1"/>
  <c r="H275" s="1"/>
  <c r="A276" s="1"/>
  <c r="C275"/>
  <c r="B275"/>
  <c r="C376" i="2"/>
  <c r="D376" s="1"/>
  <c r="E376"/>
  <c r="G376"/>
  <c r="A377" s="1"/>
  <c r="B376"/>
  <c r="F376"/>
  <c r="F276" i="1" l="1"/>
  <c r="C276"/>
  <c r="B276"/>
  <c r="B377" i="2"/>
  <c r="F377"/>
  <c r="C377"/>
  <c r="D377" s="1"/>
  <c r="E377"/>
  <c r="G377"/>
  <c r="A378" s="1"/>
  <c r="G276" i="1" l="1"/>
  <c r="H276" s="1"/>
  <c r="A277" s="1"/>
  <c r="C378" i="2"/>
  <c r="D378" s="1"/>
  <c r="E378"/>
  <c r="G378"/>
  <c r="A379" s="1"/>
  <c r="B378"/>
  <c r="F378"/>
  <c r="C277" i="1" l="1"/>
  <c r="B277"/>
  <c r="F277"/>
  <c r="G277"/>
  <c r="H277" s="1"/>
  <c r="A278" s="1"/>
  <c r="B379" i="2"/>
  <c r="F379"/>
  <c r="C379"/>
  <c r="D379" s="1"/>
  <c r="E379"/>
  <c r="G379"/>
  <c r="A380" s="1"/>
  <c r="F278" i="1" l="1"/>
  <c r="B278"/>
  <c r="C278"/>
  <c r="G278" s="1"/>
  <c r="H278" s="1"/>
  <c r="A279" s="1"/>
  <c r="C380" i="2"/>
  <c r="D380" s="1"/>
  <c r="E380"/>
  <c r="G380"/>
  <c r="A381" s="1"/>
  <c r="B380"/>
  <c r="F380"/>
  <c r="C279" i="1" l="1"/>
  <c r="B279"/>
  <c r="F279"/>
  <c r="G279" s="1"/>
  <c r="H279" s="1"/>
  <c r="A280" s="1"/>
  <c r="B381" i="2"/>
  <c r="F381"/>
  <c r="C381"/>
  <c r="D381" s="1"/>
  <c r="E381"/>
  <c r="G381"/>
  <c r="A382" s="1"/>
  <c r="C280" i="1" l="1"/>
  <c r="B280"/>
  <c r="F280"/>
  <c r="G280" s="1"/>
  <c r="H280" s="1"/>
  <c r="A281" s="1"/>
  <c r="C382" i="2"/>
  <c r="D382" s="1"/>
  <c r="E382"/>
  <c r="G382"/>
  <c r="A383" s="1"/>
  <c r="B382"/>
  <c r="F382"/>
  <c r="B281" i="1" l="1"/>
  <c r="F281"/>
  <c r="C281"/>
  <c r="G281" s="1"/>
  <c r="H281" s="1"/>
  <c r="A282" s="1"/>
  <c r="B383" i="2"/>
  <c r="F383"/>
  <c r="C383"/>
  <c r="D383" s="1"/>
  <c r="E383"/>
  <c r="G383"/>
  <c r="A384" s="1"/>
  <c r="C282" i="1" l="1"/>
  <c r="B282"/>
  <c r="F282"/>
  <c r="C384" i="2"/>
  <c r="D384" s="1"/>
  <c r="E384"/>
  <c r="G384"/>
  <c r="A385" s="1"/>
  <c r="B384"/>
  <c r="F384"/>
  <c r="G282" i="1" l="1"/>
  <c r="H282" s="1"/>
  <c r="A283" s="1"/>
  <c r="B385" i="2"/>
  <c r="F385"/>
  <c r="C385"/>
  <c r="D385" s="1"/>
  <c r="E385"/>
  <c r="G385"/>
  <c r="A386" s="1"/>
  <c r="B283" i="1" l="1"/>
  <c r="C283"/>
  <c r="F283"/>
  <c r="C386" i="2"/>
  <c r="D386" s="1"/>
  <c r="E386"/>
  <c r="G386"/>
  <c r="A387" s="1"/>
  <c r="B386"/>
  <c r="F386"/>
  <c r="G283" i="1" l="1"/>
  <c r="H283" s="1"/>
  <c r="A284" s="1"/>
  <c r="B387" i="2"/>
  <c r="F387"/>
  <c r="C387"/>
  <c r="D387" s="1"/>
  <c r="E387"/>
  <c r="G387"/>
  <c r="A388" s="1"/>
  <c r="F284" i="1" l="1"/>
  <c r="C284"/>
  <c r="G284" s="1"/>
  <c r="H284" s="1"/>
  <c r="A285" s="1"/>
  <c r="B284"/>
  <c r="C388" i="2"/>
  <c r="D388" s="1"/>
  <c r="E388"/>
  <c r="G388"/>
  <c r="A389" s="1"/>
  <c r="B388"/>
  <c r="F388"/>
  <c r="F285" i="1" l="1"/>
  <c r="C285"/>
  <c r="G285" s="1"/>
  <c r="H285" s="1"/>
  <c r="A286" s="1"/>
  <c r="B285"/>
  <c r="B389" i="2"/>
  <c r="F389"/>
  <c r="C389"/>
  <c r="D389" s="1"/>
  <c r="E389"/>
  <c r="G389"/>
  <c r="A390" s="1"/>
  <c r="C286" i="1" l="1"/>
  <c r="B286"/>
  <c r="F286"/>
  <c r="C390" i="2"/>
  <c r="D390" s="1"/>
  <c r="E390"/>
  <c r="G390"/>
  <c r="A391" s="1"/>
  <c r="B390"/>
  <c r="F390"/>
  <c r="G286" i="1" l="1"/>
  <c r="H286" s="1"/>
  <c r="A287" s="1"/>
  <c r="B391" i="2"/>
  <c r="F391"/>
  <c r="C391"/>
  <c r="D391" s="1"/>
  <c r="E391"/>
  <c r="G391"/>
  <c r="A392" s="1"/>
  <c r="C287" i="1" l="1"/>
  <c r="G287" s="1"/>
  <c r="H287" s="1"/>
  <c r="A288" s="1"/>
  <c r="F287"/>
  <c r="B287"/>
  <c r="C392" i="2"/>
  <c r="D392" s="1"/>
  <c r="E392"/>
  <c r="G392"/>
  <c r="A393" s="1"/>
  <c r="B392"/>
  <c r="F392"/>
  <c r="C288" i="1" l="1"/>
  <c r="G288" s="1"/>
  <c r="H288" s="1"/>
  <c r="A289" s="1"/>
  <c r="F288"/>
  <c r="B288"/>
  <c r="B393" i="2"/>
  <c r="F393"/>
  <c r="C393"/>
  <c r="D393" s="1"/>
  <c r="E393"/>
  <c r="G393"/>
  <c r="A394" s="1"/>
  <c r="F289" i="1" l="1"/>
  <c r="C289"/>
  <c r="B289"/>
  <c r="C394" i="2"/>
  <c r="D394" s="1"/>
  <c r="E394"/>
  <c r="G394"/>
  <c r="A395" s="1"/>
  <c r="B394"/>
  <c r="F394"/>
  <c r="G289" i="1" l="1"/>
  <c r="H289" s="1"/>
  <c r="A290" s="1"/>
  <c r="B395" i="2"/>
  <c r="F395"/>
  <c r="C395"/>
  <c r="D395" s="1"/>
  <c r="E395"/>
  <c r="G395"/>
  <c r="A396" s="1"/>
  <c r="C290" i="1" l="1"/>
  <c r="B290"/>
  <c r="F290"/>
  <c r="C396" i="2"/>
  <c r="D396" s="1"/>
  <c r="E396"/>
  <c r="G396"/>
  <c r="A397" s="1"/>
  <c r="B396"/>
  <c r="F396"/>
  <c r="G290" i="1" l="1"/>
  <c r="H290" s="1"/>
  <c r="A291" s="1"/>
  <c r="B397" i="2"/>
  <c r="F397"/>
  <c r="C397"/>
  <c r="D397" s="1"/>
  <c r="E397"/>
  <c r="G397"/>
  <c r="A398" s="1"/>
  <c r="B291" i="1" l="1"/>
  <c r="C291"/>
  <c r="F291"/>
  <c r="C398" i="2"/>
  <c r="D398" s="1"/>
  <c r="E398"/>
  <c r="G398"/>
  <c r="A399" s="1"/>
  <c r="B398"/>
  <c r="F398"/>
  <c r="G291" i="1" l="1"/>
  <c r="H291" s="1"/>
  <c r="A292" s="1"/>
  <c r="B399" i="2"/>
  <c r="F399"/>
  <c r="C399"/>
  <c r="D399" s="1"/>
  <c r="E399"/>
  <c r="G399"/>
  <c r="A400" s="1"/>
  <c r="C292" i="1" l="1"/>
  <c r="G292" s="1"/>
  <c r="H292" s="1"/>
  <c r="A293" s="1"/>
  <c r="F292"/>
  <c r="B292"/>
  <c r="C400" i="2"/>
  <c r="D400" s="1"/>
  <c r="E400"/>
  <c r="G400"/>
  <c r="A401" s="1"/>
  <c r="B400"/>
  <c r="F400"/>
  <c r="C293" i="1" l="1"/>
  <c r="B293"/>
  <c r="F293"/>
  <c r="B401" i="2"/>
  <c r="F401"/>
  <c r="C401"/>
  <c r="D401" s="1"/>
  <c r="E401"/>
  <c r="G401"/>
  <c r="A402" s="1"/>
  <c r="G293" i="1" l="1"/>
  <c r="H293" s="1"/>
  <c r="A294" s="1"/>
  <c r="C402" i="2"/>
  <c r="D402" s="1"/>
  <c r="E402"/>
  <c r="G402"/>
  <c r="A403" s="1"/>
  <c r="B402"/>
  <c r="F402"/>
  <c r="C294" i="1" l="1"/>
  <c r="G294" s="1"/>
  <c r="H294" s="1"/>
  <c r="A295" s="1"/>
  <c r="F294"/>
  <c r="B294"/>
  <c r="B403" i="2"/>
  <c r="F403"/>
  <c r="C403"/>
  <c r="D403" s="1"/>
  <c r="E403"/>
  <c r="G403"/>
  <c r="A404" s="1"/>
  <c r="C295" i="1" l="1"/>
  <c r="B295"/>
  <c r="F295"/>
  <c r="C404" i="2"/>
  <c r="D404" s="1"/>
  <c r="E404"/>
  <c r="G404"/>
  <c r="A405" s="1"/>
  <c r="B404"/>
  <c r="F404"/>
  <c r="G295" i="1" l="1"/>
  <c r="H295" s="1"/>
  <c r="A296" s="1"/>
  <c r="B405" i="2"/>
  <c r="F405"/>
  <c r="C405"/>
  <c r="D405" s="1"/>
  <c r="E405"/>
  <c r="G405"/>
  <c r="A406" s="1"/>
  <c r="B296" i="1" l="1"/>
  <c r="C296"/>
  <c r="F296"/>
  <c r="C406" i="2"/>
  <c r="D406" s="1"/>
  <c r="E406"/>
  <c r="G406"/>
  <c r="A407" s="1"/>
  <c r="B406"/>
  <c r="F406"/>
  <c r="G296" i="1" l="1"/>
  <c r="H296" s="1"/>
  <c r="A297" s="1"/>
  <c r="B407" i="2"/>
  <c r="F407"/>
  <c r="C407"/>
  <c r="D407" s="1"/>
  <c r="E407"/>
  <c r="G407"/>
  <c r="A408" s="1"/>
  <c r="C297" i="1" l="1"/>
  <c r="F297"/>
  <c r="B297"/>
  <c r="C408" i="2"/>
  <c r="D408" s="1"/>
  <c r="E408"/>
  <c r="G408"/>
  <c r="A409" s="1"/>
  <c r="B408"/>
  <c r="F408"/>
  <c r="G297" i="1" l="1"/>
  <c r="H297" s="1"/>
  <c r="A298" s="1"/>
  <c r="B409" i="2"/>
  <c r="F409"/>
  <c r="C409"/>
  <c r="D409" s="1"/>
  <c r="E409"/>
  <c r="G409"/>
  <c r="A410" s="1"/>
  <c r="F298" i="1" l="1"/>
  <c r="B298"/>
  <c r="C298"/>
  <c r="C410" i="2"/>
  <c r="D410" s="1"/>
  <c r="E410"/>
  <c r="G410"/>
  <c r="A411" s="1"/>
  <c r="B410"/>
  <c r="F410"/>
  <c r="G298" i="1" l="1"/>
  <c r="H298" s="1"/>
  <c r="A299" s="1"/>
  <c r="B411" i="2"/>
  <c r="F411"/>
  <c r="C411"/>
  <c r="D411" s="1"/>
  <c r="E411"/>
  <c r="G411"/>
  <c r="A412" s="1"/>
  <c r="F299" i="1" l="1"/>
  <c r="C299"/>
  <c r="G299" s="1"/>
  <c r="H299" s="1"/>
  <c r="A300" s="1"/>
  <c r="B299"/>
  <c r="C412" i="2"/>
  <c r="D412" s="1"/>
  <c r="E412"/>
  <c r="G412"/>
  <c r="A413" s="1"/>
  <c r="B412"/>
  <c r="F412"/>
  <c r="B300" i="1" l="1"/>
  <c r="C300"/>
  <c r="F300"/>
  <c r="B413" i="2"/>
  <c r="F413"/>
  <c r="C413"/>
  <c r="D413" s="1"/>
  <c r="E413"/>
  <c r="G413"/>
  <c r="A414" s="1"/>
  <c r="G300" i="1" l="1"/>
  <c r="H300" s="1"/>
  <c r="A301" s="1"/>
  <c r="B414" i="2"/>
  <c r="F414"/>
  <c r="C414"/>
  <c r="D414" s="1"/>
  <c r="G414"/>
  <c r="A415" s="1"/>
  <c r="E414"/>
  <c r="B301" i="1" l="1"/>
  <c r="C301"/>
  <c r="F301"/>
  <c r="G301" s="1"/>
  <c r="H301" s="1"/>
  <c r="A302" s="1"/>
  <c r="C415" i="2"/>
  <c r="D415" s="1"/>
  <c r="E415"/>
  <c r="G415"/>
  <c r="A416" s="1"/>
  <c r="B415"/>
  <c r="F415"/>
  <c r="C302" i="1" l="1"/>
  <c r="F302"/>
  <c r="B302"/>
  <c r="B416" i="2"/>
  <c r="F416"/>
  <c r="E416"/>
  <c r="C416"/>
  <c r="D416" s="1"/>
  <c r="G416"/>
  <c r="A417" s="1"/>
  <c r="G302" i="1" l="1"/>
  <c r="H302" s="1"/>
  <c r="A303" s="1"/>
  <c r="C417" i="2"/>
  <c r="D417" s="1"/>
  <c r="E417"/>
  <c r="G417"/>
  <c r="A418" s="1"/>
  <c r="B417"/>
  <c r="F417"/>
  <c r="C303" i="1" l="1"/>
  <c r="B303"/>
  <c r="F303"/>
  <c r="B418" i="2"/>
  <c r="F418"/>
  <c r="C418"/>
  <c r="D418" s="1"/>
  <c r="G418"/>
  <c r="A419" s="1"/>
  <c r="E418"/>
  <c r="G303" i="1" l="1"/>
  <c r="H303" s="1"/>
  <c r="A304" s="1"/>
  <c r="C419" i="2"/>
  <c r="D419" s="1"/>
  <c r="E419"/>
  <c r="G419"/>
  <c r="A420" s="1"/>
  <c r="B419"/>
  <c r="F419"/>
  <c r="B304" i="1" l="1"/>
  <c r="C304"/>
  <c r="F304"/>
  <c r="G304" s="1"/>
  <c r="H304" s="1"/>
  <c r="A305" s="1"/>
  <c r="B420" i="2"/>
  <c r="F420"/>
  <c r="E420"/>
  <c r="C420"/>
  <c r="D420" s="1"/>
  <c r="G420"/>
  <c r="A421" s="1"/>
  <c r="F305" i="1" l="1"/>
  <c r="C305"/>
  <c r="G305" s="1"/>
  <c r="H305" s="1"/>
  <c r="A306" s="1"/>
  <c r="B305"/>
  <c r="C421" i="2"/>
  <c r="D421" s="1"/>
  <c r="E421"/>
  <c r="G421"/>
  <c r="A422" s="1"/>
  <c r="B421"/>
  <c r="F421"/>
  <c r="C306" i="1" l="1"/>
  <c r="B306"/>
  <c r="F306"/>
  <c r="B422" i="2"/>
  <c r="F422"/>
  <c r="C422"/>
  <c r="D422" s="1"/>
  <c r="E422"/>
  <c r="G422"/>
  <c r="A423" s="1"/>
  <c r="G306" i="1" l="1"/>
  <c r="H306" s="1"/>
  <c r="A307" s="1"/>
  <c r="C423" i="2"/>
  <c r="D423" s="1"/>
  <c r="E423"/>
  <c r="G423"/>
  <c r="A424" s="1"/>
  <c r="B423"/>
  <c r="F423"/>
  <c r="C307" i="1" l="1"/>
  <c r="B307"/>
  <c r="F307"/>
  <c r="B424" i="2"/>
  <c r="F424"/>
  <c r="C424"/>
  <c r="D424" s="1"/>
  <c r="E424"/>
  <c r="G424"/>
  <c r="A425" s="1"/>
  <c r="G307" i="1" l="1"/>
  <c r="H307" s="1"/>
  <c r="A308" s="1"/>
  <c r="C425" i="2"/>
  <c r="D425" s="1"/>
  <c r="E425"/>
  <c r="G425"/>
  <c r="A426" s="1"/>
  <c r="B425"/>
  <c r="F425"/>
  <c r="B308" i="1" l="1"/>
  <c r="C308"/>
  <c r="F308"/>
  <c r="B426" i="2"/>
  <c r="F426"/>
  <c r="C426"/>
  <c r="D426" s="1"/>
  <c r="E426"/>
  <c r="G426"/>
  <c r="A427" s="1"/>
  <c r="G308" i="1" l="1"/>
  <c r="H308" s="1"/>
  <c r="A309" s="1"/>
  <c r="C427" i="2"/>
  <c r="D427" s="1"/>
  <c r="E427"/>
  <c r="G427"/>
  <c r="A428" s="1"/>
  <c r="B427"/>
  <c r="F427"/>
  <c r="C309" i="1" l="1"/>
  <c r="F309"/>
  <c r="B309"/>
  <c r="B428" i="2"/>
  <c r="F428"/>
  <c r="C428"/>
  <c r="D428" s="1"/>
  <c r="E428"/>
  <c r="G428"/>
  <c r="A429" s="1"/>
  <c r="G309" i="1" l="1"/>
  <c r="H309" s="1"/>
  <c r="A310" s="1"/>
  <c r="C429" i="2"/>
  <c r="D429" s="1"/>
  <c r="E429"/>
  <c r="G429"/>
  <c r="A430" s="1"/>
  <c r="B429"/>
  <c r="F429"/>
  <c r="F310" i="1" l="1"/>
  <c r="C310"/>
  <c r="G310" s="1"/>
  <c r="H310" s="1"/>
  <c r="A311" s="1"/>
  <c r="B310"/>
  <c r="B430" i="2"/>
  <c r="F430"/>
  <c r="C430"/>
  <c r="D430" s="1"/>
  <c r="E430"/>
  <c r="G430"/>
  <c r="A431" s="1"/>
  <c r="C311" i="1" l="1"/>
  <c r="B311"/>
  <c r="F311"/>
  <c r="C431" i="2"/>
  <c r="D431" s="1"/>
  <c r="E431"/>
  <c r="G431"/>
  <c r="A432" s="1"/>
  <c r="B431"/>
  <c r="F431"/>
  <c r="G311" i="1" l="1"/>
  <c r="H311" s="1"/>
  <c r="A312" s="1"/>
  <c r="B432" i="2"/>
  <c r="F432"/>
  <c r="C432"/>
  <c r="D432" s="1"/>
  <c r="E432"/>
  <c r="G432"/>
  <c r="A433" s="1"/>
  <c r="F312" i="1" l="1"/>
  <c r="B312"/>
  <c r="C312"/>
  <c r="C433" i="2"/>
  <c r="D433" s="1"/>
  <c r="E433"/>
  <c r="G433"/>
  <c r="A434" s="1"/>
  <c r="B433"/>
  <c r="F433"/>
  <c r="G312" i="1" l="1"/>
  <c r="H312" s="1"/>
  <c r="A313" s="1"/>
  <c r="B434" i="2"/>
  <c r="F434"/>
  <c r="C434"/>
  <c r="D434" s="1"/>
  <c r="E434"/>
  <c r="G434"/>
  <c r="A435" s="1"/>
  <c r="C313" i="1" l="1"/>
  <c r="B313"/>
  <c r="F313"/>
  <c r="C435" i="2"/>
  <c r="D435" s="1"/>
  <c r="E435"/>
  <c r="G435"/>
  <c r="A436" s="1"/>
  <c r="B435"/>
  <c r="F435"/>
  <c r="G313" i="1" l="1"/>
  <c r="H313" s="1"/>
  <c r="A314" s="1"/>
  <c r="B436" i="2"/>
  <c r="F436"/>
  <c r="C436"/>
  <c r="D436" s="1"/>
  <c r="E436"/>
  <c r="G436"/>
  <c r="A437" s="1"/>
  <c r="C314" i="1" l="1"/>
  <c r="F314"/>
  <c r="B314"/>
  <c r="C437" i="2"/>
  <c r="D437" s="1"/>
  <c r="E437"/>
  <c r="G437"/>
  <c r="A438" s="1"/>
  <c r="B437"/>
  <c r="F437"/>
  <c r="G314" i="1" l="1"/>
  <c r="H314" s="1"/>
  <c r="A315" s="1"/>
  <c r="B438" i="2"/>
  <c r="F438"/>
  <c r="C438"/>
  <c r="D438" s="1"/>
  <c r="E438"/>
  <c r="G438"/>
  <c r="A439" s="1"/>
  <c r="F315" i="1" l="1"/>
  <c r="C315"/>
  <c r="G315" s="1"/>
  <c r="H315" s="1"/>
  <c r="A316" s="1"/>
  <c r="B315"/>
  <c r="C439" i="2"/>
  <c r="D439" s="1"/>
  <c r="E439"/>
  <c r="G439"/>
  <c r="A440" s="1"/>
  <c r="B439"/>
  <c r="F439"/>
  <c r="F316" i="1" l="1"/>
  <c r="B316"/>
  <c r="C316"/>
  <c r="B440" i="2"/>
  <c r="F440"/>
  <c r="C440"/>
  <c r="D440" s="1"/>
  <c r="E440"/>
  <c r="G440"/>
  <c r="A441" s="1"/>
  <c r="G316" i="1" l="1"/>
  <c r="H316" s="1"/>
  <c r="A317" s="1"/>
  <c r="C441" i="2"/>
  <c r="D441" s="1"/>
  <c r="E441"/>
  <c r="G441"/>
  <c r="A442" s="1"/>
  <c r="B441"/>
  <c r="F441"/>
  <c r="C317" i="1" l="1"/>
  <c r="F317"/>
  <c r="B317"/>
  <c r="B442" i="2"/>
  <c r="F442"/>
  <c r="C442"/>
  <c r="D442" s="1"/>
  <c r="E442"/>
  <c r="G442"/>
  <c r="A443" s="1"/>
  <c r="G317" i="1" l="1"/>
  <c r="H317" s="1"/>
  <c r="A318" s="1"/>
  <c r="C443" i="2"/>
  <c r="D443" s="1"/>
  <c r="E443"/>
  <c r="G443"/>
  <c r="A444" s="1"/>
  <c r="B443"/>
  <c r="F443"/>
  <c r="C318" i="1" l="1"/>
  <c r="B318"/>
  <c r="F318"/>
  <c r="B444" i="2"/>
  <c r="F444"/>
  <c r="C444"/>
  <c r="D444" s="1"/>
  <c r="E444"/>
  <c r="G444"/>
  <c r="A445" s="1"/>
  <c r="G318" i="1" l="1"/>
  <c r="H318" s="1"/>
  <c r="A319" s="1"/>
  <c r="C445" i="2"/>
  <c r="D445" s="1"/>
  <c r="E445"/>
  <c r="G445"/>
  <c r="A446" s="1"/>
  <c r="B445"/>
  <c r="F445"/>
  <c r="C319" i="1" l="1"/>
  <c r="B319"/>
  <c r="F319"/>
  <c r="B446" i="2"/>
  <c r="F446"/>
  <c r="C446"/>
  <c r="D446" s="1"/>
  <c r="E446"/>
  <c r="G446"/>
  <c r="A447" s="1"/>
  <c r="G319" i="1" l="1"/>
  <c r="H319" s="1"/>
  <c r="A320" s="1"/>
  <c r="C447" i="2"/>
  <c r="D447" s="1"/>
  <c r="E447"/>
  <c r="G447"/>
  <c r="A448" s="1"/>
  <c r="B447"/>
  <c r="F447"/>
  <c r="B320" i="1" l="1"/>
  <c r="C320"/>
  <c r="F320"/>
  <c r="G320" s="1"/>
  <c r="H320" s="1"/>
  <c r="A321" s="1"/>
  <c r="B448" i="2"/>
  <c r="F448"/>
  <c r="C448"/>
  <c r="D448" s="1"/>
  <c r="E448"/>
  <c r="G448"/>
  <c r="A449" s="1"/>
  <c r="C321" i="1" l="1"/>
  <c r="B321"/>
  <c r="F321"/>
  <c r="C449" i="2"/>
  <c r="D449" s="1"/>
  <c r="E449"/>
  <c r="G449"/>
  <c r="A450" s="1"/>
  <c r="B449"/>
  <c r="F449"/>
  <c r="G321" i="1" l="1"/>
  <c r="H321" s="1"/>
  <c r="A322" s="1"/>
  <c r="B450" i="2"/>
  <c r="F450"/>
  <c r="C450"/>
  <c r="D450" s="1"/>
  <c r="E450"/>
  <c r="G450"/>
  <c r="A451" s="1"/>
  <c r="C322" i="1" l="1"/>
  <c r="G322" s="1"/>
  <c r="H322" s="1"/>
  <c r="A323" s="1"/>
  <c r="F322"/>
  <c r="B322"/>
  <c r="C451" i="2"/>
  <c r="D451" s="1"/>
  <c r="E451"/>
  <c r="G451"/>
  <c r="A452" s="1"/>
  <c r="B451"/>
  <c r="F451"/>
  <c r="F323" i="1" l="1"/>
  <c r="C323"/>
  <c r="G323" s="1"/>
  <c r="H323" s="1"/>
  <c r="A324" s="1"/>
  <c r="B323"/>
  <c r="B452" i="2"/>
  <c r="F452"/>
  <c r="C452"/>
  <c r="D452" s="1"/>
  <c r="E452"/>
  <c r="G452"/>
  <c r="A453" s="1"/>
  <c r="B324" i="1" l="1"/>
  <c r="C324"/>
  <c r="F324"/>
  <c r="C453" i="2"/>
  <c r="D453" s="1"/>
  <c r="E453"/>
  <c r="G453"/>
  <c r="A454" s="1"/>
  <c r="B453"/>
  <c r="F453"/>
  <c r="G324" i="1" l="1"/>
  <c r="H324" s="1"/>
  <c r="A325" s="1"/>
  <c r="B454" i="2"/>
  <c r="F454"/>
  <c r="C454"/>
  <c r="D454" s="1"/>
  <c r="E454"/>
  <c r="G454"/>
  <c r="A455" s="1"/>
  <c r="F325" i="1" l="1"/>
  <c r="B325"/>
  <c r="C325"/>
  <c r="G325"/>
  <c r="H325" s="1"/>
  <c r="A326" s="1"/>
  <c r="C455" i="2"/>
  <c r="D455" s="1"/>
  <c r="E455"/>
  <c r="G455"/>
  <c r="A456" s="1"/>
  <c r="B455"/>
  <c r="F455"/>
  <c r="B326" i="1" l="1"/>
  <c r="C326"/>
  <c r="F326"/>
  <c r="B456" i="2"/>
  <c r="F456"/>
  <c r="C456"/>
  <c r="D456" s="1"/>
  <c r="E456"/>
  <c r="G456"/>
  <c r="A457" s="1"/>
  <c r="G326" i="1" l="1"/>
  <c r="H326" s="1"/>
  <c r="A327" s="1"/>
  <c r="C457" i="2"/>
  <c r="D457" s="1"/>
  <c r="E457"/>
  <c r="G457"/>
  <c r="A458" s="1"/>
  <c r="B457"/>
  <c r="F457"/>
  <c r="C327" i="1" l="1"/>
  <c r="B327"/>
  <c r="F327"/>
  <c r="B458" i="2"/>
  <c r="F458"/>
  <c r="C458"/>
  <c r="D458" s="1"/>
  <c r="E458"/>
  <c r="G458"/>
  <c r="A459" s="1"/>
  <c r="G327" i="1" l="1"/>
  <c r="H327" s="1"/>
  <c r="A328" s="1"/>
  <c r="C459" i="2"/>
  <c r="D459" s="1"/>
  <c r="E459"/>
  <c r="G459"/>
  <c r="A460" s="1"/>
  <c r="B459"/>
  <c r="F459"/>
  <c r="B328" i="1" l="1"/>
  <c r="C328"/>
  <c r="F328"/>
  <c r="B460" i="2"/>
  <c r="F460"/>
  <c r="C460"/>
  <c r="D460" s="1"/>
  <c r="E460"/>
  <c r="G460"/>
  <c r="A461" s="1"/>
  <c r="G328" i="1" l="1"/>
  <c r="H328" s="1"/>
  <c r="A329" s="1"/>
  <c r="C461" i="2"/>
  <c r="D461" s="1"/>
  <c r="E461"/>
  <c r="G461"/>
  <c r="A462" s="1"/>
  <c r="B461"/>
  <c r="F461"/>
  <c r="C329" i="1" l="1"/>
  <c r="B329"/>
  <c r="F329"/>
  <c r="G329"/>
  <c r="H329" s="1"/>
  <c r="A330" s="1"/>
  <c r="B462" i="2"/>
  <c r="F462"/>
  <c r="C462"/>
  <c r="D462" s="1"/>
  <c r="E462"/>
  <c r="G462"/>
  <c r="A463" s="1"/>
  <c r="C330" i="1" l="1"/>
  <c r="B330"/>
  <c r="F330"/>
  <c r="G330"/>
  <c r="H330" s="1"/>
  <c r="A331" s="1"/>
  <c r="C463" i="2"/>
  <c r="D463" s="1"/>
  <c r="E463"/>
  <c r="G463"/>
  <c r="A464" s="1"/>
  <c r="B463"/>
  <c r="F463"/>
  <c r="B331" i="1" l="1"/>
  <c r="F331"/>
  <c r="C331"/>
  <c r="G331" s="1"/>
  <c r="H331" s="1"/>
  <c r="A332" s="1"/>
  <c r="B464" i="2"/>
  <c r="F464"/>
  <c r="C464"/>
  <c r="D464" s="1"/>
  <c r="E464"/>
  <c r="G464"/>
  <c r="A465" s="1"/>
  <c r="B332" i="1" l="1"/>
  <c r="C332"/>
  <c r="F332"/>
  <c r="C465" i="2"/>
  <c r="D465" s="1"/>
  <c r="E465"/>
  <c r="G465"/>
  <c r="A466" s="1"/>
  <c r="B465"/>
  <c r="F465"/>
  <c r="G332" i="1" l="1"/>
  <c r="H332" s="1"/>
  <c r="A333" s="1"/>
  <c r="B466" i="2"/>
  <c r="F466"/>
  <c r="C466"/>
  <c r="D466" s="1"/>
  <c r="E466"/>
  <c r="G466"/>
  <c r="A467" s="1"/>
  <c r="C333" i="1" l="1"/>
  <c r="F333"/>
  <c r="B333"/>
  <c r="C467" i="2"/>
  <c r="D467" s="1"/>
  <c r="E467"/>
  <c r="G467"/>
  <c r="A468" s="1"/>
  <c r="B467"/>
  <c r="F467"/>
  <c r="G333" i="1" l="1"/>
  <c r="H333" s="1"/>
  <c r="A334" s="1"/>
  <c r="B468" i="2"/>
  <c r="F468"/>
  <c r="C468"/>
  <c r="D468" s="1"/>
  <c r="E468"/>
  <c r="G468"/>
  <c r="A469" s="1"/>
  <c r="C334" i="1" l="1"/>
  <c r="G334" s="1"/>
  <c r="H334" s="1"/>
  <c r="A335" s="1"/>
  <c r="F334"/>
  <c r="B334"/>
  <c r="C469" i="2"/>
  <c r="D469" s="1"/>
  <c r="E469"/>
  <c r="G469"/>
  <c r="A470" s="1"/>
  <c r="B469"/>
  <c r="F469"/>
  <c r="F335" i="1" l="1"/>
  <c r="C335"/>
  <c r="G335" s="1"/>
  <c r="H335" s="1"/>
  <c r="A336" s="1"/>
  <c r="B335"/>
  <c r="B470" i="2"/>
  <c r="F470"/>
  <c r="C470"/>
  <c r="D470" s="1"/>
  <c r="E470"/>
  <c r="G470"/>
  <c r="A471" s="1"/>
  <c r="C336" i="1" l="1"/>
  <c r="F336"/>
  <c r="B336"/>
  <c r="C471" i="2"/>
  <c r="D471" s="1"/>
  <c r="E471"/>
  <c r="G471"/>
  <c r="A472" s="1"/>
  <c r="B471"/>
  <c r="F471"/>
  <c r="G336" i="1" l="1"/>
  <c r="H336" s="1"/>
  <c r="A337" s="1"/>
  <c r="B472" i="2"/>
  <c r="F472"/>
  <c r="C472"/>
  <c r="D472" s="1"/>
  <c r="E472"/>
  <c r="G472"/>
  <c r="A473" s="1"/>
  <c r="C337" i="1" l="1"/>
  <c r="F337"/>
  <c r="B337"/>
  <c r="C473" i="2"/>
  <c r="D473" s="1"/>
  <c r="E473"/>
  <c r="G473"/>
  <c r="A474" s="1"/>
  <c r="B473"/>
  <c r="F473"/>
  <c r="G337" i="1" l="1"/>
  <c r="H337" s="1"/>
  <c r="A338" s="1"/>
  <c r="B474" i="2"/>
  <c r="F474"/>
  <c r="C474"/>
  <c r="D474" s="1"/>
  <c r="E474"/>
  <c r="G474"/>
  <c r="A475" s="1"/>
  <c r="F338" i="1" l="1"/>
  <c r="B338"/>
  <c r="C338"/>
  <c r="G338"/>
  <c r="H338" s="1"/>
  <c r="A339" s="1"/>
  <c r="C475" i="2"/>
  <c r="D475" s="1"/>
  <c r="E475"/>
  <c r="G475"/>
  <c r="A476" s="1"/>
  <c r="B475"/>
  <c r="F475"/>
  <c r="B339" i="1" l="1"/>
  <c r="C339"/>
  <c r="F339"/>
  <c r="G339" s="1"/>
  <c r="H339" s="1"/>
  <c r="A340" s="1"/>
  <c r="B476" i="2"/>
  <c r="F476"/>
  <c r="C476"/>
  <c r="D476" s="1"/>
  <c r="E476"/>
  <c r="G476"/>
  <c r="A477" s="1"/>
  <c r="C340" i="1" l="1"/>
  <c r="B340"/>
  <c r="F340"/>
  <c r="G340" s="1"/>
  <c r="H340" s="1"/>
  <c r="A341" s="1"/>
  <c r="C477" i="2"/>
  <c r="D477" s="1"/>
  <c r="E477"/>
  <c r="G477"/>
  <c r="A478" s="1"/>
  <c r="B477"/>
  <c r="F477"/>
  <c r="B341" i="1" l="1"/>
  <c r="F341"/>
  <c r="C341"/>
  <c r="G341" s="1"/>
  <c r="H341" s="1"/>
  <c r="A342" s="1"/>
  <c r="B478" i="2"/>
  <c r="F478"/>
  <c r="C478"/>
  <c r="D478" s="1"/>
  <c r="E478"/>
  <c r="G478"/>
  <c r="A479" s="1"/>
  <c r="B342" i="1" l="1"/>
  <c r="C342"/>
  <c r="F342"/>
  <c r="C479" i="2"/>
  <c r="D479" s="1"/>
  <c r="E479"/>
  <c r="G479"/>
  <c r="A480" s="1"/>
  <c r="B479"/>
  <c r="F479"/>
  <c r="G342" i="1" l="1"/>
  <c r="H342" s="1"/>
  <c r="A343" s="1"/>
  <c r="B480" i="2"/>
  <c r="F480"/>
  <c r="C480"/>
  <c r="D480" s="1"/>
  <c r="E480"/>
  <c r="G480"/>
  <c r="A481" s="1"/>
  <c r="C343" i="1" l="1"/>
  <c r="B343"/>
  <c r="F343"/>
  <c r="C481" i="2"/>
  <c r="D481" s="1"/>
  <c r="E481"/>
  <c r="G481"/>
  <c r="A482" s="1"/>
  <c r="B481"/>
  <c r="F481"/>
  <c r="G343" i="1" l="1"/>
  <c r="H343" s="1"/>
  <c r="A344" s="1"/>
  <c r="B482" i="2"/>
  <c r="F482"/>
  <c r="C482"/>
  <c r="D482" s="1"/>
  <c r="E482"/>
  <c r="G482"/>
  <c r="A483" s="1"/>
  <c r="C344" i="1" l="1"/>
  <c r="F344"/>
  <c r="B344"/>
  <c r="C483" i="2"/>
  <c r="D483" s="1"/>
  <c r="E483"/>
  <c r="G483"/>
  <c r="A484" s="1"/>
  <c r="B483"/>
  <c r="F483"/>
  <c r="G344" i="1" l="1"/>
  <c r="H344" s="1"/>
  <c r="A345" s="1"/>
  <c r="B484" i="2"/>
  <c r="F484"/>
  <c r="C484"/>
  <c r="D484" s="1"/>
  <c r="E484"/>
  <c r="G484"/>
  <c r="A485" s="1"/>
  <c r="C345" i="1" l="1"/>
  <c r="F345"/>
  <c r="B345"/>
  <c r="C485" i="2"/>
  <c r="D485" s="1"/>
  <c r="E485"/>
  <c r="G485"/>
  <c r="A486" s="1"/>
  <c r="B485"/>
  <c r="F485"/>
  <c r="G345" i="1" l="1"/>
  <c r="H345" s="1"/>
  <c r="A346" s="1"/>
  <c r="B486" i="2"/>
  <c r="F486"/>
  <c r="C486"/>
  <c r="D486" s="1"/>
  <c r="E486"/>
  <c r="G486"/>
  <c r="A487" s="1"/>
  <c r="B346" i="1" l="1"/>
  <c r="C346"/>
  <c r="F346"/>
  <c r="C487" i="2"/>
  <c r="D487" s="1"/>
  <c r="E487"/>
  <c r="G487"/>
  <c r="A488" s="1"/>
  <c r="B487"/>
  <c r="F487"/>
  <c r="G346" i="1" l="1"/>
  <c r="H346" s="1"/>
  <c r="A347" s="1"/>
  <c r="B488" i="2"/>
  <c r="F488"/>
  <c r="C488"/>
  <c r="D488" s="1"/>
  <c r="E488"/>
  <c r="G488"/>
  <c r="A489" s="1"/>
  <c r="B347" i="1" l="1"/>
  <c r="C347"/>
  <c r="F347"/>
  <c r="C489" i="2"/>
  <c r="D489" s="1"/>
  <c r="E489"/>
  <c r="G489"/>
  <c r="A490" s="1"/>
  <c r="B489"/>
  <c r="F489"/>
  <c r="G347" i="1" l="1"/>
  <c r="H347" s="1"/>
  <c r="A348" s="1"/>
  <c r="B490" i="2"/>
  <c r="F490"/>
  <c r="C490"/>
  <c r="D490" s="1"/>
  <c r="E490"/>
  <c r="G490"/>
  <c r="A491" s="1"/>
  <c r="F348" i="1" l="1"/>
  <c r="B348"/>
  <c r="C348"/>
  <c r="G348"/>
  <c r="H348" s="1"/>
  <c r="A349" s="1"/>
  <c r="C491" i="2"/>
  <c r="D491" s="1"/>
  <c r="E491"/>
  <c r="G491"/>
  <c r="A492" s="1"/>
  <c r="B491"/>
  <c r="F491"/>
  <c r="F349" i="1" l="1"/>
  <c r="B349"/>
  <c r="C349"/>
  <c r="G349" s="1"/>
  <c r="H349" s="1"/>
  <c r="A350" s="1"/>
  <c r="B492" i="2"/>
  <c r="F492"/>
  <c r="C492"/>
  <c r="D492" s="1"/>
  <c r="E492"/>
  <c r="G492"/>
  <c r="A493" s="1"/>
  <c r="B350" i="1" l="1"/>
  <c r="F350"/>
  <c r="C350"/>
  <c r="G350" s="1"/>
  <c r="H350" s="1"/>
  <c r="A351" s="1"/>
  <c r="C493" i="2"/>
  <c r="D493" s="1"/>
  <c r="E493"/>
  <c r="G493"/>
  <c r="A494" s="1"/>
  <c r="B493"/>
  <c r="F493"/>
  <c r="B351" i="1" l="1"/>
  <c r="C351"/>
  <c r="F351"/>
  <c r="G351" s="1"/>
  <c r="H351" s="1"/>
  <c r="A352" s="1"/>
  <c r="B494" i="2"/>
  <c r="F494"/>
  <c r="C494"/>
  <c r="D494" s="1"/>
  <c r="E494"/>
  <c r="G494"/>
  <c r="A495" s="1"/>
  <c r="B352" i="1" l="1"/>
  <c r="F352"/>
  <c r="C352"/>
  <c r="G352" s="1"/>
  <c r="H352" s="1"/>
  <c r="A353" s="1"/>
  <c r="C495" i="2"/>
  <c r="D495" s="1"/>
  <c r="E495"/>
  <c r="G495"/>
  <c r="A496" s="1"/>
  <c r="B495"/>
  <c r="F495"/>
  <c r="C353" i="1" l="1"/>
  <c r="B353"/>
  <c r="F353"/>
  <c r="G353" s="1"/>
  <c r="H353" s="1"/>
  <c r="A354" s="1"/>
  <c r="B496" i="2"/>
  <c r="F496"/>
  <c r="C496"/>
  <c r="D496" s="1"/>
  <c r="E496"/>
  <c r="G496"/>
  <c r="A497" s="1"/>
  <c r="C354" i="1" l="1"/>
  <c r="B354"/>
  <c r="F354"/>
  <c r="G354" s="1"/>
  <c r="H354" s="1"/>
  <c r="A355" s="1"/>
  <c r="C497" i="2"/>
  <c r="D497" s="1"/>
  <c r="E497"/>
  <c r="G497"/>
  <c r="A498" s="1"/>
  <c r="B497"/>
  <c r="F497"/>
  <c r="C355" i="1" l="1"/>
  <c r="G355" s="1"/>
  <c r="H355" s="1"/>
  <c r="A356" s="1"/>
  <c r="B355"/>
  <c r="F355"/>
  <c r="B498" i="2"/>
  <c r="F498"/>
  <c r="C498"/>
  <c r="D498" s="1"/>
  <c r="E498"/>
  <c r="G498"/>
  <c r="A499" s="1"/>
  <c r="B356" i="1" l="1"/>
  <c r="C356"/>
  <c r="F356"/>
  <c r="C499" i="2"/>
  <c r="D499" s="1"/>
  <c r="E499"/>
  <c r="G499"/>
  <c r="A500" s="1"/>
  <c r="B499"/>
  <c r="F499"/>
  <c r="G356" i="1" l="1"/>
  <c r="H356" s="1"/>
  <c r="A357" s="1"/>
  <c r="B500" i="2"/>
  <c r="F500"/>
  <c r="C500"/>
  <c r="D500" s="1"/>
  <c r="E500"/>
  <c r="G500"/>
  <c r="A501" s="1"/>
  <c r="F357" i="1" l="1"/>
  <c r="C357"/>
  <c r="G357" s="1"/>
  <c r="H357" s="1"/>
  <c r="A358" s="1"/>
  <c r="B357"/>
  <c r="C501" i="2"/>
  <c r="D501" s="1"/>
  <c r="E501"/>
  <c r="G501"/>
  <c r="A502" s="1"/>
  <c r="B501"/>
  <c r="F501"/>
  <c r="C358" i="1" l="1"/>
  <c r="G358" s="1"/>
  <c r="H358" s="1"/>
  <c r="A359" s="1"/>
  <c r="F358"/>
  <c r="B358"/>
  <c r="B502" i="2"/>
  <c r="F502"/>
  <c r="C502"/>
  <c r="D502" s="1"/>
  <c r="E502"/>
  <c r="G502"/>
  <c r="A503" s="1"/>
  <c r="B359" i="1" l="1"/>
  <c r="F359"/>
  <c r="C359"/>
  <c r="C503" i="2"/>
  <c r="D503" s="1"/>
  <c r="E503"/>
  <c r="G503"/>
  <c r="A504" s="1"/>
  <c r="B503"/>
  <c r="F503"/>
  <c r="G359" i="1" l="1"/>
  <c r="H359" s="1"/>
  <c r="A360" s="1"/>
  <c r="B504" i="2"/>
  <c r="F504"/>
  <c r="C504"/>
  <c r="D504" s="1"/>
  <c r="E504"/>
  <c r="G504"/>
  <c r="A505" s="1"/>
  <c r="C360" i="1" l="1"/>
  <c r="F360"/>
  <c r="B360"/>
  <c r="C505" i="2"/>
  <c r="D505" s="1"/>
  <c r="E505"/>
  <c r="G505"/>
  <c r="A506" s="1"/>
  <c r="B505"/>
  <c r="F505"/>
  <c r="G360" i="1" l="1"/>
  <c r="H360" s="1"/>
  <c r="A361" s="1"/>
  <c r="B506" i="2"/>
  <c r="F506"/>
  <c r="C506"/>
  <c r="D506" s="1"/>
  <c r="E506"/>
  <c r="G506"/>
  <c r="A507" s="1"/>
  <c r="F361" i="1" l="1"/>
  <c r="B361"/>
  <c r="C361"/>
  <c r="C507" i="2"/>
  <c r="D507" s="1"/>
  <c r="E507"/>
  <c r="G507"/>
  <c r="A508" s="1"/>
  <c r="B507"/>
  <c r="F507"/>
  <c r="G361" i="1" l="1"/>
  <c r="H361" s="1"/>
  <c r="A362" s="1"/>
  <c r="B508" i="2"/>
  <c r="F508"/>
  <c r="C508"/>
  <c r="D508" s="1"/>
  <c r="E508"/>
  <c r="G508"/>
  <c r="A509" s="1"/>
  <c r="F362" i="1" l="1"/>
  <c r="C362"/>
  <c r="G362" s="1"/>
  <c r="H362" s="1"/>
  <c r="A363" s="1"/>
  <c r="B362"/>
  <c r="C509" i="2"/>
  <c r="D509" s="1"/>
  <c r="E509"/>
  <c r="G509"/>
  <c r="A510" s="1"/>
  <c r="B509"/>
  <c r="F509"/>
  <c r="C363" i="1" l="1"/>
  <c r="B363"/>
  <c r="F363"/>
  <c r="B510" i="2"/>
  <c r="F510"/>
  <c r="C510"/>
  <c r="D510" s="1"/>
  <c r="E510"/>
  <c r="G510"/>
  <c r="A511" s="1"/>
  <c r="G363" i="1" l="1"/>
  <c r="H363" s="1"/>
  <c r="A364" s="1"/>
  <c r="C511" i="2"/>
  <c r="D511" s="1"/>
  <c r="E511"/>
  <c r="G511"/>
  <c r="A512" s="1"/>
  <c r="B511"/>
  <c r="F511"/>
  <c r="C364" i="1" l="1"/>
  <c r="G364" s="1"/>
  <c r="H364" s="1"/>
  <c r="A365" s="1"/>
  <c r="B364"/>
  <c r="F364"/>
  <c r="B512" i="2"/>
  <c r="F512"/>
  <c r="C512"/>
  <c r="D512" s="1"/>
  <c r="E512"/>
  <c r="G512"/>
  <c r="A513" s="1"/>
  <c r="C365" i="1" l="1"/>
  <c r="B365"/>
  <c r="F365"/>
  <c r="G365" s="1"/>
  <c r="H365" s="1"/>
  <c r="A366" s="1"/>
  <c r="C513" i="2"/>
  <c r="D513" s="1"/>
  <c r="E513"/>
  <c r="G513"/>
  <c r="A514" s="1"/>
  <c r="B513"/>
  <c r="F513"/>
  <c r="C366" i="1" l="1"/>
  <c r="B366"/>
  <c r="F366"/>
  <c r="G366"/>
  <c r="H366" s="1"/>
  <c r="A367" s="1"/>
  <c r="B514" i="2"/>
  <c r="F514"/>
  <c r="C514"/>
  <c r="D514" s="1"/>
  <c r="E514"/>
  <c r="G514"/>
  <c r="A515" s="1"/>
  <c r="C367" i="1" l="1"/>
  <c r="B367"/>
  <c r="F367"/>
  <c r="G367" s="1"/>
  <c r="H367" s="1"/>
  <c r="A368" s="1"/>
  <c r="C515" i="2"/>
  <c r="D515" s="1"/>
  <c r="E515"/>
  <c r="G515"/>
  <c r="A516" s="1"/>
  <c r="B515"/>
  <c r="F515"/>
  <c r="F368" i="1" l="1"/>
  <c r="C368"/>
  <c r="B368"/>
  <c r="G368"/>
  <c r="H368" s="1"/>
  <c r="A369" s="1"/>
  <c r="B516" i="2"/>
  <c r="F516"/>
  <c r="C516"/>
  <c r="D516" s="1"/>
  <c r="E516"/>
  <c r="G516"/>
  <c r="A517" s="1"/>
  <c r="F369" i="1" l="1"/>
  <c r="B369"/>
  <c r="C369"/>
  <c r="G369" s="1"/>
  <c r="H369" s="1"/>
  <c r="A370" s="1"/>
  <c r="C517" i="2"/>
  <c r="D517" s="1"/>
  <c r="E517"/>
  <c r="G517"/>
  <c r="A518" s="1"/>
  <c r="B517"/>
  <c r="F517"/>
  <c r="C370" i="1" l="1"/>
  <c r="G370" s="1"/>
  <c r="H370" s="1"/>
  <c r="A371" s="1"/>
  <c r="F370"/>
  <c r="B370"/>
  <c r="B518" i="2"/>
  <c r="F518"/>
  <c r="C518"/>
  <c r="D518" s="1"/>
  <c r="E518"/>
  <c r="G518"/>
  <c r="A519" s="1"/>
  <c r="B371" i="1" l="1"/>
  <c r="C371"/>
  <c r="F371"/>
  <c r="G371" s="1"/>
  <c r="H371" s="1"/>
  <c r="A372" s="1"/>
  <c r="C519" i="2"/>
  <c r="D519" s="1"/>
  <c r="E519"/>
  <c r="G519"/>
  <c r="A520" s="1"/>
  <c r="B519"/>
  <c r="F519"/>
  <c r="C372" i="1" l="1"/>
  <c r="B372"/>
  <c r="F372"/>
  <c r="G372" s="1"/>
  <c r="H372" s="1"/>
  <c r="A373" s="1"/>
  <c r="B520" i="2"/>
  <c r="F520"/>
  <c r="C520"/>
  <c r="D520" s="1"/>
  <c r="E520"/>
  <c r="G520"/>
  <c r="A521" s="1"/>
  <c r="F373" i="1" l="1"/>
  <c r="C373"/>
  <c r="G373" s="1"/>
  <c r="H373" s="1"/>
  <c r="A374" s="1"/>
  <c r="B373"/>
  <c r="C521" i="2"/>
  <c r="D521" s="1"/>
  <c r="E521"/>
  <c r="G521"/>
  <c r="A522" s="1"/>
  <c r="B521"/>
  <c r="F521"/>
  <c r="C374" i="1" l="1"/>
  <c r="F374"/>
  <c r="B374"/>
  <c r="B522" i="2"/>
  <c r="F522"/>
  <c r="C522"/>
  <c r="D522" s="1"/>
  <c r="E522"/>
  <c r="G522"/>
  <c r="A523" s="1"/>
  <c r="G374" i="1" l="1"/>
  <c r="H374" s="1"/>
  <c r="A375" s="1"/>
  <c r="C523" i="2"/>
  <c r="D523" s="1"/>
  <c r="E523"/>
  <c r="G523"/>
  <c r="A524" s="1"/>
  <c r="B523"/>
  <c r="F523"/>
  <c r="C375" i="1" l="1"/>
  <c r="B375"/>
  <c r="F375"/>
  <c r="B524" i="2"/>
  <c r="F524"/>
  <c r="C524"/>
  <c r="D524" s="1"/>
  <c r="E524"/>
  <c r="G524"/>
  <c r="A525" s="1"/>
  <c r="G375" i="1" l="1"/>
  <c r="H375" s="1"/>
  <c r="A376" s="1"/>
  <c r="C525" i="2"/>
  <c r="D525" s="1"/>
  <c r="E525"/>
  <c r="G525"/>
  <c r="A526" s="1"/>
  <c r="B525"/>
  <c r="F525"/>
  <c r="C376" i="1" l="1"/>
  <c r="F376"/>
  <c r="B376"/>
  <c r="B526" i="2"/>
  <c r="F526"/>
  <c r="C526"/>
  <c r="D526" s="1"/>
  <c r="E526"/>
  <c r="G526"/>
  <c r="A527" s="1"/>
  <c r="G376" i="1" l="1"/>
  <c r="H376" s="1"/>
  <c r="A377" s="1"/>
  <c r="C527" i="2"/>
  <c r="D527" s="1"/>
  <c r="E527"/>
  <c r="G527"/>
  <c r="A528" s="1"/>
  <c r="B527"/>
  <c r="F527"/>
  <c r="C377" i="1" l="1"/>
  <c r="B377"/>
  <c r="F377"/>
  <c r="B528" i="2"/>
  <c r="F528"/>
  <c r="C528"/>
  <c r="D528" s="1"/>
  <c r="E528"/>
  <c r="G528"/>
  <c r="A529" s="1"/>
  <c r="G377" i="1" l="1"/>
  <c r="H377" s="1"/>
  <c r="A378" s="1"/>
  <c r="C529" i="2"/>
  <c r="D529" s="1"/>
  <c r="E529"/>
  <c r="G529"/>
  <c r="A530" s="1"/>
  <c r="B529"/>
  <c r="F529"/>
  <c r="F378" i="1" l="1"/>
  <c r="B378"/>
  <c r="C378"/>
  <c r="B530" i="2"/>
  <c r="F530"/>
  <c r="C530"/>
  <c r="D530" s="1"/>
  <c r="E530"/>
  <c r="G530"/>
  <c r="A531" s="1"/>
  <c r="G378" i="1" l="1"/>
  <c r="H378" s="1"/>
  <c r="A379" s="1"/>
  <c r="C531" i="2"/>
  <c r="D531" s="1"/>
  <c r="E531"/>
  <c r="G531"/>
  <c r="A532" s="1"/>
  <c r="B531"/>
  <c r="F531"/>
  <c r="C379" i="1" l="1"/>
  <c r="B379"/>
  <c r="F379"/>
  <c r="B532" i="2"/>
  <c r="F532"/>
  <c r="C532"/>
  <c r="D532" s="1"/>
  <c r="E532"/>
  <c r="G532"/>
  <c r="A533" s="1"/>
  <c r="G379" i="1" l="1"/>
  <c r="H379" s="1"/>
  <c r="A380" s="1"/>
  <c r="C533" i="2"/>
  <c r="D533" s="1"/>
  <c r="E533"/>
  <c r="G533"/>
  <c r="A534" s="1"/>
  <c r="B533"/>
  <c r="F533"/>
  <c r="C380" i="1" l="1"/>
  <c r="F380"/>
  <c r="B380"/>
  <c r="B534" i="2"/>
  <c r="F534"/>
  <c r="C534"/>
  <c r="D534" s="1"/>
  <c r="E534"/>
  <c r="G534"/>
  <c r="A535" s="1"/>
  <c r="G380" i="1" l="1"/>
  <c r="H380" s="1"/>
  <c r="A381" s="1"/>
  <c r="C535" i="2"/>
  <c r="D535" s="1"/>
  <c r="E535"/>
  <c r="G535"/>
  <c r="A536" s="1"/>
  <c r="B535"/>
  <c r="F535"/>
  <c r="C381" i="1" l="1"/>
  <c r="B381"/>
  <c r="F381"/>
  <c r="B536" i="2"/>
  <c r="F536"/>
  <c r="C536"/>
  <c r="D536" s="1"/>
  <c r="E536"/>
  <c r="G536"/>
  <c r="A537" s="1"/>
  <c r="G381" i="1" l="1"/>
  <c r="H381" s="1"/>
  <c r="A382" s="1"/>
  <c r="C537" i="2"/>
  <c r="D537" s="1"/>
  <c r="E537"/>
  <c r="G537"/>
  <c r="A538" s="1"/>
  <c r="B537"/>
  <c r="F537"/>
  <c r="B382" i="1" l="1"/>
  <c r="C382"/>
  <c r="F382"/>
  <c r="G382" s="1"/>
  <c r="H382" s="1"/>
  <c r="A383" s="1"/>
  <c r="B538" i="2"/>
  <c r="F538"/>
  <c r="C538"/>
  <c r="D538" s="1"/>
  <c r="E538"/>
  <c r="G538"/>
  <c r="A539" s="1"/>
  <c r="F383" i="1" l="1"/>
  <c r="C383"/>
  <c r="G383" s="1"/>
  <c r="H383" s="1"/>
  <c r="A384" s="1"/>
  <c r="B383"/>
  <c r="C539" i="2"/>
  <c r="D539" s="1"/>
  <c r="E539"/>
  <c r="G539"/>
  <c r="A540" s="1"/>
  <c r="B539"/>
  <c r="F539"/>
  <c r="F384" i="1" l="1"/>
  <c r="B384"/>
  <c r="C384"/>
  <c r="B540" i="2"/>
  <c r="F540"/>
  <c r="C540"/>
  <c r="D540" s="1"/>
  <c r="E540"/>
  <c r="G540"/>
  <c r="A541" s="1"/>
  <c r="G384" i="1" l="1"/>
  <c r="H384" s="1"/>
  <c r="A385" s="1"/>
  <c r="C541" i="2"/>
  <c r="D541" s="1"/>
  <c r="E541"/>
  <c r="G541"/>
  <c r="A542" s="1"/>
  <c r="B541"/>
  <c r="F541"/>
  <c r="B385" i="1" l="1"/>
  <c r="F385"/>
  <c r="C385"/>
  <c r="B542" i="2"/>
  <c r="F542"/>
  <c r="C542"/>
  <c r="D542" s="1"/>
  <c r="E542"/>
  <c r="G542"/>
  <c r="A543" s="1"/>
  <c r="G385" i="1" l="1"/>
  <c r="H385" s="1"/>
  <c r="A386" s="1"/>
  <c r="C543" i="2"/>
  <c r="D543" s="1"/>
  <c r="E543"/>
  <c r="G543"/>
  <c r="A544" s="1"/>
  <c r="B543"/>
  <c r="F543"/>
  <c r="C386" i="1" l="1"/>
  <c r="F386"/>
  <c r="B386"/>
  <c r="B544" i="2"/>
  <c r="F544"/>
  <c r="C544"/>
  <c r="D544" s="1"/>
  <c r="E544"/>
  <c r="G544"/>
  <c r="A545" s="1"/>
  <c r="G386" i="1" l="1"/>
  <c r="H386" s="1"/>
  <c r="A387" s="1"/>
  <c r="C545" i="2"/>
  <c r="D545" s="1"/>
  <c r="E545"/>
  <c r="G545"/>
  <c r="A546" s="1"/>
  <c r="B545"/>
  <c r="F545"/>
  <c r="F387" i="1" l="1"/>
  <c r="C387"/>
  <c r="G387" s="1"/>
  <c r="H387" s="1"/>
  <c r="A388" s="1"/>
  <c r="B387"/>
  <c r="B546" i="2"/>
  <c r="F546"/>
  <c r="C546"/>
  <c r="D546" s="1"/>
  <c r="E546"/>
  <c r="G546"/>
  <c r="A547" s="1"/>
  <c r="C388" i="1" l="1"/>
  <c r="F388"/>
  <c r="B388"/>
  <c r="C547" i="2"/>
  <c r="D547" s="1"/>
  <c r="E547"/>
  <c r="G547"/>
  <c r="A548" s="1"/>
  <c r="B547"/>
  <c r="F547"/>
  <c r="G388" i="1" l="1"/>
  <c r="H388" s="1"/>
  <c r="A389" s="1"/>
  <c r="B548" i="2"/>
  <c r="F548"/>
  <c r="C548"/>
  <c r="D548" s="1"/>
  <c r="E548"/>
  <c r="G548"/>
  <c r="A549" s="1"/>
  <c r="F389" i="1" l="1"/>
  <c r="C389"/>
  <c r="G389" s="1"/>
  <c r="H389" s="1"/>
  <c r="A390" s="1"/>
  <c r="B389"/>
  <c r="C549" i="2"/>
  <c r="D549" s="1"/>
  <c r="E549"/>
  <c r="G549"/>
  <c r="A550" s="1"/>
  <c r="B549"/>
  <c r="F549"/>
  <c r="F390" i="1" l="1"/>
  <c r="B390"/>
  <c r="C390"/>
  <c r="B550" i="2"/>
  <c r="F550"/>
  <c r="C550"/>
  <c r="D550" s="1"/>
  <c r="E550"/>
  <c r="G550"/>
  <c r="A551" s="1"/>
  <c r="G390" i="1" l="1"/>
  <c r="H390" s="1"/>
  <c r="A391" s="1"/>
  <c r="C551" i="2"/>
  <c r="D551" s="1"/>
  <c r="E551"/>
  <c r="G551"/>
  <c r="A552" s="1"/>
  <c r="B551"/>
  <c r="F551"/>
  <c r="B391" i="1" l="1"/>
  <c r="F391"/>
  <c r="C391"/>
  <c r="G391" s="1"/>
  <c r="H391" s="1"/>
  <c r="A392" s="1"/>
  <c r="B552" i="2"/>
  <c r="F552"/>
  <c r="C552"/>
  <c r="D552" s="1"/>
  <c r="E552"/>
  <c r="G552"/>
  <c r="A553" s="1"/>
  <c r="C392" i="1" l="1"/>
  <c r="F392"/>
  <c r="B392"/>
  <c r="C553" i="2"/>
  <c r="D553" s="1"/>
  <c r="E553"/>
  <c r="G553"/>
  <c r="A554" s="1"/>
  <c r="B553"/>
  <c r="F553"/>
  <c r="G392" i="1" l="1"/>
  <c r="H392" s="1"/>
  <c r="A393" s="1"/>
  <c r="B554" i="2"/>
  <c r="F554"/>
  <c r="C554"/>
  <c r="D554" s="1"/>
  <c r="E554"/>
  <c r="G554"/>
  <c r="A555" s="1"/>
  <c r="C393" i="1" l="1"/>
  <c r="B393"/>
  <c r="F393"/>
  <c r="C555" i="2"/>
  <c r="D555" s="1"/>
  <c r="E555"/>
  <c r="G555"/>
  <c r="A556" s="1"/>
  <c r="B555"/>
  <c r="F555"/>
  <c r="G393" i="1" l="1"/>
  <c r="H393" s="1"/>
  <c r="A394" s="1"/>
  <c r="B556" i="2"/>
  <c r="F556"/>
  <c r="C556"/>
  <c r="D556" s="1"/>
  <c r="E556"/>
  <c r="G556"/>
  <c r="A557" s="1"/>
  <c r="C394" i="1" l="1"/>
  <c r="F394"/>
  <c r="B394"/>
  <c r="C557" i="2"/>
  <c r="D557" s="1"/>
  <c r="E557"/>
  <c r="G557"/>
  <c r="A558" s="1"/>
  <c r="B557"/>
  <c r="F557"/>
  <c r="G394" i="1" l="1"/>
  <c r="H394" s="1"/>
  <c r="A395" s="1"/>
  <c r="B558" i="2"/>
  <c r="F558"/>
  <c r="C558"/>
  <c r="D558" s="1"/>
  <c r="E558"/>
  <c r="G558"/>
  <c r="A559" s="1"/>
  <c r="C395" i="1" l="1"/>
  <c r="B395"/>
  <c r="F395"/>
  <c r="C559" i="2"/>
  <c r="D559" s="1"/>
  <c r="E559"/>
  <c r="G559"/>
  <c r="A560" s="1"/>
  <c r="B559"/>
  <c r="F559"/>
  <c r="G395" i="1" l="1"/>
  <c r="H395" s="1"/>
  <c r="A396" s="1"/>
  <c r="B560" i="2"/>
  <c r="F560"/>
  <c r="C560"/>
  <c r="D560" s="1"/>
  <c r="E560"/>
  <c r="G560"/>
  <c r="A561" s="1"/>
  <c r="C396" i="1" l="1"/>
  <c r="F396"/>
  <c r="B396"/>
  <c r="C561" i="2"/>
  <c r="D561" s="1"/>
  <c r="E561"/>
  <c r="G561"/>
  <c r="A562" s="1"/>
  <c r="B561"/>
  <c r="F561"/>
  <c r="G396" i="1" l="1"/>
  <c r="H396" s="1"/>
  <c r="A397" s="1"/>
  <c r="B562" i="2"/>
  <c r="F562"/>
  <c r="C562"/>
  <c r="D562" s="1"/>
  <c r="E562"/>
  <c r="G562"/>
  <c r="A563" s="1"/>
  <c r="C397" i="1" l="1"/>
  <c r="B397"/>
  <c r="F397"/>
  <c r="C563" i="2"/>
  <c r="D563" s="1"/>
  <c r="E563"/>
  <c r="G563"/>
  <c r="A564" s="1"/>
  <c r="B563"/>
  <c r="F563"/>
  <c r="G397" i="1" l="1"/>
  <c r="H397" s="1"/>
  <c r="A398" s="1"/>
  <c r="B564" i="2"/>
  <c r="F564"/>
  <c r="C564"/>
  <c r="D564" s="1"/>
  <c r="E564"/>
  <c r="G564"/>
  <c r="A565" s="1"/>
  <c r="F398" i="1" l="1"/>
  <c r="B398"/>
  <c r="C398"/>
  <c r="C565" i="2"/>
  <c r="D565" s="1"/>
  <c r="E565"/>
  <c r="G565"/>
  <c r="A566" s="1"/>
  <c r="B565"/>
  <c r="F565"/>
  <c r="G398" i="1" l="1"/>
  <c r="H398" s="1"/>
  <c r="A399" s="1"/>
  <c r="B566" i="2"/>
  <c r="F566"/>
  <c r="C566"/>
  <c r="D566" s="1"/>
  <c r="E566"/>
  <c r="G566"/>
  <c r="A567" s="1"/>
  <c r="C399" i="1" l="1"/>
  <c r="B399"/>
  <c r="F399"/>
  <c r="C567" i="2"/>
  <c r="D567" s="1"/>
  <c r="E567"/>
  <c r="G567"/>
  <c r="A568" s="1"/>
  <c r="B567"/>
  <c r="F567"/>
  <c r="G399" i="1" l="1"/>
  <c r="H399" s="1"/>
  <c r="A400" s="1"/>
  <c r="B568" i="2"/>
  <c r="F568"/>
  <c r="C568"/>
  <c r="D568" s="1"/>
  <c r="E568"/>
  <c r="G568"/>
  <c r="A569" s="1"/>
  <c r="C400" i="1" l="1"/>
  <c r="F400"/>
  <c r="B400"/>
  <c r="C569" i="2"/>
  <c r="D569" s="1"/>
  <c r="E569"/>
  <c r="G569"/>
  <c r="A570" s="1"/>
  <c r="B569"/>
  <c r="F569"/>
  <c r="G400" i="1" l="1"/>
  <c r="H400" s="1"/>
  <c r="A401" s="1"/>
  <c r="B570" i="2"/>
  <c r="F570"/>
  <c r="C570"/>
  <c r="D570" s="1"/>
  <c r="E570"/>
  <c r="G570"/>
  <c r="A571" s="1"/>
  <c r="F401" i="1" l="1"/>
  <c r="C401"/>
  <c r="G401" s="1"/>
  <c r="H401" s="1"/>
  <c r="A402" s="1"/>
  <c r="B401"/>
  <c r="C571" i="2"/>
  <c r="D571" s="1"/>
  <c r="E571"/>
  <c r="G571"/>
  <c r="A572" s="1"/>
  <c r="B571"/>
  <c r="F571"/>
  <c r="C402" i="1" l="1"/>
  <c r="F402"/>
  <c r="B402"/>
  <c r="B572" i="2"/>
  <c r="F572"/>
  <c r="C572"/>
  <c r="D572" s="1"/>
  <c r="E572"/>
  <c r="G572"/>
  <c r="A573" s="1"/>
  <c r="G402" i="1" l="1"/>
  <c r="H402" s="1"/>
  <c r="A403" s="1"/>
  <c r="C573" i="2"/>
  <c r="D573" s="1"/>
  <c r="E573"/>
  <c r="G573"/>
  <c r="A574" s="1"/>
  <c r="B573"/>
  <c r="F573"/>
  <c r="F403" i="1" l="1"/>
  <c r="C403"/>
  <c r="G403" s="1"/>
  <c r="H403" s="1"/>
  <c r="A404" s="1"/>
  <c r="B403"/>
  <c r="B574" i="2"/>
  <c r="F574"/>
  <c r="C574"/>
  <c r="D574" s="1"/>
  <c r="E574"/>
  <c r="G574"/>
  <c r="A575" s="1"/>
  <c r="C404" i="1" l="1"/>
  <c r="F404"/>
  <c r="B404"/>
  <c r="C575" i="2"/>
  <c r="D575" s="1"/>
  <c r="E575"/>
  <c r="G575"/>
  <c r="A576" s="1"/>
  <c r="B575"/>
  <c r="F575"/>
  <c r="G404" i="1" l="1"/>
  <c r="H404" s="1"/>
  <c r="A405" s="1"/>
  <c r="B576" i="2"/>
  <c r="F576"/>
  <c r="C576"/>
  <c r="D576" s="1"/>
  <c r="E576"/>
  <c r="G576"/>
  <c r="A577" s="1"/>
  <c r="F405" i="1" l="1"/>
  <c r="C405"/>
  <c r="G405" s="1"/>
  <c r="H405" s="1"/>
  <c r="A406" s="1"/>
  <c r="B405"/>
  <c r="C577" i="2"/>
  <c r="D577" s="1"/>
  <c r="E577"/>
  <c r="G577"/>
  <c r="A578" s="1"/>
  <c r="B577"/>
  <c r="F577"/>
  <c r="C406" i="1" l="1"/>
  <c r="F406"/>
  <c r="G406" s="1"/>
  <c r="H406" s="1"/>
  <c r="A407" s="1"/>
  <c r="B406"/>
  <c r="B578" i="2"/>
  <c r="F578"/>
  <c r="C578"/>
  <c r="D578" s="1"/>
  <c r="E578"/>
  <c r="G578"/>
  <c r="A579" s="1"/>
  <c r="F407" i="1" l="1"/>
  <c r="C407"/>
  <c r="G407" s="1"/>
  <c r="H407" s="1"/>
  <c r="A408" s="1"/>
  <c r="B407"/>
  <c r="C579" i="2"/>
  <c r="D579" s="1"/>
  <c r="E579"/>
  <c r="G579"/>
  <c r="A580" s="1"/>
  <c r="B579"/>
  <c r="F579"/>
  <c r="C408" i="1" l="1"/>
  <c r="F408"/>
  <c r="B408"/>
  <c r="B580" i="2"/>
  <c r="F580"/>
  <c r="C580"/>
  <c r="D580" s="1"/>
  <c r="E580"/>
  <c r="G580"/>
  <c r="A581" s="1"/>
  <c r="G408" i="1" l="1"/>
  <c r="H408" s="1"/>
  <c r="A409" s="1"/>
  <c r="C581" i="2"/>
  <c r="D581" s="1"/>
  <c r="E581"/>
  <c r="G581"/>
  <c r="A582" s="1"/>
  <c r="B581"/>
  <c r="F581"/>
  <c r="C409" i="1" l="1"/>
  <c r="B409"/>
  <c r="F409"/>
  <c r="B582" i="2"/>
  <c r="F582"/>
  <c r="C582"/>
  <c r="D582" s="1"/>
  <c r="E582"/>
  <c r="G582"/>
  <c r="A583" s="1"/>
  <c r="G409" i="1" l="1"/>
  <c r="H409" s="1"/>
  <c r="A410" s="1"/>
  <c r="C583" i="2"/>
  <c r="D583" s="1"/>
  <c r="E583"/>
  <c r="G583"/>
  <c r="A584" s="1"/>
  <c r="B583"/>
  <c r="F583"/>
  <c r="C410" i="1" l="1"/>
  <c r="F410"/>
  <c r="B410"/>
  <c r="B584" i="2"/>
  <c r="F584"/>
  <c r="C584"/>
  <c r="D584" s="1"/>
  <c r="E584"/>
  <c r="G584"/>
  <c r="A585" s="1"/>
  <c r="G410" i="1" l="1"/>
  <c r="H410" s="1"/>
  <c r="A411" s="1"/>
  <c r="C585" i="2"/>
  <c r="D585" s="1"/>
  <c r="E585"/>
  <c r="G585"/>
  <c r="A586" s="1"/>
  <c r="B585"/>
  <c r="F585"/>
  <c r="B411" i="1" l="1"/>
  <c r="F411"/>
  <c r="C411"/>
  <c r="B586" i="2"/>
  <c r="F586"/>
  <c r="C586"/>
  <c r="D586" s="1"/>
  <c r="E586"/>
  <c r="G586"/>
  <c r="A587" s="1"/>
  <c r="G411" i="1" l="1"/>
  <c r="H411" s="1"/>
  <c r="A412" s="1"/>
  <c r="C587" i="2"/>
  <c r="D587" s="1"/>
  <c r="E587"/>
  <c r="G587"/>
  <c r="A588" s="1"/>
  <c r="B587"/>
  <c r="F587"/>
  <c r="F412" i="1" l="1"/>
  <c r="B412"/>
  <c r="C412"/>
  <c r="B588" i="2"/>
  <c r="F588"/>
  <c r="C588"/>
  <c r="D588" s="1"/>
  <c r="E588"/>
  <c r="G588"/>
  <c r="A589" s="1"/>
  <c r="G412" i="1" l="1"/>
  <c r="H412" s="1"/>
  <c r="A413" s="1"/>
  <c r="C589" i="2"/>
  <c r="D589" s="1"/>
  <c r="E589"/>
  <c r="G589"/>
  <c r="A590" s="1"/>
  <c r="B589"/>
  <c r="F589"/>
  <c r="F413" i="1" l="1"/>
  <c r="C413"/>
  <c r="G413" s="1"/>
  <c r="H413" s="1"/>
  <c r="A414" s="1"/>
  <c r="B413"/>
  <c r="B590" i="2"/>
  <c r="F590"/>
  <c r="C590"/>
  <c r="D590" s="1"/>
  <c r="E590"/>
  <c r="G590"/>
  <c r="A591" s="1"/>
  <c r="F414" i="1" l="1"/>
  <c r="B414"/>
  <c r="C414"/>
  <c r="C591" i="2"/>
  <c r="D591" s="1"/>
  <c r="E591"/>
  <c r="G591"/>
  <c r="A592" s="1"/>
  <c r="B591"/>
  <c r="F591"/>
  <c r="G414" i="1" l="1"/>
  <c r="H414" s="1"/>
  <c r="A415" s="1"/>
  <c r="B592" i="2"/>
  <c r="F592"/>
  <c r="C592"/>
  <c r="D592" s="1"/>
  <c r="E592"/>
  <c r="G592"/>
  <c r="A593" s="1"/>
  <c r="C415" i="1" l="1"/>
  <c r="B415"/>
  <c r="F415"/>
  <c r="C593" i="2"/>
  <c r="D593" s="1"/>
  <c r="E593"/>
  <c r="G593"/>
  <c r="A594" s="1"/>
  <c r="B593"/>
  <c r="F593"/>
  <c r="G415" i="1" l="1"/>
  <c r="H415" s="1"/>
  <c r="A416" s="1"/>
  <c r="B594" i="2"/>
  <c r="F594"/>
  <c r="C594"/>
  <c r="D594" s="1"/>
  <c r="E594"/>
  <c r="G594"/>
  <c r="A595" s="1"/>
  <c r="F416" i="1" l="1"/>
  <c r="B416"/>
  <c r="C416"/>
  <c r="C595" i="2"/>
  <c r="D595" s="1"/>
  <c r="E595"/>
  <c r="G595"/>
  <c r="A596" s="1"/>
  <c r="B595"/>
  <c r="F595"/>
  <c r="G416" i="1" l="1"/>
  <c r="H416" s="1"/>
  <c r="A417" s="1"/>
  <c r="B596" i="2"/>
  <c r="F596"/>
  <c r="C596"/>
  <c r="D596" s="1"/>
  <c r="E596"/>
  <c r="G596"/>
  <c r="A597" s="1"/>
  <c r="F417" i="1" l="1"/>
  <c r="C417"/>
  <c r="G417" s="1"/>
  <c r="H417" s="1"/>
  <c r="A418" s="1"/>
  <c r="B417"/>
  <c r="C597" i="2"/>
  <c r="D597" s="1"/>
  <c r="E597"/>
  <c r="G597"/>
  <c r="A598" s="1"/>
  <c r="B597"/>
  <c r="F597"/>
  <c r="C418" i="1" l="1"/>
  <c r="F418"/>
  <c r="B418"/>
  <c r="B598" i="2"/>
  <c r="F598"/>
  <c r="C598"/>
  <c r="D598" s="1"/>
  <c r="E598"/>
  <c r="G598"/>
  <c r="A599" s="1"/>
  <c r="G418" i="1" l="1"/>
  <c r="H418" s="1"/>
  <c r="A419" s="1"/>
  <c r="C599" i="2"/>
  <c r="D599" s="1"/>
  <c r="E599"/>
  <c r="G599"/>
  <c r="A600" s="1"/>
  <c r="B599"/>
  <c r="F599"/>
  <c r="F419" i="1" l="1"/>
  <c r="C419"/>
  <c r="G419" s="1"/>
  <c r="H419" s="1"/>
  <c r="A420" s="1"/>
  <c r="B419"/>
  <c r="B600" i="2"/>
  <c r="F600"/>
  <c r="C600"/>
  <c r="D600" s="1"/>
  <c r="E600"/>
  <c r="G600"/>
  <c r="A601" s="1"/>
  <c r="F420" i="1" l="1"/>
  <c r="B420"/>
  <c r="C420"/>
  <c r="C601" i="2"/>
  <c r="D601" s="1"/>
  <c r="E601"/>
  <c r="G601"/>
  <c r="A602" s="1"/>
  <c r="B601"/>
  <c r="F601"/>
  <c r="G420" i="1" l="1"/>
  <c r="H420" s="1"/>
  <c r="A421" s="1"/>
  <c r="B602" i="2"/>
  <c r="F602"/>
  <c r="C602"/>
  <c r="D602" s="1"/>
  <c r="E602"/>
  <c r="G602"/>
  <c r="A603" s="1"/>
  <c r="F421" i="1" l="1"/>
  <c r="C421"/>
  <c r="G421" s="1"/>
  <c r="H421" s="1"/>
  <c r="A422" s="1"/>
  <c r="B421"/>
  <c r="C603" i="2"/>
  <c r="D603" s="1"/>
  <c r="E603"/>
  <c r="G603"/>
  <c r="A604" s="1"/>
  <c r="B603"/>
  <c r="F603"/>
  <c r="C422" i="1" l="1"/>
  <c r="F422"/>
  <c r="B422"/>
  <c r="B604" i="2"/>
  <c r="F604"/>
  <c r="C604"/>
  <c r="D604" s="1"/>
  <c r="E604"/>
  <c r="G604"/>
  <c r="A605" s="1"/>
  <c r="G422" i="1" l="1"/>
  <c r="H422" s="1"/>
  <c r="A423" s="1"/>
  <c r="C605" i="2"/>
  <c r="D605" s="1"/>
  <c r="E605"/>
  <c r="G605"/>
  <c r="A606" s="1"/>
  <c r="B605"/>
  <c r="F605"/>
  <c r="F423" i="1" l="1"/>
  <c r="C423"/>
  <c r="G423" s="1"/>
  <c r="H423" s="1"/>
  <c r="A424" s="1"/>
  <c r="B423"/>
  <c r="B606" i="2"/>
  <c r="F606"/>
  <c r="C606"/>
  <c r="D606" s="1"/>
  <c r="E606"/>
  <c r="G606"/>
  <c r="A607" s="1"/>
  <c r="C424" i="1" l="1"/>
  <c r="F424"/>
  <c r="B424"/>
  <c r="C607" i="2"/>
  <c r="D607" s="1"/>
  <c r="E607"/>
  <c r="G607"/>
  <c r="A608" s="1"/>
  <c r="B607"/>
  <c r="F607"/>
  <c r="G424" i="1" l="1"/>
  <c r="H424" s="1"/>
  <c r="A425" s="1"/>
  <c r="B608" i="2"/>
  <c r="F608"/>
  <c r="C608"/>
  <c r="D608" s="1"/>
  <c r="E608"/>
  <c r="G608"/>
  <c r="A609" s="1"/>
  <c r="F425" i="1" l="1"/>
  <c r="C425"/>
  <c r="G425" s="1"/>
  <c r="H425" s="1"/>
  <c r="A426" s="1"/>
  <c r="B425"/>
  <c r="C609" i="2"/>
  <c r="D609" s="1"/>
  <c r="E609"/>
  <c r="G609"/>
  <c r="A610" s="1"/>
  <c r="B609"/>
  <c r="F609"/>
  <c r="C426" i="1" l="1"/>
  <c r="F426"/>
  <c r="B426"/>
  <c r="B610" i="2"/>
  <c r="F610"/>
  <c r="C610"/>
  <c r="D610" s="1"/>
  <c r="E610"/>
  <c r="G610"/>
  <c r="A611" s="1"/>
  <c r="G426" i="1" l="1"/>
  <c r="H426" s="1"/>
  <c r="A427" s="1"/>
  <c r="C611" i="2"/>
  <c r="D611" s="1"/>
  <c r="E611"/>
  <c r="G611"/>
  <c r="A612" s="1"/>
  <c r="B611"/>
  <c r="F611"/>
  <c r="F427" i="1" l="1"/>
  <c r="C427"/>
  <c r="G427" s="1"/>
  <c r="H427" s="1"/>
  <c r="A428" s="1"/>
  <c r="B427"/>
  <c r="B612" i="2"/>
  <c r="F612"/>
  <c r="C612"/>
  <c r="D612" s="1"/>
  <c r="E612"/>
  <c r="G612"/>
  <c r="A613" s="1"/>
  <c r="C428" i="1" l="1"/>
  <c r="F428"/>
  <c r="B428"/>
  <c r="C613" i="2"/>
  <c r="D613" s="1"/>
  <c r="E613"/>
  <c r="G613"/>
  <c r="A614" s="1"/>
  <c r="B613"/>
  <c r="F613"/>
  <c r="G428" i="1" l="1"/>
  <c r="H428" s="1"/>
  <c r="A429" s="1"/>
  <c r="B614" i="2"/>
  <c r="F614"/>
  <c r="C614"/>
  <c r="D614" s="1"/>
  <c r="E614"/>
  <c r="G614"/>
  <c r="A615" s="1"/>
  <c r="F429" i="1" l="1"/>
  <c r="C429"/>
  <c r="G429" s="1"/>
  <c r="H429" s="1"/>
  <c r="A430" s="1"/>
  <c r="B429"/>
  <c r="C615" i="2"/>
  <c r="D615" s="1"/>
  <c r="E615"/>
  <c r="G615"/>
  <c r="A616" s="1"/>
  <c r="B615"/>
  <c r="F615"/>
  <c r="C430" i="1" l="1"/>
  <c r="F430"/>
  <c r="B430"/>
  <c r="B616" i="2"/>
  <c r="F616"/>
  <c r="C616"/>
  <c r="D616" s="1"/>
  <c r="E616"/>
  <c r="G616"/>
  <c r="A617" s="1"/>
  <c r="G430" i="1" l="1"/>
  <c r="H430" s="1"/>
  <c r="A431" s="1"/>
  <c r="C617" i="2"/>
  <c r="D617" s="1"/>
  <c r="E617"/>
  <c r="G617"/>
  <c r="A618" s="1"/>
  <c r="B617"/>
  <c r="F617"/>
  <c r="C431" i="1" l="1"/>
  <c r="B431"/>
  <c r="F431"/>
  <c r="B618" i="2"/>
  <c r="F618"/>
  <c r="C618"/>
  <c r="D618" s="1"/>
  <c r="E618"/>
  <c r="G618"/>
  <c r="A619" s="1"/>
  <c r="G431" i="1" l="1"/>
  <c r="H431" s="1"/>
  <c r="A432" s="1"/>
  <c r="C619" i="2"/>
  <c r="D619" s="1"/>
  <c r="E619"/>
  <c r="G619"/>
  <c r="A620" s="1"/>
  <c r="B619"/>
  <c r="F619"/>
  <c r="F432" i="1" l="1"/>
  <c r="B432"/>
  <c r="C432"/>
  <c r="B620" i="2"/>
  <c r="F620"/>
  <c r="C620"/>
  <c r="D620" s="1"/>
  <c r="E620"/>
  <c r="G620"/>
  <c r="A621" s="1"/>
  <c r="G432" i="1" l="1"/>
  <c r="H432" s="1"/>
  <c r="A433" s="1"/>
  <c r="C621" i="2"/>
  <c r="D621" s="1"/>
  <c r="E621"/>
  <c r="G621"/>
  <c r="A622" s="1"/>
  <c r="B621"/>
  <c r="F621"/>
  <c r="F433" i="1" l="1"/>
  <c r="C433"/>
  <c r="G433" s="1"/>
  <c r="H433" s="1"/>
  <c r="A434" s="1"/>
  <c r="B433"/>
  <c r="B622" i="2"/>
  <c r="F622"/>
  <c r="C622"/>
  <c r="D622" s="1"/>
  <c r="E622"/>
  <c r="G622"/>
  <c r="A623" s="1"/>
  <c r="C434" i="1" l="1"/>
  <c r="F434"/>
  <c r="B434"/>
  <c r="C623" i="2"/>
  <c r="D623" s="1"/>
  <c r="E623"/>
  <c r="G623"/>
  <c r="A624" s="1"/>
  <c r="B623"/>
  <c r="F623"/>
  <c r="G434" i="1" l="1"/>
  <c r="H434" s="1"/>
  <c r="A435" s="1"/>
  <c r="B624" i="2"/>
  <c r="F624"/>
  <c r="C624"/>
  <c r="D624" s="1"/>
  <c r="E624"/>
  <c r="G624"/>
  <c r="A625" s="1"/>
  <c r="F435" i="1" l="1"/>
  <c r="C435"/>
  <c r="G435" s="1"/>
  <c r="H435" s="1"/>
  <c r="A436" s="1"/>
  <c r="B435"/>
  <c r="C625" i="2"/>
  <c r="D625" s="1"/>
  <c r="E625"/>
  <c r="G625"/>
  <c r="A626" s="1"/>
  <c r="B625"/>
  <c r="F625"/>
  <c r="C436" i="1" l="1"/>
  <c r="F436"/>
  <c r="B436"/>
  <c r="B626" i="2"/>
  <c r="F626"/>
  <c r="C626"/>
  <c r="D626" s="1"/>
  <c r="E626"/>
  <c r="G626"/>
  <c r="A627" s="1"/>
  <c r="G436" i="1" l="1"/>
  <c r="H436" s="1"/>
  <c r="A437" s="1"/>
  <c r="C627" i="2"/>
  <c r="D627" s="1"/>
  <c r="E627"/>
  <c r="G627"/>
  <c r="A628" s="1"/>
  <c r="B627"/>
  <c r="F627"/>
  <c r="F437" i="1" l="1"/>
  <c r="C437"/>
  <c r="G437" s="1"/>
  <c r="H437" s="1"/>
  <c r="A438" s="1"/>
  <c r="B437"/>
  <c r="B628" i="2"/>
  <c r="F628"/>
  <c r="C628"/>
  <c r="D628" s="1"/>
  <c r="E628"/>
  <c r="G628"/>
  <c r="A629" s="1"/>
  <c r="B438" i="1" l="1"/>
  <c r="C438"/>
  <c r="F438"/>
  <c r="G438" s="1"/>
  <c r="H438" s="1"/>
  <c r="A439" s="1"/>
  <c r="C629" i="2"/>
  <c r="D629" s="1"/>
  <c r="E629"/>
  <c r="G629"/>
  <c r="A630" s="1"/>
  <c r="B629"/>
  <c r="F629"/>
  <c r="F439" i="1" l="1"/>
  <c r="C439"/>
  <c r="G439" s="1"/>
  <c r="H439" s="1"/>
  <c r="A440" s="1"/>
  <c r="B439"/>
  <c r="B630" i="2"/>
  <c r="F630"/>
  <c r="C630"/>
  <c r="D630" s="1"/>
  <c r="E630"/>
  <c r="G630"/>
  <c r="A631" s="1"/>
  <c r="F440" i="1" l="1"/>
  <c r="B440"/>
  <c r="C440"/>
  <c r="C631" i="2"/>
  <c r="D631" s="1"/>
  <c r="E631"/>
  <c r="G631"/>
  <c r="A632" s="1"/>
  <c r="B631"/>
  <c r="F631"/>
  <c r="G440" i="1" l="1"/>
  <c r="H440" s="1"/>
  <c r="A441" s="1"/>
  <c r="B632" i="2"/>
  <c r="F632"/>
  <c r="C632"/>
  <c r="D632" s="1"/>
  <c r="E632"/>
  <c r="G632"/>
  <c r="A633" s="1"/>
  <c r="F441" i="1" l="1"/>
  <c r="C441"/>
  <c r="G441" s="1"/>
  <c r="H441" s="1"/>
  <c r="A442" s="1"/>
  <c r="B441"/>
  <c r="C633" i="2"/>
  <c r="D633" s="1"/>
  <c r="E633"/>
  <c r="G633"/>
  <c r="A634" s="1"/>
  <c r="B633"/>
  <c r="F633"/>
  <c r="C442" i="1" l="1"/>
  <c r="B442"/>
  <c r="F442"/>
  <c r="B634" i="2"/>
  <c r="F634"/>
  <c r="C634"/>
  <c r="D634" s="1"/>
  <c r="E634"/>
  <c r="G634"/>
  <c r="A635" s="1"/>
  <c r="G442" i="1" l="1"/>
  <c r="H442" s="1"/>
  <c r="A443" s="1"/>
  <c r="C635" i="2"/>
  <c r="D635" s="1"/>
  <c r="E635"/>
  <c r="G635"/>
  <c r="A636" s="1"/>
  <c r="B635"/>
  <c r="F635"/>
  <c r="C443" i="1" l="1"/>
  <c r="B443"/>
  <c r="F443"/>
  <c r="B636" i="2"/>
  <c r="F636"/>
  <c r="C636"/>
  <c r="D636" s="1"/>
  <c r="E636"/>
  <c r="G636"/>
  <c r="A637" s="1"/>
  <c r="G443" i="1" l="1"/>
  <c r="H443" s="1"/>
  <c r="A444" s="1"/>
  <c r="C637" i="2"/>
  <c r="D637" s="1"/>
  <c r="E637"/>
  <c r="G637"/>
  <c r="A638" s="1"/>
  <c r="B637"/>
  <c r="F637"/>
  <c r="F444" i="1" l="1"/>
  <c r="B444"/>
  <c r="C444"/>
  <c r="G444"/>
  <c r="H444" s="1"/>
  <c r="A445" s="1"/>
  <c r="B638" i="2"/>
  <c r="F638"/>
  <c r="C638"/>
  <c r="D638" s="1"/>
  <c r="E638"/>
  <c r="G638"/>
  <c r="A639" s="1"/>
  <c r="C445" i="1" l="1"/>
  <c r="B445"/>
  <c r="F445"/>
  <c r="C639" i="2"/>
  <c r="D639" s="1"/>
  <c r="E639"/>
  <c r="G639"/>
  <c r="A640" s="1"/>
  <c r="B639"/>
  <c r="F639"/>
  <c r="G445" i="1" l="1"/>
  <c r="H445" s="1"/>
  <c r="A446" s="1"/>
  <c r="B640" i="2"/>
  <c r="F640"/>
  <c r="C640"/>
  <c r="D640" s="1"/>
  <c r="E640"/>
  <c r="G640"/>
  <c r="A641" s="1"/>
  <c r="C446" i="1" l="1"/>
  <c r="B446"/>
  <c r="F446"/>
  <c r="G446"/>
  <c r="H446" s="1"/>
  <c r="A447" s="1"/>
  <c r="C641" i="2"/>
  <c r="D641" s="1"/>
  <c r="E641"/>
  <c r="G641"/>
  <c r="A642" s="1"/>
  <c r="B641"/>
  <c r="F641"/>
  <c r="C447" i="1" l="1"/>
  <c r="G447" s="1"/>
  <c r="H447" s="1"/>
  <c r="A448" s="1"/>
  <c r="F447"/>
  <c r="B447"/>
  <c r="B642" i="2"/>
  <c r="F642"/>
  <c r="C642"/>
  <c r="D642" s="1"/>
  <c r="E642"/>
  <c r="G642"/>
  <c r="A643" s="1"/>
  <c r="C448" i="1" l="1"/>
  <c r="B448"/>
  <c r="F448"/>
  <c r="G448" s="1"/>
  <c r="H448" s="1"/>
  <c r="A449" s="1"/>
  <c r="C643" i="2"/>
  <c r="D643" s="1"/>
  <c r="E643"/>
  <c r="G643"/>
  <c r="A644" s="1"/>
  <c r="B643"/>
  <c r="F643"/>
  <c r="B449" i="1" l="1"/>
  <c r="F449"/>
  <c r="C449"/>
  <c r="G449" s="1"/>
  <c r="H449" s="1"/>
  <c r="A450" s="1"/>
  <c r="B644" i="2"/>
  <c r="F644"/>
  <c r="C644"/>
  <c r="D644" s="1"/>
  <c r="E644"/>
  <c r="G644"/>
  <c r="A645" s="1"/>
  <c r="C450" i="1" l="1"/>
  <c r="G450" s="1"/>
  <c r="H450" s="1"/>
  <c r="A451" s="1"/>
  <c r="F450"/>
  <c r="B450"/>
  <c r="C645" i="2"/>
  <c r="D645" s="1"/>
  <c r="E645"/>
  <c r="G645"/>
  <c r="A646" s="1"/>
  <c r="B645"/>
  <c r="F645"/>
  <c r="B451" i="1" l="1"/>
  <c r="C451"/>
  <c r="F451"/>
  <c r="B646" i="2"/>
  <c r="F646"/>
  <c r="C646"/>
  <c r="D646" s="1"/>
  <c r="E646"/>
  <c r="G646"/>
  <c r="A647" s="1"/>
  <c r="G451" i="1" l="1"/>
  <c r="H451" s="1"/>
  <c r="A452" s="1"/>
  <c r="C647" i="2"/>
  <c r="D647" s="1"/>
  <c r="E647"/>
  <c r="G647"/>
  <c r="A648" s="1"/>
  <c r="B647"/>
  <c r="F647"/>
  <c r="B452" i="1" l="1"/>
  <c r="F452"/>
  <c r="C452"/>
  <c r="B648" i="2"/>
  <c r="F648"/>
  <c r="C648"/>
  <c r="D648" s="1"/>
  <c r="E648"/>
  <c r="G648"/>
  <c r="A649" s="1"/>
  <c r="G452" i="1" l="1"/>
  <c r="H452" s="1"/>
  <c r="A453" s="1"/>
  <c r="C649" i="2"/>
  <c r="D649" s="1"/>
  <c r="E649"/>
  <c r="G649"/>
  <c r="A650" s="1"/>
  <c r="B649"/>
  <c r="F649"/>
  <c r="C453" i="1" l="1"/>
  <c r="G453" s="1"/>
  <c r="H453" s="1"/>
  <c r="A454" s="1"/>
  <c r="F453"/>
  <c r="B453"/>
  <c r="B650" i="2"/>
  <c r="F650"/>
  <c r="C650"/>
  <c r="D650" s="1"/>
  <c r="E650"/>
  <c r="G650"/>
  <c r="A651" s="1"/>
  <c r="F454" i="1" l="1"/>
  <c r="G454" s="1"/>
  <c r="H454" s="1"/>
  <c r="A455" s="1"/>
  <c r="C454"/>
  <c r="B454"/>
  <c r="C651" i="2"/>
  <c r="D651" s="1"/>
  <c r="E651"/>
  <c r="G651"/>
  <c r="A652" s="1"/>
  <c r="B651"/>
  <c r="F651"/>
  <c r="C455" i="1" l="1"/>
  <c r="G455" s="1"/>
  <c r="H455" s="1"/>
  <c r="A456" s="1"/>
  <c r="F455"/>
  <c r="B455"/>
  <c r="B652" i="2"/>
  <c r="F652"/>
  <c r="C652"/>
  <c r="D652" s="1"/>
  <c r="E652"/>
  <c r="G652"/>
  <c r="A653" s="1"/>
  <c r="C456" i="1" l="1"/>
  <c r="G456" s="1"/>
  <c r="H456" s="1"/>
  <c r="A457" s="1"/>
  <c r="F456"/>
  <c r="B456"/>
  <c r="C653" i="2"/>
  <c r="D653" s="1"/>
  <c r="E653"/>
  <c r="G653"/>
  <c r="A654" s="1"/>
  <c r="B653"/>
  <c r="F653"/>
  <c r="F457" i="1" l="1"/>
  <c r="B457"/>
  <c r="C457"/>
  <c r="G457" s="1"/>
  <c r="H457" s="1"/>
  <c r="A458" s="1"/>
  <c r="B654" i="2"/>
  <c r="F654"/>
  <c r="C654"/>
  <c r="D654" s="1"/>
  <c r="E654"/>
  <c r="G654"/>
  <c r="A655" s="1"/>
  <c r="C458" i="1" l="1"/>
  <c r="G458" s="1"/>
  <c r="H458" s="1"/>
  <c r="A459" s="1"/>
  <c r="F458"/>
  <c r="B458"/>
  <c r="C655" i="2"/>
  <c r="D655" s="1"/>
  <c r="E655"/>
  <c r="G655"/>
  <c r="A656" s="1"/>
  <c r="B655"/>
  <c r="F655"/>
  <c r="B459" i="1" l="1"/>
  <c r="C459"/>
  <c r="F459"/>
  <c r="B656" i="2"/>
  <c r="F656"/>
  <c r="C656"/>
  <c r="D656" s="1"/>
  <c r="E656"/>
  <c r="G656"/>
  <c r="A657" s="1"/>
  <c r="G459" i="1" l="1"/>
  <c r="H459" s="1"/>
  <c r="A460" s="1"/>
  <c r="C657" i="2"/>
  <c r="D657" s="1"/>
  <c r="E657"/>
  <c r="G657"/>
  <c r="A658" s="1"/>
  <c r="B657"/>
  <c r="F657"/>
  <c r="C460" i="1" l="1"/>
  <c r="B460"/>
  <c r="F460"/>
  <c r="G460" s="1"/>
  <c r="H460" s="1"/>
  <c r="A461" s="1"/>
  <c r="B658" i="2"/>
  <c r="F658"/>
  <c r="C658"/>
  <c r="D658" s="1"/>
  <c r="E658"/>
  <c r="G658"/>
  <c r="A659" s="1"/>
  <c r="B461" i="1" l="1"/>
  <c r="C461"/>
  <c r="F461"/>
  <c r="C659" i="2"/>
  <c r="D659" s="1"/>
  <c r="E659"/>
  <c r="G659"/>
  <c r="A660" s="1"/>
  <c r="B659"/>
  <c r="F659"/>
  <c r="G461" i="1" l="1"/>
  <c r="H461" s="1"/>
  <c r="A462" s="1"/>
  <c r="B660" i="2"/>
  <c r="F660"/>
  <c r="C660"/>
  <c r="D660" s="1"/>
  <c r="E660"/>
  <c r="G660"/>
  <c r="A661" s="1"/>
  <c r="C462" i="1" l="1"/>
  <c r="G462" s="1"/>
  <c r="H462" s="1"/>
  <c r="A463" s="1"/>
  <c r="F462"/>
  <c r="B462"/>
  <c r="C661" i="2"/>
  <c r="D661" s="1"/>
  <c r="E661"/>
  <c r="G661"/>
  <c r="A662" s="1"/>
  <c r="B661"/>
  <c r="F661"/>
  <c r="B463" i="1" l="1"/>
  <c r="F463"/>
  <c r="C463"/>
  <c r="G463" s="1"/>
  <c r="H463" s="1"/>
  <c r="A464" s="1"/>
  <c r="B662" i="2"/>
  <c r="F662"/>
  <c r="C662"/>
  <c r="D662" s="1"/>
  <c r="E662"/>
  <c r="G662"/>
  <c r="A663" s="1"/>
  <c r="C464" i="1" l="1"/>
  <c r="G464" s="1"/>
  <c r="H464" s="1"/>
  <c r="A465" s="1"/>
  <c r="F464"/>
  <c r="B464"/>
  <c r="C663" i="2"/>
  <c r="D663" s="1"/>
  <c r="E663"/>
  <c r="G663"/>
  <c r="A664" s="1"/>
  <c r="B663"/>
  <c r="F663"/>
  <c r="C465" i="1" l="1"/>
  <c r="G465" s="1"/>
  <c r="H465" s="1"/>
  <c r="A466" s="1"/>
  <c r="F465"/>
  <c r="B465"/>
  <c r="B664" i="2"/>
  <c r="F664"/>
  <c r="C664"/>
  <c r="D664" s="1"/>
  <c r="E664"/>
  <c r="G664"/>
  <c r="A665" s="1"/>
  <c r="C466" i="1" l="1"/>
  <c r="B466"/>
  <c r="F466"/>
  <c r="G466" s="1"/>
  <c r="H466" s="1"/>
  <c r="A467" s="1"/>
  <c r="C665" i="2"/>
  <c r="D665" s="1"/>
  <c r="E665"/>
  <c r="G665"/>
  <c r="A666" s="1"/>
  <c r="B665"/>
  <c r="F665"/>
  <c r="C467" i="1" l="1"/>
  <c r="G467" s="1"/>
  <c r="H467" s="1"/>
  <c r="A468" s="1"/>
  <c r="F467"/>
  <c r="B467"/>
  <c r="B666" i="2"/>
  <c r="F666"/>
  <c r="C666"/>
  <c r="D666" s="1"/>
  <c r="E666"/>
  <c r="G666"/>
  <c r="A667" s="1"/>
  <c r="C468" i="1" l="1"/>
  <c r="F468"/>
  <c r="B468"/>
  <c r="C667" i="2"/>
  <c r="D667" s="1"/>
  <c r="E667"/>
  <c r="G667"/>
  <c r="A668" s="1"/>
  <c r="B667"/>
  <c r="F667"/>
  <c r="G468" i="1" l="1"/>
  <c r="H468" s="1"/>
  <c r="A469" s="1"/>
  <c r="B668" i="2"/>
  <c r="F668"/>
  <c r="C668"/>
  <c r="D668" s="1"/>
  <c r="E668"/>
  <c r="G668"/>
  <c r="A669" s="1"/>
  <c r="B469" i="1" l="1"/>
  <c r="C469"/>
  <c r="F469"/>
  <c r="C669" i="2"/>
  <c r="D669" s="1"/>
  <c r="E669"/>
  <c r="G669"/>
  <c r="A670" s="1"/>
  <c r="B669"/>
  <c r="F669"/>
  <c r="G469" i="1" l="1"/>
  <c r="H469" s="1"/>
  <c r="A470" s="1"/>
  <c r="B670" i="2"/>
  <c r="F670"/>
  <c r="C670"/>
  <c r="D670" s="1"/>
  <c r="E670"/>
  <c r="G670"/>
  <c r="A671" s="1"/>
  <c r="C470" i="1" l="1"/>
  <c r="B470"/>
  <c r="F470"/>
  <c r="G470"/>
  <c r="H470" s="1"/>
  <c r="A471" s="1"/>
  <c r="C671" i="2"/>
  <c r="D671" s="1"/>
  <c r="E671"/>
  <c r="G671"/>
  <c r="A672" s="1"/>
  <c r="B671"/>
  <c r="F671"/>
  <c r="B471" i="1" l="1"/>
  <c r="F471"/>
  <c r="C471"/>
  <c r="G471" s="1"/>
  <c r="H471" s="1"/>
  <c r="A472" s="1"/>
  <c r="B672" i="2"/>
  <c r="F672"/>
  <c r="C672"/>
  <c r="D672" s="1"/>
  <c r="E672"/>
  <c r="G672"/>
  <c r="A673" s="1"/>
  <c r="C472" i="1" l="1"/>
  <c r="G472" s="1"/>
  <c r="H472" s="1"/>
  <c r="A473" s="1"/>
  <c r="F472"/>
  <c r="B472"/>
  <c r="C673" i="2"/>
  <c r="D673" s="1"/>
  <c r="E673"/>
  <c r="G673"/>
  <c r="A674" s="1"/>
  <c r="B673"/>
  <c r="F673"/>
  <c r="C473" i="1" l="1"/>
  <c r="G473" s="1"/>
  <c r="H473" s="1"/>
  <c r="A474" s="1"/>
  <c r="F473"/>
  <c r="B473"/>
  <c r="B674" i="2"/>
  <c r="F674"/>
  <c r="C674"/>
  <c r="D674" s="1"/>
  <c r="E674"/>
  <c r="G674"/>
  <c r="A675" s="1"/>
  <c r="C474" i="1" l="1"/>
  <c r="B474"/>
  <c r="F474"/>
  <c r="G474" s="1"/>
  <c r="H474" s="1"/>
  <c r="A475" s="1"/>
  <c r="C675" i="2"/>
  <c r="D675" s="1"/>
  <c r="E675"/>
  <c r="G675"/>
  <c r="A676" s="1"/>
  <c r="B675"/>
  <c r="F675"/>
  <c r="C475" i="1" l="1"/>
  <c r="G475" s="1"/>
  <c r="H475" s="1"/>
  <c r="A476" s="1"/>
  <c r="F475"/>
  <c r="B475"/>
  <c r="B676" i="2"/>
  <c r="F676"/>
  <c r="C676"/>
  <c r="D676" s="1"/>
  <c r="E676"/>
  <c r="G676"/>
  <c r="A677" s="1"/>
  <c r="F476" i="1" l="1"/>
  <c r="C476"/>
  <c r="B476"/>
  <c r="G476"/>
  <c r="H476" s="1"/>
  <c r="A477" s="1"/>
  <c r="C677" i="2"/>
  <c r="D677" s="1"/>
  <c r="E677"/>
  <c r="G677"/>
  <c r="A678" s="1"/>
  <c r="B677"/>
  <c r="F677"/>
  <c r="B477" i="1" l="1"/>
  <c r="F477"/>
  <c r="C477"/>
  <c r="G477" s="1"/>
  <c r="H477" s="1"/>
  <c r="A478" s="1"/>
  <c r="B678" i="2"/>
  <c r="F678"/>
  <c r="C678"/>
  <c r="D678" s="1"/>
  <c r="E678"/>
  <c r="G678"/>
  <c r="A679" s="1"/>
  <c r="B478" i="1" l="1"/>
  <c r="C478"/>
  <c r="F478"/>
  <c r="G478" s="1"/>
  <c r="H478" s="1"/>
  <c r="A479" s="1"/>
  <c r="C679" i="2"/>
  <c r="D679" s="1"/>
  <c r="E679"/>
  <c r="G679"/>
  <c r="A680" s="1"/>
  <c r="B679"/>
  <c r="F679"/>
  <c r="F479" i="1" l="1"/>
  <c r="B479"/>
  <c r="C479"/>
  <c r="G479" s="1"/>
  <c r="H479" s="1"/>
  <c r="A480" s="1"/>
  <c r="B680" i="2"/>
  <c r="F680"/>
  <c r="C680"/>
  <c r="D680" s="1"/>
  <c r="E680"/>
  <c r="G680"/>
  <c r="A681" s="1"/>
  <c r="C480" i="1" l="1"/>
  <c r="G480" s="1"/>
  <c r="H480" s="1"/>
  <c r="A481" s="1"/>
  <c r="F480"/>
  <c r="B480"/>
  <c r="C681" i="2"/>
  <c r="D681" s="1"/>
  <c r="E681"/>
  <c r="G681"/>
  <c r="A682" s="1"/>
  <c r="B681"/>
  <c r="F681"/>
  <c r="C481" i="1" l="1"/>
  <c r="G481" s="1"/>
  <c r="H481" s="1"/>
  <c r="A482" s="1"/>
  <c r="F481"/>
  <c r="B481"/>
  <c r="B682" i="2"/>
  <c r="F682"/>
  <c r="C682"/>
  <c r="D682" s="1"/>
  <c r="E682"/>
  <c r="G682"/>
  <c r="A683" s="1"/>
  <c r="C482" i="1" l="1"/>
  <c r="B482"/>
  <c r="F482"/>
  <c r="G482"/>
  <c r="H482" s="1"/>
  <c r="A483" s="1"/>
  <c r="C683" i="2"/>
  <c r="D683" s="1"/>
  <c r="E683"/>
  <c r="G683"/>
  <c r="A684" s="1"/>
  <c r="B683"/>
  <c r="F683"/>
  <c r="B483" i="1" l="1"/>
  <c r="C483"/>
  <c r="F483"/>
  <c r="B684" i="2"/>
  <c r="F684"/>
  <c r="C684"/>
  <c r="D684" s="1"/>
  <c r="E684"/>
  <c r="G684"/>
  <c r="A685" s="1"/>
  <c r="G483" i="1" l="1"/>
  <c r="H483" s="1"/>
  <c r="A484" s="1"/>
  <c r="C685" i="2"/>
  <c r="D685" s="1"/>
  <c r="E685"/>
  <c r="G685"/>
  <c r="A686" s="1"/>
  <c r="B685"/>
  <c r="F685"/>
  <c r="C484" i="1" l="1"/>
  <c r="B484"/>
  <c r="F484"/>
  <c r="G484"/>
  <c r="H484" s="1"/>
  <c r="A485" s="1"/>
  <c r="B686" i="2"/>
  <c r="F686"/>
  <c r="C686"/>
  <c r="D686" s="1"/>
  <c r="E686"/>
  <c r="G686"/>
  <c r="A687" s="1"/>
  <c r="F485" i="1" l="1"/>
  <c r="C485"/>
  <c r="G485" s="1"/>
  <c r="H485" s="1"/>
  <c r="A486" s="1"/>
  <c r="B485"/>
  <c r="C687" i="2"/>
  <c r="D687" s="1"/>
  <c r="E687"/>
  <c r="G687"/>
  <c r="A688" s="1"/>
  <c r="B687"/>
  <c r="F687"/>
  <c r="C486" i="1" l="1"/>
  <c r="B486"/>
  <c r="F486"/>
  <c r="G486" s="1"/>
  <c r="H486" s="1"/>
  <c r="A487" s="1"/>
  <c r="B688" i="2"/>
  <c r="F688"/>
  <c r="C688"/>
  <c r="D688" s="1"/>
  <c r="E688"/>
  <c r="G688"/>
  <c r="A689" s="1"/>
  <c r="C487" i="1" l="1"/>
  <c r="G487" s="1"/>
  <c r="H487" s="1"/>
  <c r="A488" s="1"/>
  <c r="F487"/>
  <c r="B487"/>
  <c r="C689" i="2"/>
  <c r="D689" s="1"/>
  <c r="E689"/>
  <c r="B689"/>
  <c r="F689"/>
  <c r="G689"/>
  <c r="A690" s="1"/>
  <c r="B488" i="1" l="1"/>
  <c r="F488"/>
  <c r="C488"/>
  <c r="C690" i="2"/>
  <c r="D690" s="1"/>
  <c r="E690"/>
  <c r="G690"/>
  <c r="A691" s="1"/>
  <c r="B690"/>
  <c r="F690"/>
  <c r="G488" i="1" l="1"/>
  <c r="H488" s="1"/>
  <c r="A489" s="1"/>
  <c r="B691" i="2"/>
  <c r="F691"/>
  <c r="C691"/>
  <c r="D691" s="1"/>
  <c r="G691"/>
  <c r="A692" s="1"/>
  <c r="E691"/>
  <c r="C489" i="1" l="1"/>
  <c r="G489" s="1"/>
  <c r="H489" s="1"/>
  <c r="A490" s="1"/>
  <c r="F489"/>
  <c r="B489"/>
  <c r="C692" i="2"/>
  <c r="D692" s="1"/>
  <c r="E692"/>
  <c r="G692"/>
  <c r="A693" s="1"/>
  <c r="B692"/>
  <c r="F692"/>
  <c r="C490" i="1" l="1"/>
  <c r="F490"/>
  <c r="B490"/>
  <c r="B693" i="2"/>
  <c r="F693"/>
  <c r="E693"/>
  <c r="C693"/>
  <c r="D693" s="1"/>
  <c r="G693"/>
  <c r="A694" s="1"/>
  <c r="G490" i="1" l="1"/>
  <c r="H490" s="1"/>
  <c r="A491" s="1"/>
  <c r="C694" i="2"/>
  <c r="D694" s="1"/>
  <c r="E694"/>
  <c r="G694"/>
  <c r="A695" s="1"/>
  <c r="B694"/>
  <c r="F694"/>
  <c r="C491" i="1" l="1"/>
  <c r="B491"/>
  <c r="F491"/>
  <c r="B695" i="2"/>
  <c r="F695"/>
  <c r="C695"/>
  <c r="D695" s="1"/>
  <c r="G695"/>
  <c r="A696" s="1"/>
  <c r="E695"/>
  <c r="G491" i="1" l="1"/>
  <c r="H491" s="1"/>
  <c r="A492" s="1"/>
  <c r="C696" i="2"/>
  <c r="D696" s="1"/>
  <c r="E696"/>
  <c r="G696"/>
  <c r="A697" s="1"/>
  <c r="B696"/>
  <c r="F696"/>
  <c r="B492" i="1" l="1"/>
  <c r="F492"/>
  <c r="C492"/>
  <c r="G492" s="1"/>
  <c r="H492" s="1"/>
  <c r="A493" s="1"/>
  <c r="B697" i="2"/>
  <c r="F697"/>
  <c r="E697"/>
  <c r="C697"/>
  <c r="D697" s="1"/>
  <c r="G697"/>
  <c r="A698" s="1"/>
  <c r="B493" i="1" l="1"/>
  <c r="C493"/>
  <c r="F493"/>
  <c r="C698" i="2"/>
  <c r="D698" s="1"/>
  <c r="E698"/>
  <c r="G698"/>
  <c r="A699" s="1"/>
  <c r="B698"/>
  <c r="F698"/>
  <c r="G493" i="1" l="1"/>
  <c r="H493" s="1"/>
  <c r="A494" s="1"/>
  <c r="B699" i="2"/>
  <c r="F699"/>
  <c r="C699"/>
  <c r="D699" s="1"/>
  <c r="G699"/>
  <c r="A700" s="1"/>
  <c r="E699"/>
  <c r="C494" i="1" l="1"/>
  <c r="B494"/>
  <c r="F494"/>
  <c r="G494"/>
  <c r="H494" s="1"/>
  <c r="A495" s="1"/>
  <c r="C700" i="2"/>
  <c r="D700" s="1"/>
  <c r="E700"/>
  <c r="G700"/>
  <c r="A701" s="1"/>
  <c r="B700"/>
  <c r="F700"/>
  <c r="B495" i="1" l="1"/>
  <c r="C495"/>
  <c r="F495"/>
  <c r="B701" i="2"/>
  <c r="F701"/>
  <c r="E701"/>
  <c r="C701"/>
  <c r="D701" s="1"/>
  <c r="G701"/>
  <c r="A702" s="1"/>
  <c r="G495" i="1" l="1"/>
  <c r="H495" s="1"/>
  <c r="A496" s="1"/>
  <c r="C702" i="2"/>
  <c r="D702" s="1"/>
  <c r="E702"/>
  <c r="G702"/>
  <c r="A703" s="1"/>
  <c r="B702"/>
  <c r="F702"/>
  <c r="C496" i="1" l="1"/>
  <c r="B496"/>
  <c r="F496"/>
  <c r="G496"/>
  <c r="H496" s="1"/>
  <c r="A497" s="1"/>
  <c r="B703" i="2"/>
  <c r="F703"/>
  <c r="C703"/>
  <c r="D703" s="1"/>
  <c r="G703"/>
  <c r="A704" s="1"/>
  <c r="E703"/>
  <c r="F497" i="1" l="1"/>
  <c r="B497"/>
  <c r="C497"/>
  <c r="G497"/>
  <c r="H497" s="1"/>
  <c r="A498" s="1"/>
  <c r="C704" i="2"/>
  <c r="D704" s="1"/>
  <c r="E704"/>
  <c r="G704"/>
  <c r="A705" s="1"/>
  <c r="B704"/>
  <c r="F704"/>
  <c r="C498" i="1" l="1"/>
  <c r="B498"/>
  <c r="F498"/>
  <c r="G498" s="1"/>
  <c r="H498" s="1"/>
  <c r="A499" s="1"/>
  <c r="B705" i="2"/>
  <c r="F705"/>
  <c r="E705"/>
  <c r="C705"/>
  <c r="D705" s="1"/>
  <c r="G705"/>
  <c r="A706" s="1"/>
  <c r="C499" i="1" l="1"/>
  <c r="F499"/>
  <c r="B499"/>
  <c r="C706" i="2"/>
  <c r="D706" s="1"/>
  <c r="E706"/>
  <c r="G706"/>
  <c r="A707" s="1"/>
  <c r="B706"/>
  <c r="F706"/>
  <c r="G499" i="1" l="1"/>
  <c r="H499" s="1"/>
  <c r="A500" s="1"/>
  <c r="B707" i="2"/>
  <c r="F707"/>
  <c r="C707"/>
  <c r="D707" s="1"/>
  <c r="G707"/>
  <c r="A708" s="1"/>
  <c r="E707"/>
  <c r="C500" i="1" l="1"/>
  <c r="F500"/>
  <c r="B500"/>
  <c r="C708" i="2"/>
  <c r="D708" s="1"/>
  <c r="E708"/>
  <c r="G708"/>
  <c r="A709" s="1"/>
  <c r="B708"/>
  <c r="F708"/>
  <c r="G500" i="1" l="1"/>
  <c r="H500" s="1"/>
  <c r="A501" s="1"/>
  <c r="B709" i="2"/>
  <c r="F709"/>
  <c r="E709"/>
  <c r="C709"/>
  <c r="D709" s="1"/>
  <c r="G709"/>
  <c r="A710" s="1"/>
  <c r="C501" i="1" l="1"/>
  <c r="F501"/>
  <c r="B501"/>
  <c r="C710" i="2"/>
  <c r="D710" s="1"/>
  <c r="B710"/>
  <c r="E710"/>
  <c r="G710"/>
  <c r="A711" s="1"/>
  <c r="F710"/>
  <c r="G501" i="1" l="1"/>
  <c r="H501" s="1"/>
  <c r="A502" s="1"/>
  <c r="B711" i="2"/>
  <c r="F711"/>
  <c r="C711"/>
  <c r="D711" s="1"/>
  <c r="E711"/>
  <c r="G711"/>
  <c r="A712" s="1"/>
  <c r="C502" i="1" l="1"/>
  <c r="B502"/>
  <c r="F502"/>
  <c r="G502"/>
  <c r="H502" s="1"/>
  <c r="A503" s="1"/>
  <c r="C712" i="2"/>
  <c r="D712" s="1"/>
  <c r="E712"/>
  <c r="G712"/>
  <c r="A713" s="1"/>
  <c r="B712"/>
  <c r="F712"/>
  <c r="C503" i="1" l="1"/>
  <c r="F503"/>
  <c r="B503"/>
  <c r="B713" i="2"/>
  <c r="F713"/>
  <c r="C713"/>
  <c r="D713" s="1"/>
  <c r="E713"/>
  <c r="G713"/>
  <c r="A714" s="1"/>
  <c r="G503" i="1" l="1"/>
  <c r="H503" s="1"/>
  <c r="A504" s="1"/>
  <c r="C714" i="2"/>
  <c r="D714" s="1"/>
  <c r="E714"/>
  <c r="G714"/>
  <c r="A715" s="1"/>
  <c r="B714"/>
  <c r="F714"/>
  <c r="C504" i="1" l="1"/>
  <c r="B504"/>
  <c r="F504"/>
  <c r="G504"/>
  <c r="H504" s="1"/>
  <c r="A505" s="1"/>
  <c r="B715" i="2"/>
  <c r="F715"/>
  <c r="C715"/>
  <c r="D715" s="1"/>
  <c r="E715"/>
  <c r="G715"/>
  <c r="A716" s="1"/>
  <c r="F505" i="1" l="1"/>
  <c r="B505"/>
  <c r="C505"/>
  <c r="G505" s="1"/>
  <c r="H505" s="1"/>
  <c r="A506" s="1"/>
  <c r="C716" i="2"/>
  <c r="D716" s="1"/>
  <c r="E716"/>
  <c r="G716"/>
  <c r="A717" s="1"/>
  <c r="B716"/>
  <c r="F716"/>
  <c r="C506" i="1" l="1"/>
  <c r="B506"/>
  <c r="F506"/>
  <c r="G506" s="1"/>
  <c r="H506" s="1"/>
  <c r="A507" s="1"/>
  <c r="B717" i="2"/>
  <c r="F717"/>
  <c r="C717"/>
  <c r="D717" s="1"/>
  <c r="E717"/>
  <c r="G717"/>
  <c r="A718" s="1"/>
  <c r="F507" i="1" l="1"/>
  <c r="B507"/>
  <c r="C507"/>
  <c r="G507"/>
  <c r="H507" s="1"/>
  <c r="A508" s="1"/>
  <c r="C718" i="2"/>
  <c r="D718" s="1"/>
  <c r="E718"/>
  <c r="G718"/>
  <c r="A719" s="1"/>
  <c r="B718"/>
  <c r="F718"/>
  <c r="F508" i="1" l="1"/>
  <c r="C508"/>
  <c r="B508"/>
  <c r="G508"/>
  <c r="H508" s="1"/>
  <c r="A509" s="1"/>
  <c r="B719" i="2"/>
  <c r="F719"/>
  <c r="C719"/>
  <c r="D719" s="1"/>
  <c r="E719"/>
  <c r="G719"/>
  <c r="A720" s="1"/>
  <c r="C509" i="1" l="1"/>
  <c r="B509"/>
  <c r="F509"/>
  <c r="G509"/>
  <c r="H509" s="1"/>
  <c r="A510" s="1"/>
  <c r="C720" i="2"/>
  <c r="D720" s="1"/>
  <c r="E720"/>
  <c r="G720"/>
  <c r="A721" s="1"/>
  <c r="B720"/>
  <c r="F720"/>
  <c r="C510" i="1" l="1"/>
  <c r="B510"/>
  <c r="F510"/>
  <c r="G510" s="1"/>
  <c r="H510" s="1"/>
  <c r="A511" s="1"/>
  <c r="B721" i="2"/>
  <c r="F721"/>
  <c r="C721"/>
  <c r="D721" s="1"/>
  <c r="E721"/>
  <c r="G721"/>
  <c r="A722" s="1"/>
  <c r="F511" i="1" l="1"/>
  <c r="B511"/>
  <c r="C511"/>
  <c r="G511" s="1"/>
  <c r="H511" s="1"/>
  <c r="A512" s="1"/>
  <c r="C722" i="2"/>
  <c r="D722" s="1"/>
  <c r="E722"/>
  <c r="G722"/>
  <c r="A723" s="1"/>
  <c r="B722"/>
  <c r="F722"/>
  <c r="F512" i="1" l="1"/>
  <c r="C512"/>
  <c r="B512"/>
  <c r="G512"/>
  <c r="H512" s="1"/>
  <c r="A513" s="1"/>
  <c r="B723" i="2"/>
  <c r="F723"/>
  <c r="C723"/>
  <c r="D723" s="1"/>
  <c r="E723"/>
  <c r="G723"/>
  <c r="A724" s="1"/>
  <c r="F513" i="1" l="1"/>
  <c r="B513"/>
  <c r="C513"/>
  <c r="G513" s="1"/>
  <c r="H513" s="1"/>
  <c r="A514" s="1"/>
  <c r="C724" i="2"/>
  <c r="D724" s="1"/>
  <c r="E724"/>
  <c r="G724"/>
  <c r="A725" s="1"/>
  <c r="B724"/>
  <c r="F724"/>
  <c r="F514" i="1" l="1"/>
  <c r="C514"/>
  <c r="B514"/>
  <c r="G514"/>
  <c r="H514" s="1"/>
  <c r="A515" s="1"/>
  <c r="B725" i="2"/>
  <c r="F725"/>
  <c r="C725"/>
  <c r="D725" s="1"/>
  <c r="E725"/>
  <c r="G725"/>
  <c r="A726" s="1"/>
  <c r="B515" i="1" l="1"/>
  <c r="C515"/>
  <c r="F515"/>
  <c r="C726" i="2"/>
  <c r="D726" s="1"/>
  <c r="E726"/>
  <c r="G726"/>
  <c r="A727" s="1"/>
  <c r="B726"/>
  <c r="F726"/>
  <c r="G515" i="1" l="1"/>
  <c r="H515" s="1"/>
  <c r="A516" s="1"/>
  <c r="B727" i="2"/>
  <c r="F727"/>
  <c r="C727"/>
  <c r="D727" s="1"/>
  <c r="E727"/>
  <c r="G727"/>
  <c r="A728" s="1"/>
  <c r="F516" i="1" l="1"/>
  <c r="C516"/>
  <c r="B516"/>
  <c r="C728" i="2"/>
  <c r="D728" s="1"/>
  <c r="E728"/>
  <c r="G728"/>
  <c r="A729" s="1"/>
  <c r="B728"/>
  <c r="F728"/>
  <c r="G516" i="1" l="1"/>
  <c r="H516" s="1"/>
  <c r="A517" s="1"/>
  <c r="B729" i="2"/>
  <c r="F729"/>
  <c r="C729"/>
  <c r="D729" s="1"/>
  <c r="E729"/>
  <c r="G729"/>
  <c r="A730" s="1"/>
  <c r="C517" i="1" l="1"/>
  <c r="G517" s="1"/>
  <c r="H517" s="1"/>
  <c r="A518" s="1"/>
  <c r="F517"/>
  <c r="B517"/>
  <c r="C730" i="2"/>
  <c r="D730" s="1"/>
  <c r="E730"/>
  <c r="G730"/>
  <c r="A731" s="1"/>
  <c r="B730"/>
  <c r="F730"/>
  <c r="C518" i="1" l="1"/>
  <c r="B518"/>
  <c r="F518"/>
  <c r="G518" s="1"/>
  <c r="H518" s="1"/>
  <c r="A519" s="1"/>
  <c r="B731" i="2"/>
  <c r="F731"/>
  <c r="C731"/>
  <c r="D731" s="1"/>
  <c r="E731"/>
  <c r="G731"/>
  <c r="A732" s="1"/>
  <c r="F519" i="1" l="1"/>
  <c r="B519"/>
  <c r="C519"/>
  <c r="G519" s="1"/>
  <c r="H519" s="1"/>
  <c r="A520" s="1"/>
  <c r="C732" i="2"/>
  <c r="D732" s="1"/>
  <c r="E732"/>
  <c r="G732"/>
  <c r="A733" s="1"/>
  <c r="B732"/>
  <c r="F732"/>
  <c r="F520" i="1" l="1"/>
  <c r="G520" s="1"/>
  <c r="H520" s="1"/>
  <c r="A521" s="1"/>
  <c r="C520"/>
  <c r="B520"/>
  <c r="B733" i="2"/>
  <c r="F733"/>
  <c r="C733"/>
  <c r="D733" s="1"/>
  <c r="E733"/>
  <c r="G733"/>
  <c r="A734" s="1"/>
  <c r="B521" i="1" l="1"/>
  <c r="F521"/>
  <c r="C521"/>
  <c r="G521" s="1"/>
  <c r="H521" s="1"/>
  <c r="A522" s="1"/>
  <c r="C734" i="2"/>
  <c r="D734" s="1"/>
  <c r="E734"/>
  <c r="G734"/>
  <c r="A735" s="1"/>
  <c r="B734"/>
  <c r="F734"/>
  <c r="F522" i="1" l="1"/>
  <c r="C522"/>
  <c r="G522" s="1"/>
  <c r="H522" s="1"/>
  <c r="A523" s="1"/>
  <c r="B522"/>
  <c r="B735" i="2"/>
  <c r="F735"/>
  <c r="C735"/>
  <c r="D735" s="1"/>
  <c r="E735"/>
  <c r="G735"/>
  <c r="A736" s="1"/>
  <c r="F523" i="1" l="1"/>
  <c r="B523"/>
  <c r="C523"/>
  <c r="G523" s="1"/>
  <c r="H523" s="1"/>
  <c r="A524" s="1"/>
  <c r="C736" i="2"/>
  <c r="D736" s="1"/>
  <c r="E736"/>
  <c r="G736"/>
  <c r="A737" s="1"/>
  <c r="B736"/>
  <c r="F736"/>
  <c r="C524" i="1" l="1"/>
  <c r="G524" s="1"/>
  <c r="H524" s="1"/>
  <c r="A525" s="1"/>
  <c r="F524"/>
  <c r="B524"/>
  <c r="B737" i="2"/>
  <c r="F737"/>
  <c r="C737"/>
  <c r="D737" s="1"/>
  <c r="E737"/>
  <c r="G737"/>
  <c r="A738" s="1"/>
  <c r="C525" i="1" l="1"/>
  <c r="G525" s="1"/>
  <c r="H525" s="1"/>
  <c r="A526" s="1"/>
  <c r="F525"/>
  <c r="B525"/>
  <c r="C738" i="2"/>
  <c r="D738" s="1"/>
  <c r="E738"/>
  <c r="G738"/>
  <c r="A739" s="1"/>
  <c r="B738"/>
  <c r="F738"/>
  <c r="F526" i="1" l="1"/>
  <c r="G526" s="1"/>
  <c r="H526" s="1"/>
  <c r="A527" s="1"/>
  <c r="C526"/>
  <c r="B526"/>
  <c r="B739" i="2"/>
  <c r="F739"/>
  <c r="C739"/>
  <c r="D739" s="1"/>
  <c r="E739"/>
  <c r="G739"/>
  <c r="A740" s="1"/>
  <c r="F527" i="1" l="1"/>
  <c r="B527"/>
  <c r="C527"/>
  <c r="G527" s="1"/>
  <c r="H527" s="1"/>
  <c r="A528" s="1"/>
  <c r="C740" i="2"/>
  <c r="D740" s="1"/>
  <c r="E740"/>
  <c r="G740"/>
  <c r="A741" s="1"/>
  <c r="B740"/>
  <c r="F740"/>
  <c r="F528" i="1" l="1"/>
  <c r="C528"/>
  <c r="B528"/>
  <c r="G528"/>
  <c r="H528" s="1"/>
  <c r="A529" s="1"/>
  <c r="B741" i="2"/>
  <c r="F741"/>
  <c r="C741"/>
  <c r="D741" s="1"/>
  <c r="E741"/>
  <c r="G741"/>
  <c r="A742" s="1"/>
  <c r="F529" i="1" l="1"/>
  <c r="B529"/>
  <c r="C529"/>
  <c r="G529" s="1"/>
  <c r="H529" s="1"/>
  <c r="A530" s="1"/>
  <c r="C742" i="2"/>
  <c r="D742" s="1"/>
  <c r="E742"/>
  <c r="G742"/>
  <c r="A743" s="1"/>
  <c r="B742"/>
  <c r="F742"/>
  <c r="C530" i="1" l="1"/>
  <c r="B530"/>
  <c r="F530"/>
  <c r="G530" s="1"/>
  <c r="H530" s="1"/>
  <c r="A531" s="1"/>
  <c r="B743" i="2"/>
  <c r="F743"/>
  <c r="C743"/>
  <c r="D743" s="1"/>
  <c r="E743"/>
  <c r="G743"/>
  <c r="A744" s="1"/>
  <c r="C531" i="1" l="1"/>
  <c r="G531" s="1"/>
  <c r="H531" s="1"/>
  <c r="A532" s="1"/>
  <c r="F531"/>
  <c r="B531"/>
  <c r="C744" i="2"/>
  <c r="D744" s="1"/>
  <c r="E744"/>
  <c r="G744"/>
  <c r="A745" s="1"/>
  <c r="B744"/>
  <c r="F744"/>
  <c r="C532" i="1" l="1"/>
  <c r="B532"/>
  <c r="F532"/>
  <c r="G532" s="1"/>
  <c r="H532" s="1"/>
  <c r="A533" s="1"/>
  <c r="B745" i="2"/>
  <c r="F745"/>
  <c r="C745"/>
  <c r="D745" s="1"/>
  <c r="E745"/>
  <c r="G745"/>
  <c r="A746" s="1"/>
  <c r="F533" i="1" l="1"/>
  <c r="B533"/>
  <c r="C533"/>
  <c r="G533"/>
  <c r="H533" s="1"/>
  <c r="A534" s="1"/>
  <c r="C746" i="2"/>
  <c r="D746" s="1"/>
  <c r="E746"/>
  <c r="G746"/>
  <c r="A747" s="1"/>
  <c r="B746"/>
  <c r="F746"/>
  <c r="C534" i="1" l="1"/>
  <c r="G534" s="1"/>
  <c r="H534" s="1"/>
  <c r="A535" s="1"/>
  <c r="F534"/>
  <c r="B534"/>
  <c r="B747" i="2"/>
  <c r="F747"/>
  <c r="C747"/>
  <c r="D747" s="1"/>
  <c r="E747"/>
  <c r="G747"/>
  <c r="A748" s="1"/>
  <c r="F535" i="1" l="1"/>
  <c r="B535"/>
  <c r="C535"/>
  <c r="G535" s="1"/>
  <c r="H535" s="1"/>
  <c r="A536" s="1"/>
  <c r="C748" i="2"/>
  <c r="D748" s="1"/>
  <c r="E748"/>
  <c r="G748"/>
  <c r="A749" s="1"/>
  <c r="B748"/>
  <c r="F748"/>
  <c r="C536" i="1" l="1"/>
  <c r="B536"/>
  <c r="F536"/>
  <c r="G536"/>
  <c r="H536" s="1"/>
  <c r="A537" s="1"/>
  <c r="B749" i="2"/>
  <c r="F749"/>
  <c r="C749"/>
  <c r="D749" s="1"/>
  <c r="E749"/>
  <c r="G749"/>
  <c r="A750" s="1"/>
  <c r="F537" i="1" l="1"/>
  <c r="B537"/>
  <c r="C537"/>
  <c r="G537"/>
  <c r="H537" s="1"/>
  <c r="A538" s="1"/>
  <c r="C750" i="2"/>
  <c r="D750" s="1"/>
  <c r="E750"/>
  <c r="G750"/>
  <c r="A751" s="1"/>
  <c r="B750"/>
  <c r="F750"/>
  <c r="G538" i="1" l="1"/>
  <c r="B538"/>
  <c r="C538"/>
  <c r="F538"/>
  <c r="H538"/>
  <c r="A539" s="1"/>
  <c r="B751" i="2"/>
  <c r="F751"/>
  <c r="C751"/>
  <c r="D751" s="1"/>
  <c r="E751"/>
  <c r="G751"/>
  <c r="A752" s="1"/>
  <c r="G539" i="1" l="1"/>
  <c r="H539"/>
  <c r="A540" s="1"/>
  <c r="C539"/>
  <c r="B539"/>
  <c r="F539"/>
  <c r="C752" i="2"/>
  <c r="D752" s="1"/>
  <c r="E752"/>
  <c r="G752"/>
  <c r="A753" s="1"/>
  <c r="B752"/>
  <c r="F752"/>
  <c r="C540" i="1" l="1"/>
  <c r="B540"/>
  <c r="F540"/>
  <c r="H540"/>
  <c r="A541" s="1"/>
  <c r="G540"/>
  <c r="B753" i="2"/>
  <c r="F753"/>
  <c r="C753"/>
  <c r="D753" s="1"/>
  <c r="E753"/>
  <c r="G753"/>
  <c r="A754" s="1"/>
  <c r="F541" i="1" l="1"/>
  <c r="H541"/>
  <c r="A542" s="1"/>
  <c r="C541"/>
  <c r="G541"/>
  <c r="B541"/>
  <c r="C754" i="2"/>
  <c r="D754" s="1"/>
  <c r="E754"/>
  <c r="G754"/>
  <c r="A755" s="1"/>
  <c r="B754"/>
  <c r="F754"/>
  <c r="C542" i="1" l="1"/>
  <c r="F542"/>
  <c r="H542"/>
  <c r="A543" s="1"/>
  <c r="G542"/>
  <c r="B542"/>
  <c r="B755" i="2"/>
  <c r="F755"/>
  <c r="C755"/>
  <c r="D755" s="1"/>
  <c r="E755"/>
  <c r="G755"/>
  <c r="A756" s="1"/>
  <c r="C543" i="1" l="1"/>
  <c r="B543"/>
  <c r="F543"/>
  <c r="G543"/>
  <c r="H543"/>
  <c r="A544" s="1"/>
  <c r="C756" i="2"/>
  <c r="D756" s="1"/>
  <c r="E756"/>
  <c r="G756"/>
  <c r="A757" s="1"/>
  <c r="B756"/>
  <c r="F756"/>
  <c r="C544" i="1" l="1"/>
  <c r="F544"/>
  <c r="H544"/>
  <c r="A545" s="1"/>
  <c r="G544"/>
  <c r="B544"/>
  <c r="B757" i="2"/>
  <c r="F757"/>
  <c r="C757"/>
  <c r="D757" s="1"/>
  <c r="E757"/>
  <c r="G757"/>
  <c r="A758" s="1"/>
  <c r="G545" i="1" l="1"/>
  <c r="H545"/>
  <c r="A546" s="1"/>
  <c r="C545"/>
  <c r="B545"/>
  <c r="F545"/>
  <c r="C758" i="2"/>
  <c r="D758" s="1"/>
  <c r="E758"/>
  <c r="G758"/>
  <c r="A759" s="1"/>
  <c r="B758"/>
  <c r="F758"/>
  <c r="B546" i="1" l="1"/>
  <c r="C546"/>
  <c r="G546"/>
  <c r="H546"/>
  <c r="A547" s="1"/>
  <c r="F546"/>
  <c r="B759" i="2"/>
  <c r="F759"/>
  <c r="C759"/>
  <c r="D759" s="1"/>
  <c r="E759"/>
  <c r="G759"/>
  <c r="A760" s="1"/>
  <c r="F547" i="1" l="1"/>
  <c r="G547"/>
  <c r="H547"/>
  <c r="A548" s="1"/>
  <c r="C547"/>
  <c r="B547"/>
  <c r="C760" i="2"/>
  <c r="D760" s="1"/>
  <c r="E760"/>
  <c r="G760"/>
  <c r="A761" s="1"/>
  <c r="B760"/>
  <c r="F760"/>
  <c r="G548" i="1" l="1"/>
  <c r="B548"/>
  <c r="C548"/>
  <c r="F548"/>
  <c r="H548"/>
  <c r="A549" s="1"/>
  <c r="B761" i="2"/>
  <c r="F761"/>
  <c r="C761"/>
  <c r="D761" s="1"/>
  <c r="E761"/>
  <c r="G761"/>
  <c r="A762" s="1"/>
  <c r="C549" i="1" l="1"/>
  <c r="B549"/>
  <c r="F549"/>
  <c r="G549"/>
  <c r="H549"/>
  <c r="A550" s="1"/>
  <c r="C762" i="2"/>
  <c r="D762" s="1"/>
  <c r="E762"/>
  <c r="G762"/>
  <c r="A763" s="1"/>
  <c r="B762"/>
  <c r="F762"/>
  <c r="G550" i="1" l="1"/>
  <c r="B550"/>
  <c r="C550"/>
  <c r="F550"/>
  <c r="H550"/>
  <c r="A551" s="1"/>
  <c r="B763" i="2"/>
  <c r="F763"/>
  <c r="C763"/>
  <c r="D763" s="1"/>
  <c r="E763"/>
  <c r="G763"/>
  <c r="A764" s="1"/>
  <c r="G551" i="1" l="1"/>
  <c r="H551"/>
  <c r="A552" s="1"/>
  <c r="C551"/>
  <c r="B551"/>
  <c r="F551"/>
  <c r="C764" i="2"/>
  <c r="D764" s="1"/>
  <c r="E764"/>
  <c r="G764"/>
  <c r="A765" s="1"/>
  <c r="B764"/>
  <c r="F764"/>
  <c r="B552" i="1" l="1"/>
  <c r="C552"/>
  <c r="F552"/>
  <c r="H552"/>
  <c r="A553" s="1"/>
  <c r="G552"/>
  <c r="B765" i="2"/>
  <c r="F765"/>
  <c r="C765"/>
  <c r="D765" s="1"/>
  <c r="E765"/>
  <c r="G765"/>
  <c r="A766" s="1"/>
  <c r="C553" i="1" l="1"/>
  <c r="B553"/>
  <c r="F553"/>
  <c r="G553"/>
  <c r="H553"/>
  <c r="A554" s="1"/>
  <c r="C766" i="2"/>
  <c r="D766" s="1"/>
  <c r="E766"/>
  <c r="G766"/>
  <c r="A767" s="1"/>
  <c r="B766"/>
  <c r="F766"/>
  <c r="C554" i="1" l="1"/>
  <c r="H554"/>
  <c r="A555" s="1"/>
  <c r="F554"/>
  <c r="G554"/>
  <c r="B554"/>
  <c r="B767" i="2"/>
  <c r="F767"/>
  <c r="C767"/>
  <c r="D767" s="1"/>
  <c r="E767"/>
  <c r="G767"/>
  <c r="A768" s="1"/>
  <c r="C555" i="1" l="1"/>
  <c r="B555"/>
  <c r="F555"/>
  <c r="G555"/>
  <c r="H555"/>
  <c r="A556" s="1"/>
  <c r="C768" i="2"/>
  <c r="D768" s="1"/>
  <c r="E768"/>
  <c r="G768"/>
  <c r="A769" s="1"/>
  <c r="B768"/>
  <c r="F768"/>
  <c r="G556" i="1" l="1"/>
  <c r="C556"/>
  <c r="F556"/>
  <c r="H556"/>
  <c r="A557" s="1"/>
  <c r="B556"/>
  <c r="B769" i="2"/>
  <c r="F769"/>
  <c r="C769"/>
  <c r="D769" s="1"/>
  <c r="E769"/>
  <c r="G769"/>
  <c r="A770" s="1"/>
  <c r="C557" i="1" l="1"/>
  <c r="B557"/>
  <c r="F557"/>
  <c r="G557"/>
  <c r="H557"/>
  <c r="A558" s="1"/>
  <c r="C770" i="2"/>
  <c r="D770" s="1"/>
  <c r="E770"/>
  <c r="G770"/>
  <c r="A771" s="1"/>
  <c r="B770"/>
  <c r="F770"/>
  <c r="G558" i="1" l="1"/>
  <c r="B558"/>
  <c r="C558"/>
  <c r="F558"/>
  <c r="H558"/>
  <c r="A559" s="1"/>
  <c r="B771" i="2"/>
  <c r="F771"/>
  <c r="C771"/>
  <c r="D771" s="1"/>
  <c r="E771"/>
  <c r="G771"/>
  <c r="A772" s="1"/>
  <c r="C559" i="1" l="1"/>
  <c r="B559"/>
  <c r="F559"/>
  <c r="G559"/>
  <c r="H559"/>
  <c r="A560" s="1"/>
  <c r="C772" i="2"/>
  <c r="D772" s="1"/>
  <c r="E772"/>
  <c r="G772"/>
  <c r="A773" s="1"/>
  <c r="B772"/>
  <c r="F772"/>
  <c r="C560" i="1" l="1"/>
  <c r="F560"/>
  <c r="H560"/>
  <c r="A561" s="1"/>
  <c r="G560"/>
  <c r="B560"/>
  <c r="B773" i="2"/>
  <c r="F773"/>
  <c r="C773"/>
  <c r="D773" s="1"/>
  <c r="E773"/>
  <c r="G773"/>
  <c r="A774" s="1"/>
  <c r="C561" i="1" l="1"/>
  <c r="B561"/>
  <c r="F561"/>
  <c r="G561"/>
  <c r="H561"/>
  <c r="A562" s="1"/>
  <c r="C774" i="2"/>
  <c r="D774" s="1"/>
  <c r="E774"/>
  <c r="G774"/>
  <c r="A775" s="1"/>
  <c r="B774"/>
  <c r="F774"/>
  <c r="G562" i="1" l="1"/>
  <c r="B562"/>
  <c r="C562"/>
  <c r="F562"/>
  <c r="H562"/>
  <c r="A563" s="1"/>
  <c r="B775" i="2"/>
  <c r="F775"/>
  <c r="C775"/>
  <c r="D775" s="1"/>
  <c r="E775"/>
  <c r="G775"/>
  <c r="A776" s="1"/>
  <c r="C563" i="1" l="1"/>
  <c r="B563"/>
  <c r="F563"/>
  <c r="G563"/>
  <c r="H563"/>
  <c r="A564" s="1"/>
  <c r="C776" i="2"/>
  <c r="D776" s="1"/>
  <c r="E776"/>
  <c r="G776"/>
  <c r="A777" s="1"/>
  <c r="B776"/>
  <c r="F776"/>
  <c r="G564" i="1" l="1"/>
  <c r="H564"/>
  <c r="A565" s="1"/>
  <c r="F564"/>
  <c r="B564"/>
  <c r="C564"/>
  <c r="B777" i="2"/>
  <c r="F777"/>
  <c r="C777"/>
  <c r="D777" s="1"/>
  <c r="E777"/>
  <c r="G777"/>
  <c r="A778" s="1"/>
  <c r="F565" i="1" l="1"/>
  <c r="H565"/>
  <c r="A566" s="1"/>
  <c r="G565"/>
  <c r="C565"/>
  <c r="B565"/>
  <c r="C778" i="2"/>
  <c r="D778" s="1"/>
  <c r="E778"/>
  <c r="G778"/>
  <c r="A779" s="1"/>
  <c r="B778"/>
  <c r="F778"/>
  <c r="C566" i="1" l="1"/>
  <c r="F566"/>
  <c r="H566"/>
  <c r="A567" s="1"/>
  <c r="G566"/>
  <c r="B566"/>
  <c r="B779" i="2"/>
  <c r="F779"/>
  <c r="C779"/>
  <c r="D779" s="1"/>
  <c r="E779"/>
  <c r="G779"/>
  <c r="A780" s="1"/>
  <c r="C567" i="1" l="1"/>
  <c r="B567"/>
  <c r="F567"/>
  <c r="G567"/>
  <c r="H567"/>
  <c r="A568" s="1"/>
  <c r="C780" i="2"/>
  <c r="D780" s="1"/>
  <c r="E780"/>
  <c r="G780"/>
  <c r="A781" s="1"/>
  <c r="B780"/>
  <c r="F780"/>
  <c r="G568" i="1" l="1"/>
  <c r="B568"/>
  <c r="C568"/>
  <c r="F568"/>
  <c r="H568"/>
  <c r="A569" s="1"/>
  <c r="B781" i="2"/>
  <c r="F781"/>
  <c r="C781"/>
  <c r="D781" s="1"/>
  <c r="E781"/>
  <c r="G781"/>
  <c r="A782" s="1"/>
  <c r="G569" i="1" l="1"/>
  <c r="H569"/>
  <c r="A570" s="1"/>
  <c r="C569"/>
  <c r="B569"/>
  <c r="F569"/>
  <c r="C782" i="2"/>
  <c r="D782" s="1"/>
  <c r="E782"/>
  <c r="G782"/>
  <c r="A783" s="1"/>
  <c r="B782"/>
  <c r="F782"/>
  <c r="C570" i="1" l="1"/>
  <c r="F570"/>
  <c r="H570"/>
  <c r="A571" s="1"/>
  <c r="G570"/>
  <c r="B570"/>
  <c r="B783" i="2"/>
  <c r="F783"/>
  <c r="C783"/>
  <c r="D783" s="1"/>
  <c r="E783"/>
  <c r="G783"/>
  <c r="A784" s="1"/>
  <c r="F571" i="1" l="1"/>
  <c r="G571"/>
  <c r="H571"/>
  <c r="A572" s="1"/>
  <c r="C571"/>
  <c r="B571"/>
  <c r="C784" i="2"/>
  <c r="D784" s="1"/>
  <c r="E784"/>
  <c r="G784"/>
  <c r="A785" s="1"/>
  <c r="B784"/>
  <c r="F784"/>
  <c r="C572" i="1" l="1"/>
  <c r="F572"/>
  <c r="H572"/>
  <c r="A573" s="1"/>
  <c r="G572"/>
  <c r="B572"/>
  <c r="B785" i="2"/>
  <c r="F785"/>
  <c r="C785"/>
  <c r="D785" s="1"/>
  <c r="E785"/>
  <c r="G785"/>
  <c r="A786" s="1"/>
  <c r="F573" i="1" l="1"/>
  <c r="G573"/>
  <c r="H573"/>
  <c r="A574" s="1"/>
  <c r="C573"/>
  <c r="B573"/>
  <c r="C786" i="2"/>
  <c r="D786" s="1"/>
  <c r="E786"/>
  <c r="G786"/>
  <c r="A787" s="1"/>
  <c r="B786"/>
  <c r="F786"/>
  <c r="G574" i="1" l="1"/>
  <c r="B574"/>
  <c r="C574"/>
  <c r="F574"/>
  <c r="H574"/>
  <c r="A575" s="1"/>
  <c r="B787" i="2"/>
  <c r="F787"/>
  <c r="C787"/>
  <c r="D787" s="1"/>
  <c r="E787"/>
  <c r="G787"/>
  <c r="A788" s="1"/>
  <c r="F575" i="1" l="1"/>
  <c r="G575"/>
  <c r="H575"/>
  <c r="A576" s="1"/>
  <c r="C575"/>
  <c r="B575"/>
  <c r="C788" i="2"/>
  <c r="D788" s="1"/>
  <c r="E788"/>
  <c r="G788"/>
  <c r="A789" s="1"/>
  <c r="B788"/>
  <c r="F788"/>
  <c r="H576" i="1" l="1"/>
  <c r="A577" s="1"/>
  <c r="G576"/>
  <c r="B576"/>
  <c r="C576"/>
  <c r="F576"/>
  <c r="B789" i="2"/>
  <c r="F789"/>
  <c r="C789"/>
  <c r="D789" s="1"/>
  <c r="E789"/>
  <c r="G789"/>
  <c r="A790" s="1"/>
  <c r="B577" i="1" l="1"/>
  <c r="F577"/>
  <c r="G577"/>
  <c r="H577"/>
  <c r="A578" s="1"/>
  <c r="C577"/>
  <c r="C790" i="2"/>
  <c r="D790" s="1"/>
  <c r="E790"/>
  <c r="G790"/>
  <c r="A791" s="1"/>
  <c r="B790"/>
  <c r="F790"/>
  <c r="C578" i="1" l="1"/>
  <c r="F578"/>
  <c r="H578"/>
  <c r="A579" s="1"/>
  <c r="G578"/>
  <c r="B578"/>
  <c r="B791" i="2"/>
  <c r="F791"/>
  <c r="C791"/>
  <c r="D791" s="1"/>
  <c r="E791"/>
  <c r="G791"/>
  <c r="A792" s="1"/>
  <c r="C579" i="1" l="1"/>
  <c r="B579"/>
  <c r="F579"/>
  <c r="G579"/>
  <c r="H579"/>
  <c r="A580" s="1"/>
  <c r="C792" i="2"/>
  <c r="D792" s="1"/>
  <c r="E792"/>
  <c r="G792"/>
  <c r="A793" s="1"/>
  <c r="B792"/>
  <c r="F792"/>
  <c r="G580" i="1" l="1"/>
  <c r="B580"/>
  <c r="C580"/>
  <c r="F580"/>
  <c r="H580"/>
  <c r="A581" s="1"/>
  <c r="B793" i="2"/>
  <c r="F793"/>
  <c r="C793"/>
  <c r="D793" s="1"/>
  <c r="E793"/>
  <c r="G793"/>
  <c r="A794" s="1"/>
  <c r="C581" i="1" l="1"/>
  <c r="B581"/>
  <c r="H581"/>
  <c r="A582" s="1"/>
  <c r="G581"/>
  <c r="F581"/>
  <c r="C794" i="2"/>
  <c r="D794" s="1"/>
  <c r="E794"/>
  <c r="G794"/>
  <c r="A795" s="1"/>
  <c r="B794"/>
  <c r="F794"/>
  <c r="B582" i="1" l="1"/>
  <c r="H582"/>
  <c r="A583" s="1"/>
  <c r="G582"/>
  <c r="F582"/>
  <c r="C582"/>
  <c r="B795" i="2"/>
  <c r="F795"/>
  <c r="C795"/>
  <c r="D795" s="1"/>
  <c r="E795"/>
  <c r="G795"/>
  <c r="A796" s="1"/>
  <c r="C583" i="1" l="1"/>
  <c r="B583"/>
  <c r="H583"/>
  <c r="A584" s="1"/>
  <c r="G583"/>
  <c r="F583"/>
  <c r="C796" i="2"/>
  <c r="D796" s="1"/>
  <c r="E796"/>
  <c r="G796"/>
  <c r="A797" s="1"/>
  <c r="B796"/>
  <c r="F796"/>
  <c r="H584" i="1" l="1"/>
  <c r="A585" s="1"/>
  <c r="G584"/>
  <c r="F584"/>
  <c r="C584"/>
  <c r="B584"/>
  <c r="B797" i="2"/>
  <c r="F797"/>
  <c r="C797"/>
  <c r="D797" s="1"/>
  <c r="E797"/>
  <c r="G797"/>
  <c r="A798" s="1"/>
  <c r="G585" i="1" l="1"/>
  <c r="F585"/>
  <c r="C585"/>
  <c r="B585"/>
  <c r="H585"/>
  <c r="A586" s="1"/>
  <c r="C798" i="2"/>
  <c r="D798" s="1"/>
  <c r="E798"/>
  <c r="G798"/>
  <c r="A799" s="1"/>
  <c r="B798"/>
  <c r="F798"/>
  <c r="G586" i="1" l="1"/>
  <c r="F586"/>
  <c r="C586"/>
  <c r="B586"/>
  <c r="H586"/>
  <c r="A587" s="1"/>
  <c r="B799" i="2"/>
  <c r="F799"/>
  <c r="C799"/>
  <c r="D799" s="1"/>
  <c r="E799"/>
  <c r="G799"/>
  <c r="A800" s="1"/>
  <c r="C587" i="1" l="1"/>
  <c r="B587"/>
  <c r="H587"/>
  <c r="A588" s="1"/>
  <c r="G587"/>
  <c r="F587"/>
  <c r="C800" i="2"/>
  <c r="D800" s="1"/>
  <c r="E800"/>
  <c r="G800"/>
  <c r="A801" s="1"/>
  <c r="B800"/>
  <c r="F800"/>
  <c r="G588" i="1" l="1"/>
  <c r="F588"/>
  <c r="C588"/>
  <c r="B588"/>
  <c r="H588"/>
  <c r="A589" s="1"/>
  <c r="B801" i="2"/>
  <c r="F801"/>
  <c r="C801"/>
  <c r="D801" s="1"/>
  <c r="E801"/>
  <c r="G801"/>
  <c r="D18" s="1"/>
  <c r="D11"/>
  <c r="B589" i="1" l="1"/>
  <c r="H589"/>
  <c r="A590" s="1"/>
  <c r="F589"/>
  <c r="G589"/>
  <c r="C589"/>
  <c r="D15" i="2"/>
  <c r="D16"/>
  <c r="D17" s="1"/>
  <c r="C590" i="1" l="1"/>
  <c r="B590"/>
  <c r="H590"/>
  <c r="A591" s="1"/>
  <c r="G590"/>
  <c r="F590"/>
  <c r="H591" l="1"/>
  <c r="A592" s="1"/>
  <c r="G591"/>
  <c r="F591"/>
  <c r="C591"/>
  <c r="B591"/>
  <c r="C592" l="1"/>
  <c r="B592"/>
  <c r="H592"/>
  <c r="A593" s="1"/>
  <c r="G592"/>
  <c r="F592"/>
  <c r="G593" l="1"/>
  <c r="F593"/>
  <c r="C593"/>
  <c r="B593"/>
  <c r="H593"/>
  <c r="A594" s="1"/>
  <c r="H594" l="1"/>
  <c r="A595" s="1"/>
  <c r="G594"/>
  <c r="F594"/>
  <c r="C594"/>
  <c r="B594"/>
  <c r="H595" l="1"/>
  <c r="A596" s="1"/>
  <c r="G595"/>
  <c r="F595"/>
  <c r="C595"/>
  <c r="B595"/>
  <c r="C596" l="1"/>
  <c r="B596"/>
  <c r="H596"/>
  <c r="A597" s="1"/>
  <c r="G596"/>
  <c r="F596"/>
  <c r="H597" l="1"/>
  <c r="A598" s="1"/>
  <c r="G597"/>
  <c r="F597"/>
  <c r="C597"/>
  <c r="B597"/>
  <c r="C598" l="1"/>
  <c r="B598"/>
  <c r="H598"/>
  <c r="A599" s="1"/>
  <c r="G598"/>
  <c r="F598"/>
  <c r="B599" l="1"/>
  <c r="H599"/>
  <c r="A600" s="1"/>
  <c r="C599"/>
  <c r="G599"/>
  <c r="F599"/>
  <c r="H600" l="1"/>
  <c r="A601" s="1"/>
  <c r="G600"/>
  <c r="F600"/>
  <c r="C600"/>
  <c r="B600"/>
  <c r="G601" l="1"/>
  <c r="C601"/>
  <c r="B601"/>
  <c r="H601"/>
  <c r="A602" s="1"/>
  <c r="F601"/>
  <c r="C602" l="1"/>
  <c r="B602"/>
  <c r="H602"/>
  <c r="A603" s="1"/>
  <c r="G602"/>
  <c r="F602"/>
  <c r="C603" l="1"/>
  <c r="B603"/>
  <c r="H603"/>
  <c r="A604" s="1"/>
  <c r="G603"/>
  <c r="F603"/>
  <c r="C604" l="1"/>
  <c r="B604"/>
  <c r="H604"/>
  <c r="A605" s="1"/>
  <c r="G604"/>
  <c r="F604"/>
  <c r="C605" l="1"/>
  <c r="B605"/>
  <c r="H605"/>
  <c r="A606" s="1"/>
  <c r="G605"/>
  <c r="F605"/>
  <c r="C606" l="1"/>
  <c r="B606"/>
  <c r="H606"/>
  <c r="A607" s="1"/>
  <c r="G606"/>
  <c r="F606"/>
  <c r="C607" l="1"/>
  <c r="B607"/>
  <c r="H607"/>
  <c r="A608" s="1"/>
  <c r="G607"/>
  <c r="F607"/>
  <c r="C608" l="1"/>
  <c r="B608"/>
  <c r="H608"/>
  <c r="A609" s="1"/>
  <c r="G608"/>
  <c r="F608"/>
  <c r="C609" l="1"/>
  <c r="F609"/>
  <c r="B609"/>
  <c r="H609"/>
  <c r="A610" s="1"/>
  <c r="G609"/>
  <c r="G610" l="1"/>
  <c r="F610"/>
  <c r="C610"/>
  <c r="B610"/>
  <c r="H610"/>
  <c r="A611" s="1"/>
  <c r="G611" l="1"/>
  <c r="F611"/>
  <c r="C611"/>
  <c r="B611"/>
  <c r="H611"/>
  <c r="A612" s="1"/>
  <c r="H612" l="1"/>
  <c r="A613" s="1"/>
  <c r="G612"/>
  <c r="F612"/>
  <c r="C612"/>
  <c r="B612"/>
  <c r="F613" l="1"/>
  <c r="B613"/>
  <c r="H613"/>
  <c r="A614" s="1"/>
  <c r="C613"/>
  <c r="G613"/>
  <c r="G614" l="1"/>
  <c r="B614"/>
  <c r="H614"/>
  <c r="A615" s="1"/>
  <c r="F614"/>
  <c r="C614"/>
  <c r="H615" l="1"/>
  <c r="A616" s="1"/>
  <c r="G615"/>
  <c r="F615"/>
  <c r="C615"/>
  <c r="B615"/>
  <c r="C616" l="1"/>
  <c r="B616"/>
  <c r="H616"/>
  <c r="A617" s="1"/>
  <c r="G616"/>
  <c r="F616"/>
  <c r="G617" l="1"/>
  <c r="F617"/>
  <c r="C617"/>
  <c r="B617"/>
  <c r="H617"/>
  <c r="A618" s="1"/>
  <c r="C618" l="1"/>
  <c r="B618"/>
  <c r="H618"/>
  <c r="A619" s="1"/>
  <c r="G618"/>
  <c r="F618"/>
  <c r="C619" l="1"/>
  <c r="B619"/>
  <c r="H619"/>
  <c r="A620" s="1"/>
  <c r="G619"/>
  <c r="F619"/>
  <c r="G620" l="1"/>
  <c r="H620"/>
  <c r="A621" s="1"/>
  <c r="F620"/>
  <c r="B620"/>
  <c r="C620"/>
  <c r="F621" l="1"/>
  <c r="H621"/>
  <c r="A622" s="1"/>
  <c r="G621"/>
  <c r="C621"/>
  <c r="B621"/>
  <c r="C622" l="1"/>
  <c r="B622"/>
  <c r="H622"/>
  <c r="A623" s="1"/>
  <c r="G622"/>
  <c r="F622"/>
  <c r="C623" l="1"/>
  <c r="B623"/>
  <c r="H623"/>
  <c r="A624" s="1"/>
  <c r="G623"/>
  <c r="F623"/>
  <c r="C624" l="1"/>
  <c r="B624"/>
  <c r="H624"/>
  <c r="A625" s="1"/>
  <c r="G624"/>
  <c r="F624"/>
  <c r="C625" l="1"/>
  <c r="B625"/>
  <c r="H625"/>
  <c r="A626" s="1"/>
  <c r="G625"/>
  <c r="F625"/>
  <c r="C626" l="1"/>
  <c r="B626"/>
  <c r="H626"/>
  <c r="A627" s="1"/>
  <c r="G626"/>
  <c r="F626"/>
  <c r="C627" l="1"/>
  <c r="B627"/>
  <c r="H627"/>
  <c r="A628" s="1"/>
  <c r="G627"/>
  <c r="F627"/>
  <c r="B628" l="1"/>
  <c r="G628"/>
  <c r="F628"/>
  <c r="C628"/>
  <c r="H628"/>
  <c r="A629" s="1"/>
  <c r="C629" l="1"/>
  <c r="G629"/>
  <c r="F629"/>
  <c r="B629"/>
  <c r="H629"/>
  <c r="A630" s="1"/>
  <c r="C630" l="1"/>
  <c r="F630"/>
  <c r="B630"/>
  <c r="H630"/>
  <c r="A631" s="1"/>
  <c r="G630"/>
  <c r="C631" l="1"/>
  <c r="B631"/>
  <c r="H631"/>
  <c r="A632" s="1"/>
  <c r="G631"/>
  <c r="F631"/>
  <c r="G632" l="1"/>
  <c r="F632"/>
  <c r="C632"/>
  <c r="B632"/>
  <c r="H632"/>
  <c r="A633" s="1"/>
  <c r="C633" l="1"/>
  <c r="B633"/>
  <c r="F633"/>
  <c r="G633"/>
  <c r="H633"/>
  <c r="A634" s="1"/>
  <c r="H634" l="1"/>
  <c r="A635" s="1"/>
  <c r="G634"/>
  <c r="F634"/>
  <c r="C634"/>
  <c r="B634"/>
  <c r="C635" l="1"/>
  <c r="G635"/>
  <c r="F635"/>
  <c r="B635"/>
  <c r="H635"/>
  <c r="A636" s="1"/>
  <c r="C636" l="1"/>
  <c r="B636"/>
  <c r="H636"/>
  <c r="A637" s="1"/>
  <c r="G636"/>
  <c r="F636"/>
  <c r="C637" l="1"/>
  <c r="H637"/>
  <c r="A638" s="1"/>
  <c r="G637"/>
  <c r="F637"/>
  <c r="B637"/>
  <c r="C638" l="1"/>
  <c r="B638"/>
  <c r="H638"/>
  <c r="A639" s="1"/>
  <c r="G638"/>
  <c r="F638"/>
  <c r="C639" l="1"/>
  <c r="B639"/>
  <c r="H639"/>
  <c r="A640" s="1"/>
  <c r="F639"/>
  <c r="G639"/>
  <c r="C640" l="1"/>
  <c r="B640"/>
  <c r="H640"/>
  <c r="A641" s="1"/>
  <c r="G640"/>
  <c r="F640"/>
  <c r="C641" l="1"/>
  <c r="G641"/>
  <c r="B641"/>
  <c r="H641"/>
  <c r="A642" s="1"/>
  <c r="F641"/>
  <c r="H642" l="1"/>
  <c r="A643" s="1"/>
  <c r="G642"/>
  <c r="F642"/>
  <c r="C642"/>
  <c r="B642"/>
  <c r="H643" l="1"/>
  <c r="A644" s="1"/>
  <c r="G643"/>
  <c r="F643"/>
  <c r="C643"/>
  <c r="B643"/>
  <c r="H644" l="1"/>
  <c r="A645" s="1"/>
  <c r="G644"/>
  <c r="B644"/>
  <c r="C644"/>
  <c r="F644"/>
  <c r="G645" l="1"/>
  <c r="F645"/>
  <c r="C645"/>
  <c r="B645"/>
  <c r="H645"/>
  <c r="A646" s="1"/>
  <c r="C646" l="1"/>
  <c r="B646"/>
  <c r="H646"/>
  <c r="A647" s="1"/>
  <c r="G646"/>
  <c r="F646"/>
  <c r="F647" l="1"/>
  <c r="G647"/>
  <c r="C647"/>
  <c r="B647"/>
  <c r="H647"/>
  <c r="A648" s="1"/>
  <c r="C648" l="1"/>
  <c r="B648"/>
  <c r="H648"/>
  <c r="A649" s="1"/>
  <c r="F648"/>
  <c r="G648"/>
  <c r="C649" l="1"/>
  <c r="G649"/>
  <c r="F649"/>
  <c r="B649"/>
  <c r="H649"/>
  <c r="A650" s="1"/>
  <c r="C650" l="1"/>
  <c r="B650"/>
  <c r="H650"/>
  <c r="A651" s="1"/>
  <c r="G650"/>
  <c r="F650"/>
  <c r="F651" l="1"/>
  <c r="G651"/>
  <c r="C651"/>
  <c r="B651"/>
  <c r="H651"/>
  <c r="A652" s="1"/>
  <c r="C652" l="1"/>
  <c r="B652"/>
  <c r="H652"/>
  <c r="A653" s="1"/>
  <c r="F652"/>
  <c r="G652"/>
  <c r="C653" l="1"/>
  <c r="B653"/>
  <c r="H653"/>
  <c r="A654" s="1"/>
  <c r="G653"/>
  <c r="F653"/>
  <c r="C654" l="1"/>
  <c r="G654"/>
  <c r="F654"/>
  <c r="B654"/>
  <c r="H654"/>
  <c r="A655" s="1"/>
  <c r="C655" l="1"/>
  <c r="B655"/>
  <c r="H655"/>
  <c r="A656" s="1"/>
  <c r="G655"/>
  <c r="F655"/>
  <c r="C656" l="1"/>
  <c r="B656"/>
  <c r="H656"/>
  <c r="A657" s="1"/>
  <c r="G656"/>
  <c r="F656"/>
  <c r="C657" l="1"/>
  <c r="B657"/>
  <c r="H657"/>
  <c r="A658" s="1"/>
  <c r="G657"/>
  <c r="F657"/>
  <c r="C658" l="1"/>
  <c r="B658"/>
  <c r="H658"/>
  <c r="A659" s="1"/>
  <c r="F658"/>
  <c r="G658"/>
  <c r="C659" l="1"/>
  <c r="G659"/>
  <c r="F659"/>
  <c r="B659"/>
  <c r="H659"/>
  <c r="A660" s="1"/>
  <c r="C660" l="1"/>
  <c r="G660"/>
  <c r="F660"/>
  <c r="H660"/>
  <c r="A661" s="1"/>
  <c r="B660"/>
  <c r="C661" l="1"/>
  <c r="F661"/>
  <c r="B661"/>
  <c r="H661"/>
  <c r="A662" s="1"/>
  <c r="G661"/>
  <c r="B662" l="1"/>
  <c r="G662"/>
  <c r="F662"/>
  <c r="C662"/>
  <c r="H662"/>
  <c r="A663" s="1"/>
  <c r="C663" l="1"/>
  <c r="B663"/>
  <c r="H663"/>
  <c r="A664" s="1"/>
  <c r="G663"/>
  <c r="F663"/>
  <c r="F664" l="1"/>
  <c r="G664"/>
  <c r="C664"/>
  <c r="H664"/>
  <c r="A665" s="1"/>
  <c r="B664"/>
  <c r="C665" l="1"/>
  <c r="B665"/>
  <c r="H665"/>
  <c r="A666" s="1"/>
  <c r="G665"/>
  <c r="F665"/>
  <c r="C666" l="1"/>
  <c r="G666"/>
  <c r="F666"/>
  <c r="B666"/>
  <c r="H666"/>
  <c r="A667" s="1"/>
  <c r="C667" l="1"/>
  <c r="G667"/>
  <c r="F667"/>
  <c r="B667"/>
  <c r="H667"/>
  <c r="A668" s="1"/>
  <c r="C668" l="1"/>
  <c r="G668"/>
  <c r="F668"/>
  <c r="B668"/>
  <c r="H668"/>
  <c r="A669" s="1"/>
  <c r="H669" l="1"/>
  <c r="A670" s="1"/>
  <c r="G669"/>
  <c r="F669"/>
  <c r="B669"/>
  <c r="C669"/>
  <c r="G670" l="1"/>
  <c r="F670"/>
  <c r="C670"/>
  <c r="B670"/>
  <c r="H670"/>
  <c r="A671" s="1"/>
  <c r="H671" l="1"/>
  <c r="A672" s="1"/>
  <c r="G671"/>
  <c r="F671"/>
  <c r="C671"/>
  <c r="B671"/>
  <c r="C672" l="1"/>
  <c r="B672"/>
  <c r="H672"/>
  <c r="A673" s="1"/>
  <c r="G672"/>
  <c r="F672"/>
  <c r="C673" l="1"/>
  <c r="B673"/>
  <c r="H673"/>
  <c r="A674" s="1"/>
  <c r="G673"/>
  <c r="F673"/>
  <c r="C674" l="1"/>
  <c r="B674"/>
  <c r="H674"/>
  <c r="A675" s="1"/>
  <c r="G674"/>
  <c r="F674"/>
  <c r="G675" l="1"/>
  <c r="F675"/>
  <c r="C675"/>
  <c r="B675"/>
  <c r="H675"/>
  <c r="A676" s="1"/>
  <c r="C676" l="1"/>
  <c r="B676"/>
  <c r="H676"/>
  <c r="A677" s="1"/>
  <c r="F676"/>
  <c r="G676"/>
  <c r="C677" l="1"/>
  <c r="B677"/>
  <c r="H677"/>
  <c r="A678" s="1"/>
  <c r="G677"/>
  <c r="F677"/>
  <c r="C678" l="1"/>
  <c r="B678"/>
  <c r="F678"/>
  <c r="H678"/>
  <c r="A679" s="1"/>
  <c r="G678"/>
  <c r="C679" l="1"/>
  <c r="B679"/>
  <c r="H679"/>
  <c r="A680" s="1"/>
  <c r="G679"/>
  <c r="F679"/>
  <c r="C680" l="1"/>
  <c r="B680"/>
  <c r="H680"/>
  <c r="A681" s="1"/>
  <c r="F680"/>
  <c r="G680"/>
  <c r="C681" l="1"/>
  <c r="B681"/>
  <c r="H681"/>
  <c r="A682" s="1"/>
  <c r="G681"/>
  <c r="F681"/>
  <c r="G682" l="1"/>
  <c r="F682"/>
  <c r="C682"/>
  <c r="B682"/>
  <c r="H682"/>
  <c r="A683" s="1"/>
  <c r="C683" l="1"/>
  <c r="F683"/>
  <c r="B683"/>
  <c r="H683"/>
  <c r="A684" s="1"/>
  <c r="G683"/>
  <c r="C684" l="1"/>
  <c r="B684"/>
  <c r="H684"/>
  <c r="A685" s="1"/>
  <c r="G684"/>
  <c r="F684"/>
  <c r="C685" l="1"/>
  <c r="B685"/>
  <c r="H685"/>
  <c r="A686" s="1"/>
  <c r="F685"/>
  <c r="G685"/>
  <c r="C686" l="1"/>
  <c r="B686"/>
  <c r="H686"/>
  <c r="A687" s="1"/>
  <c r="G686"/>
  <c r="F686"/>
  <c r="C687" l="1"/>
  <c r="B687"/>
  <c r="H687"/>
  <c r="A688" s="1"/>
  <c r="G687"/>
  <c r="F687"/>
  <c r="C688" l="1"/>
  <c r="B688"/>
  <c r="H688"/>
  <c r="A689" s="1"/>
  <c r="F688"/>
  <c r="G688"/>
  <c r="C689" l="1"/>
  <c r="B689"/>
  <c r="H689"/>
  <c r="A690" s="1"/>
  <c r="G689"/>
  <c r="F689"/>
  <c r="H690" l="1"/>
  <c r="A691" s="1"/>
  <c r="G690"/>
  <c r="F690"/>
  <c r="C690"/>
  <c r="B690"/>
  <c r="B691" l="1"/>
  <c r="H691"/>
  <c r="A692" s="1"/>
  <c r="G691"/>
  <c r="F691"/>
  <c r="C691"/>
  <c r="G692" l="1"/>
  <c r="F692"/>
  <c r="C692"/>
  <c r="H692"/>
  <c r="A693" s="1"/>
  <c r="B692"/>
  <c r="F693" l="1"/>
  <c r="G693"/>
  <c r="C693"/>
  <c r="B693"/>
  <c r="H693"/>
  <c r="A694" s="1"/>
  <c r="C694" l="1"/>
  <c r="B694"/>
  <c r="H694"/>
  <c r="A695" s="1"/>
  <c r="G694"/>
  <c r="F694"/>
  <c r="C695" l="1"/>
  <c r="B695"/>
  <c r="H695"/>
  <c r="A696" s="1"/>
  <c r="G695"/>
  <c r="F695"/>
  <c r="C696" l="1"/>
  <c r="B696"/>
  <c r="H696"/>
  <c r="A697" s="1"/>
  <c r="G696"/>
  <c r="F696"/>
  <c r="C697" l="1"/>
  <c r="H697"/>
  <c r="A698" s="1"/>
  <c r="G697"/>
  <c r="F697"/>
  <c r="B697"/>
  <c r="G698" l="1"/>
  <c r="H698"/>
  <c r="A699" s="1"/>
  <c r="F698"/>
  <c r="C698"/>
  <c r="B698"/>
  <c r="F699" l="1"/>
  <c r="H699"/>
  <c r="A700" s="1"/>
  <c r="C699"/>
  <c r="B699"/>
  <c r="G699"/>
  <c r="G700" l="1"/>
  <c r="F700"/>
  <c r="H700"/>
  <c r="A701" s="1"/>
  <c r="B700"/>
  <c r="C700"/>
  <c r="G701" l="1"/>
  <c r="B701"/>
  <c r="H701"/>
  <c r="A702" s="1"/>
  <c r="F701"/>
  <c r="C701"/>
  <c r="C702" l="1"/>
  <c r="B702"/>
  <c r="F702"/>
  <c r="G702"/>
  <c r="H702"/>
  <c r="A703" s="1"/>
  <c r="C703" l="1"/>
  <c r="B703"/>
  <c r="H703"/>
  <c r="A704" s="1"/>
  <c r="G703"/>
  <c r="F703"/>
  <c r="C704" l="1"/>
  <c r="G704"/>
  <c r="B704"/>
  <c r="F704"/>
  <c r="H704"/>
  <c r="A705" s="1"/>
  <c r="C705" l="1"/>
  <c r="B705"/>
  <c r="H705"/>
  <c r="A706" s="1"/>
  <c r="G705"/>
  <c r="F705"/>
  <c r="G706" l="1"/>
  <c r="B706"/>
  <c r="H706"/>
  <c r="A707" s="1"/>
  <c r="F706"/>
  <c r="C706"/>
  <c r="C707" l="1"/>
  <c r="B707"/>
  <c r="H707"/>
  <c r="A708" s="1"/>
  <c r="G707"/>
  <c r="F707"/>
  <c r="C708" l="1"/>
  <c r="G708"/>
  <c r="F708"/>
  <c r="B708"/>
  <c r="H708"/>
  <c r="A709" s="1"/>
  <c r="C709" l="1"/>
  <c r="B709"/>
  <c r="H709"/>
  <c r="A710" s="1"/>
  <c r="G709"/>
  <c r="F709"/>
  <c r="H710" l="1"/>
  <c r="A711" s="1"/>
  <c r="G710"/>
  <c r="F710"/>
  <c r="C710"/>
  <c r="B710"/>
  <c r="F711" l="1"/>
  <c r="G711"/>
  <c r="C711"/>
  <c r="B711"/>
  <c r="H711"/>
  <c r="A712" s="1"/>
  <c r="F712" l="1"/>
  <c r="G712"/>
  <c r="C712"/>
  <c r="B712"/>
  <c r="H712"/>
  <c r="A713" s="1"/>
  <c r="C713" l="1"/>
  <c r="B713"/>
  <c r="H713"/>
  <c r="A714" s="1"/>
  <c r="G713"/>
  <c r="F713"/>
  <c r="C714" l="1"/>
  <c r="B714"/>
  <c r="H714"/>
  <c r="A715" s="1"/>
  <c r="G714"/>
  <c r="F714"/>
  <c r="C715" l="1"/>
  <c r="B715"/>
  <c r="H715"/>
  <c r="A716" s="1"/>
  <c r="G715"/>
  <c r="F715"/>
  <c r="C716" l="1"/>
  <c r="B716"/>
  <c r="H716"/>
  <c r="A717" s="1"/>
  <c r="G716"/>
  <c r="F716"/>
  <c r="H717" l="1"/>
  <c r="A718" s="1"/>
  <c r="G717"/>
  <c r="F717"/>
  <c r="B717"/>
  <c r="C717"/>
  <c r="H718" l="1"/>
  <c r="A719" s="1"/>
  <c r="G718"/>
  <c r="F718"/>
  <c r="C718"/>
  <c r="B718"/>
  <c r="C719" l="1"/>
  <c r="G719"/>
  <c r="B719"/>
  <c r="H719"/>
  <c r="A720" s="1"/>
  <c r="F719"/>
  <c r="C720" l="1"/>
  <c r="B720"/>
  <c r="H720"/>
  <c r="A721" s="1"/>
  <c r="G720"/>
  <c r="F720"/>
  <c r="C721" l="1"/>
  <c r="G721"/>
  <c r="F721"/>
  <c r="B721"/>
  <c r="H721"/>
  <c r="A722" s="1"/>
  <c r="G722" l="1"/>
  <c r="F722"/>
  <c r="C722"/>
  <c r="B722"/>
  <c r="H722"/>
  <c r="A723" s="1"/>
  <c r="C723" l="1"/>
  <c r="G723"/>
  <c r="B723"/>
  <c r="H723"/>
  <c r="A724" s="1"/>
  <c r="F723"/>
  <c r="C724" l="1"/>
  <c r="B724"/>
  <c r="H724"/>
  <c r="A725" s="1"/>
  <c r="G724"/>
  <c r="F724"/>
  <c r="C725" l="1"/>
  <c r="B725"/>
  <c r="H725"/>
  <c r="A726" s="1"/>
  <c r="F725"/>
  <c r="G725"/>
  <c r="C726" l="1"/>
  <c r="B726"/>
  <c r="H726"/>
  <c r="A727" s="1"/>
  <c r="G726"/>
  <c r="F726"/>
  <c r="C727" l="1"/>
  <c r="B727"/>
  <c r="H727"/>
  <c r="A728" s="1"/>
  <c r="F727"/>
  <c r="G727"/>
  <c r="C728" l="1"/>
  <c r="B728"/>
  <c r="H728"/>
  <c r="A729" s="1"/>
  <c r="G728"/>
  <c r="F728"/>
  <c r="C729" l="1"/>
  <c r="B729"/>
  <c r="H729"/>
  <c r="A730" s="1"/>
  <c r="G729"/>
  <c r="F729"/>
  <c r="C730" l="1"/>
  <c r="G730"/>
  <c r="F730"/>
  <c r="B730"/>
  <c r="H730"/>
  <c r="A731" s="1"/>
  <c r="C731" l="1"/>
  <c r="B731"/>
  <c r="H731"/>
  <c r="A732" s="1"/>
  <c r="G731"/>
  <c r="F731"/>
  <c r="C732" l="1"/>
  <c r="G732"/>
  <c r="B732"/>
  <c r="H732"/>
  <c r="A733" s="1"/>
  <c r="F732"/>
  <c r="C733" l="1"/>
  <c r="G733"/>
  <c r="B733"/>
  <c r="H733"/>
  <c r="A734" s="1"/>
  <c r="F733"/>
  <c r="C734" l="1"/>
  <c r="B734"/>
  <c r="H734"/>
  <c r="A735" s="1"/>
  <c r="G734"/>
  <c r="F734"/>
  <c r="C735" l="1"/>
  <c r="G735"/>
  <c r="B735"/>
  <c r="H735"/>
  <c r="A736" s="1"/>
  <c r="F735"/>
  <c r="C736" l="1"/>
  <c r="B736"/>
  <c r="H736"/>
  <c r="A737" s="1"/>
  <c r="G736"/>
  <c r="F736"/>
  <c r="C737" l="1"/>
  <c r="B737"/>
  <c r="H737"/>
  <c r="A738" s="1"/>
  <c r="G737"/>
  <c r="F737"/>
  <c r="F738" l="1"/>
  <c r="G738"/>
  <c r="C738"/>
  <c r="B738"/>
  <c r="H738"/>
  <c r="A739" s="1"/>
  <c r="C739" l="1"/>
  <c r="G739"/>
  <c r="F739"/>
  <c r="B739"/>
  <c r="H739"/>
  <c r="A740" s="1"/>
  <c r="C740" l="1"/>
  <c r="B740"/>
  <c r="H740"/>
  <c r="A741" s="1"/>
  <c r="G740"/>
  <c r="F740"/>
  <c r="C741" l="1"/>
  <c r="B741"/>
  <c r="H741"/>
  <c r="A742" s="1"/>
  <c r="F741"/>
  <c r="G741"/>
  <c r="G742" l="1"/>
  <c r="F742"/>
  <c r="C742"/>
  <c r="B742"/>
  <c r="H742"/>
  <c r="A743" s="1"/>
  <c r="C743" l="1"/>
  <c r="G743"/>
  <c r="F743"/>
  <c r="B743"/>
  <c r="H743"/>
  <c r="A744" s="1"/>
  <c r="C744" l="1"/>
  <c r="F744"/>
  <c r="B744"/>
  <c r="H744"/>
  <c r="A745" s="1"/>
  <c r="G744"/>
  <c r="C745" l="1"/>
  <c r="G745"/>
  <c r="F745"/>
  <c r="B745"/>
  <c r="H745"/>
  <c r="A746" s="1"/>
  <c r="C746" l="1"/>
  <c r="G746"/>
  <c r="F746"/>
  <c r="B746"/>
  <c r="H746"/>
  <c r="A747" s="1"/>
  <c r="C747" l="1"/>
  <c r="B747"/>
  <c r="H747"/>
  <c r="A748" s="1"/>
  <c r="F747"/>
  <c r="G747"/>
  <c r="G748" l="1"/>
  <c r="B748"/>
  <c r="F748"/>
  <c r="C748"/>
  <c r="H748"/>
  <c r="A749" s="1"/>
  <c r="C749" l="1"/>
  <c r="G749"/>
  <c r="F749"/>
  <c r="H749"/>
  <c r="A750" s="1"/>
  <c r="B749"/>
  <c r="C750" l="1"/>
  <c r="F750"/>
  <c r="B750"/>
  <c r="H750"/>
  <c r="A751" s="1"/>
  <c r="G750"/>
  <c r="G751" l="1"/>
  <c r="H751"/>
  <c r="A752" s="1"/>
  <c r="F751"/>
  <c r="C751"/>
  <c r="B751"/>
  <c r="C752" l="1"/>
  <c r="G752"/>
  <c r="F752"/>
  <c r="B752"/>
  <c r="H752"/>
  <c r="A753" s="1"/>
  <c r="C753" l="1"/>
  <c r="F753"/>
  <c r="B753"/>
  <c r="H753"/>
  <c r="A754" s="1"/>
  <c r="G753"/>
  <c r="C754" l="1"/>
  <c r="B754"/>
  <c r="H754"/>
  <c r="A755" s="1"/>
  <c r="G754"/>
  <c r="F754"/>
  <c r="G755" l="1"/>
  <c r="B755"/>
  <c r="H755"/>
  <c r="A756" s="1"/>
  <c r="F755"/>
  <c r="C755"/>
  <c r="G756" l="1"/>
  <c r="B756"/>
  <c r="H756"/>
  <c r="A757" s="1"/>
  <c r="C756"/>
  <c r="F756"/>
  <c r="C757" l="1"/>
  <c r="B757"/>
  <c r="H757"/>
  <c r="A758" s="1"/>
  <c r="G757"/>
  <c r="F757"/>
  <c r="G758" l="1"/>
  <c r="C758"/>
  <c r="B758"/>
  <c r="H758"/>
  <c r="A759" s="1"/>
  <c r="F758"/>
  <c r="C759" l="1"/>
  <c r="B759"/>
  <c r="H759"/>
  <c r="A760" s="1"/>
  <c r="G759"/>
  <c r="F759"/>
  <c r="G760" l="1"/>
  <c r="F760"/>
  <c r="C760"/>
  <c r="B760"/>
  <c r="H760"/>
  <c r="A761" s="1"/>
  <c r="C761" l="1"/>
  <c r="B761"/>
  <c r="F761"/>
  <c r="G761"/>
  <c r="H761"/>
  <c r="A762" s="1"/>
  <c r="C762" l="1"/>
  <c r="F762"/>
  <c r="B762"/>
  <c r="H762"/>
  <c r="A763" s="1"/>
  <c r="G762"/>
  <c r="C763" l="1"/>
  <c r="G763"/>
  <c r="F763"/>
  <c r="B763"/>
  <c r="H763"/>
  <c r="A764" s="1"/>
  <c r="C764" l="1"/>
  <c r="G764"/>
  <c r="F764"/>
  <c r="B764"/>
  <c r="H764"/>
  <c r="A765" s="1"/>
  <c r="C765" l="1"/>
  <c r="F765"/>
  <c r="B765"/>
  <c r="H765"/>
  <c r="A766" s="1"/>
  <c r="G765"/>
  <c r="G766" l="1"/>
  <c r="F766"/>
  <c r="C766"/>
  <c r="B766"/>
  <c r="H766"/>
  <c r="A767" s="1"/>
  <c r="H767" l="1"/>
  <c r="A768" s="1"/>
  <c r="G767"/>
  <c r="F767"/>
  <c r="B767"/>
  <c r="C767"/>
  <c r="C768" l="1"/>
  <c r="B768"/>
  <c r="H768"/>
  <c r="A769" s="1"/>
  <c r="G768"/>
  <c r="F768"/>
  <c r="G769" l="1"/>
  <c r="F769"/>
  <c r="C769"/>
  <c r="B769"/>
  <c r="H769"/>
  <c r="A770" s="1"/>
  <c r="H770" l="1"/>
  <c r="A771" s="1"/>
  <c r="G770"/>
  <c r="F770"/>
  <c r="B770"/>
  <c r="C770"/>
  <c r="C771" l="1"/>
  <c r="G771"/>
  <c r="B771"/>
  <c r="H771"/>
  <c r="A772" s="1"/>
  <c r="F771"/>
  <c r="H772" l="1"/>
  <c r="A773" s="1"/>
  <c r="G772"/>
  <c r="F772"/>
  <c r="C772"/>
  <c r="B772"/>
  <c r="C773" l="1"/>
  <c r="G773"/>
  <c r="F773"/>
  <c r="B773"/>
  <c r="H773"/>
  <c r="A774" s="1"/>
  <c r="C774" l="1"/>
  <c r="F774"/>
  <c r="B774"/>
  <c r="H774"/>
  <c r="A775" s="1"/>
  <c r="G774"/>
  <c r="C775" l="1"/>
  <c r="F775"/>
  <c r="B775"/>
  <c r="H775"/>
  <c r="A776" s="1"/>
  <c r="G775"/>
  <c r="C776" l="1"/>
  <c r="B776"/>
  <c r="F776"/>
  <c r="G776"/>
  <c r="H776"/>
  <c r="A777" s="1"/>
  <c r="B777" l="1"/>
  <c r="H777"/>
  <c r="A778" s="1"/>
  <c r="G777"/>
  <c r="F777"/>
  <c r="C777"/>
  <c r="B778" l="1"/>
  <c r="H778"/>
  <c r="A779" s="1"/>
  <c r="C778"/>
  <c r="G778"/>
  <c r="F778"/>
  <c r="C779" l="1"/>
  <c r="H779"/>
  <c r="A780" s="1"/>
  <c r="B779"/>
  <c r="F779"/>
  <c r="G779"/>
  <c r="H780" l="1"/>
  <c r="A781" s="1"/>
  <c r="G780"/>
  <c r="F780"/>
  <c r="C780"/>
  <c r="B780"/>
  <c r="C781" l="1"/>
  <c r="B781"/>
  <c r="H781"/>
  <c r="A782" s="1"/>
  <c r="G781"/>
  <c r="F781"/>
  <c r="G782" l="1"/>
  <c r="H782"/>
  <c r="A783" s="1"/>
  <c r="F782"/>
  <c r="C782"/>
  <c r="B782"/>
  <c r="H783" l="1"/>
  <c r="A784" s="1"/>
  <c r="G783"/>
  <c r="F783"/>
  <c r="C783"/>
  <c r="B783"/>
  <c r="H784" l="1"/>
  <c r="A785" s="1"/>
  <c r="F784"/>
  <c r="G784"/>
  <c r="C784"/>
  <c r="B784"/>
  <c r="C785" l="1"/>
  <c r="G785"/>
  <c r="F785"/>
  <c r="B785"/>
  <c r="H785"/>
  <c r="A786" s="1"/>
  <c r="C786" l="1"/>
  <c r="B786"/>
  <c r="F786"/>
  <c r="H786"/>
  <c r="A787" s="1"/>
  <c r="G786"/>
  <c r="G787" l="1"/>
  <c r="F787"/>
  <c r="C787"/>
  <c r="B787"/>
  <c r="H787"/>
  <c r="A788" s="1"/>
  <c r="G788" l="1"/>
  <c r="B788"/>
  <c r="H788"/>
  <c r="A789" s="1"/>
  <c r="F788"/>
  <c r="C788"/>
  <c r="H789" l="1"/>
  <c r="A790" s="1"/>
  <c r="G789"/>
  <c r="F789"/>
  <c r="C789"/>
  <c r="B789"/>
  <c r="B790" l="1"/>
  <c r="H790"/>
  <c r="A791" s="1"/>
  <c r="F790"/>
  <c r="G790"/>
  <c r="C790"/>
  <c r="G791" l="1"/>
  <c r="H791"/>
  <c r="A792" s="1"/>
  <c r="F791"/>
  <c r="C791"/>
  <c r="B791"/>
  <c r="C792" l="1"/>
  <c r="B792"/>
  <c r="H792"/>
  <c r="A793" s="1"/>
  <c r="G792"/>
  <c r="F792"/>
  <c r="C793" l="1"/>
  <c r="G793"/>
  <c r="F793"/>
  <c r="H793"/>
  <c r="A794" s="1"/>
  <c r="B793"/>
  <c r="F794" l="1"/>
  <c r="G794"/>
  <c r="C794"/>
  <c r="B794"/>
  <c r="H794"/>
  <c r="A795" s="1"/>
  <c r="C795" l="1"/>
  <c r="G795"/>
  <c r="F795"/>
  <c r="B795"/>
  <c r="H795"/>
  <c r="A796" s="1"/>
  <c r="H796" l="1"/>
  <c r="A797" s="1"/>
  <c r="G796"/>
  <c r="F796"/>
  <c r="C796"/>
  <c r="B796"/>
  <c r="G797" l="1"/>
  <c r="F797"/>
  <c r="C797"/>
  <c r="B797"/>
  <c r="H797"/>
  <c r="H10" s="1"/>
  <c r="H6"/>
  <c r="H8" l="1"/>
  <c r="H9" s="1"/>
  <c r="H7"/>
</calcChain>
</file>

<file path=xl/comments1.xml><?xml version="1.0" encoding="utf-8"?>
<comments xmlns="http://schemas.openxmlformats.org/spreadsheetml/2006/main">
  <authors>
    <author>Jon</author>
    <author>Vertex42</author>
    <author>Maria</author>
  </authors>
  <commentList>
    <comment ref="H2" authorId="0">
      <text>
        <r>
          <rPr>
            <b/>
            <u/>
            <sz val="8"/>
            <color indexed="81"/>
            <rFont val="Tahoma"/>
            <family val="2"/>
          </rPr>
          <t xml:space="preserve">Limited Use Policy
</t>
        </r>
        <r>
          <rPr>
            <sz val="8"/>
            <color indexed="81"/>
            <rFont val="Tahoma"/>
            <family val="2"/>
          </rPr>
          <t xml:space="preserve">You may download this template (the "Software"), make archival copies, and customize the Software for </t>
        </r>
        <r>
          <rPr>
            <b/>
            <sz val="8"/>
            <color indexed="81"/>
            <rFont val="Tahoma"/>
            <family val="2"/>
          </rPr>
          <t>personal use only</t>
        </r>
        <r>
          <rPr>
            <sz val="8"/>
            <color indexed="81"/>
            <rFont val="Tahoma"/>
            <family val="2"/>
          </rPr>
          <t xml:space="preserve">. This Software or any document including or derived from this Software </t>
        </r>
        <r>
          <rPr>
            <sz val="9"/>
            <rFont val="Arial"/>
            <family val="2"/>
          </rPr>
          <t>may NOT be sold, distributed, or placed on a public server such as the internet</t>
        </r>
        <r>
          <rPr>
            <sz val="8"/>
            <color indexed="81"/>
            <rFont val="Tahoma"/>
            <family val="2"/>
          </rPr>
          <t xml:space="preserve"> without the express written permission of Vertex42 LLC.
</t>
        </r>
        <r>
          <rPr>
            <b/>
            <sz val="8"/>
            <color indexed="81"/>
            <rFont val="Tahoma"/>
            <family val="2"/>
          </rPr>
          <t>You may not remove or alter any logo, trademark, copyright, hyperlinks, disclaimers, terms of use, or other proprietary notices</t>
        </r>
        <r>
          <rPr>
            <sz val="8"/>
            <color indexed="81"/>
            <rFont val="Tahoma"/>
            <family val="2"/>
          </rPr>
          <t xml:space="preserve"> within the Software.
We define </t>
        </r>
        <r>
          <rPr>
            <b/>
            <sz val="8"/>
            <color indexed="81"/>
            <rFont val="Tahoma"/>
            <family val="2"/>
          </rPr>
          <t>"Personal use"</t>
        </r>
        <r>
          <rPr>
            <sz val="8"/>
            <color indexed="81"/>
            <rFont val="Tahoma"/>
            <family val="2"/>
          </rPr>
          <t xml:space="preserve"> as </t>
        </r>
        <r>
          <rPr>
            <sz val="9"/>
            <rFont val="Arial"/>
            <family val="2"/>
          </rPr>
          <t>Non-Commercial</t>
        </r>
        <r>
          <rPr>
            <sz val="8"/>
            <color indexed="81"/>
            <rFont val="Tahoma"/>
            <family val="2"/>
          </rPr>
          <t xml:space="preserve"> use by you, your family, or by your close personal friends, on a computer not owned by a business or commercial entity.
We define </t>
        </r>
        <r>
          <rPr>
            <b/>
            <sz val="8"/>
            <color indexed="81"/>
            <rFont val="Tahoma"/>
            <family val="2"/>
          </rPr>
          <t>"Commercial use"</t>
        </r>
        <r>
          <rPr>
            <sz val="8"/>
            <color indexed="81"/>
            <rFont val="Tahoma"/>
            <family val="2"/>
          </rPr>
          <t xml:space="preserve"> as any use in which a corporation or business or commercial entity derives or attempts to derive monetary gain and benefit, either directly or indirectly, from the use of the Software. This includes Government and Military entities, corporations, LLCs, sole-proprietorships, home-based businesses, and internet-based businesses.
</t>
        </r>
        <r>
          <rPr>
            <b/>
            <sz val="8"/>
            <color indexed="81"/>
            <rFont val="Tahoma"/>
            <family val="2"/>
          </rPr>
          <t>Caution:</t>
        </r>
        <r>
          <rPr>
            <sz val="8"/>
            <color indexed="81"/>
            <rFont val="Tahoma"/>
            <family val="2"/>
          </rPr>
          <t xml:space="preserve"> This calculator is for educational and illustrative purposes only and should not be construed as financial advice. The results may not be exact, and may not apply to your specific situation. Please consult a qualified professional regarding financial decisions.
</t>
        </r>
        <r>
          <rPr>
            <b/>
            <u/>
            <sz val="8"/>
            <color indexed="81"/>
            <rFont val="Tahoma"/>
            <family val="2"/>
          </rPr>
          <t xml:space="preserve">
No Warranties</t>
        </r>
        <r>
          <rPr>
            <b/>
            <sz val="8"/>
            <color indexed="81"/>
            <rFont val="Tahoma"/>
            <family val="2"/>
          </rPr>
          <t xml:space="preserve">
</t>
        </r>
        <r>
          <rPr>
            <sz val="8"/>
            <color indexed="81"/>
            <rFont val="Tahoma"/>
            <family val="2"/>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t>
        </r>
        <r>
          <rPr>
            <b/>
            <u/>
            <sz val="8"/>
            <color indexed="81"/>
            <rFont val="Tahoma"/>
            <family val="2"/>
          </rPr>
          <t>Limitation of Liability</t>
        </r>
        <r>
          <rPr>
            <sz val="8"/>
            <color indexed="81"/>
            <rFont val="Tahoma"/>
            <family val="2"/>
          </rPr>
          <t xml:space="preserve">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Somes states do not allow the limitation or exclusion of liability for incidental or consequential damages, so the above limitation may not apply to you.
</t>
        </r>
      </text>
    </comment>
    <comment ref="G5" authorId="1">
      <text>
        <r>
          <rPr>
            <b/>
            <sz val="8"/>
            <color indexed="81"/>
            <rFont val="Tahoma"/>
            <family val="2"/>
          </rPr>
          <t>Rate Per PAYMENT Period:</t>
        </r>
        <r>
          <rPr>
            <sz val="8"/>
            <color indexed="81"/>
            <rFont val="Tahoma"/>
            <family val="2"/>
          </rPr>
          <t xml:space="preserve">
When the Compound Period is equal to the Payment Frequency, the rate per period ends up being simply the annual rate divided by the number of periods per year.</t>
        </r>
      </text>
    </comment>
    <comment ref="C7" authorId="2">
      <text>
        <r>
          <rPr>
            <b/>
            <sz val="8"/>
            <color indexed="81"/>
            <rFont val="Tahoma"/>
            <family val="2"/>
          </rPr>
          <t>Term of Loan</t>
        </r>
        <r>
          <rPr>
            <sz val="8"/>
            <color indexed="81"/>
            <rFont val="Tahoma"/>
            <family val="2"/>
          </rPr>
          <t xml:space="preserve">
Mortgage loans usually have 15 or 30-year terms. Auto loans are usually between 2 and 5 years. For a 6-month term, enter 6/12.
</t>
        </r>
      </text>
    </comment>
    <comment ref="C9" authorId="1">
      <text>
        <r>
          <rPr>
            <b/>
            <sz val="8"/>
            <color indexed="81"/>
            <rFont val="Tahoma"/>
            <family val="2"/>
          </rPr>
          <t>Payment Frequency:</t>
        </r>
        <r>
          <rPr>
            <sz val="8"/>
            <color indexed="81"/>
            <rFont val="Tahoma"/>
            <family val="2"/>
          </rPr>
          <t xml:space="preserve">
This defines the Payment Period, or the number of payments per year.</t>
        </r>
      </text>
    </comment>
    <comment ref="G9" authorId="2">
      <text>
        <r>
          <rPr>
            <b/>
            <sz val="8"/>
            <color indexed="81"/>
            <rFont val="Tahoma"/>
            <family val="2"/>
          </rPr>
          <t>Estimated Interest Savings</t>
        </r>
        <r>
          <rPr>
            <sz val="8"/>
            <color indexed="81"/>
            <rFont val="Tahoma"/>
            <family val="2"/>
          </rPr>
          <t xml:space="preserve">
The reduced interest expense associated with making extra payments. The result may be off by a small amount (a few dollars) due to rounding.</t>
        </r>
      </text>
    </comment>
    <comment ref="C10" authorId="0">
      <text>
        <r>
          <rPr>
            <b/>
            <sz val="8"/>
            <color indexed="81"/>
            <rFont val="Tahoma"/>
            <family val="2"/>
          </rPr>
          <t>Compound Period:</t>
        </r>
        <r>
          <rPr>
            <sz val="8"/>
            <color indexed="81"/>
            <rFont val="Tahoma"/>
            <family val="2"/>
          </rPr>
          <t xml:space="preserve">
The number of times per year that the interest is compounded.
Annually: 1 time per year
Semi-Annually: 2 times per year
Quarterly: 4 times per year
Monthly: 12 times per year
</t>
        </r>
        <r>
          <rPr>
            <b/>
            <sz val="8"/>
            <color indexed="81"/>
            <rFont val="Tahoma"/>
            <family val="2"/>
          </rPr>
          <t>Canadian</t>
        </r>
        <r>
          <rPr>
            <sz val="8"/>
            <color indexed="81"/>
            <rFont val="Tahoma"/>
            <family val="2"/>
          </rPr>
          <t xml:space="preserve"> mortgages are compounded </t>
        </r>
        <r>
          <rPr>
            <b/>
            <sz val="8"/>
            <color indexed="81"/>
            <rFont val="Tahoma"/>
            <family val="2"/>
          </rPr>
          <t>semi-annually</t>
        </r>
        <r>
          <rPr>
            <sz val="8"/>
            <color indexed="81"/>
            <rFont val="Tahoma"/>
            <family val="2"/>
          </rPr>
          <t xml:space="preserve">.
</t>
        </r>
        <r>
          <rPr>
            <b/>
            <sz val="8"/>
            <color indexed="81"/>
            <rFont val="Tahoma"/>
            <family val="2"/>
          </rPr>
          <t>US</t>
        </r>
        <r>
          <rPr>
            <sz val="8"/>
            <color indexed="81"/>
            <rFont val="Tahoma"/>
            <family val="2"/>
          </rPr>
          <t xml:space="preserve"> mortgages are compounded </t>
        </r>
        <r>
          <rPr>
            <b/>
            <sz val="8"/>
            <color indexed="81"/>
            <rFont val="Tahoma"/>
            <family val="2"/>
          </rPr>
          <t>monthly</t>
        </r>
        <r>
          <rPr>
            <sz val="8"/>
            <color indexed="81"/>
            <rFont val="Tahoma"/>
            <family val="2"/>
          </rPr>
          <t xml:space="preserve">.
The default is to set the compound period EQUAL to the payment frequency.
</t>
        </r>
        <r>
          <rPr>
            <b/>
            <sz val="8"/>
            <color indexed="10"/>
            <rFont val="Tahoma"/>
            <family val="2"/>
          </rPr>
          <t>WARNING</t>
        </r>
        <r>
          <rPr>
            <sz val="8"/>
            <color indexed="81"/>
            <rFont val="Tahoma"/>
            <family val="2"/>
          </rPr>
          <t>:Choosing a compound period that is shorter than the payment period results in negative amortization.</t>
        </r>
      </text>
    </comment>
    <comment ref="C11" authorId="1">
      <text>
        <r>
          <rPr>
            <b/>
            <sz val="8"/>
            <color indexed="81"/>
            <rFont val="Tahoma"/>
            <family val="2"/>
          </rPr>
          <t>Payment Type:</t>
        </r>
        <r>
          <rPr>
            <sz val="8"/>
            <color indexed="81"/>
            <rFont val="Tahoma"/>
            <family val="2"/>
          </rPr>
          <t xml:space="preserve">
This affects the "type" argument in the Excel PMT function.
"End of Period" (type=0) is the most common option. Choosing "Beginning of Period" (type=1) means that you will pay zero interest on your first payment.</t>
        </r>
      </text>
    </comment>
    <comment ref="D16" authorId="2">
      <text>
        <r>
          <rPr>
            <b/>
            <sz val="8"/>
            <color indexed="81"/>
            <rFont val="Tahoma"/>
            <family val="2"/>
          </rPr>
          <t>Additional Payment</t>
        </r>
        <r>
          <rPr>
            <sz val="8"/>
            <color indexed="81"/>
            <rFont val="Tahoma"/>
            <family val="2"/>
          </rPr>
          <t xml:space="preserve">
The amount paid directly towards the principal, in additional to the normal payment.
In order to pay off the remaining balance, the additional payment must be the</t>
        </r>
        <r>
          <rPr>
            <b/>
            <sz val="8"/>
            <color indexed="81"/>
            <rFont val="Tahoma"/>
            <family val="2"/>
          </rPr>
          <t xml:space="preserve"> last period balance - payment due + interest due</t>
        </r>
        <r>
          <rPr>
            <sz val="8"/>
            <color indexed="81"/>
            <rFont val="Tahoma"/>
            <family val="2"/>
          </rPr>
          <t>.
(Assumes no penalties for making additional payments.)</t>
        </r>
      </text>
    </comment>
  </commentList>
</comments>
</file>

<file path=xl/comments2.xml><?xml version="1.0" encoding="utf-8"?>
<comments xmlns="http://schemas.openxmlformats.org/spreadsheetml/2006/main">
  <authors>
    <author>Jon</author>
    <author>Maria</author>
  </authors>
  <commentList>
    <comment ref="G2" authorId="0">
      <text>
        <r>
          <rPr>
            <b/>
            <u/>
            <sz val="8"/>
            <color indexed="81"/>
            <rFont val="Tahoma"/>
            <family val="2"/>
          </rPr>
          <t xml:space="preserve">Limited Use Policy
</t>
        </r>
        <r>
          <rPr>
            <sz val="8"/>
            <color indexed="81"/>
            <rFont val="Tahoma"/>
            <family val="2"/>
          </rPr>
          <t xml:space="preserve">You may download this template (the "Software"), make archival copies, and customize the Software for </t>
        </r>
        <r>
          <rPr>
            <b/>
            <sz val="8"/>
            <color indexed="81"/>
            <rFont val="Tahoma"/>
            <family val="2"/>
          </rPr>
          <t>personal use only</t>
        </r>
        <r>
          <rPr>
            <sz val="8"/>
            <color indexed="81"/>
            <rFont val="Tahoma"/>
            <family val="2"/>
          </rPr>
          <t xml:space="preserve">. This Software or any document including or derived from this Software </t>
        </r>
        <r>
          <rPr>
            <sz val="9"/>
            <rFont val="Arial"/>
            <family val="2"/>
          </rPr>
          <t>may NOT be sold, distributed, or placed on a public server such as the internet</t>
        </r>
        <r>
          <rPr>
            <sz val="8"/>
            <color indexed="81"/>
            <rFont val="Tahoma"/>
            <family val="2"/>
          </rPr>
          <t xml:space="preserve"> without the express written permission of Vertex42 LLC.
</t>
        </r>
        <r>
          <rPr>
            <b/>
            <sz val="8"/>
            <color indexed="81"/>
            <rFont val="Tahoma"/>
            <family val="2"/>
          </rPr>
          <t>You may not remove or alter any logo, trademark, copyright, hyperlinks, disclaimers, terms of use, or other proprietary notices</t>
        </r>
        <r>
          <rPr>
            <sz val="8"/>
            <color indexed="81"/>
            <rFont val="Tahoma"/>
            <family val="2"/>
          </rPr>
          <t xml:space="preserve"> within the Software.
We define </t>
        </r>
        <r>
          <rPr>
            <b/>
            <sz val="8"/>
            <color indexed="81"/>
            <rFont val="Tahoma"/>
            <family val="2"/>
          </rPr>
          <t>"Personal use"</t>
        </r>
        <r>
          <rPr>
            <sz val="8"/>
            <color indexed="81"/>
            <rFont val="Tahoma"/>
            <family val="2"/>
          </rPr>
          <t xml:space="preserve"> as </t>
        </r>
        <r>
          <rPr>
            <sz val="9"/>
            <rFont val="Arial"/>
            <family val="2"/>
          </rPr>
          <t>Non-Commercial</t>
        </r>
        <r>
          <rPr>
            <sz val="8"/>
            <color indexed="81"/>
            <rFont val="Tahoma"/>
            <family val="2"/>
          </rPr>
          <t xml:space="preserve"> use by you, your family, or by your close personal friends, on a computer not owned by a business or commercial entity.
We define </t>
        </r>
        <r>
          <rPr>
            <b/>
            <sz val="8"/>
            <color indexed="81"/>
            <rFont val="Tahoma"/>
            <family val="2"/>
          </rPr>
          <t>"Commercial use"</t>
        </r>
        <r>
          <rPr>
            <sz val="8"/>
            <color indexed="81"/>
            <rFont val="Tahoma"/>
            <family val="2"/>
          </rPr>
          <t xml:space="preserve"> as any use in which a corporation or business or commercial entity derives or attempts to derive monetary gain and benefit, either directly or indirectly, from the use of the Software. This includes Government and Military entities, corporations, LLCs, sole-proprietorships, home-based businesses, and internet-based businesses.
</t>
        </r>
        <r>
          <rPr>
            <b/>
            <sz val="8"/>
            <color indexed="81"/>
            <rFont val="Tahoma"/>
            <family val="2"/>
          </rPr>
          <t>Caution:</t>
        </r>
        <r>
          <rPr>
            <sz val="8"/>
            <color indexed="81"/>
            <rFont val="Tahoma"/>
            <family val="2"/>
          </rPr>
          <t xml:space="preserve"> This calculator is for educational and illustrative purposes only and should not be construed as financial advice. The results may not be exact, and may not apply to your specific situation. Please consult a qualified professional regarding financial decisions.
</t>
        </r>
        <r>
          <rPr>
            <b/>
            <u/>
            <sz val="8"/>
            <color indexed="81"/>
            <rFont val="Tahoma"/>
            <family val="2"/>
          </rPr>
          <t xml:space="preserve">
No Warranties</t>
        </r>
        <r>
          <rPr>
            <b/>
            <sz val="8"/>
            <color indexed="81"/>
            <rFont val="Tahoma"/>
            <family val="2"/>
          </rPr>
          <t xml:space="preserve">
</t>
        </r>
        <r>
          <rPr>
            <sz val="8"/>
            <color indexed="81"/>
            <rFont val="Tahoma"/>
            <family val="2"/>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t>
        </r>
        <r>
          <rPr>
            <b/>
            <u/>
            <sz val="8"/>
            <color indexed="81"/>
            <rFont val="Tahoma"/>
            <family val="2"/>
          </rPr>
          <t>Limitation of Liability</t>
        </r>
        <r>
          <rPr>
            <sz val="8"/>
            <color indexed="81"/>
            <rFont val="Tahoma"/>
            <family val="2"/>
          </rPr>
          <t xml:space="preserve">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Somes states do not allow the limitation or exclusion of liability for incidental or consequential damages, so the above limitation may not apply to you.
</t>
        </r>
      </text>
    </comment>
    <comment ref="C17" authorId="1">
      <text>
        <r>
          <rPr>
            <b/>
            <sz val="8"/>
            <color indexed="81"/>
            <rFont val="Tahoma"/>
            <family val="2"/>
          </rPr>
          <t>Estimated Interest Savings</t>
        </r>
        <r>
          <rPr>
            <sz val="8"/>
            <color indexed="81"/>
            <rFont val="Tahoma"/>
            <family val="2"/>
          </rPr>
          <t xml:space="preserve">
The reduced interest expense associated with making extra payments. The result may be off by a few cents due to rounding.</t>
        </r>
      </text>
    </comment>
    <comment ref="A20" authorId="1">
      <text>
        <r>
          <rPr>
            <b/>
            <sz val="8"/>
            <color indexed="81"/>
            <rFont val="Tahoma"/>
            <family val="2"/>
          </rPr>
          <t>Payment Number</t>
        </r>
      </text>
    </comment>
  </commentList>
</comments>
</file>

<file path=xl/sharedStrings.xml><?xml version="1.0" encoding="utf-8"?>
<sst xmlns="http://schemas.openxmlformats.org/spreadsheetml/2006/main" count="52" uniqueCount="34">
  <si>
    <t>Loan Amortization Schedule</t>
  </si>
  <si>
    <t>HELP</t>
  </si>
  <si>
    <t>� 2008 Vertex42 LLC</t>
  </si>
  <si>
    <t>Loan Information</t>
  </si>
  <si>
    <t>[42]</t>
  </si>
  <si>
    <t>Summary</t>
  </si>
  <si>
    <t>Loan Amount</t>
  </si>
  <si>
    <t>Rate (per period)</t>
  </si>
  <si>
    <t>Annual Interest Rate</t>
  </si>
  <si>
    <t>Number of Payments</t>
  </si>
  <si>
    <t>Term of Loan in Years</t>
  </si>
  <si>
    <t>Total Payments</t>
  </si>
  <si>
    <t>First Payment Date</t>
  </si>
  <si>
    <t>Total Interest</t>
  </si>
  <si>
    <t>Payment Frequency</t>
  </si>
  <si>
    <t>Est. Interest Savings</t>
  </si>
  <si>
    <t>Compound Period</t>
  </si>
  <si>
    <t>Payment Type</t>
  </si>
  <si>
    <t>End of Period</t>
  </si>
  <si>
    <t>Amortization Schedule</t>
  </si>
  <si>
    <t>No.</t>
  </si>
  <si>
    <t>Due Date</t>
  </si>
  <si>
    <t>Payment</t>
  </si>
  <si>
    <t>Additional Payment</t>
  </si>
  <si>
    <t>Interest</t>
  </si>
  <si>
    <t>Principal</t>
  </si>
  <si>
    <t>Balance</t>
  </si>
  <si>
    <t>End</t>
  </si>
  <si>
    <t>Loan Payment Schedule</t>
  </si>
  <si>
    <t>Payment (per period)</t>
  </si>
  <si>
    <t>Payment Schedule</t>
  </si>
  <si>
    <t>Payment Due</t>
  </si>
  <si>
    <t>http://www.vertex42.com/ExcelTemplates/loan-amortization-schedule.html</t>
  </si>
  <si>
    <t>Monthly</t>
  </si>
</sst>
</file>

<file path=xl/styles.xml><?xml version="1.0" encoding="utf-8"?>
<styleSheet xmlns="http://schemas.openxmlformats.org/spreadsheetml/2006/main">
  <numFmts count="7">
    <numFmt numFmtId="8" formatCode="&quot;$&quot;#,##0.00_);[Red]\(&quot;$&quot;#,##0.00\)"/>
    <numFmt numFmtId="44" formatCode="_(&quot;$&quot;* #,##0.00_);_(&quot;$&quot;* \(#,##0.00\);_(&quot;$&quot;* &quot;-&quot;??_);_(@_)"/>
    <numFmt numFmtId="43" formatCode="_(* #,##0.00_);_(* \(#,##0.00\);_(* &quot;-&quot;??_);_(@_)"/>
    <numFmt numFmtId="164" formatCode="_(&quot;$&quot;* #,##0_);_(&quot;$&quot;* \(#,##0\);_(&quot;$&quot;* &quot;-&quot;??_);_(@_)"/>
    <numFmt numFmtId="165" formatCode="0.000%"/>
    <numFmt numFmtId="166" formatCode="0.00000%"/>
    <numFmt numFmtId="167" formatCode="m/d/yy;@"/>
  </numFmts>
  <fonts count="25">
    <font>
      <sz val="10"/>
      <name val="Arial"/>
      <family val="2"/>
    </font>
    <font>
      <sz val="10"/>
      <name val="Arial"/>
    </font>
    <font>
      <u/>
      <sz val="10"/>
      <color indexed="12"/>
      <name val="Tahoma"/>
      <family val="2"/>
    </font>
    <font>
      <b/>
      <sz val="8"/>
      <color indexed="81"/>
      <name val="Tahoma"/>
      <family val="2"/>
    </font>
    <font>
      <sz val="8"/>
      <color indexed="81"/>
      <name val="Tahoma"/>
      <family val="2"/>
    </font>
    <font>
      <b/>
      <u/>
      <sz val="8"/>
      <color indexed="81"/>
      <name val="Tahoma"/>
      <family val="2"/>
    </font>
    <font>
      <sz val="8"/>
      <name val="Arial"/>
      <family val="2"/>
    </font>
    <font>
      <b/>
      <sz val="12"/>
      <name val="Tahoma"/>
      <family val="2"/>
    </font>
    <font>
      <b/>
      <sz val="12"/>
      <name val="Arial"/>
      <family val="2"/>
    </font>
    <font>
      <sz val="18"/>
      <color indexed="60"/>
      <name val="Arial"/>
      <family val="2"/>
    </font>
    <font>
      <sz val="10"/>
      <color indexed="9"/>
      <name val="Arial"/>
      <family val="2"/>
    </font>
    <font>
      <b/>
      <sz val="11"/>
      <name val="Arial"/>
      <family val="2"/>
    </font>
    <font>
      <b/>
      <sz val="10"/>
      <name val="Arial"/>
      <family val="2"/>
    </font>
    <font>
      <sz val="11"/>
      <name val="Arial"/>
      <family val="2"/>
    </font>
    <font>
      <b/>
      <sz val="11"/>
      <color indexed="10"/>
      <name val="Arial"/>
      <family val="2"/>
    </font>
    <font>
      <sz val="10"/>
      <color indexed="55"/>
      <name val="Arial"/>
      <family val="2"/>
    </font>
    <font>
      <b/>
      <sz val="18"/>
      <name val="Arial"/>
      <family val="2"/>
    </font>
    <font>
      <sz val="18"/>
      <name val="Arial"/>
      <family val="2"/>
    </font>
    <font>
      <sz val="12"/>
      <name val="Arial"/>
      <family val="2"/>
    </font>
    <font>
      <sz val="11"/>
      <color indexed="10"/>
      <name val="Arial"/>
      <family val="2"/>
    </font>
    <font>
      <b/>
      <sz val="8"/>
      <color indexed="10"/>
      <name val="Tahoma"/>
      <family val="2"/>
    </font>
    <font>
      <sz val="8"/>
      <color indexed="55"/>
      <name val="Arial"/>
      <family val="2"/>
    </font>
    <font>
      <sz val="9"/>
      <name val="Arial"/>
      <family val="2"/>
    </font>
    <font>
      <sz val="6"/>
      <color indexed="9"/>
      <name val="Arial"/>
      <family val="2"/>
    </font>
    <font>
      <u/>
      <sz val="10"/>
      <color theme="10"/>
      <name val="Arial"/>
      <family val="2"/>
    </font>
  </fonts>
  <fills count="6">
    <fill>
      <patternFill patternType="none"/>
    </fill>
    <fill>
      <patternFill patternType="gray125"/>
    </fill>
    <fill>
      <patternFill patternType="solid">
        <fgColor indexed="22"/>
        <bgColor indexed="64"/>
      </patternFill>
    </fill>
    <fill>
      <patternFill patternType="solid">
        <fgColor indexed="47"/>
        <bgColor indexed="64"/>
      </patternFill>
    </fill>
    <fill>
      <patternFill patternType="solid">
        <fgColor indexed="51"/>
        <bgColor indexed="64"/>
      </patternFill>
    </fill>
    <fill>
      <patternFill patternType="solid">
        <fgColor indexed="43"/>
        <bgColor indexed="64"/>
      </patternFill>
    </fill>
  </fills>
  <borders count="10">
    <border>
      <left/>
      <right/>
      <top/>
      <bottom/>
      <diagonal/>
    </border>
    <border>
      <left/>
      <right/>
      <top/>
      <bottom style="medium">
        <color indexed="60"/>
      </bottom>
      <diagonal/>
    </border>
    <border>
      <left/>
      <right/>
      <top/>
      <bottom style="thin">
        <color indexed="64"/>
      </bottom>
      <diagonal/>
    </border>
    <border>
      <left style="thin">
        <color indexed="52"/>
      </left>
      <right style="thin">
        <color indexed="52"/>
      </right>
      <top style="thin">
        <color indexed="52"/>
      </top>
      <bottom style="thin">
        <color indexed="52"/>
      </bottom>
      <diagonal/>
    </border>
    <border>
      <left/>
      <right/>
      <top/>
      <bottom style="thin">
        <color indexed="53"/>
      </bottom>
      <diagonal/>
    </border>
    <border>
      <left style="thin">
        <color indexed="52"/>
      </left>
      <right style="thin">
        <color indexed="52"/>
      </right>
      <top/>
      <bottom style="thin">
        <color indexed="52"/>
      </bottom>
      <diagonal/>
    </border>
    <border>
      <left style="thin">
        <color indexed="55"/>
      </left>
      <right style="thin">
        <color indexed="55"/>
      </right>
      <top style="medium">
        <color indexed="60"/>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diagonal/>
    </border>
    <border>
      <left style="thin">
        <color indexed="55"/>
      </left>
      <right style="thin">
        <color indexed="55"/>
      </right>
      <top/>
      <bottom style="thin">
        <color indexed="55"/>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18" fillId="0" borderId="0" xfId="0" applyFont="1" applyAlignment="1" applyProtection="1">
      <alignment horizontal="left"/>
    </xf>
    <xf numFmtId="0" fontId="24" fillId="0" borderId="0" applyNumberFormat="0" applyFill="0" applyBorder="0" applyAlignment="0" applyProtection="0">
      <alignment vertical="top"/>
      <protection locked="0"/>
    </xf>
  </cellStyleXfs>
  <cellXfs count="69">
    <xf numFmtId="0" fontId="0" fillId="0" borderId="0" xfId="0"/>
    <xf numFmtId="0" fontId="0" fillId="2" borderId="0" xfId="0" applyFont="1" applyFill="1" applyProtection="1"/>
    <xf numFmtId="0" fontId="0" fillId="0" borderId="0" xfId="0" applyFont="1" applyProtection="1"/>
    <xf numFmtId="0" fontId="0" fillId="0" borderId="0" xfId="0" applyFont="1" applyAlignment="1" applyProtection="1"/>
    <xf numFmtId="0" fontId="0" fillId="0" borderId="0" xfId="0" applyProtection="1"/>
    <xf numFmtId="0" fontId="0" fillId="0" borderId="0" xfId="0" applyAlignment="1" applyProtection="1">
      <alignment horizontal="right"/>
    </xf>
    <xf numFmtId="4" fontId="0" fillId="0" borderId="0" xfId="0" applyNumberFormat="1" applyFont="1" applyProtection="1"/>
    <xf numFmtId="14" fontId="6" fillId="3" borderId="0" xfId="0" applyNumberFormat="1" applyFont="1" applyFill="1" applyAlignment="1" applyProtection="1">
      <alignment horizontal="right"/>
    </xf>
    <xf numFmtId="0" fontId="7" fillId="0" borderId="0" xfId="0" applyFont="1" applyAlignment="1" applyProtection="1">
      <alignment horizontal="center"/>
    </xf>
    <xf numFmtId="0" fontId="13" fillId="0" borderId="0" xfId="0" applyFont="1" applyAlignment="1" applyProtection="1">
      <alignment horizontal="right" indent="1"/>
    </xf>
    <xf numFmtId="0" fontId="0" fillId="0" borderId="0" xfId="0" applyFont="1" applyAlignment="1" applyProtection="1">
      <alignment horizontal="right" indent="1"/>
    </xf>
    <xf numFmtId="0" fontId="13" fillId="0" borderId="0" xfId="0" applyFont="1" applyFill="1" applyBorder="1" applyAlignment="1" applyProtection="1">
      <alignment horizontal="right" indent="1"/>
    </xf>
    <xf numFmtId="165" fontId="13" fillId="0" borderId="0" xfId="4" applyNumberFormat="1" applyFont="1" applyProtection="1"/>
    <xf numFmtId="0" fontId="11" fillId="0" borderId="0" xfId="0" applyFont="1" applyAlignment="1" applyProtection="1">
      <alignment horizontal="right" indent="1"/>
    </xf>
    <xf numFmtId="0" fontId="13" fillId="0" borderId="0" xfId="0" applyFont="1" applyProtection="1"/>
    <xf numFmtId="0" fontId="6" fillId="3" borderId="0" xfId="0" applyFont="1" applyFill="1" applyAlignment="1" applyProtection="1">
      <alignment horizontal="center"/>
    </xf>
    <xf numFmtId="0" fontId="6" fillId="0" borderId="0" xfId="0" applyFont="1" applyAlignment="1" applyProtection="1">
      <alignment horizontal="center"/>
    </xf>
    <xf numFmtId="4" fontId="6" fillId="0" borderId="0" xfId="0" applyNumberFormat="1" applyFont="1" applyAlignment="1" applyProtection="1">
      <alignment horizontal="right"/>
    </xf>
    <xf numFmtId="167" fontId="6" fillId="0" borderId="0" xfId="0" applyNumberFormat="1" applyFont="1" applyAlignment="1" applyProtection="1">
      <alignment horizontal="right"/>
    </xf>
    <xf numFmtId="0" fontId="11" fillId="4" borderId="1" xfId="0" applyFont="1" applyFill="1" applyBorder="1" applyAlignment="1" applyProtection="1">
      <alignment horizontal="center"/>
    </xf>
    <xf numFmtId="0" fontId="11" fillId="4" borderId="1" xfId="0" applyFont="1" applyFill="1" applyBorder="1" applyAlignment="1" applyProtection="1">
      <alignment horizontal="right" wrapText="1"/>
    </xf>
    <xf numFmtId="0" fontId="15" fillId="0" borderId="0" xfId="0" applyFont="1" applyProtection="1"/>
    <xf numFmtId="0" fontId="15" fillId="0" borderId="0" xfId="0" applyFont="1" applyAlignment="1" applyProtection="1">
      <alignment horizontal="right" indent="1"/>
    </xf>
    <xf numFmtId="164" fontId="15" fillId="0" borderId="0" xfId="2" applyNumberFormat="1" applyFont="1" applyFill="1" applyBorder="1" applyProtection="1"/>
    <xf numFmtId="10" fontId="15" fillId="0" borderId="0" xfId="4" applyNumberFormat="1" applyFont="1" applyFill="1" applyBorder="1" applyProtection="1"/>
    <xf numFmtId="14" fontId="15" fillId="0" borderId="0" xfId="0" applyNumberFormat="1" applyFont="1" applyFill="1" applyBorder="1" applyAlignment="1" applyProtection="1">
      <alignment horizontal="right"/>
    </xf>
    <xf numFmtId="0" fontId="15" fillId="0" borderId="0" xfId="0" applyFont="1" applyFill="1" applyBorder="1" applyProtection="1"/>
    <xf numFmtId="0" fontId="15" fillId="0" borderId="0" xfId="0" applyFont="1" applyFill="1" applyBorder="1" applyAlignment="1" applyProtection="1">
      <alignment horizontal="right" indent="1"/>
    </xf>
    <xf numFmtId="165" fontId="15" fillId="0" borderId="0" xfId="4" applyNumberFormat="1" applyFont="1" applyProtection="1"/>
    <xf numFmtId="8" fontId="15" fillId="0" borderId="0" xfId="0" applyNumberFormat="1" applyFont="1" applyFill="1" applyProtection="1"/>
    <xf numFmtId="0" fontId="14" fillId="0" borderId="0" xfId="0" applyFont="1" applyAlignment="1" applyProtection="1">
      <alignment horizontal="right"/>
    </xf>
    <xf numFmtId="44" fontId="13" fillId="0" borderId="0" xfId="0" applyNumberFormat="1" applyFont="1" applyFill="1" applyProtection="1"/>
    <xf numFmtId="0" fontId="15" fillId="0" borderId="0" xfId="0" applyNumberFormat="1" applyFont="1" applyFill="1" applyBorder="1" applyAlignment="1" applyProtection="1">
      <alignment horizontal="right"/>
    </xf>
    <xf numFmtId="166" fontId="0" fillId="0" borderId="0" xfId="4" applyNumberFormat="1" applyFont="1" applyProtection="1"/>
    <xf numFmtId="0" fontId="0" fillId="3" borderId="0" xfId="0" applyFont="1" applyFill="1" applyProtection="1"/>
    <xf numFmtId="0" fontId="13" fillId="3" borderId="0" xfId="0" applyFont="1" applyFill="1" applyAlignment="1" applyProtection="1">
      <alignment horizontal="right" indent="1"/>
    </xf>
    <xf numFmtId="0" fontId="13" fillId="4" borderId="1" xfId="0" applyFont="1" applyFill="1" applyBorder="1" applyAlignment="1" applyProtection="1">
      <alignment horizontal="center"/>
    </xf>
    <xf numFmtId="0" fontId="13" fillId="4" borderId="1" xfId="0" applyFont="1" applyFill="1" applyBorder="1" applyAlignment="1" applyProtection="1">
      <alignment horizontal="right" wrapText="1"/>
    </xf>
    <xf numFmtId="0" fontId="16" fillId="4" borderId="2" xfId="0" applyFont="1" applyFill="1" applyBorder="1" applyAlignment="1" applyProtection="1">
      <alignment vertical="center"/>
    </xf>
    <xf numFmtId="0" fontId="17" fillId="4" borderId="2" xfId="0" applyFont="1" applyFill="1" applyBorder="1" applyProtection="1"/>
    <xf numFmtId="0" fontId="10" fillId="4" borderId="2" xfId="0" applyFont="1" applyFill="1" applyBorder="1" applyProtection="1"/>
    <xf numFmtId="0" fontId="9" fillId="4" borderId="2" xfId="0" applyFont="1" applyFill="1" applyBorder="1" applyProtection="1"/>
    <xf numFmtId="10" fontId="13" fillId="0" borderId="3" xfId="4" applyNumberFormat="1" applyFont="1" applyFill="1" applyBorder="1" applyProtection="1">
      <protection locked="0"/>
    </xf>
    <xf numFmtId="0" fontId="13" fillId="0" borderId="3" xfId="0" applyFont="1" applyFill="1" applyBorder="1" applyProtection="1">
      <protection locked="0"/>
    </xf>
    <xf numFmtId="14" fontId="13" fillId="0" borderId="3" xfId="0" applyNumberFormat="1" applyFont="1" applyFill="1" applyBorder="1" applyAlignment="1" applyProtection="1">
      <alignment horizontal="right"/>
      <protection locked="0"/>
    </xf>
    <xf numFmtId="0" fontId="0" fillId="2" borderId="0" xfId="0" applyFont="1" applyFill="1" applyAlignment="1" applyProtection="1">
      <alignment horizontal="center"/>
    </xf>
    <xf numFmtId="0" fontId="13" fillId="4" borderId="4" xfId="0" applyFont="1" applyFill="1" applyBorder="1" applyAlignment="1" applyProtection="1">
      <alignment horizontal="left" vertical="center" indent="1"/>
    </xf>
    <xf numFmtId="0" fontId="12" fillId="4" borderId="4" xfId="0" applyFont="1" applyFill="1" applyBorder="1" applyAlignment="1" applyProtection="1">
      <alignment horizontal="left" vertical="center" indent="1"/>
    </xf>
    <xf numFmtId="0" fontId="12" fillId="4" borderId="4" xfId="0" applyFont="1" applyFill="1" applyBorder="1" applyAlignment="1" applyProtection="1">
      <alignment horizontal="center" wrapText="1"/>
    </xf>
    <xf numFmtId="0" fontId="19" fillId="0" borderId="0" xfId="0" applyFont="1" applyAlignment="1" applyProtection="1">
      <alignment horizontal="right"/>
    </xf>
    <xf numFmtId="0" fontId="2" fillId="0" borderId="0" xfId="3" applyAlignment="1" applyProtection="1">
      <alignment horizontal="left"/>
    </xf>
    <xf numFmtId="43" fontId="13" fillId="0" borderId="5" xfId="1" applyFont="1" applyFill="1" applyBorder="1" applyProtection="1">
      <protection locked="0"/>
    </xf>
    <xf numFmtId="43" fontId="13" fillId="0" borderId="0" xfId="1" applyFont="1" applyFill="1" applyProtection="1"/>
    <xf numFmtId="43" fontId="8" fillId="0" borderId="0" xfId="1" applyFont="1" applyFill="1" applyProtection="1"/>
    <xf numFmtId="0" fontId="6" fillId="0" borderId="0" xfId="0" applyFont="1" applyProtection="1"/>
    <xf numFmtId="14" fontId="22" fillId="3" borderId="3" xfId="0" applyNumberFormat="1" applyFont="1" applyFill="1" applyBorder="1" applyAlignment="1" applyProtection="1">
      <alignment horizontal="right"/>
      <protection locked="0"/>
    </xf>
    <xf numFmtId="0" fontId="21" fillId="0" borderId="0" xfId="0" applyFont="1" applyAlignment="1" applyProtection="1">
      <alignment horizontal="right"/>
      <protection locked="0"/>
    </xf>
    <xf numFmtId="4" fontId="6" fillId="5" borderId="0" xfId="0" applyNumberFormat="1" applyFont="1" applyFill="1" applyAlignment="1" applyProtection="1">
      <alignment horizontal="right"/>
      <protection locked="0"/>
    </xf>
    <xf numFmtId="0" fontId="6" fillId="0" borderId="0" xfId="0" applyFont="1" applyFill="1" applyBorder="1" applyAlignment="1">
      <alignment horizontal="right"/>
    </xf>
    <xf numFmtId="0" fontId="18" fillId="0" borderId="0" xfId="0" applyFont="1"/>
    <xf numFmtId="0" fontId="23" fillId="0" borderId="0" xfId="0" applyFont="1" applyProtection="1"/>
    <xf numFmtId="0" fontId="18" fillId="0" borderId="0" xfId="0" applyFont="1" applyAlignment="1" applyProtection="1"/>
    <xf numFmtId="0" fontId="23" fillId="0" borderId="0" xfId="0" applyFont="1" applyAlignment="1" applyProtection="1">
      <alignment horizontal="right"/>
    </xf>
    <xf numFmtId="0" fontId="0" fillId="0" borderId="0" xfId="0" applyNumberFormat="1" applyFont="1" applyProtection="1"/>
    <xf numFmtId="4" fontId="6" fillId="0" borderId="6" xfId="0" applyNumberFormat="1" applyFont="1" applyFill="1" applyBorder="1" applyAlignment="1" applyProtection="1">
      <alignment horizontal="right"/>
      <protection locked="0"/>
    </xf>
    <xf numFmtId="4" fontId="6" fillId="5" borderId="6" xfId="0" applyNumberFormat="1" applyFont="1" applyFill="1" applyBorder="1" applyAlignment="1" applyProtection="1">
      <alignment horizontal="right"/>
      <protection locked="0"/>
    </xf>
    <xf numFmtId="4" fontId="6" fillId="0" borderId="7" xfId="0" applyNumberFormat="1" applyFont="1" applyBorder="1" applyAlignment="1" applyProtection="1">
      <alignment horizontal="right"/>
      <protection locked="0"/>
    </xf>
    <xf numFmtId="4" fontId="6" fillId="0" borderId="8" xfId="0" applyNumberFormat="1" applyFont="1" applyBorder="1" applyAlignment="1" applyProtection="1">
      <alignment horizontal="right"/>
      <protection locked="0"/>
    </xf>
    <xf numFmtId="4" fontId="6" fillId="0" borderId="9" xfId="0" applyNumberFormat="1" applyFont="1" applyBorder="1" applyAlignment="1" applyProtection="1">
      <alignment horizontal="right"/>
      <protection locked="0"/>
    </xf>
  </cellXfs>
  <cellStyles count="4">
    <cellStyle name="Comma" xfId="1" builtinId="3"/>
    <cellStyle name="Currency" xfId="2" builtinId="4"/>
    <cellStyle name="Hyperlink" xfId="4"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83C3"/>
      <rgbColor rgb="00007F74"/>
      <rgbColor rgb="00EAEAEA"/>
      <rgbColor rgb="005F5F5F"/>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4A75B5"/>
      <rgbColor rgb="00C1F1ED"/>
      <rgbColor rgb="00D6F4D9"/>
      <rgbColor rgb="00FFFFCC"/>
      <rgbColor rgb="00C9DAFB"/>
      <rgbColor rgb="00FAC8D7"/>
      <rgbColor rgb="00F3E4F2"/>
      <rgbColor rgb="00F3F3F3"/>
      <rgbColor rgb="001849B5"/>
      <rgbColor rgb="0036ACA2"/>
      <rgbColor rgb="00F0BA00"/>
      <rgbColor rgb="00E1E1E1"/>
      <rgbColor rgb="00C9C9C9"/>
      <rgbColor rgb="00878787"/>
      <rgbColor rgb="00873B80"/>
      <rgbColor rgb="00B2B2B2"/>
      <rgbColor rgb="00003366"/>
      <rgbColor rgb="00109618"/>
      <rgbColor rgb="00085108"/>
      <rgbColor rgb="00635100"/>
      <rgbColor rgb="00595959"/>
      <rgbColor rgb="00E1BCDE"/>
      <rgbColor rgb="00592754"/>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vertex42.com/"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vertex42.com/" TargetMode="External"/></Relationships>
</file>

<file path=xl/drawings/drawing1.xml><?xml version="1.0" encoding="utf-8"?>
<xdr:wsDr xmlns:xdr="http://schemas.openxmlformats.org/drawingml/2006/spreadsheetDrawing" xmlns:a="http://schemas.openxmlformats.org/drawingml/2006/main">
  <xdr:twoCellAnchor>
    <xdr:from>
      <xdr:col>6</xdr:col>
      <xdr:colOff>638175</xdr:colOff>
      <xdr:row>0</xdr:row>
      <xdr:rowOff>19050</xdr:rowOff>
    </xdr:from>
    <xdr:to>
      <xdr:col>7</xdr:col>
      <xdr:colOff>1038225</xdr:colOff>
      <xdr:row>0</xdr:row>
      <xdr:rowOff>285750</xdr:rowOff>
    </xdr:to>
    <xdr:pic>
      <xdr:nvPicPr>
        <xdr:cNvPr id="3550" name="Picture 1502" descr="vertex42_logo_40px">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4667250" y="19050"/>
          <a:ext cx="1190625" cy="266700"/>
        </a:xfrm>
        <a:prstGeom prst="rect">
          <a:avLst/>
        </a:prstGeom>
        <a:noFill/>
        <a:ln w="9525">
          <a:solidFill>
            <a:srgbClr val="EAEAEA"/>
          </a:solid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676275</xdr:colOff>
      <xdr:row>0</xdr:row>
      <xdr:rowOff>9525</xdr:rowOff>
    </xdr:from>
    <xdr:to>
      <xdr:col>6</xdr:col>
      <xdr:colOff>1019175</xdr:colOff>
      <xdr:row>0</xdr:row>
      <xdr:rowOff>276225</xdr:rowOff>
    </xdr:to>
    <xdr:pic>
      <xdr:nvPicPr>
        <xdr:cNvPr id="5642" name="Picture 522" descr="vertex42_logo_40px">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4524375" y="9525"/>
          <a:ext cx="1190625" cy="266700"/>
        </a:xfrm>
        <a:prstGeom prst="rect">
          <a:avLst/>
        </a:prstGeom>
        <a:noFill/>
        <a:ln w="9525">
          <a:solidFill>
            <a:srgbClr val="EAEAEA"/>
          </a:solid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vertex42.com/ExcelTemplates/loan-amortization-schedule.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vertex42.com/ExcelTemplates/loan-amortization-schedule.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sheetPr codeName="Sheet1"/>
  <dimension ref="A1:IV798"/>
  <sheetViews>
    <sheetView showGridLines="0" tabSelected="1" workbookViewId="0">
      <selection activeCell="D10" sqref="D10"/>
    </sheetView>
  </sheetViews>
  <sheetFormatPr defaultRowHeight="12.75"/>
  <cols>
    <col min="1" max="1" width="5.7109375" style="2" bestFit="1" customWidth="1"/>
    <col min="2" max="2" width="11.7109375" style="2" bestFit="1" customWidth="1"/>
    <col min="3" max="3" width="12.140625" style="2" bestFit="1" customWidth="1"/>
    <col min="4" max="4" width="16.42578125" style="2" bestFit="1" customWidth="1"/>
    <col min="5" max="5" width="3.7109375" style="2" bestFit="1" customWidth="1"/>
    <col min="6" max="6" width="10.7109375" style="2" bestFit="1" customWidth="1"/>
    <col min="7" max="7" width="11.85546875" style="2" bestFit="1" customWidth="1"/>
    <col min="8" max="8" width="15.7109375" style="2" bestFit="1" customWidth="1"/>
    <col min="9" max="9" width="2.42578125" style="2" bestFit="1" customWidth="1"/>
    <col min="10" max="10" width="12.140625" style="2" bestFit="1" customWidth="1"/>
    <col min="11" max="11" width="10.85546875" style="2" bestFit="1" customWidth="1"/>
    <col min="12" max="13" width="11.85546875" style="2" bestFit="1" customWidth="1"/>
    <col min="14" max="256" width="9.140625" style="2" bestFit="1" customWidth="1"/>
  </cols>
  <sheetData>
    <row r="1" spans="1:10" ht="24" customHeight="1">
      <c r="A1" s="38" t="s">
        <v>0</v>
      </c>
      <c r="B1" s="39"/>
      <c r="C1" s="39"/>
      <c r="D1" s="39"/>
      <c r="E1" s="39"/>
      <c r="F1" s="39"/>
      <c r="G1" s="40"/>
      <c r="H1" s="40"/>
    </row>
    <row r="2" spans="1:10">
      <c r="A2" s="50" t="s">
        <v>1</v>
      </c>
      <c r="H2" s="58" t="s">
        <v>2</v>
      </c>
    </row>
    <row r="4" spans="1:10" ht="14.25">
      <c r="A4" s="46" t="s">
        <v>3</v>
      </c>
      <c r="B4" s="47"/>
      <c r="C4" s="47"/>
      <c r="D4" s="47"/>
      <c r="E4" s="60" t="s">
        <v>4</v>
      </c>
      <c r="F4" s="46" t="s">
        <v>5</v>
      </c>
      <c r="G4" s="48"/>
      <c r="H4" s="48"/>
    </row>
    <row r="5" spans="1:10" ht="15" customHeight="1">
      <c r="A5" s="34"/>
      <c r="B5" s="34"/>
      <c r="C5" s="35" t="s">
        <v>6</v>
      </c>
      <c r="D5" s="51">
        <v>100</v>
      </c>
      <c r="G5" s="11" t="s">
        <v>7</v>
      </c>
      <c r="H5" s="12">
        <f>((1+D6/compound_period)^(compound_period/periods_per_year))-1</f>
        <v>8.3333333333333037E-3</v>
      </c>
    </row>
    <row r="6" spans="1:10" ht="15" customHeight="1">
      <c r="A6" s="34"/>
      <c r="B6" s="34"/>
      <c r="C6" s="35" t="s">
        <v>8</v>
      </c>
      <c r="D6" s="42">
        <v>0.1</v>
      </c>
      <c r="G6" s="11" t="s">
        <v>9</v>
      </c>
      <c r="H6" s="9">
        <f>MAX(A16:A797)</f>
        <v>12</v>
      </c>
    </row>
    <row r="7" spans="1:10" ht="15" customHeight="1">
      <c r="A7" s="34"/>
      <c r="B7" s="34"/>
      <c r="C7" s="35" t="s">
        <v>10</v>
      </c>
      <c r="D7" s="43">
        <v>1</v>
      </c>
      <c r="G7" s="9" t="s">
        <v>11</v>
      </c>
      <c r="H7" s="52">
        <f>SUM(F18:F797)+SUM(G18:G797)</f>
        <v>105.49999999999999</v>
      </c>
    </row>
    <row r="8" spans="1:10" ht="15" customHeight="1">
      <c r="A8" s="34"/>
      <c r="B8" s="34"/>
      <c r="C8" s="35" t="s">
        <v>12</v>
      </c>
      <c r="D8" s="44">
        <v>39814</v>
      </c>
      <c r="G8" s="9" t="s">
        <v>13</v>
      </c>
      <c r="H8" s="52">
        <f>SUM(F17:F797)</f>
        <v>5.5</v>
      </c>
    </row>
    <row r="9" spans="1:10" ht="15" customHeight="1">
      <c r="A9" s="34"/>
      <c r="B9" s="34"/>
      <c r="C9" s="35" t="s">
        <v>14</v>
      </c>
      <c r="D9" s="44" t="s">
        <v>33</v>
      </c>
      <c r="G9" s="9" t="s">
        <v>15</v>
      </c>
      <c r="H9" s="52">
        <f>(nper*(-PMT(rate,nper,loan_amount,,pmtType))-loan_amount)-H8</f>
        <v>-9.3532398848594767E-4</v>
      </c>
      <c r="J9" s="33"/>
    </row>
    <row r="10" spans="1:10" ht="15" customHeight="1">
      <c r="A10" s="34"/>
      <c r="B10" s="34"/>
      <c r="C10" s="35" t="s">
        <v>16</v>
      </c>
      <c r="D10" s="55" t="s">
        <v>33</v>
      </c>
      <c r="H10" s="30" t="str">
        <f ca="1">IF(AND(NOT(H797=""),H797&gt;0.004),"ERROR: Limit is "&amp;OFFSET(A798,-1,0,1,1)&amp;" payments",".")</f>
        <v>.</v>
      </c>
    </row>
    <row r="11" spans="1:10" ht="15" customHeight="1">
      <c r="A11" s="34"/>
      <c r="B11" s="34"/>
      <c r="C11" s="35" t="s">
        <v>17</v>
      </c>
      <c r="D11" s="55" t="s">
        <v>18</v>
      </c>
      <c r="H11" s="49" t="str">
        <f>IF(compound_period&gt;periods_per_year,"Warning: negative amortization",".")</f>
        <v>.</v>
      </c>
    </row>
    <row r="12" spans="1:10" ht="15" customHeight="1">
      <c r="C12" s="10"/>
    </row>
    <row r="13" spans="1:10" ht="15.75">
      <c r="C13" s="13" t="str">
        <f>D9&amp;" Payment"</f>
        <v>Monthly Payment</v>
      </c>
      <c r="D13" s="53">
        <f>IF(roundOpt,ROUND(-PMT(rate,nper,loan_amount,,pmtType),2),-PMT(rate,nper,loan_amount,,pmtType))</f>
        <v>8.7899999999999991</v>
      </c>
      <c r="E13" s="54"/>
      <c r="H13" s="4"/>
    </row>
    <row r="14" spans="1:10">
      <c r="H14" s="62" t="s">
        <v>4</v>
      </c>
    </row>
    <row r="15" spans="1:10" ht="15">
      <c r="A15" s="61" t="s">
        <v>19</v>
      </c>
      <c r="B15" s="61"/>
      <c r="C15" s="61"/>
      <c r="D15" s="61"/>
      <c r="E15" s="61"/>
      <c r="F15" s="61"/>
      <c r="G15" s="61"/>
      <c r="H15" s="56" t="b">
        <v>1</v>
      </c>
      <c r="J15" s="5"/>
    </row>
    <row r="16" spans="1:10" ht="28.5">
      <c r="A16" s="36" t="s">
        <v>20</v>
      </c>
      <c r="B16" s="37" t="s">
        <v>21</v>
      </c>
      <c r="C16" s="37" t="s">
        <v>22</v>
      </c>
      <c r="D16" s="37" t="s">
        <v>23</v>
      </c>
      <c r="E16" s="37"/>
      <c r="F16" s="37" t="s">
        <v>24</v>
      </c>
      <c r="G16" s="37" t="s">
        <v>25</v>
      </c>
      <c r="H16" s="37" t="s">
        <v>26</v>
      </c>
    </row>
    <row r="17" spans="1:11">
      <c r="A17" s="15"/>
      <c r="B17" s="7"/>
      <c r="C17" s="15"/>
      <c r="D17" s="15"/>
      <c r="E17" s="15"/>
      <c r="F17" s="15"/>
      <c r="G17" s="15"/>
      <c r="H17" s="64">
        <f>loan_amount</f>
        <v>100</v>
      </c>
      <c r="J17" s="6"/>
    </row>
    <row r="18" spans="1:11">
      <c r="A18" s="16">
        <f t="shared" ref="A18:A81" si="0">IF(H17="","",IF(roundOpt,IF(OR(A17&gt;=nper,ROUND(H17,2)&lt;=0),"",A17+1),IF(OR(A17&gt;=nper,H17&lt;=0),"",A17+1)))</f>
        <v>1</v>
      </c>
      <c r="B18" s="18">
        <f>IF(A18="","",IF(OR(periods_per_year=26,periods_per_year=52),IF(periods_per_year=26,IF(A18=1,fpdate,B17+14),IF(periods_per_year=52,IF(A18=1,fpdate,B17+7),"n/a")),IF(periods_per_year=24,DATE(YEAR(fpdate),MONTH(fpdate)+(A18-1)/2+IF(AND(DAY(fpdate)&gt;=15,MOD(A18,2)=0),1,0),IF(MOD(A18,2)=0,IF(DAY(fpdate)&gt;=15,DAY(fpdate)-14,DAY(fpdate)+14),DAY(fpdate))),IF(DAY(DATE(YEAR(fpdate),MONTH(fpdate)+(A18-1)*months_per_period,DAY(fpdate)))&lt;&gt;DAY(fpdate),DATE(YEAR(fpdate),MONTH(fpdate)+(A18-1)*months_per_period+1,0),DATE(YEAR(fpdate),MONTH(fpdate)+(A18-1)*months_per_period,DAY(fpdate))))))</f>
        <v>39814</v>
      </c>
      <c r="C18" s="17">
        <f t="shared" ref="C18:C81" si="1">IF(A18="","",IF(roundOpt,IF(OR(A18=nper,payment&gt;ROUND((1+rate)*H17,2)),ROUND((1+rate)*H17,2),payment),IF(OR(A18=nper,payment&gt;(1+rate)*H17),(1+rate)*H17,payment)))</f>
        <v>8.7899999999999991</v>
      </c>
      <c r="D18" s="66">
        <v>0</v>
      </c>
      <c r="E18" s="17"/>
      <c r="F18" s="17">
        <f>IF(A18="","",IF(AND(A18=1,pmtType=1),0,IF(roundOpt,ROUND(rate*H17,2),rate*H17)))</f>
        <v>0.83</v>
      </c>
      <c r="G18" s="17">
        <f t="shared" ref="G18:G81" si="2">IF(A18="","",C18-F18+D18)</f>
        <v>7.9599999999999991</v>
      </c>
      <c r="H18" s="17">
        <f t="shared" ref="H18:H81" si="3">IF(A18="","",H17-G18)</f>
        <v>92.04</v>
      </c>
      <c r="K18" s="2" t="str">
        <f>"new[] {" &amp; A18 &amp; "m, " &amp; (G18-D18) &amp; "m, " &amp; F18 &amp; "m, " &amp; D18 &amp; "m, " &amp; H18 &amp; "m},"</f>
        <v>new[] {1m, 7.96m, 0.83m, 0m, 92.04m},</v>
      </c>
    </row>
    <row r="19" spans="1:11">
      <c r="A19" s="16">
        <f t="shared" si="0"/>
        <v>2</v>
      </c>
      <c r="B19" s="18">
        <f>IF(A19="","",IF(OR(periods_per_year=26,periods_per_year=52),IF(periods_per_year=26,IF(A19=1,fpdate,B18+14),IF(periods_per_year=52,IF(A19=1,fpdate,B18+7),"n/a")),IF(periods_per_year=24,DATE(YEAR(fpdate),MONTH(fpdate)+(A19-1)/2+IF(AND(DAY(fpdate)&gt;=15,MOD(A19,2)=0),1,0),IF(MOD(A19,2)=0,IF(DAY(fpdate)&gt;=15,DAY(fpdate)-14,DAY(fpdate)+14),DAY(fpdate))),IF(DAY(DATE(YEAR(fpdate),MONTH(fpdate)+(A19-1)*months_per_period,DAY(fpdate)))&lt;&gt;DAY(fpdate),DATE(YEAR(fpdate),MONTH(fpdate)+(A19-1)*months_per_period+1,0),DATE(YEAR(fpdate),MONTH(fpdate)+(A19-1)*months_per_period,DAY(fpdate))))))</f>
        <v>39845</v>
      </c>
      <c r="C19" s="17">
        <f t="shared" si="1"/>
        <v>8.7899999999999991</v>
      </c>
      <c r="D19" s="66">
        <v>0</v>
      </c>
      <c r="E19" s="17"/>
      <c r="F19" s="17">
        <f>IF(A19="","",IF(AND(A19=1,pmtType=1),0,IF(roundOpt,ROUND(rate*H18,2),rate*H18)))</f>
        <v>0.77</v>
      </c>
      <c r="G19" s="17">
        <f t="shared" si="2"/>
        <v>8.02</v>
      </c>
      <c r="H19" s="17">
        <f t="shared" si="3"/>
        <v>84.02000000000001</v>
      </c>
      <c r="K19" s="2" t="str">
        <f t="shared" ref="K19:K29" si="4">"new[] {" &amp; A19 &amp; "m, " &amp; (G19-D19) &amp; "m, " &amp; F19 &amp; "m, " &amp; D19 &amp; "m, " &amp; H19 &amp; "m},"</f>
        <v>new[] {2m, 8.02m, 0.77m, 0m, 84.02m},</v>
      </c>
    </row>
    <row r="20" spans="1:11">
      <c r="A20" s="16">
        <f t="shared" si="0"/>
        <v>3</v>
      </c>
      <c r="B20" s="18">
        <f>IF(A20="","",IF(OR(periods_per_year=26,periods_per_year=52),IF(periods_per_year=26,IF(A20=1,fpdate,B19+14),IF(periods_per_year=52,IF(A20=1,fpdate,B19+7),"n/a")),IF(periods_per_year=24,DATE(YEAR(fpdate),MONTH(fpdate)+(A20-1)/2+IF(AND(DAY(fpdate)&gt;=15,MOD(A20,2)=0),1,0),IF(MOD(A20,2)=0,IF(DAY(fpdate)&gt;=15,DAY(fpdate)-14,DAY(fpdate)+14),DAY(fpdate))),IF(DAY(DATE(YEAR(fpdate),MONTH(fpdate)+(A20-1)*months_per_period,DAY(fpdate)))&lt;&gt;DAY(fpdate),DATE(YEAR(fpdate),MONTH(fpdate)+(A20-1)*months_per_period+1,0),DATE(YEAR(fpdate),MONTH(fpdate)+(A20-1)*months_per_period,DAY(fpdate))))))</f>
        <v>39873</v>
      </c>
      <c r="C20" s="17">
        <f t="shared" si="1"/>
        <v>8.7899999999999991</v>
      </c>
      <c r="D20" s="66">
        <v>0</v>
      </c>
      <c r="E20" s="17"/>
      <c r="F20" s="17">
        <f>IF(A20="","",IF(AND(A20=1,pmtType=1),0,IF(roundOpt,ROUND(rate*H19,2),rate*H19)))</f>
        <v>0.7</v>
      </c>
      <c r="G20" s="17">
        <f t="shared" si="2"/>
        <v>8.09</v>
      </c>
      <c r="H20" s="17">
        <f t="shared" si="3"/>
        <v>75.930000000000007</v>
      </c>
      <c r="K20" s="2" t="str">
        <f t="shared" si="4"/>
        <v>new[] {3m, 8.09m, 0.7m, 0m, 75.93m},</v>
      </c>
    </row>
    <row r="21" spans="1:11">
      <c r="A21" s="16">
        <f t="shared" si="0"/>
        <v>4</v>
      </c>
      <c r="B21" s="18">
        <f>IF(A21="","",IF(OR(periods_per_year=26,periods_per_year=52),IF(periods_per_year=26,IF(A21=1,fpdate,B20+14),IF(periods_per_year=52,IF(A21=1,fpdate,B20+7),"n/a")),IF(periods_per_year=24,DATE(YEAR(fpdate),MONTH(fpdate)+(A21-1)/2+IF(AND(DAY(fpdate)&gt;=15,MOD(A21,2)=0),1,0),IF(MOD(A21,2)=0,IF(DAY(fpdate)&gt;=15,DAY(fpdate)-14,DAY(fpdate)+14),DAY(fpdate))),IF(DAY(DATE(YEAR(fpdate),MONTH(fpdate)+(A21-1)*months_per_period,DAY(fpdate)))&lt;&gt;DAY(fpdate),DATE(YEAR(fpdate),MONTH(fpdate)+(A21-1)*months_per_period+1,0),DATE(YEAR(fpdate),MONTH(fpdate)+(A21-1)*months_per_period,DAY(fpdate))))))</f>
        <v>39904</v>
      </c>
      <c r="C21" s="17">
        <f t="shared" si="1"/>
        <v>8.7899999999999991</v>
      </c>
      <c r="D21" s="66">
        <v>0</v>
      </c>
      <c r="E21" s="17"/>
      <c r="F21" s="17">
        <f>IF(A21="","",IF(AND(A21=1,pmtType=1),0,IF(roundOpt,ROUND(rate*H20,2),rate*H20)))</f>
        <v>0.63</v>
      </c>
      <c r="G21" s="17">
        <f t="shared" si="2"/>
        <v>8.1599999999999984</v>
      </c>
      <c r="H21" s="17">
        <f t="shared" si="3"/>
        <v>67.77000000000001</v>
      </c>
      <c r="K21" s="2" t="str">
        <f t="shared" si="4"/>
        <v>new[] {4m, 8.16m, 0.63m, 0m, 67.77m},</v>
      </c>
    </row>
    <row r="22" spans="1:11">
      <c r="A22" s="16">
        <f t="shared" si="0"/>
        <v>5</v>
      </c>
      <c r="B22" s="18">
        <f>IF(A22="","",IF(OR(periods_per_year=26,periods_per_year=52),IF(periods_per_year=26,IF(A22=1,fpdate,B21+14),IF(periods_per_year=52,IF(A22=1,fpdate,B21+7),"n/a")),IF(periods_per_year=24,DATE(YEAR(fpdate),MONTH(fpdate)+(A22-1)/2+IF(AND(DAY(fpdate)&gt;=15,MOD(A22,2)=0),1,0),IF(MOD(A22,2)=0,IF(DAY(fpdate)&gt;=15,DAY(fpdate)-14,DAY(fpdate)+14),DAY(fpdate))),IF(DAY(DATE(YEAR(fpdate),MONTH(fpdate)+(A22-1)*months_per_period,DAY(fpdate)))&lt;&gt;DAY(fpdate),DATE(YEAR(fpdate),MONTH(fpdate)+(A22-1)*months_per_period+1,0),DATE(YEAR(fpdate),MONTH(fpdate)+(A22-1)*months_per_period,DAY(fpdate))))))</f>
        <v>39934</v>
      </c>
      <c r="C22" s="17">
        <f t="shared" si="1"/>
        <v>8.7899999999999991</v>
      </c>
      <c r="D22" s="66">
        <v>0</v>
      </c>
      <c r="E22" s="17"/>
      <c r="F22" s="17">
        <f>IF(A22="","",IF(AND(A22=1,pmtType=1),0,IF(roundOpt,ROUND(rate*H21,2),rate*H21)))</f>
        <v>0.56000000000000005</v>
      </c>
      <c r="G22" s="17">
        <f t="shared" si="2"/>
        <v>8.2299999999999986</v>
      </c>
      <c r="H22" s="17">
        <f t="shared" si="3"/>
        <v>59.540000000000013</v>
      </c>
      <c r="K22" s="2" t="str">
        <f t="shared" si="4"/>
        <v>new[] {5m, 8.23m, 0.56m, 0m, 59.54m},</v>
      </c>
    </row>
    <row r="23" spans="1:11">
      <c r="A23" s="16">
        <f t="shared" si="0"/>
        <v>6</v>
      </c>
      <c r="B23" s="18">
        <f>IF(A23="","",IF(OR(periods_per_year=26,periods_per_year=52),IF(periods_per_year=26,IF(A23=1,fpdate,B22+14),IF(periods_per_year=52,IF(A23=1,fpdate,B22+7),"n/a")),IF(periods_per_year=24,DATE(YEAR(fpdate),MONTH(fpdate)+(A23-1)/2+IF(AND(DAY(fpdate)&gt;=15,MOD(A23,2)=0),1,0),IF(MOD(A23,2)=0,IF(DAY(fpdate)&gt;=15,DAY(fpdate)-14,DAY(fpdate)+14),DAY(fpdate))),IF(DAY(DATE(YEAR(fpdate),MONTH(fpdate)+(A23-1)*months_per_period,DAY(fpdate)))&lt;&gt;DAY(fpdate),DATE(YEAR(fpdate),MONTH(fpdate)+(A23-1)*months_per_period+1,0),DATE(YEAR(fpdate),MONTH(fpdate)+(A23-1)*months_per_period,DAY(fpdate))))))</f>
        <v>39965</v>
      </c>
      <c r="C23" s="17">
        <f t="shared" si="1"/>
        <v>8.7899999999999991</v>
      </c>
      <c r="D23" s="66">
        <v>0</v>
      </c>
      <c r="E23" s="17"/>
      <c r="F23" s="17">
        <f>IF(A23="","",IF(AND(A23=1,pmtType=1),0,IF(roundOpt,ROUND(rate*H22,2),rate*H22)))</f>
        <v>0.5</v>
      </c>
      <c r="G23" s="17">
        <f t="shared" si="2"/>
        <v>8.2899999999999991</v>
      </c>
      <c r="H23" s="17">
        <f t="shared" si="3"/>
        <v>51.250000000000014</v>
      </c>
      <c r="J23" s="4"/>
      <c r="K23" s="2" t="str">
        <f t="shared" si="4"/>
        <v>new[] {6m, 8.29m, 0.5m, 0m, 51.25m},</v>
      </c>
    </row>
    <row r="24" spans="1:11">
      <c r="A24" s="16">
        <f t="shared" si="0"/>
        <v>7</v>
      </c>
      <c r="B24" s="18">
        <f>IF(A24="","",IF(OR(periods_per_year=26,periods_per_year=52),IF(periods_per_year=26,IF(A24=1,fpdate,B23+14),IF(periods_per_year=52,IF(A24=1,fpdate,B23+7),"n/a")),IF(periods_per_year=24,DATE(YEAR(fpdate),MONTH(fpdate)+(A24-1)/2+IF(AND(DAY(fpdate)&gt;=15,MOD(A24,2)=0),1,0),IF(MOD(A24,2)=0,IF(DAY(fpdate)&gt;=15,DAY(fpdate)-14,DAY(fpdate)+14),DAY(fpdate))),IF(DAY(DATE(YEAR(fpdate),MONTH(fpdate)+(A24-1)*months_per_period,DAY(fpdate)))&lt;&gt;DAY(fpdate),DATE(YEAR(fpdate),MONTH(fpdate)+(A24-1)*months_per_period+1,0),DATE(YEAR(fpdate),MONTH(fpdate)+(A24-1)*months_per_period,DAY(fpdate))))))</f>
        <v>39995</v>
      </c>
      <c r="C24" s="17">
        <f t="shared" si="1"/>
        <v>8.7899999999999991</v>
      </c>
      <c r="D24" s="66">
        <v>0</v>
      </c>
      <c r="E24" s="17"/>
      <c r="F24" s="17">
        <f>IF(A24="","",IF(AND(A24=1,pmtType=1),0,IF(roundOpt,ROUND(rate*H23,2),rate*H23)))</f>
        <v>0.43</v>
      </c>
      <c r="G24" s="17">
        <f t="shared" si="2"/>
        <v>8.36</v>
      </c>
      <c r="H24" s="17">
        <f t="shared" si="3"/>
        <v>42.890000000000015</v>
      </c>
      <c r="J24" s="4"/>
      <c r="K24" s="2" t="str">
        <f t="shared" si="4"/>
        <v>new[] {7m, 8.36m, 0.43m, 0m, 42.89m},</v>
      </c>
    </row>
    <row r="25" spans="1:11">
      <c r="A25" s="16">
        <f t="shared" si="0"/>
        <v>8</v>
      </c>
      <c r="B25" s="18">
        <f>IF(A25="","",IF(OR(periods_per_year=26,periods_per_year=52),IF(periods_per_year=26,IF(A25=1,fpdate,B24+14),IF(periods_per_year=52,IF(A25=1,fpdate,B24+7),"n/a")),IF(periods_per_year=24,DATE(YEAR(fpdate),MONTH(fpdate)+(A25-1)/2+IF(AND(DAY(fpdate)&gt;=15,MOD(A25,2)=0),1,0),IF(MOD(A25,2)=0,IF(DAY(fpdate)&gt;=15,DAY(fpdate)-14,DAY(fpdate)+14),DAY(fpdate))),IF(DAY(DATE(YEAR(fpdate),MONTH(fpdate)+(A25-1)*months_per_period,DAY(fpdate)))&lt;&gt;DAY(fpdate),DATE(YEAR(fpdate),MONTH(fpdate)+(A25-1)*months_per_period+1,0),DATE(YEAR(fpdate),MONTH(fpdate)+(A25-1)*months_per_period,DAY(fpdate))))))</f>
        <v>40026</v>
      </c>
      <c r="C25" s="17">
        <f t="shared" si="1"/>
        <v>8.7899999999999991</v>
      </c>
      <c r="D25" s="66">
        <v>0</v>
      </c>
      <c r="E25" s="17"/>
      <c r="F25" s="17">
        <f>IF(A25="","",IF(AND(A25=1,pmtType=1),0,IF(roundOpt,ROUND(rate*H24,2),rate*H24)))</f>
        <v>0.36</v>
      </c>
      <c r="G25" s="17">
        <f t="shared" si="2"/>
        <v>8.43</v>
      </c>
      <c r="H25" s="17">
        <f t="shared" si="3"/>
        <v>34.460000000000015</v>
      </c>
      <c r="J25" s="4"/>
      <c r="K25" s="2" t="str">
        <f t="shared" si="4"/>
        <v>new[] {8m, 8.43m, 0.36m, 0m, 34.46m},</v>
      </c>
    </row>
    <row r="26" spans="1:11">
      <c r="A26" s="16">
        <f t="shared" si="0"/>
        <v>9</v>
      </c>
      <c r="B26" s="18">
        <f>IF(A26="","",IF(OR(periods_per_year=26,periods_per_year=52),IF(periods_per_year=26,IF(A26=1,fpdate,B25+14),IF(periods_per_year=52,IF(A26=1,fpdate,B25+7),"n/a")),IF(periods_per_year=24,DATE(YEAR(fpdate),MONTH(fpdate)+(A26-1)/2+IF(AND(DAY(fpdate)&gt;=15,MOD(A26,2)=0),1,0),IF(MOD(A26,2)=0,IF(DAY(fpdate)&gt;=15,DAY(fpdate)-14,DAY(fpdate)+14),DAY(fpdate))),IF(DAY(DATE(YEAR(fpdate),MONTH(fpdate)+(A26-1)*months_per_period,DAY(fpdate)))&lt;&gt;DAY(fpdate),DATE(YEAR(fpdate),MONTH(fpdate)+(A26-1)*months_per_period+1,0),DATE(YEAR(fpdate),MONTH(fpdate)+(A26-1)*months_per_period,DAY(fpdate))))))</f>
        <v>40057</v>
      </c>
      <c r="C26" s="17">
        <f t="shared" si="1"/>
        <v>8.7899999999999991</v>
      </c>
      <c r="D26" s="66">
        <v>0</v>
      </c>
      <c r="E26" s="17"/>
      <c r="F26" s="17">
        <f>IF(A26="","",IF(AND(A26=1,pmtType=1),0,IF(roundOpt,ROUND(rate*H25,2),rate*H25)))</f>
        <v>0.28999999999999998</v>
      </c>
      <c r="G26" s="17">
        <f t="shared" si="2"/>
        <v>8.5</v>
      </c>
      <c r="H26" s="17">
        <f t="shared" si="3"/>
        <v>25.960000000000015</v>
      </c>
      <c r="K26" s="2" t="str">
        <f t="shared" si="4"/>
        <v>new[] {9m, 8.5m, 0.29m, 0m, 25.96m},</v>
      </c>
    </row>
    <row r="27" spans="1:11">
      <c r="A27" s="16">
        <f t="shared" si="0"/>
        <v>10</v>
      </c>
      <c r="B27" s="18">
        <f>IF(A27="","",IF(OR(periods_per_year=26,periods_per_year=52),IF(periods_per_year=26,IF(A27=1,fpdate,B26+14),IF(periods_per_year=52,IF(A27=1,fpdate,B26+7),"n/a")),IF(periods_per_year=24,DATE(YEAR(fpdate),MONTH(fpdate)+(A27-1)/2+IF(AND(DAY(fpdate)&gt;=15,MOD(A27,2)=0),1,0),IF(MOD(A27,2)=0,IF(DAY(fpdate)&gt;=15,DAY(fpdate)-14,DAY(fpdate)+14),DAY(fpdate))),IF(DAY(DATE(YEAR(fpdate),MONTH(fpdate)+(A27-1)*months_per_period,DAY(fpdate)))&lt;&gt;DAY(fpdate),DATE(YEAR(fpdate),MONTH(fpdate)+(A27-1)*months_per_period+1,0),DATE(YEAR(fpdate),MONTH(fpdate)+(A27-1)*months_per_period,DAY(fpdate))))))</f>
        <v>40087</v>
      </c>
      <c r="C27" s="17">
        <f t="shared" si="1"/>
        <v>8.7899999999999991</v>
      </c>
      <c r="D27" s="66">
        <v>0</v>
      </c>
      <c r="E27" s="17"/>
      <c r="F27" s="17">
        <f>IF(A27="","",IF(AND(A27=1,pmtType=1),0,IF(roundOpt,ROUND(rate*H26,2),rate*H26)))</f>
        <v>0.22</v>
      </c>
      <c r="G27" s="17">
        <f t="shared" si="2"/>
        <v>8.5699999999999985</v>
      </c>
      <c r="H27" s="17">
        <f t="shared" si="3"/>
        <v>17.390000000000015</v>
      </c>
      <c r="K27" s="2" t="str">
        <f t="shared" si="4"/>
        <v>new[] {10m, 8.57m, 0.22m, 0m, 17.39m},</v>
      </c>
    </row>
    <row r="28" spans="1:11">
      <c r="A28" s="16">
        <f t="shared" si="0"/>
        <v>11</v>
      </c>
      <c r="B28" s="18">
        <f>IF(A28="","",IF(OR(periods_per_year=26,periods_per_year=52),IF(periods_per_year=26,IF(A28=1,fpdate,B27+14),IF(periods_per_year=52,IF(A28=1,fpdate,B27+7),"n/a")),IF(periods_per_year=24,DATE(YEAR(fpdate),MONTH(fpdate)+(A28-1)/2+IF(AND(DAY(fpdate)&gt;=15,MOD(A28,2)=0),1,0),IF(MOD(A28,2)=0,IF(DAY(fpdate)&gt;=15,DAY(fpdate)-14,DAY(fpdate)+14),DAY(fpdate))),IF(DAY(DATE(YEAR(fpdate),MONTH(fpdate)+(A28-1)*months_per_period,DAY(fpdate)))&lt;&gt;DAY(fpdate),DATE(YEAR(fpdate),MONTH(fpdate)+(A28-1)*months_per_period+1,0),DATE(YEAR(fpdate),MONTH(fpdate)+(A28-1)*months_per_period,DAY(fpdate))))))</f>
        <v>40118</v>
      </c>
      <c r="C28" s="17">
        <f t="shared" si="1"/>
        <v>8.7899999999999991</v>
      </c>
      <c r="D28" s="66">
        <v>0</v>
      </c>
      <c r="E28" s="17"/>
      <c r="F28" s="17">
        <f>IF(A28="","",IF(AND(A28=1,pmtType=1),0,IF(roundOpt,ROUND(rate*H27,2),rate*H27)))</f>
        <v>0.14000000000000001</v>
      </c>
      <c r="G28" s="17">
        <f t="shared" si="2"/>
        <v>8.6499999999999986</v>
      </c>
      <c r="H28" s="17">
        <f t="shared" si="3"/>
        <v>8.7400000000000162</v>
      </c>
      <c r="K28" s="2" t="str">
        <f t="shared" si="4"/>
        <v>new[] {11m, 8.65m, 0.14m, 0m, 8.74000000000002m},</v>
      </c>
    </row>
    <row r="29" spans="1:11">
      <c r="A29" s="16">
        <f t="shared" si="0"/>
        <v>12</v>
      </c>
      <c r="B29" s="18">
        <f>IF(A29="","",IF(OR(periods_per_year=26,periods_per_year=52),IF(periods_per_year=26,IF(A29=1,fpdate,B28+14),IF(periods_per_year=52,IF(A29=1,fpdate,B28+7),"n/a")),IF(periods_per_year=24,DATE(YEAR(fpdate),MONTH(fpdate)+(A29-1)/2+IF(AND(DAY(fpdate)&gt;=15,MOD(A29,2)=0),1,0),IF(MOD(A29,2)=0,IF(DAY(fpdate)&gt;=15,DAY(fpdate)-14,DAY(fpdate)+14),DAY(fpdate))),IF(DAY(DATE(YEAR(fpdate),MONTH(fpdate)+(A29-1)*months_per_period,DAY(fpdate)))&lt;&gt;DAY(fpdate),DATE(YEAR(fpdate),MONTH(fpdate)+(A29-1)*months_per_period+1,0),DATE(YEAR(fpdate),MONTH(fpdate)+(A29-1)*months_per_period,DAY(fpdate))))))</f>
        <v>40148</v>
      </c>
      <c r="C29" s="17">
        <f t="shared" si="1"/>
        <v>8.81</v>
      </c>
      <c r="D29" s="66">
        <v>0</v>
      </c>
      <c r="E29" s="17"/>
      <c r="F29" s="17">
        <f>IF(A29="","",IF(AND(A29=1,pmtType=1),0,IF(roundOpt,ROUND(rate*H28,2),rate*H28)))</f>
        <v>7.0000000000000007E-2</v>
      </c>
      <c r="G29" s="17">
        <f t="shared" si="2"/>
        <v>8.74</v>
      </c>
      <c r="H29" s="17">
        <f t="shared" si="3"/>
        <v>1.5987211554602254E-14</v>
      </c>
      <c r="K29" s="2" t="str">
        <f t="shared" si="4"/>
        <v>new[] {12m, 8.74m, 0.07m, 0m, 1.59872115546023E-14m},</v>
      </c>
    </row>
    <row r="30" spans="1:11">
      <c r="A30" s="16" t="str">
        <f t="shared" si="0"/>
        <v/>
      </c>
      <c r="B30" s="18" t="str">
        <f>IF(A30="","",IF(OR(periods_per_year=26,periods_per_year=52),IF(periods_per_year=26,IF(A30=1,fpdate,B29+14),IF(periods_per_year=52,IF(A30=1,fpdate,B29+7),"n/a")),IF(periods_per_year=24,DATE(YEAR(fpdate),MONTH(fpdate)+(A30-1)/2+IF(AND(DAY(fpdate)&gt;=15,MOD(A30,2)=0),1,0),IF(MOD(A30,2)=0,IF(DAY(fpdate)&gt;=15,DAY(fpdate)-14,DAY(fpdate)+14),DAY(fpdate))),IF(DAY(DATE(YEAR(fpdate),MONTH(fpdate)+(A30-1)*months_per_period,DAY(fpdate)))&lt;&gt;DAY(fpdate),DATE(YEAR(fpdate),MONTH(fpdate)+(A30-1)*months_per_period+1,0),DATE(YEAR(fpdate),MONTH(fpdate)+(A30-1)*months_per_period,DAY(fpdate))))))</f>
        <v/>
      </c>
      <c r="C30" s="17" t="str">
        <f t="shared" si="1"/>
        <v/>
      </c>
      <c r="D30" s="66"/>
      <c r="E30" s="17"/>
      <c r="F30" s="17" t="str">
        <f>IF(A30="","",IF(AND(A30=1,pmtType=1),0,IF(roundOpt,ROUND(rate*H29,2),rate*H29)))</f>
        <v/>
      </c>
      <c r="G30" s="17" t="str">
        <f t="shared" si="2"/>
        <v/>
      </c>
      <c r="H30" s="17" t="str">
        <f t="shared" si="3"/>
        <v/>
      </c>
      <c r="K30" s="63"/>
    </row>
    <row r="31" spans="1:11">
      <c r="A31" s="16" t="str">
        <f t="shared" si="0"/>
        <v/>
      </c>
      <c r="B31" s="18" t="str">
        <f>IF(A31="","",IF(OR(periods_per_year=26,periods_per_year=52),IF(periods_per_year=26,IF(A31=1,fpdate,B30+14),IF(periods_per_year=52,IF(A31=1,fpdate,B30+7),"n/a")),IF(periods_per_year=24,DATE(YEAR(fpdate),MONTH(fpdate)+(A31-1)/2+IF(AND(DAY(fpdate)&gt;=15,MOD(A31,2)=0),1,0),IF(MOD(A31,2)=0,IF(DAY(fpdate)&gt;=15,DAY(fpdate)-14,DAY(fpdate)+14),DAY(fpdate))),IF(DAY(DATE(YEAR(fpdate),MONTH(fpdate)+(A31-1)*months_per_period,DAY(fpdate)))&lt;&gt;DAY(fpdate),DATE(YEAR(fpdate),MONTH(fpdate)+(A31-1)*months_per_period+1,0),DATE(YEAR(fpdate),MONTH(fpdate)+(A31-1)*months_per_period,DAY(fpdate))))))</f>
        <v/>
      </c>
      <c r="C31" s="17" t="str">
        <f t="shared" si="1"/>
        <v/>
      </c>
      <c r="D31" s="66"/>
      <c r="E31" s="17"/>
      <c r="F31" s="17" t="str">
        <f>IF(A31="","",IF(AND(A31=1,pmtType=1),0,IF(roundOpt,ROUND(rate*H30,2),rate*H30)))</f>
        <v/>
      </c>
      <c r="G31" s="17" t="str">
        <f t="shared" si="2"/>
        <v/>
      </c>
      <c r="H31" s="17" t="str">
        <f t="shared" si="3"/>
        <v/>
      </c>
    </row>
    <row r="32" spans="1:11">
      <c r="A32" s="16" t="str">
        <f t="shared" si="0"/>
        <v/>
      </c>
      <c r="B32" s="18" t="str">
        <f>IF(A32="","",IF(OR(periods_per_year=26,periods_per_year=52),IF(periods_per_year=26,IF(A32=1,fpdate,B31+14),IF(periods_per_year=52,IF(A32=1,fpdate,B31+7),"n/a")),IF(periods_per_year=24,DATE(YEAR(fpdate),MONTH(fpdate)+(A32-1)/2+IF(AND(DAY(fpdate)&gt;=15,MOD(A32,2)=0),1,0),IF(MOD(A32,2)=0,IF(DAY(fpdate)&gt;=15,DAY(fpdate)-14,DAY(fpdate)+14),DAY(fpdate))),IF(DAY(DATE(YEAR(fpdate),MONTH(fpdate)+(A32-1)*months_per_period,DAY(fpdate)))&lt;&gt;DAY(fpdate),DATE(YEAR(fpdate),MONTH(fpdate)+(A32-1)*months_per_period+1,0),DATE(YEAR(fpdate),MONTH(fpdate)+(A32-1)*months_per_period,DAY(fpdate))))))</f>
        <v/>
      </c>
      <c r="C32" s="17" t="str">
        <f t="shared" si="1"/>
        <v/>
      </c>
      <c r="D32" s="66"/>
      <c r="E32" s="17"/>
      <c r="F32" s="17" t="str">
        <f>IF(A32="","",IF(AND(A32=1,pmtType=1),0,IF(roundOpt,ROUND(rate*H31,2),rate*H31)))</f>
        <v/>
      </c>
      <c r="G32" s="17" t="str">
        <f t="shared" si="2"/>
        <v/>
      </c>
      <c r="H32" s="17" t="str">
        <f t="shared" si="3"/>
        <v/>
      </c>
    </row>
    <row r="33" spans="1:8">
      <c r="A33" s="16" t="str">
        <f t="shared" si="0"/>
        <v/>
      </c>
      <c r="B33" s="18" t="str">
        <f>IF(A33="","",IF(OR(periods_per_year=26,periods_per_year=52),IF(periods_per_year=26,IF(A33=1,fpdate,B32+14),IF(periods_per_year=52,IF(A33=1,fpdate,B32+7),"n/a")),IF(periods_per_year=24,DATE(YEAR(fpdate),MONTH(fpdate)+(A33-1)/2+IF(AND(DAY(fpdate)&gt;=15,MOD(A33,2)=0),1,0),IF(MOD(A33,2)=0,IF(DAY(fpdate)&gt;=15,DAY(fpdate)-14,DAY(fpdate)+14),DAY(fpdate))),IF(DAY(DATE(YEAR(fpdate),MONTH(fpdate)+(A33-1)*months_per_period,DAY(fpdate)))&lt;&gt;DAY(fpdate),DATE(YEAR(fpdate),MONTH(fpdate)+(A33-1)*months_per_period+1,0),DATE(YEAR(fpdate),MONTH(fpdate)+(A33-1)*months_per_period,DAY(fpdate))))))</f>
        <v/>
      </c>
      <c r="C33" s="17" t="str">
        <f t="shared" si="1"/>
        <v/>
      </c>
      <c r="D33" s="66"/>
      <c r="E33" s="17"/>
      <c r="F33" s="17" t="str">
        <f>IF(A33="","",IF(AND(A33=1,pmtType=1),0,IF(roundOpt,ROUND(rate*H32,2),rate*H32)))</f>
        <v/>
      </c>
      <c r="G33" s="17" t="str">
        <f t="shared" si="2"/>
        <v/>
      </c>
      <c r="H33" s="17" t="str">
        <f t="shared" si="3"/>
        <v/>
      </c>
    </row>
    <row r="34" spans="1:8">
      <c r="A34" s="16" t="str">
        <f t="shared" si="0"/>
        <v/>
      </c>
      <c r="B34" s="18" t="str">
        <f>IF(A34="","",IF(OR(periods_per_year=26,periods_per_year=52),IF(periods_per_year=26,IF(A34=1,fpdate,B33+14),IF(periods_per_year=52,IF(A34=1,fpdate,B33+7),"n/a")),IF(periods_per_year=24,DATE(YEAR(fpdate),MONTH(fpdate)+(A34-1)/2+IF(AND(DAY(fpdate)&gt;=15,MOD(A34,2)=0),1,0),IF(MOD(A34,2)=0,IF(DAY(fpdate)&gt;=15,DAY(fpdate)-14,DAY(fpdate)+14),DAY(fpdate))),IF(DAY(DATE(YEAR(fpdate),MONTH(fpdate)+(A34-1)*months_per_period,DAY(fpdate)))&lt;&gt;DAY(fpdate),DATE(YEAR(fpdate),MONTH(fpdate)+(A34-1)*months_per_period+1,0),DATE(YEAR(fpdate),MONTH(fpdate)+(A34-1)*months_per_period,DAY(fpdate))))))</f>
        <v/>
      </c>
      <c r="C34" s="17" t="str">
        <f t="shared" si="1"/>
        <v/>
      </c>
      <c r="D34" s="66"/>
      <c r="E34" s="17"/>
      <c r="F34" s="17" t="str">
        <f>IF(A34="","",IF(AND(A34=1,pmtType=1),0,IF(roundOpt,ROUND(rate*H33,2),rate*H33)))</f>
        <v/>
      </c>
      <c r="G34" s="17" t="str">
        <f t="shared" si="2"/>
        <v/>
      </c>
      <c r="H34" s="17" t="str">
        <f t="shared" si="3"/>
        <v/>
      </c>
    </row>
    <row r="35" spans="1:8">
      <c r="A35" s="16" t="str">
        <f t="shared" si="0"/>
        <v/>
      </c>
      <c r="B35" s="18" t="str">
        <f>IF(A35="","",IF(OR(periods_per_year=26,periods_per_year=52),IF(periods_per_year=26,IF(A35=1,fpdate,B34+14),IF(periods_per_year=52,IF(A35=1,fpdate,B34+7),"n/a")),IF(periods_per_year=24,DATE(YEAR(fpdate),MONTH(fpdate)+(A35-1)/2+IF(AND(DAY(fpdate)&gt;=15,MOD(A35,2)=0),1,0),IF(MOD(A35,2)=0,IF(DAY(fpdate)&gt;=15,DAY(fpdate)-14,DAY(fpdate)+14),DAY(fpdate))),IF(DAY(DATE(YEAR(fpdate),MONTH(fpdate)+(A35-1)*months_per_period,DAY(fpdate)))&lt;&gt;DAY(fpdate),DATE(YEAR(fpdate),MONTH(fpdate)+(A35-1)*months_per_period+1,0),DATE(YEAR(fpdate),MONTH(fpdate)+(A35-1)*months_per_period,DAY(fpdate))))))</f>
        <v/>
      </c>
      <c r="C35" s="17" t="str">
        <f t="shared" si="1"/>
        <v/>
      </c>
      <c r="D35" s="66"/>
      <c r="E35" s="17"/>
      <c r="F35" s="17" t="str">
        <f>IF(A35="","",IF(AND(A35=1,pmtType=1),0,IF(roundOpt,ROUND(rate*H34,2),rate*H34)))</f>
        <v/>
      </c>
      <c r="G35" s="17" t="str">
        <f t="shared" si="2"/>
        <v/>
      </c>
      <c r="H35" s="17" t="str">
        <f t="shared" si="3"/>
        <v/>
      </c>
    </row>
    <row r="36" spans="1:8">
      <c r="A36" s="16" t="str">
        <f t="shared" si="0"/>
        <v/>
      </c>
      <c r="B36" s="18" t="str">
        <f>IF(A36="","",IF(OR(periods_per_year=26,periods_per_year=52),IF(periods_per_year=26,IF(A36=1,fpdate,B35+14),IF(periods_per_year=52,IF(A36=1,fpdate,B35+7),"n/a")),IF(periods_per_year=24,DATE(YEAR(fpdate),MONTH(fpdate)+(A36-1)/2+IF(AND(DAY(fpdate)&gt;=15,MOD(A36,2)=0),1,0),IF(MOD(A36,2)=0,IF(DAY(fpdate)&gt;=15,DAY(fpdate)-14,DAY(fpdate)+14),DAY(fpdate))),IF(DAY(DATE(YEAR(fpdate),MONTH(fpdate)+(A36-1)*months_per_period,DAY(fpdate)))&lt;&gt;DAY(fpdate),DATE(YEAR(fpdate),MONTH(fpdate)+(A36-1)*months_per_period+1,0),DATE(YEAR(fpdate),MONTH(fpdate)+(A36-1)*months_per_period,DAY(fpdate))))))</f>
        <v/>
      </c>
      <c r="C36" s="17" t="str">
        <f t="shared" si="1"/>
        <v/>
      </c>
      <c r="D36" s="66"/>
      <c r="E36" s="17"/>
      <c r="F36" s="17" t="str">
        <f>IF(A36="","",IF(AND(A36=1,pmtType=1),0,IF(roundOpt,ROUND(rate*H35,2),rate*H35)))</f>
        <v/>
      </c>
      <c r="G36" s="17" t="str">
        <f t="shared" si="2"/>
        <v/>
      </c>
      <c r="H36" s="17" t="str">
        <f t="shared" si="3"/>
        <v/>
      </c>
    </row>
    <row r="37" spans="1:8">
      <c r="A37" s="16" t="str">
        <f t="shared" si="0"/>
        <v/>
      </c>
      <c r="B37" s="18" t="str">
        <f>IF(A37="","",IF(OR(periods_per_year=26,periods_per_year=52),IF(periods_per_year=26,IF(A37=1,fpdate,B36+14),IF(periods_per_year=52,IF(A37=1,fpdate,B36+7),"n/a")),IF(periods_per_year=24,DATE(YEAR(fpdate),MONTH(fpdate)+(A37-1)/2+IF(AND(DAY(fpdate)&gt;=15,MOD(A37,2)=0),1,0),IF(MOD(A37,2)=0,IF(DAY(fpdate)&gt;=15,DAY(fpdate)-14,DAY(fpdate)+14),DAY(fpdate))),IF(DAY(DATE(YEAR(fpdate),MONTH(fpdate)+(A37-1)*months_per_period,DAY(fpdate)))&lt;&gt;DAY(fpdate),DATE(YEAR(fpdate),MONTH(fpdate)+(A37-1)*months_per_period+1,0),DATE(YEAR(fpdate),MONTH(fpdate)+(A37-1)*months_per_period,DAY(fpdate))))))</f>
        <v/>
      </c>
      <c r="C37" s="17" t="str">
        <f t="shared" si="1"/>
        <v/>
      </c>
      <c r="D37" s="66"/>
      <c r="E37" s="17"/>
      <c r="F37" s="17" t="str">
        <f>IF(A37="","",IF(AND(A37=1,pmtType=1),0,IF(roundOpt,ROUND(rate*H36,2),rate*H36)))</f>
        <v/>
      </c>
      <c r="G37" s="17" t="str">
        <f t="shared" si="2"/>
        <v/>
      </c>
      <c r="H37" s="17" t="str">
        <f t="shared" si="3"/>
        <v/>
      </c>
    </row>
    <row r="38" spans="1:8">
      <c r="A38" s="16" t="str">
        <f t="shared" si="0"/>
        <v/>
      </c>
      <c r="B38" s="18" t="str">
        <f>IF(A38="","",IF(OR(periods_per_year=26,periods_per_year=52),IF(periods_per_year=26,IF(A38=1,fpdate,B37+14),IF(periods_per_year=52,IF(A38=1,fpdate,B37+7),"n/a")),IF(periods_per_year=24,DATE(YEAR(fpdate),MONTH(fpdate)+(A38-1)/2+IF(AND(DAY(fpdate)&gt;=15,MOD(A38,2)=0),1,0),IF(MOD(A38,2)=0,IF(DAY(fpdate)&gt;=15,DAY(fpdate)-14,DAY(fpdate)+14),DAY(fpdate))),IF(DAY(DATE(YEAR(fpdate),MONTH(fpdate)+(A38-1)*months_per_period,DAY(fpdate)))&lt;&gt;DAY(fpdate),DATE(YEAR(fpdate),MONTH(fpdate)+(A38-1)*months_per_period+1,0),DATE(YEAR(fpdate),MONTH(fpdate)+(A38-1)*months_per_period,DAY(fpdate))))))</f>
        <v/>
      </c>
      <c r="C38" s="17" t="str">
        <f t="shared" si="1"/>
        <v/>
      </c>
      <c r="D38" s="66"/>
      <c r="E38" s="17"/>
      <c r="F38" s="17" t="str">
        <f>IF(A38="","",IF(AND(A38=1,pmtType=1),0,IF(roundOpt,ROUND(rate*H37,2),rate*H37)))</f>
        <v/>
      </c>
      <c r="G38" s="17" t="str">
        <f t="shared" si="2"/>
        <v/>
      </c>
      <c r="H38" s="17" t="str">
        <f t="shared" si="3"/>
        <v/>
      </c>
    </row>
    <row r="39" spans="1:8">
      <c r="A39" s="16" t="str">
        <f t="shared" si="0"/>
        <v/>
      </c>
      <c r="B39" s="18" t="str">
        <f>IF(A39="","",IF(OR(periods_per_year=26,periods_per_year=52),IF(periods_per_year=26,IF(A39=1,fpdate,B38+14),IF(periods_per_year=52,IF(A39=1,fpdate,B38+7),"n/a")),IF(periods_per_year=24,DATE(YEAR(fpdate),MONTH(fpdate)+(A39-1)/2+IF(AND(DAY(fpdate)&gt;=15,MOD(A39,2)=0),1,0),IF(MOD(A39,2)=0,IF(DAY(fpdate)&gt;=15,DAY(fpdate)-14,DAY(fpdate)+14),DAY(fpdate))),IF(DAY(DATE(YEAR(fpdate),MONTH(fpdate)+(A39-1)*months_per_period,DAY(fpdate)))&lt;&gt;DAY(fpdate),DATE(YEAR(fpdate),MONTH(fpdate)+(A39-1)*months_per_period+1,0),DATE(YEAR(fpdate),MONTH(fpdate)+(A39-1)*months_per_period,DAY(fpdate))))))</f>
        <v/>
      </c>
      <c r="C39" s="17" t="str">
        <f t="shared" si="1"/>
        <v/>
      </c>
      <c r="D39" s="66"/>
      <c r="E39" s="17"/>
      <c r="F39" s="17" t="str">
        <f>IF(A39="","",IF(AND(A39=1,pmtType=1),0,IF(roundOpt,ROUND(rate*H38,2),rate*H38)))</f>
        <v/>
      </c>
      <c r="G39" s="17" t="str">
        <f t="shared" si="2"/>
        <v/>
      </c>
      <c r="H39" s="17" t="str">
        <f t="shared" si="3"/>
        <v/>
      </c>
    </row>
    <row r="40" spans="1:8">
      <c r="A40" s="16" t="str">
        <f t="shared" si="0"/>
        <v/>
      </c>
      <c r="B40" s="18" t="str">
        <f>IF(A40="","",IF(OR(periods_per_year=26,periods_per_year=52),IF(periods_per_year=26,IF(A40=1,fpdate,B39+14),IF(periods_per_year=52,IF(A40=1,fpdate,B39+7),"n/a")),IF(periods_per_year=24,DATE(YEAR(fpdate),MONTH(fpdate)+(A40-1)/2+IF(AND(DAY(fpdate)&gt;=15,MOD(A40,2)=0),1,0),IF(MOD(A40,2)=0,IF(DAY(fpdate)&gt;=15,DAY(fpdate)-14,DAY(fpdate)+14),DAY(fpdate))),IF(DAY(DATE(YEAR(fpdate),MONTH(fpdate)+(A40-1)*months_per_period,DAY(fpdate)))&lt;&gt;DAY(fpdate),DATE(YEAR(fpdate),MONTH(fpdate)+(A40-1)*months_per_period+1,0),DATE(YEAR(fpdate),MONTH(fpdate)+(A40-1)*months_per_period,DAY(fpdate))))))</f>
        <v/>
      </c>
      <c r="C40" s="17" t="str">
        <f t="shared" si="1"/>
        <v/>
      </c>
      <c r="D40" s="66"/>
      <c r="E40" s="17"/>
      <c r="F40" s="17" t="str">
        <f>IF(A40="","",IF(AND(A40=1,pmtType=1),0,IF(roundOpt,ROUND(rate*H39,2),rate*H39)))</f>
        <v/>
      </c>
      <c r="G40" s="17" t="str">
        <f t="shared" si="2"/>
        <v/>
      </c>
      <c r="H40" s="17" t="str">
        <f t="shared" si="3"/>
        <v/>
      </c>
    </row>
    <row r="41" spans="1:8">
      <c r="A41" s="16" t="str">
        <f t="shared" si="0"/>
        <v/>
      </c>
      <c r="B41" s="18" t="str">
        <f>IF(A41="","",IF(OR(periods_per_year=26,periods_per_year=52),IF(periods_per_year=26,IF(A41=1,fpdate,B40+14),IF(periods_per_year=52,IF(A41=1,fpdate,B40+7),"n/a")),IF(periods_per_year=24,DATE(YEAR(fpdate),MONTH(fpdate)+(A41-1)/2+IF(AND(DAY(fpdate)&gt;=15,MOD(A41,2)=0),1,0),IF(MOD(A41,2)=0,IF(DAY(fpdate)&gt;=15,DAY(fpdate)-14,DAY(fpdate)+14),DAY(fpdate))),IF(DAY(DATE(YEAR(fpdate),MONTH(fpdate)+(A41-1)*months_per_period,DAY(fpdate)))&lt;&gt;DAY(fpdate),DATE(YEAR(fpdate),MONTH(fpdate)+(A41-1)*months_per_period+1,0),DATE(YEAR(fpdate),MONTH(fpdate)+(A41-1)*months_per_period,DAY(fpdate))))))</f>
        <v/>
      </c>
      <c r="C41" s="17" t="str">
        <f t="shared" si="1"/>
        <v/>
      </c>
      <c r="D41" s="66"/>
      <c r="E41" s="17"/>
      <c r="F41" s="17" t="str">
        <f>IF(A41="","",IF(AND(A41=1,pmtType=1),0,IF(roundOpt,ROUND(rate*H40,2),rate*H40)))</f>
        <v/>
      </c>
      <c r="G41" s="17" t="str">
        <f t="shared" si="2"/>
        <v/>
      </c>
      <c r="H41" s="17" t="str">
        <f t="shared" si="3"/>
        <v/>
      </c>
    </row>
    <row r="42" spans="1:8">
      <c r="A42" s="16" t="str">
        <f t="shared" si="0"/>
        <v/>
      </c>
      <c r="B42" s="18" t="str">
        <f>IF(A42="","",IF(OR(periods_per_year=26,periods_per_year=52),IF(periods_per_year=26,IF(A42=1,fpdate,B41+14),IF(periods_per_year=52,IF(A42=1,fpdate,B41+7),"n/a")),IF(periods_per_year=24,DATE(YEAR(fpdate),MONTH(fpdate)+(A42-1)/2+IF(AND(DAY(fpdate)&gt;=15,MOD(A42,2)=0),1,0),IF(MOD(A42,2)=0,IF(DAY(fpdate)&gt;=15,DAY(fpdate)-14,DAY(fpdate)+14),DAY(fpdate))),IF(DAY(DATE(YEAR(fpdate),MONTH(fpdate)+(A42-1)*months_per_period,DAY(fpdate)))&lt;&gt;DAY(fpdate),DATE(YEAR(fpdate),MONTH(fpdate)+(A42-1)*months_per_period+1,0),DATE(YEAR(fpdate),MONTH(fpdate)+(A42-1)*months_per_period,DAY(fpdate))))))</f>
        <v/>
      </c>
      <c r="C42" s="17" t="str">
        <f t="shared" si="1"/>
        <v/>
      </c>
      <c r="D42" s="66"/>
      <c r="E42" s="17"/>
      <c r="F42" s="17" t="str">
        <f>IF(A42="","",IF(AND(A42=1,pmtType=1),0,IF(roundOpt,ROUND(rate*H41,2),rate*H41)))</f>
        <v/>
      </c>
      <c r="G42" s="17" t="str">
        <f t="shared" si="2"/>
        <v/>
      </c>
      <c r="H42" s="17" t="str">
        <f t="shared" si="3"/>
        <v/>
      </c>
    </row>
    <row r="43" spans="1:8">
      <c r="A43" s="16" t="str">
        <f t="shared" si="0"/>
        <v/>
      </c>
      <c r="B43" s="18" t="str">
        <f>IF(A43="","",IF(OR(periods_per_year=26,periods_per_year=52),IF(periods_per_year=26,IF(A43=1,fpdate,B42+14),IF(periods_per_year=52,IF(A43=1,fpdate,B42+7),"n/a")),IF(periods_per_year=24,DATE(YEAR(fpdate),MONTH(fpdate)+(A43-1)/2+IF(AND(DAY(fpdate)&gt;=15,MOD(A43,2)=0),1,0),IF(MOD(A43,2)=0,IF(DAY(fpdate)&gt;=15,DAY(fpdate)-14,DAY(fpdate)+14),DAY(fpdate))),IF(DAY(DATE(YEAR(fpdate),MONTH(fpdate)+(A43-1)*months_per_period,DAY(fpdate)))&lt;&gt;DAY(fpdate),DATE(YEAR(fpdate),MONTH(fpdate)+(A43-1)*months_per_period+1,0),DATE(YEAR(fpdate),MONTH(fpdate)+(A43-1)*months_per_period,DAY(fpdate))))))</f>
        <v/>
      </c>
      <c r="C43" s="17" t="str">
        <f t="shared" si="1"/>
        <v/>
      </c>
      <c r="D43" s="66"/>
      <c r="E43" s="17"/>
      <c r="F43" s="17" t="str">
        <f>IF(A43="","",IF(AND(A43=1,pmtType=1),0,IF(roundOpt,ROUND(rate*H42,2),rate*H42)))</f>
        <v/>
      </c>
      <c r="G43" s="17" t="str">
        <f t="shared" si="2"/>
        <v/>
      </c>
      <c r="H43" s="17" t="str">
        <f t="shared" si="3"/>
        <v/>
      </c>
    </row>
    <row r="44" spans="1:8">
      <c r="A44" s="16" t="str">
        <f t="shared" si="0"/>
        <v/>
      </c>
      <c r="B44" s="18" t="str">
        <f>IF(A44="","",IF(OR(periods_per_year=26,periods_per_year=52),IF(periods_per_year=26,IF(A44=1,fpdate,B43+14),IF(periods_per_year=52,IF(A44=1,fpdate,B43+7),"n/a")),IF(periods_per_year=24,DATE(YEAR(fpdate),MONTH(fpdate)+(A44-1)/2+IF(AND(DAY(fpdate)&gt;=15,MOD(A44,2)=0),1,0),IF(MOD(A44,2)=0,IF(DAY(fpdate)&gt;=15,DAY(fpdate)-14,DAY(fpdate)+14),DAY(fpdate))),IF(DAY(DATE(YEAR(fpdate),MONTH(fpdate)+(A44-1)*months_per_period,DAY(fpdate)))&lt;&gt;DAY(fpdate),DATE(YEAR(fpdate),MONTH(fpdate)+(A44-1)*months_per_period+1,0),DATE(YEAR(fpdate),MONTH(fpdate)+(A44-1)*months_per_period,DAY(fpdate))))))</f>
        <v/>
      </c>
      <c r="C44" s="17" t="str">
        <f t="shared" si="1"/>
        <v/>
      </c>
      <c r="D44" s="66"/>
      <c r="E44" s="17"/>
      <c r="F44" s="17" t="str">
        <f>IF(A44="","",IF(AND(A44=1,pmtType=1),0,IF(roundOpt,ROUND(rate*H43,2),rate*H43)))</f>
        <v/>
      </c>
      <c r="G44" s="17" t="str">
        <f t="shared" si="2"/>
        <v/>
      </c>
      <c r="H44" s="17" t="str">
        <f t="shared" si="3"/>
        <v/>
      </c>
    </row>
    <row r="45" spans="1:8">
      <c r="A45" s="16" t="str">
        <f t="shared" si="0"/>
        <v/>
      </c>
      <c r="B45" s="18" t="str">
        <f>IF(A45="","",IF(OR(periods_per_year=26,periods_per_year=52),IF(periods_per_year=26,IF(A45=1,fpdate,B44+14),IF(periods_per_year=52,IF(A45=1,fpdate,B44+7),"n/a")),IF(periods_per_year=24,DATE(YEAR(fpdate),MONTH(fpdate)+(A45-1)/2+IF(AND(DAY(fpdate)&gt;=15,MOD(A45,2)=0),1,0),IF(MOD(A45,2)=0,IF(DAY(fpdate)&gt;=15,DAY(fpdate)-14,DAY(fpdate)+14),DAY(fpdate))),IF(DAY(DATE(YEAR(fpdate),MONTH(fpdate)+(A45-1)*months_per_period,DAY(fpdate)))&lt;&gt;DAY(fpdate),DATE(YEAR(fpdate),MONTH(fpdate)+(A45-1)*months_per_period+1,0),DATE(YEAR(fpdate),MONTH(fpdate)+(A45-1)*months_per_period,DAY(fpdate))))))</f>
        <v/>
      </c>
      <c r="C45" s="17" t="str">
        <f t="shared" si="1"/>
        <v/>
      </c>
      <c r="D45" s="66"/>
      <c r="E45" s="17"/>
      <c r="F45" s="17" t="str">
        <f>IF(A45="","",IF(AND(A45=1,pmtType=1),0,IF(roundOpt,ROUND(rate*H44,2),rate*H44)))</f>
        <v/>
      </c>
      <c r="G45" s="17" t="str">
        <f t="shared" si="2"/>
        <v/>
      </c>
      <c r="H45" s="17" t="str">
        <f t="shared" si="3"/>
        <v/>
      </c>
    </row>
    <row r="46" spans="1:8">
      <c r="A46" s="16" t="str">
        <f t="shared" si="0"/>
        <v/>
      </c>
      <c r="B46" s="18" t="str">
        <f>IF(A46="","",IF(OR(periods_per_year=26,periods_per_year=52),IF(periods_per_year=26,IF(A46=1,fpdate,B45+14),IF(periods_per_year=52,IF(A46=1,fpdate,B45+7),"n/a")),IF(periods_per_year=24,DATE(YEAR(fpdate),MONTH(fpdate)+(A46-1)/2+IF(AND(DAY(fpdate)&gt;=15,MOD(A46,2)=0),1,0),IF(MOD(A46,2)=0,IF(DAY(fpdate)&gt;=15,DAY(fpdate)-14,DAY(fpdate)+14),DAY(fpdate))),IF(DAY(DATE(YEAR(fpdate),MONTH(fpdate)+(A46-1)*months_per_period,DAY(fpdate)))&lt;&gt;DAY(fpdate),DATE(YEAR(fpdate),MONTH(fpdate)+(A46-1)*months_per_period+1,0),DATE(YEAR(fpdate),MONTH(fpdate)+(A46-1)*months_per_period,DAY(fpdate))))))</f>
        <v/>
      </c>
      <c r="C46" s="17" t="str">
        <f t="shared" si="1"/>
        <v/>
      </c>
      <c r="D46" s="66"/>
      <c r="E46" s="17"/>
      <c r="F46" s="17" t="str">
        <f>IF(A46="","",IF(AND(A46=1,pmtType=1),0,IF(roundOpt,ROUND(rate*H45,2),rate*H45)))</f>
        <v/>
      </c>
      <c r="G46" s="17" t="str">
        <f t="shared" si="2"/>
        <v/>
      </c>
      <c r="H46" s="17" t="str">
        <f t="shared" si="3"/>
        <v/>
      </c>
    </row>
    <row r="47" spans="1:8">
      <c r="A47" s="16" t="str">
        <f t="shared" si="0"/>
        <v/>
      </c>
      <c r="B47" s="18" t="str">
        <f>IF(A47="","",IF(OR(periods_per_year=26,periods_per_year=52),IF(periods_per_year=26,IF(A47=1,fpdate,B46+14),IF(periods_per_year=52,IF(A47=1,fpdate,B46+7),"n/a")),IF(periods_per_year=24,DATE(YEAR(fpdate),MONTH(fpdate)+(A47-1)/2+IF(AND(DAY(fpdate)&gt;=15,MOD(A47,2)=0),1,0),IF(MOD(A47,2)=0,IF(DAY(fpdate)&gt;=15,DAY(fpdate)-14,DAY(fpdate)+14),DAY(fpdate))),IF(DAY(DATE(YEAR(fpdate),MONTH(fpdate)+(A47-1)*months_per_period,DAY(fpdate)))&lt;&gt;DAY(fpdate),DATE(YEAR(fpdate),MONTH(fpdate)+(A47-1)*months_per_period+1,0),DATE(YEAR(fpdate),MONTH(fpdate)+(A47-1)*months_per_period,DAY(fpdate))))))</f>
        <v/>
      </c>
      <c r="C47" s="17" t="str">
        <f t="shared" si="1"/>
        <v/>
      </c>
      <c r="D47" s="67"/>
      <c r="E47" s="17"/>
      <c r="F47" s="17" t="str">
        <f>IF(A47="","",IF(AND(A47=1,pmtType=1),0,IF(roundOpt,ROUND(rate*H46,2),rate*H46)))</f>
        <v/>
      </c>
      <c r="G47" s="17" t="str">
        <f t="shared" si="2"/>
        <v/>
      </c>
      <c r="H47" s="17" t="str">
        <f t="shared" si="3"/>
        <v/>
      </c>
    </row>
    <row r="48" spans="1:8">
      <c r="A48" s="16" t="str">
        <f t="shared" si="0"/>
        <v/>
      </c>
      <c r="B48" s="18" t="str">
        <f>IF(A48="","",IF(OR(periods_per_year=26,periods_per_year=52),IF(periods_per_year=26,IF(A48=1,fpdate,B47+14),IF(periods_per_year=52,IF(A48=1,fpdate,B47+7),"n/a")),IF(periods_per_year=24,DATE(YEAR(fpdate),MONTH(fpdate)+(A48-1)/2+IF(AND(DAY(fpdate)&gt;=15,MOD(A48,2)=0),1,0),IF(MOD(A48,2)=0,IF(DAY(fpdate)&gt;=15,DAY(fpdate)-14,DAY(fpdate)+14),DAY(fpdate))),IF(DAY(DATE(YEAR(fpdate),MONTH(fpdate)+(A48-1)*months_per_period,DAY(fpdate)))&lt;&gt;DAY(fpdate),DATE(YEAR(fpdate),MONTH(fpdate)+(A48-1)*months_per_period+1,0),DATE(YEAR(fpdate),MONTH(fpdate)+(A48-1)*months_per_period,DAY(fpdate))))))</f>
        <v/>
      </c>
      <c r="C48" s="17" t="str">
        <f t="shared" si="1"/>
        <v/>
      </c>
      <c r="D48" s="67"/>
      <c r="E48" s="17"/>
      <c r="F48" s="17" t="str">
        <f>IF(A48="","",IF(AND(A48=1,pmtType=1),0,IF(roundOpt,ROUND(rate*H47,2),rate*H47)))</f>
        <v/>
      </c>
      <c r="G48" s="17" t="str">
        <f t="shared" si="2"/>
        <v/>
      </c>
      <c r="H48" s="17" t="str">
        <f t="shared" si="3"/>
        <v/>
      </c>
    </row>
    <row r="49" spans="1:8">
      <c r="A49" s="16" t="str">
        <f t="shared" si="0"/>
        <v/>
      </c>
      <c r="B49" s="18" t="str">
        <f>IF(A49="","",IF(OR(periods_per_year=26,periods_per_year=52),IF(periods_per_year=26,IF(A49=1,fpdate,B48+14),IF(periods_per_year=52,IF(A49=1,fpdate,B48+7),"n/a")),IF(periods_per_year=24,DATE(YEAR(fpdate),MONTH(fpdate)+(A49-1)/2+IF(AND(DAY(fpdate)&gt;=15,MOD(A49,2)=0),1,0),IF(MOD(A49,2)=0,IF(DAY(fpdate)&gt;=15,DAY(fpdate)-14,DAY(fpdate)+14),DAY(fpdate))),IF(DAY(DATE(YEAR(fpdate),MONTH(fpdate)+(A49-1)*months_per_period,DAY(fpdate)))&lt;&gt;DAY(fpdate),DATE(YEAR(fpdate),MONTH(fpdate)+(A49-1)*months_per_period+1,0),DATE(YEAR(fpdate),MONTH(fpdate)+(A49-1)*months_per_period,DAY(fpdate))))))</f>
        <v/>
      </c>
      <c r="C49" s="17" t="str">
        <f t="shared" si="1"/>
        <v/>
      </c>
      <c r="D49" s="67"/>
      <c r="E49" s="17"/>
      <c r="F49" s="17" t="str">
        <f>IF(A49="","",IF(AND(A49=1,pmtType=1),0,IF(roundOpt,ROUND(rate*H48,2),rate*H48)))</f>
        <v/>
      </c>
      <c r="G49" s="17" t="str">
        <f t="shared" si="2"/>
        <v/>
      </c>
      <c r="H49" s="17" t="str">
        <f t="shared" si="3"/>
        <v/>
      </c>
    </row>
    <row r="50" spans="1:8">
      <c r="A50" s="16" t="str">
        <f t="shared" si="0"/>
        <v/>
      </c>
      <c r="B50" s="18" t="str">
        <f>IF(A50="","",IF(OR(periods_per_year=26,periods_per_year=52),IF(periods_per_year=26,IF(A50=1,fpdate,B49+14),IF(periods_per_year=52,IF(A50=1,fpdate,B49+7),"n/a")),IF(periods_per_year=24,DATE(YEAR(fpdate),MONTH(fpdate)+(A50-1)/2+IF(AND(DAY(fpdate)&gt;=15,MOD(A50,2)=0),1,0),IF(MOD(A50,2)=0,IF(DAY(fpdate)&gt;=15,DAY(fpdate)-14,DAY(fpdate)+14),DAY(fpdate))),IF(DAY(DATE(YEAR(fpdate),MONTH(fpdate)+(A50-1)*months_per_period,DAY(fpdate)))&lt;&gt;DAY(fpdate),DATE(YEAR(fpdate),MONTH(fpdate)+(A50-1)*months_per_period+1,0),DATE(YEAR(fpdate),MONTH(fpdate)+(A50-1)*months_per_period,DAY(fpdate))))))</f>
        <v/>
      </c>
      <c r="C50" s="17" t="str">
        <f t="shared" si="1"/>
        <v/>
      </c>
      <c r="D50" s="67"/>
      <c r="E50" s="17"/>
      <c r="F50" s="17" t="str">
        <f>IF(A50="","",IF(AND(A50=1,pmtType=1),0,IF(roundOpt,ROUND(rate*H49,2),rate*H49)))</f>
        <v/>
      </c>
      <c r="G50" s="17" t="str">
        <f t="shared" si="2"/>
        <v/>
      </c>
      <c r="H50" s="17" t="str">
        <f t="shared" si="3"/>
        <v/>
      </c>
    </row>
    <row r="51" spans="1:8">
      <c r="A51" s="16" t="str">
        <f t="shared" si="0"/>
        <v/>
      </c>
      <c r="B51" s="18" t="str">
        <f>IF(A51="","",IF(OR(periods_per_year=26,periods_per_year=52),IF(periods_per_year=26,IF(A51=1,fpdate,B50+14),IF(periods_per_year=52,IF(A51=1,fpdate,B50+7),"n/a")),IF(periods_per_year=24,DATE(YEAR(fpdate),MONTH(fpdate)+(A51-1)/2+IF(AND(DAY(fpdate)&gt;=15,MOD(A51,2)=0),1,0),IF(MOD(A51,2)=0,IF(DAY(fpdate)&gt;=15,DAY(fpdate)-14,DAY(fpdate)+14),DAY(fpdate))),IF(DAY(DATE(YEAR(fpdate),MONTH(fpdate)+(A51-1)*months_per_period,DAY(fpdate)))&lt;&gt;DAY(fpdate),DATE(YEAR(fpdate),MONTH(fpdate)+(A51-1)*months_per_period+1,0),DATE(YEAR(fpdate),MONTH(fpdate)+(A51-1)*months_per_period,DAY(fpdate))))))</f>
        <v/>
      </c>
      <c r="C51" s="17" t="str">
        <f t="shared" si="1"/>
        <v/>
      </c>
      <c r="D51" s="67"/>
      <c r="E51" s="17"/>
      <c r="F51" s="17" t="str">
        <f>IF(A51="","",IF(AND(A51=1,pmtType=1),0,IF(roundOpt,ROUND(rate*H50,2),rate*H50)))</f>
        <v/>
      </c>
      <c r="G51" s="17" t="str">
        <f t="shared" si="2"/>
        <v/>
      </c>
      <c r="H51" s="17" t="str">
        <f t="shared" si="3"/>
        <v/>
      </c>
    </row>
    <row r="52" spans="1:8">
      <c r="A52" s="16" t="str">
        <f t="shared" si="0"/>
        <v/>
      </c>
      <c r="B52" s="18" t="str">
        <f>IF(A52="","",IF(OR(periods_per_year=26,periods_per_year=52),IF(periods_per_year=26,IF(A52=1,fpdate,B51+14),IF(periods_per_year=52,IF(A52=1,fpdate,B51+7),"n/a")),IF(periods_per_year=24,DATE(YEAR(fpdate),MONTH(fpdate)+(A52-1)/2+IF(AND(DAY(fpdate)&gt;=15,MOD(A52,2)=0),1,0),IF(MOD(A52,2)=0,IF(DAY(fpdate)&gt;=15,DAY(fpdate)-14,DAY(fpdate)+14),DAY(fpdate))),IF(DAY(DATE(YEAR(fpdate),MONTH(fpdate)+(A52-1)*months_per_period,DAY(fpdate)))&lt;&gt;DAY(fpdate),DATE(YEAR(fpdate),MONTH(fpdate)+(A52-1)*months_per_period+1,0),DATE(YEAR(fpdate),MONTH(fpdate)+(A52-1)*months_per_period,DAY(fpdate))))))</f>
        <v/>
      </c>
      <c r="C52" s="17" t="str">
        <f t="shared" si="1"/>
        <v/>
      </c>
      <c r="D52" s="67"/>
      <c r="E52" s="17"/>
      <c r="F52" s="17" t="str">
        <f>IF(A52="","",IF(AND(A52=1,pmtType=1),0,IF(roundOpt,ROUND(rate*H51,2),rate*H51)))</f>
        <v/>
      </c>
      <c r="G52" s="17" t="str">
        <f t="shared" si="2"/>
        <v/>
      </c>
      <c r="H52" s="17" t="str">
        <f t="shared" si="3"/>
        <v/>
      </c>
    </row>
    <row r="53" spans="1:8">
      <c r="A53" s="16" t="str">
        <f t="shared" si="0"/>
        <v/>
      </c>
      <c r="B53" s="18" t="str">
        <f>IF(A53="","",IF(OR(periods_per_year=26,periods_per_year=52),IF(periods_per_year=26,IF(A53=1,fpdate,B52+14),IF(periods_per_year=52,IF(A53=1,fpdate,B52+7),"n/a")),IF(periods_per_year=24,DATE(YEAR(fpdate),MONTH(fpdate)+(A53-1)/2+IF(AND(DAY(fpdate)&gt;=15,MOD(A53,2)=0),1,0),IF(MOD(A53,2)=0,IF(DAY(fpdate)&gt;=15,DAY(fpdate)-14,DAY(fpdate)+14),DAY(fpdate))),IF(DAY(DATE(YEAR(fpdate),MONTH(fpdate)+(A53-1)*months_per_period,DAY(fpdate)))&lt;&gt;DAY(fpdate),DATE(YEAR(fpdate),MONTH(fpdate)+(A53-1)*months_per_period+1,0),DATE(YEAR(fpdate),MONTH(fpdate)+(A53-1)*months_per_period,DAY(fpdate))))))</f>
        <v/>
      </c>
      <c r="C53" s="17" t="str">
        <f t="shared" si="1"/>
        <v/>
      </c>
      <c r="D53" s="67"/>
      <c r="E53" s="17"/>
      <c r="F53" s="17" t="str">
        <f>IF(A53="","",IF(AND(A53=1,pmtType=1),0,IF(roundOpt,ROUND(rate*H52,2),rate*H52)))</f>
        <v/>
      </c>
      <c r="G53" s="17" t="str">
        <f t="shared" si="2"/>
        <v/>
      </c>
      <c r="H53" s="17" t="str">
        <f t="shared" si="3"/>
        <v/>
      </c>
    </row>
    <row r="54" spans="1:8">
      <c r="A54" s="16" t="str">
        <f t="shared" si="0"/>
        <v/>
      </c>
      <c r="B54" s="18" t="str">
        <f>IF(A54="","",IF(OR(periods_per_year=26,periods_per_year=52),IF(periods_per_year=26,IF(A54=1,fpdate,B53+14),IF(periods_per_year=52,IF(A54=1,fpdate,B53+7),"n/a")),IF(periods_per_year=24,DATE(YEAR(fpdate),MONTH(fpdate)+(A54-1)/2+IF(AND(DAY(fpdate)&gt;=15,MOD(A54,2)=0),1,0),IF(MOD(A54,2)=0,IF(DAY(fpdate)&gt;=15,DAY(fpdate)-14,DAY(fpdate)+14),DAY(fpdate))),IF(DAY(DATE(YEAR(fpdate),MONTH(fpdate)+(A54-1)*months_per_period,DAY(fpdate)))&lt;&gt;DAY(fpdate),DATE(YEAR(fpdate),MONTH(fpdate)+(A54-1)*months_per_period+1,0),DATE(YEAR(fpdate),MONTH(fpdate)+(A54-1)*months_per_period,DAY(fpdate))))))</f>
        <v/>
      </c>
      <c r="C54" s="17" t="str">
        <f t="shared" si="1"/>
        <v/>
      </c>
      <c r="D54" s="67"/>
      <c r="E54" s="17"/>
      <c r="F54" s="17" t="str">
        <f>IF(A54="","",IF(AND(A54=1,pmtType=1),0,IF(roundOpt,ROUND(rate*H53,2),rate*H53)))</f>
        <v/>
      </c>
      <c r="G54" s="17" t="str">
        <f t="shared" si="2"/>
        <v/>
      </c>
      <c r="H54" s="17" t="str">
        <f t="shared" si="3"/>
        <v/>
      </c>
    </row>
    <row r="55" spans="1:8">
      <c r="A55" s="16" t="str">
        <f t="shared" si="0"/>
        <v/>
      </c>
      <c r="B55" s="18" t="str">
        <f>IF(A55="","",IF(OR(periods_per_year=26,periods_per_year=52),IF(periods_per_year=26,IF(A55=1,fpdate,B54+14),IF(periods_per_year=52,IF(A55=1,fpdate,B54+7),"n/a")),IF(periods_per_year=24,DATE(YEAR(fpdate),MONTH(fpdate)+(A55-1)/2+IF(AND(DAY(fpdate)&gt;=15,MOD(A55,2)=0),1,0),IF(MOD(A55,2)=0,IF(DAY(fpdate)&gt;=15,DAY(fpdate)-14,DAY(fpdate)+14),DAY(fpdate))),IF(DAY(DATE(YEAR(fpdate),MONTH(fpdate)+(A55-1)*months_per_period,DAY(fpdate)))&lt;&gt;DAY(fpdate),DATE(YEAR(fpdate),MONTH(fpdate)+(A55-1)*months_per_period+1,0),DATE(YEAR(fpdate),MONTH(fpdate)+(A55-1)*months_per_period,DAY(fpdate))))))</f>
        <v/>
      </c>
      <c r="C55" s="17" t="str">
        <f t="shared" si="1"/>
        <v/>
      </c>
      <c r="D55" s="67"/>
      <c r="E55" s="17"/>
      <c r="F55" s="17" t="str">
        <f>IF(A55="","",IF(AND(A55=1,pmtType=1),0,IF(roundOpt,ROUND(rate*H54,2),rate*H54)))</f>
        <v/>
      </c>
      <c r="G55" s="17" t="str">
        <f t="shared" si="2"/>
        <v/>
      </c>
      <c r="H55" s="17" t="str">
        <f t="shared" si="3"/>
        <v/>
      </c>
    </row>
    <row r="56" spans="1:8">
      <c r="A56" s="16" t="str">
        <f t="shared" si="0"/>
        <v/>
      </c>
      <c r="B56" s="18" t="str">
        <f>IF(A56="","",IF(OR(periods_per_year=26,periods_per_year=52),IF(periods_per_year=26,IF(A56=1,fpdate,B55+14),IF(periods_per_year=52,IF(A56=1,fpdate,B55+7),"n/a")),IF(periods_per_year=24,DATE(YEAR(fpdate),MONTH(fpdate)+(A56-1)/2+IF(AND(DAY(fpdate)&gt;=15,MOD(A56,2)=0),1,0),IF(MOD(A56,2)=0,IF(DAY(fpdate)&gt;=15,DAY(fpdate)-14,DAY(fpdate)+14),DAY(fpdate))),IF(DAY(DATE(YEAR(fpdate),MONTH(fpdate)+(A56-1)*months_per_period,DAY(fpdate)))&lt;&gt;DAY(fpdate),DATE(YEAR(fpdate),MONTH(fpdate)+(A56-1)*months_per_period+1,0),DATE(YEAR(fpdate),MONTH(fpdate)+(A56-1)*months_per_period,DAY(fpdate))))))</f>
        <v/>
      </c>
      <c r="C56" s="17" t="str">
        <f t="shared" si="1"/>
        <v/>
      </c>
      <c r="D56" s="67"/>
      <c r="E56" s="17"/>
      <c r="F56" s="17" t="str">
        <f>IF(A56="","",IF(AND(A56=1,pmtType=1),0,IF(roundOpt,ROUND(rate*H55,2),rate*H55)))</f>
        <v/>
      </c>
      <c r="G56" s="17" t="str">
        <f t="shared" si="2"/>
        <v/>
      </c>
      <c r="H56" s="17" t="str">
        <f t="shared" si="3"/>
        <v/>
      </c>
    </row>
    <row r="57" spans="1:8">
      <c r="A57" s="16" t="str">
        <f t="shared" si="0"/>
        <v/>
      </c>
      <c r="B57" s="18" t="str">
        <f>IF(A57="","",IF(OR(periods_per_year=26,periods_per_year=52),IF(periods_per_year=26,IF(A57=1,fpdate,B56+14),IF(periods_per_year=52,IF(A57=1,fpdate,B56+7),"n/a")),IF(periods_per_year=24,DATE(YEAR(fpdate),MONTH(fpdate)+(A57-1)/2+IF(AND(DAY(fpdate)&gt;=15,MOD(A57,2)=0),1,0),IF(MOD(A57,2)=0,IF(DAY(fpdate)&gt;=15,DAY(fpdate)-14,DAY(fpdate)+14),DAY(fpdate))),IF(DAY(DATE(YEAR(fpdate),MONTH(fpdate)+(A57-1)*months_per_period,DAY(fpdate)))&lt;&gt;DAY(fpdate),DATE(YEAR(fpdate),MONTH(fpdate)+(A57-1)*months_per_period+1,0),DATE(YEAR(fpdate),MONTH(fpdate)+(A57-1)*months_per_period,DAY(fpdate))))))</f>
        <v/>
      </c>
      <c r="C57" s="17" t="str">
        <f t="shared" si="1"/>
        <v/>
      </c>
      <c r="D57" s="67"/>
      <c r="E57" s="17"/>
      <c r="F57" s="17" t="str">
        <f>IF(A57="","",IF(AND(A57=1,pmtType=1),0,IF(roundOpt,ROUND(rate*H56,2),rate*H56)))</f>
        <v/>
      </c>
      <c r="G57" s="17" t="str">
        <f t="shared" si="2"/>
        <v/>
      </c>
      <c r="H57" s="17" t="str">
        <f t="shared" si="3"/>
        <v/>
      </c>
    </row>
    <row r="58" spans="1:8">
      <c r="A58" s="16" t="str">
        <f t="shared" si="0"/>
        <v/>
      </c>
      <c r="B58" s="18" t="str">
        <f>IF(A58="","",IF(OR(periods_per_year=26,periods_per_year=52),IF(periods_per_year=26,IF(A58=1,fpdate,B57+14),IF(periods_per_year=52,IF(A58=1,fpdate,B57+7),"n/a")),IF(periods_per_year=24,DATE(YEAR(fpdate),MONTH(fpdate)+(A58-1)/2+IF(AND(DAY(fpdate)&gt;=15,MOD(A58,2)=0),1,0),IF(MOD(A58,2)=0,IF(DAY(fpdate)&gt;=15,DAY(fpdate)-14,DAY(fpdate)+14),DAY(fpdate))),IF(DAY(DATE(YEAR(fpdate),MONTH(fpdate)+(A58-1)*months_per_period,DAY(fpdate)))&lt;&gt;DAY(fpdate),DATE(YEAR(fpdate),MONTH(fpdate)+(A58-1)*months_per_period+1,0),DATE(YEAR(fpdate),MONTH(fpdate)+(A58-1)*months_per_period,DAY(fpdate))))))</f>
        <v/>
      </c>
      <c r="C58" s="17" t="str">
        <f t="shared" si="1"/>
        <v/>
      </c>
      <c r="D58" s="67"/>
      <c r="E58" s="17"/>
      <c r="F58" s="17" t="str">
        <f>IF(A58="","",IF(AND(A58=1,pmtType=1),0,IF(roundOpt,ROUND(rate*H57,2),rate*H57)))</f>
        <v/>
      </c>
      <c r="G58" s="17" t="str">
        <f t="shared" si="2"/>
        <v/>
      </c>
      <c r="H58" s="17" t="str">
        <f t="shared" si="3"/>
        <v/>
      </c>
    </row>
    <row r="59" spans="1:8">
      <c r="A59" s="16" t="str">
        <f t="shared" si="0"/>
        <v/>
      </c>
      <c r="B59" s="18" t="str">
        <f>IF(A59="","",IF(OR(periods_per_year=26,periods_per_year=52),IF(periods_per_year=26,IF(A59=1,fpdate,B58+14),IF(periods_per_year=52,IF(A59=1,fpdate,B58+7),"n/a")),IF(periods_per_year=24,DATE(YEAR(fpdate),MONTH(fpdate)+(A59-1)/2+IF(AND(DAY(fpdate)&gt;=15,MOD(A59,2)=0),1,0),IF(MOD(A59,2)=0,IF(DAY(fpdate)&gt;=15,DAY(fpdate)-14,DAY(fpdate)+14),DAY(fpdate))),IF(DAY(DATE(YEAR(fpdate),MONTH(fpdate)+(A59-1)*months_per_period,DAY(fpdate)))&lt;&gt;DAY(fpdate),DATE(YEAR(fpdate),MONTH(fpdate)+(A59-1)*months_per_period+1,0),DATE(YEAR(fpdate),MONTH(fpdate)+(A59-1)*months_per_period,DAY(fpdate))))))</f>
        <v/>
      </c>
      <c r="C59" s="17" t="str">
        <f t="shared" si="1"/>
        <v/>
      </c>
      <c r="D59" s="67"/>
      <c r="E59" s="17"/>
      <c r="F59" s="17" t="str">
        <f>IF(A59="","",IF(AND(A59=1,pmtType=1),0,IF(roundOpt,ROUND(rate*H58,2),rate*H58)))</f>
        <v/>
      </c>
      <c r="G59" s="17" t="str">
        <f t="shared" si="2"/>
        <v/>
      </c>
      <c r="H59" s="17" t="str">
        <f t="shared" si="3"/>
        <v/>
      </c>
    </row>
    <row r="60" spans="1:8">
      <c r="A60" s="16" t="str">
        <f t="shared" si="0"/>
        <v/>
      </c>
      <c r="B60" s="18" t="str">
        <f>IF(A60="","",IF(OR(periods_per_year=26,periods_per_year=52),IF(periods_per_year=26,IF(A60=1,fpdate,B59+14),IF(periods_per_year=52,IF(A60=1,fpdate,B59+7),"n/a")),IF(periods_per_year=24,DATE(YEAR(fpdate),MONTH(fpdate)+(A60-1)/2+IF(AND(DAY(fpdate)&gt;=15,MOD(A60,2)=0),1,0),IF(MOD(A60,2)=0,IF(DAY(fpdate)&gt;=15,DAY(fpdate)-14,DAY(fpdate)+14),DAY(fpdate))),IF(DAY(DATE(YEAR(fpdate),MONTH(fpdate)+(A60-1)*months_per_period,DAY(fpdate)))&lt;&gt;DAY(fpdate),DATE(YEAR(fpdate),MONTH(fpdate)+(A60-1)*months_per_period+1,0),DATE(YEAR(fpdate),MONTH(fpdate)+(A60-1)*months_per_period,DAY(fpdate))))))</f>
        <v/>
      </c>
      <c r="C60" s="17" t="str">
        <f t="shared" si="1"/>
        <v/>
      </c>
      <c r="D60" s="67"/>
      <c r="E60" s="17"/>
      <c r="F60" s="17" t="str">
        <f>IF(A60="","",IF(AND(A60=1,pmtType=1),0,IF(roundOpt,ROUND(rate*H59,2),rate*H59)))</f>
        <v/>
      </c>
      <c r="G60" s="17" t="str">
        <f t="shared" si="2"/>
        <v/>
      </c>
      <c r="H60" s="17" t="str">
        <f t="shared" si="3"/>
        <v/>
      </c>
    </row>
    <row r="61" spans="1:8">
      <c r="A61" s="16" t="str">
        <f t="shared" si="0"/>
        <v/>
      </c>
      <c r="B61" s="18" t="str">
        <f>IF(A61="","",IF(OR(periods_per_year=26,periods_per_year=52),IF(periods_per_year=26,IF(A61=1,fpdate,B60+14),IF(periods_per_year=52,IF(A61=1,fpdate,B60+7),"n/a")),IF(periods_per_year=24,DATE(YEAR(fpdate),MONTH(fpdate)+(A61-1)/2+IF(AND(DAY(fpdate)&gt;=15,MOD(A61,2)=0),1,0),IF(MOD(A61,2)=0,IF(DAY(fpdate)&gt;=15,DAY(fpdate)-14,DAY(fpdate)+14),DAY(fpdate))),IF(DAY(DATE(YEAR(fpdate),MONTH(fpdate)+(A61-1)*months_per_period,DAY(fpdate)))&lt;&gt;DAY(fpdate),DATE(YEAR(fpdate),MONTH(fpdate)+(A61-1)*months_per_period+1,0),DATE(YEAR(fpdate),MONTH(fpdate)+(A61-1)*months_per_period,DAY(fpdate))))))</f>
        <v/>
      </c>
      <c r="C61" s="17" t="str">
        <f t="shared" si="1"/>
        <v/>
      </c>
      <c r="D61" s="67"/>
      <c r="E61" s="17"/>
      <c r="F61" s="17" t="str">
        <f>IF(A61="","",IF(AND(A61=1,pmtType=1),0,IF(roundOpt,ROUND(rate*H60,2),rate*H60)))</f>
        <v/>
      </c>
      <c r="G61" s="17" t="str">
        <f t="shared" si="2"/>
        <v/>
      </c>
      <c r="H61" s="17" t="str">
        <f t="shared" si="3"/>
        <v/>
      </c>
    </row>
    <row r="62" spans="1:8">
      <c r="A62" s="16" t="str">
        <f t="shared" si="0"/>
        <v/>
      </c>
      <c r="B62" s="18" t="str">
        <f>IF(A62="","",IF(OR(periods_per_year=26,periods_per_year=52),IF(periods_per_year=26,IF(A62=1,fpdate,B61+14),IF(periods_per_year=52,IF(A62=1,fpdate,B61+7),"n/a")),IF(periods_per_year=24,DATE(YEAR(fpdate),MONTH(fpdate)+(A62-1)/2+IF(AND(DAY(fpdate)&gt;=15,MOD(A62,2)=0),1,0),IF(MOD(A62,2)=0,IF(DAY(fpdate)&gt;=15,DAY(fpdate)-14,DAY(fpdate)+14),DAY(fpdate))),IF(DAY(DATE(YEAR(fpdate),MONTH(fpdate)+(A62-1)*months_per_period,DAY(fpdate)))&lt;&gt;DAY(fpdate),DATE(YEAR(fpdate),MONTH(fpdate)+(A62-1)*months_per_period+1,0),DATE(YEAR(fpdate),MONTH(fpdate)+(A62-1)*months_per_period,DAY(fpdate))))))</f>
        <v/>
      </c>
      <c r="C62" s="17" t="str">
        <f t="shared" si="1"/>
        <v/>
      </c>
      <c r="D62" s="67"/>
      <c r="E62" s="17"/>
      <c r="F62" s="17" t="str">
        <f>IF(A62="","",IF(AND(A62=1,pmtType=1),0,IF(roundOpt,ROUND(rate*H61,2),rate*H61)))</f>
        <v/>
      </c>
      <c r="G62" s="17" t="str">
        <f t="shared" si="2"/>
        <v/>
      </c>
      <c r="H62" s="17" t="str">
        <f t="shared" si="3"/>
        <v/>
      </c>
    </row>
    <row r="63" spans="1:8">
      <c r="A63" s="16" t="str">
        <f t="shared" si="0"/>
        <v/>
      </c>
      <c r="B63" s="18" t="str">
        <f>IF(A63="","",IF(OR(periods_per_year=26,periods_per_year=52),IF(periods_per_year=26,IF(A63=1,fpdate,B62+14),IF(periods_per_year=52,IF(A63=1,fpdate,B62+7),"n/a")),IF(periods_per_year=24,DATE(YEAR(fpdate),MONTH(fpdate)+(A63-1)/2+IF(AND(DAY(fpdate)&gt;=15,MOD(A63,2)=0),1,0),IF(MOD(A63,2)=0,IF(DAY(fpdate)&gt;=15,DAY(fpdate)-14,DAY(fpdate)+14),DAY(fpdate))),IF(DAY(DATE(YEAR(fpdate),MONTH(fpdate)+(A63-1)*months_per_period,DAY(fpdate)))&lt;&gt;DAY(fpdate),DATE(YEAR(fpdate),MONTH(fpdate)+(A63-1)*months_per_period+1,0),DATE(YEAR(fpdate),MONTH(fpdate)+(A63-1)*months_per_period,DAY(fpdate))))))</f>
        <v/>
      </c>
      <c r="C63" s="17" t="str">
        <f t="shared" si="1"/>
        <v/>
      </c>
      <c r="D63" s="67"/>
      <c r="E63" s="17"/>
      <c r="F63" s="17" t="str">
        <f>IF(A63="","",IF(AND(A63=1,pmtType=1),0,IF(roundOpt,ROUND(rate*H62,2),rate*H62)))</f>
        <v/>
      </c>
      <c r="G63" s="17" t="str">
        <f t="shared" si="2"/>
        <v/>
      </c>
      <c r="H63" s="17" t="str">
        <f t="shared" si="3"/>
        <v/>
      </c>
    </row>
    <row r="64" spans="1:8">
      <c r="A64" s="16" t="str">
        <f t="shared" si="0"/>
        <v/>
      </c>
      <c r="B64" s="18" t="str">
        <f>IF(A64="","",IF(OR(periods_per_year=26,periods_per_year=52),IF(periods_per_year=26,IF(A64=1,fpdate,B63+14),IF(periods_per_year=52,IF(A64=1,fpdate,B63+7),"n/a")),IF(periods_per_year=24,DATE(YEAR(fpdate),MONTH(fpdate)+(A64-1)/2+IF(AND(DAY(fpdate)&gt;=15,MOD(A64,2)=0),1,0),IF(MOD(A64,2)=0,IF(DAY(fpdate)&gt;=15,DAY(fpdate)-14,DAY(fpdate)+14),DAY(fpdate))),IF(DAY(DATE(YEAR(fpdate),MONTH(fpdate)+(A64-1)*months_per_period,DAY(fpdate)))&lt;&gt;DAY(fpdate),DATE(YEAR(fpdate),MONTH(fpdate)+(A64-1)*months_per_period+1,0),DATE(YEAR(fpdate),MONTH(fpdate)+(A64-1)*months_per_period,DAY(fpdate))))))</f>
        <v/>
      </c>
      <c r="C64" s="17" t="str">
        <f t="shared" si="1"/>
        <v/>
      </c>
      <c r="D64" s="67"/>
      <c r="E64" s="17"/>
      <c r="F64" s="17" t="str">
        <f>IF(A64="","",IF(AND(A64=1,pmtType=1),0,IF(roundOpt,ROUND(rate*H63,2),rate*H63)))</f>
        <v/>
      </c>
      <c r="G64" s="17" t="str">
        <f t="shared" si="2"/>
        <v/>
      </c>
      <c r="H64" s="17" t="str">
        <f t="shared" si="3"/>
        <v/>
      </c>
    </row>
    <row r="65" spans="1:8">
      <c r="A65" s="16" t="str">
        <f t="shared" si="0"/>
        <v/>
      </c>
      <c r="B65" s="18" t="str">
        <f>IF(A65="","",IF(OR(periods_per_year=26,periods_per_year=52),IF(periods_per_year=26,IF(A65=1,fpdate,B64+14),IF(periods_per_year=52,IF(A65=1,fpdate,B64+7),"n/a")),IF(periods_per_year=24,DATE(YEAR(fpdate),MONTH(fpdate)+(A65-1)/2+IF(AND(DAY(fpdate)&gt;=15,MOD(A65,2)=0),1,0),IF(MOD(A65,2)=0,IF(DAY(fpdate)&gt;=15,DAY(fpdate)-14,DAY(fpdate)+14),DAY(fpdate))),IF(DAY(DATE(YEAR(fpdate),MONTH(fpdate)+(A65-1)*months_per_period,DAY(fpdate)))&lt;&gt;DAY(fpdate),DATE(YEAR(fpdate),MONTH(fpdate)+(A65-1)*months_per_period+1,0),DATE(YEAR(fpdate),MONTH(fpdate)+(A65-1)*months_per_period,DAY(fpdate))))))</f>
        <v/>
      </c>
      <c r="C65" s="17" t="str">
        <f t="shared" si="1"/>
        <v/>
      </c>
      <c r="D65" s="67"/>
      <c r="E65" s="17"/>
      <c r="F65" s="17" t="str">
        <f>IF(A65="","",IF(AND(A65=1,pmtType=1),0,IF(roundOpt,ROUND(rate*H64,2),rate*H64)))</f>
        <v/>
      </c>
      <c r="G65" s="17" t="str">
        <f t="shared" si="2"/>
        <v/>
      </c>
      <c r="H65" s="17" t="str">
        <f t="shared" si="3"/>
        <v/>
      </c>
    </row>
    <row r="66" spans="1:8">
      <c r="A66" s="16" t="str">
        <f t="shared" si="0"/>
        <v/>
      </c>
      <c r="B66" s="18" t="str">
        <f>IF(A66="","",IF(OR(periods_per_year=26,periods_per_year=52),IF(periods_per_year=26,IF(A66=1,fpdate,B65+14),IF(periods_per_year=52,IF(A66=1,fpdate,B65+7),"n/a")),IF(periods_per_year=24,DATE(YEAR(fpdate),MONTH(fpdate)+(A66-1)/2+IF(AND(DAY(fpdate)&gt;=15,MOD(A66,2)=0),1,0),IF(MOD(A66,2)=0,IF(DAY(fpdate)&gt;=15,DAY(fpdate)-14,DAY(fpdate)+14),DAY(fpdate))),IF(DAY(DATE(YEAR(fpdate),MONTH(fpdate)+(A66-1)*months_per_period,DAY(fpdate)))&lt;&gt;DAY(fpdate),DATE(YEAR(fpdate),MONTH(fpdate)+(A66-1)*months_per_period+1,0),DATE(YEAR(fpdate),MONTH(fpdate)+(A66-1)*months_per_period,DAY(fpdate))))))</f>
        <v/>
      </c>
      <c r="C66" s="17" t="str">
        <f t="shared" si="1"/>
        <v/>
      </c>
      <c r="D66" s="67"/>
      <c r="E66" s="17"/>
      <c r="F66" s="17" t="str">
        <f>IF(A66="","",IF(AND(A66=1,pmtType=1),0,IF(roundOpt,ROUND(rate*H65,2),rate*H65)))</f>
        <v/>
      </c>
      <c r="G66" s="17" t="str">
        <f t="shared" si="2"/>
        <v/>
      </c>
      <c r="H66" s="17" t="str">
        <f t="shared" si="3"/>
        <v/>
      </c>
    </row>
    <row r="67" spans="1:8">
      <c r="A67" s="16" t="str">
        <f t="shared" si="0"/>
        <v/>
      </c>
      <c r="B67" s="18" t="str">
        <f>IF(A67="","",IF(OR(periods_per_year=26,periods_per_year=52),IF(periods_per_year=26,IF(A67=1,fpdate,B66+14),IF(periods_per_year=52,IF(A67=1,fpdate,B66+7),"n/a")),IF(periods_per_year=24,DATE(YEAR(fpdate),MONTH(fpdate)+(A67-1)/2+IF(AND(DAY(fpdate)&gt;=15,MOD(A67,2)=0),1,0),IF(MOD(A67,2)=0,IF(DAY(fpdate)&gt;=15,DAY(fpdate)-14,DAY(fpdate)+14),DAY(fpdate))),IF(DAY(DATE(YEAR(fpdate),MONTH(fpdate)+(A67-1)*months_per_period,DAY(fpdate)))&lt;&gt;DAY(fpdate),DATE(YEAR(fpdate),MONTH(fpdate)+(A67-1)*months_per_period+1,0),DATE(YEAR(fpdate),MONTH(fpdate)+(A67-1)*months_per_period,DAY(fpdate))))))</f>
        <v/>
      </c>
      <c r="C67" s="17" t="str">
        <f t="shared" si="1"/>
        <v/>
      </c>
      <c r="D67" s="67"/>
      <c r="E67" s="17"/>
      <c r="F67" s="17" t="str">
        <f>IF(A67="","",IF(AND(A67=1,pmtType=1),0,IF(roundOpt,ROUND(rate*H66,2),rate*H66)))</f>
        <v/>
      </c>
      <c r="G67" s="17" t="str">
        <f t="shared" si="2"/>
        <v/>
      </c>
      <c r="H67" s="17" t="str">
        <f t="shared" si="3"/>
        <v/>
      </c>
    </row>
    <row r="68" spans="1:8">
      <c r="A68" s="16" t="str">
        <f t="shared" si="0"/>
        <v/>
      </c>
      <c r="B68" s="18" t="str">
        <f>IF(A68="","",IF(OR(periods_per_year=26,periods_per_year=52),IF(periods_per_year=26,IF(A68=1,fpdate,B67+14),IF(periods_per_year=52,IF(A68=1,fpdate,B67+7),"n/a")),IF(periods_per_year=24,DATE(YEAR(fpdate),MONTH(fpdate)+(A68-1)/2+IF(AND(DAY(fpdate)&gt;=15,MOD(A68,2)=0),1,0),IF(MOD(A68,2)=0,IF(DAY(fpdate)&gt;=15,DAY(fpdate)-14,DAY(fpdate)+14),DAY(fpdate))),IF(DAY(DATE(YEAR(fpdate),MONTH(fpdate)+(A68-1)*months_per_period,DAY(fpdate)))&lt;&gt;DAY(fpdate),DATE(YEAR(fpdate),MONTH(fpdate)+(A68-1)*months_per_period+1,0),DATE(YEAR(fpdate),MONTH(fpdate)+(A68-1)*months_per_period,DAY(fpdate))))))</f>
        <v/>
      </c>
      <c r="C68" s="17" t="str">
        <f t="shared" si="1"/>
        <v/>
      </c>
      <c r="D68" s="67"/>
      <c r="E68" s="17"/>
      <c r="F68" s="17" t="str">
        <f>IF(A68="","",IF(AND(A68=1,pmtType=1),0,IF(roundOpt,ROUND(rate*H67,2),rate*H67)))</f>
        <v/>
      </c>
      <c r="G68" s="17" t="str">
        <f t="shared" si="2"/>
        <v/>
      </c>
      <c r="H68" s="17" t="str">
        <f t="shared" si="3"/>
        <v/>
      </c>
    </row>
    <row r="69" spans="1:8">
      <c r="A69" s="16" t="str">
        <f t="shared" si="0"/>
        <v/>
      </c>
      <c r="B69" s="18" t="str">
        <f>IF(A69="","",IF(OR(periods_per_year=26,periods_per_year=52),IF(periods_per_year=26,IF(A69=1,fpdate,B68+14),IF(periods_per_year=52,IF(A69=1,fpdate,B68+7),"n/a")),IF(periods_per_year=24,DATE(YEAR(fpdate),MONTH(fpdate)+(A69-1)/2+IF(AND(DAY(fpdate)&gt;=15,MOD(A69,2)=0),1,0),IF(MOD(A69,2)=0,IF(DAY(fpdate)&gt;=15,DAY(fpdate)-14,DAY(fpdate)+14),DAY(fpdate))),IF(DAY(DATE(YEAR(fpdate),MONTH(fpdate)+(A69-1)*months_per_period,DAY(fpdate)))&lt;&gt;DAY(fpdate),DATE(YEAR(fpdate),MONTH(fpdate)+(A69-1)*months_per_period+1,0),DATE(YEAR(fpdate),MONTH(fpdate)+(A69-1)*months_per_period,DAY(fpdate))))))</f>
        <v/>
      </c>
      <c r="C69" s="17" t="str">
        <f t="shared" si="1"/>
        <v/>
      </c>
      <c r="D69" s="67"/>
      <c r="E69" s="17"/>
      <c r="F69" s="17" t="str">
        <f>IF(A69="","",IF(AND(A69=1,pmtType=1),0,IF(roundOpt,ROUND(rate*H68,2),rate*H68)))</f>
        <v/>
      </c>
      <c r="G69" s="17" t="str">
        <f t="shared" si="2"/>
        <v/>
      </c>
      <c r="H69" s="17" t="str">
        <f t="shared" si="3"/>
        <v/>
      </c>
    </row>
    <row r="70" spans="1:8">
      <c r="A70" s="16" t="str">
        <f t="shared" si="0"/>
        <v/>
      </c>
      <c r="B70" s="18" t="str">
        <f>IF(A70="","",IF(OR(periods_per_year=26,periods_per_year=52),IF(periods_per_year=26,IF(A70=1,fpdate,B69+14),IF(periods_per_year=52,IF(A70=1,fpdate,B69+7),"n/a")),IF(periods_per_year=24,DATE(YEAR(fpdate),MONTH(fpdate)+(A70-1)/2+IF(AND(DAY(fpdate)&gt;=15,MOD(A70,2)=0),1,0),IF(MOD(A70,2)=0,IF(DAY(fpdate)&gt;=15,DAY(fpdate)-14,DAY(fpdate)+14),DAY(fpdate))),IF(DAY(DATE(YEAR(fpdate),MONTH(fpdate)+(A70-1)*months_per_period,DAY(fpdate)))&lt;&gt;DAY(fpdate),DATE(YEAR(fpdate),MONTH(fpdate)+(A70-1)*months_per_period+1,0),DATE(YEAR(fpdate),MONTH(fpdate)+(A70-1)*months_per_period,DAY(fpdate))))))</f>
        <v/>
      </c>
      <c r="C70" s="17" t="str">
        <f t="shared" si="1"/>
        <v/>
      </c>
      <c r="D70" s="67"/>
      <c r="E70" s="17"/>
      <c r="F70" s="17" t="str">
        <f>IF(A70="","",IF(AND(A70=1,pmtType=1),0,IF(roundOpt,ROUND(rate*H69,2),rate*H69)))</f>
        <v/>
      </c>
      <c r="G70" s="17" t="str">
        <f t="shared" si="2"/>
        <v/>
      </c>
      <c r="H70" s="17" t="str">
        <f t="shared" si="3"/>
        <v/>
      </c>
    </row>
    <row r="71" spans="1:8">
      <c r="A71" s="16" t="str">
        <f t="shared" si="0"/>
        <v/>
      </c>
      <c r="B71" s="18" t="str">
        <f>IF(A71="","",IF(OR(periods_per_year=26,periods_per_year=52),IF(periods_per_year=26,IF(A71=1,fpdate,B70+14),IF(periods_per_year=52,IF(A71=1,fpdate,B70+7),"n/a")),IF(periods_per_year=24,DATE(YEAR(fpdate),MONTH(fpdate)+(A71-1)/2+IF(AND(DAY(fpdate)&gt;=15,MOD(A71,2)=0),1,0),IF(MOD(A71,2)=0,IF(DAY(fpdate)&gt;=15,DAY(fpdate)-14,DAY(fpdate)+14),DAY(fpdate))),IF(DAY(DATE(YEAR(fpdate),MONTH(fpdate)+(A71-1)*months_per_period,DAY(fpdate)))&lt;&gt;DAY(fpdate),DATE(YEAR(fpdate),MONTH(fpdate)+(A71-1)*months_per_period+1,0),DATE(YEAR(fpdate),MONTH(fpdate)+(A71-1)*months_per_period,DAY(fpdate))))))</f>
        <v/>
      </c>
      <c r="C71" s="17" t="str">
        <f t="shared" si="1"/>
        <v/>
      </c>
      <c r="D71" s="67"/>
      <c r="E71" s="17"/>
      <c r="F71" s="17" t="str">
        <f>IF(A71="","",IF(AND(A71=1,pmtType=1),0,IF(roundOpt,ROUND(rate*H70,2),rate*H70)))</f>
        <v/>
      </c>
      <c r="G71" s="17" t="str">
        <f t="shared" si="2"/>
        <v/>
      </c>
      <c r="H71" s="17" t="str">
        <f t="shared" si="3"/>
        <v/>
      </c>
    </row>
    <row r="72" spans="1:8">
      <c r="A72" s="16" t="str">
        <f t="shared" si="0"/>
        <v/>
      </c>
      <c r="B72" s="18" t="str">
        <f>IF(A72="","",IF(OR(periods_per_year=26,periods_per_year=52),IF(periods_per_year=26,IF(A72=1,fpdate,B71+14),IF(periods_per_year=52,IF(A72=1,fpdate,B71+7),"n/a")),IF(periods_per_year=24,DATE(YEAR(fpdate),MONTH(fpdate)+(A72-1)/2+IF(AND(DAY(fpdate)&gt;=15,MOD(A72,2)=0),1,0),IF(MOD(A72,2)=0,IF(DAY(fpdate)&gt;=15,DAY(fpdate)-14,DAY(fpdate)+14),DAY(fpdate))),IF(DAY(DATE(YEAR(fpdate),MONTH(fpdate)+(A72-1)*months_per_period,DAY(fpdate)))&lt;&gt;DAY(fpdate),DATE(YEAR(fpdate),MONTH(fpdate)+(A72-1)*months_per_period+1,0),DATE(YEAR(fpdate),MONTH(fpdate)+(A72-1)*months_per_period,DAY(fpdate))))))</f>
        <v/>
      </c>
      <c r="C72" s="17" t="str">
        <f t="shared" si="1"/>
        <v/>
      </c>
      <c r="D72" s="67"/>
      <c r="E72" s="17"/>
      <c r="F72" s="17" t="str">
        <f>IF(A72="","",IF(AND(A72=1,pmtType=1),0,IF(roundOpt,ROUND(rate*H71,2),rate*H71)))</f>
        <v/>
      </c>
      <c r="G72" s="17" t="str">
        <f t="shared" si="2"/>
        <v/>
      </c>
      <c r="H72" s="17" t="str">
        <f t="shared" si="3"/>
        <v/>
      </c>
    </row>
    <row r="73" spans="1:8">
      <c r="A73" s="16" t="str">
        <f t="shared" si="0"/>
        <v/>
      </c>
      <c r="B73" s="18" t="str">
        <f>IF(A73="","",IF(OR(periods_per_year=26,periods_per_year=52),IF(periods_per_year=26,IF(A73=1,fpdate,B72+14),IF(periods_per_year=52,IF(A73=1,fpdate,B72+7),"n/a")),IF(periods_per_year=24,DATE(YEAR(fpdate),MONTH(fpdate)+(A73-1)/2+IF(AND(DAY(fpdate)&gt;=15,MOD(A73,2)=0),1,0),IF(MOD(A73,2)=0,IF(DAY(fpdate)&gt;=15,DAY(fpdate)-14,DAY(fpdate)+14),DAY(fpdate))),IF(DAY(DATE(YEAR(fpdate),MONTH(fpdate)+(A73-1)*months_per_period,DAY(fpdate)))&lt;&gt;DAY(fpdate),DATE(YEAR(fpdate),MONTH(fpdate)+(A73-1)*months_per_period+1,0),DATE(YEAR(fpdate),MONTH(fpdate)+(A73-1)*months_per_period,DAY(fpdate))))))</f>
        <v/>
      </c>
      <c r="C73" s="17" t="str">
        <f t="shared" si="1"/>
        <v/>
      </c>
      <c r="D73" s="67"/>
      <c r="E73" s="17"/>
      <c r="F73" s="17" t="str">
        <f>IF(A73="","",IF(AND(A73=1,pmtType=1),0,IF(roundOpt,ROUND(rate*H72,2),rate*H72)))</f>
        <v/>
      </c>
      <c r="G73" s="17" t="str">
        <f t="shared" si="2"/>
        <v/>
      </c>
      <c r="H73" s="17" t="str">
        <f t="shared" si="3"/>
        <v/>
      </c>
    </row>
    <row r="74" spans="1:8">
      <c r="A74" s="16" t="str">
        <f t="shared" si="0"/>
        <v/>
      </c>
      <c r="B74" s="18" t="str">
        <f>IF(A74="","",IF(OR(periods_per_year=26,periods_per_year=52),IF(periods_per_year=26,IF(A74=1,fpdate,B73+14),IF(periods_per_year=52,IF(A74=1,fpdate,B73+7),"n/a")),IF(periods_per_year=24,DATE(YEAR(fpdate),MONTH(fpdate)+(A74-1)/2+IF(AND(DAY(fpdate)&gt;=15,MOD(A74,2)=0),1,0),IF(MOD(A74,2)=0,IF(DAY(fpdate)&gt;=15,DAY(fpdate)-14,DAY(fpdate)+14),DAY(fpdate))),IF(DAY(DATE(YEAR(fpdate),MONTH(fpdate)+(A74-1)*months_per_period,DAY(fpdate)))&lt;&gt;DAY(fpdate),DATE(YEAR(fpdate),MONTH(fpdate)+(A74-1)*months_per_period+1,0),DATE(YEAR(fpdate),MONTH(fpdate)+(A74-1)*months_per_period,DAY(fpdate))))))</f>
        <v/>
      </c>
      <c r="C74" s="17" t="str">
        <f t="shared" si="1"/>
        <v/>
      </c>
      <c r="D74" s="67"/>
      <c r="E74" s="17"/>
      <c r="F74" s="17" t="str">
        <f>IF(A74="","",IF(AND(A74=1,pmtType=1),0,IF(roundOpt,ROUND(rate*H73,2),rate*H73)))</f>
        <v/>
      </c>
      <c r="G74" s="17" t="str">
        <f t="shared" si="2"/>
        <v/>
      </c>
      <c r="H74" s="17" t="str">
        <f t="shared" si="3"/>
        <v/>
      </c>
    </row>
    <row r="75" spans="1:8">
      <c r="A75" s="16" t="str">
        <f t="shared" si="0"/>
        <v/>
      </c>
      <c r="B75" s="18" t="str">
        <f>IF(A75="","",IF(OR(periods_per_year=26,periods_per_year=52),IF(periods_per_year=26,IF(A75=1,fpdate,B74+14),IF(periods_per_year=52,IF(A75=1,fpdate,B74+7),"n/a")),IF(periods_per_year=24,DATE(YEAR(fpdate),MONTH(fpdate)+(A75-1)/2+IF(AND(DAY(fpdate)&gt;=15,MOD(A75,2)=0),1,0),IF(MOD(A75,2)=0,IF(DAY(fpdate)&gt;=15,DAY(fpdate)-14,DAY(fpdate)+14),DAY(fpdate))),IF(DAY(DATE(YEAR(fpdate),MONTH(fpdate)+(A75-1)*months_per_period,DAY(fpdate)))&lt;&gt;DAY(fpdate),DATE(YEAR(fpdate),MONTH(fpdate)+(A75-1)*months_per_period+1,0),DATE(YEAR(fpdate),MONTH(fpdate)+(A75-1)*months_per_period,DAY(fpdate))))))</f>
        <v/>
      </c>
      <c r="C75" s="17" t="str">
        <f t="shared" si="1"/>
        <v/>
      </c>
      <c r="D75" s="67"/>
      <c r="E75" s="17"/>
      <c r="F75" s="17" t="str">
        <f>IF(A75="","",IF(AND(A75=1,pmtType=1),0,IF(roundOpt,ROUND(rate*H74,2),rate*H74)))</f>
        <v/>
      </c>
      <c r="G75" s="17" t="str">
        <f t="shared" si="2"/>
        <v/>
      </c>
      <c r="H75" s="17" t="str">
        <f t="shared" si="3"/>
        <v/>
      </c>
    </row>
    <row r="76" spans="1:8">
      <c r="A76" s="16" t="str">
        <f t="shared" si="0"/>
        <v/>
      </c>
      <c r="B76" s="18" t="str">
        <f>IF(A76="","",IF(OR(periods_per_year=26,periods_per_year=52),IF(periods_per_year=26,IF(A76=1,fpdate,B75+14),IF(periods_per_year=52,IF(A76=1,fpdate,B75+7),"n/a")),IF(periods_per_year=24,DATE(YEAR(fpdate),MONTH(fpdate)+(A76-1)/2+IF(AND(DAY(fpdate)&gt;=15,MOD(A76,2)=0),1,0),IF(MOD(A76,2)=0,IF(DAY(fpdate)&gt;=15,DAY(fpdate)-14,DAY(fpdate)+14),DAY(fpdate))),IF(DAY(DATE(YEAR(fpdate),MONTH(fpdate)+(A76-1)*months_per_period,DAY(fpdate)))&lt;&gt;DAY(fpdate),DATE(YEAR(fpdate),MONTH(fpdate)+(A76-1)*months_per_period+1,0),DATE(YEAR(fpdate),MONTH(fpdate)+(A76-1)*months_per_period,DAY(fpdate))))))</f>
        <v/>
      </c>
      <c r="C76" s="17" t="str">
        <f t="shared" si="1"/>
        <v/>
      </c>
      <c r="D76" s="67"/>
      <c r="E76" s="17"/>
      <c r="F76" s="17" t="str">
        <f>IF(A76="","",IF(AND(A76=1,pmtType=1),0,IF(roundOpt,ROUND(rate*H75,2),rate*H75)))</f>
        <v/>
      </c>
      <c r="G76" s="17" t="str">
        <f t="shared" si="2"/>
        <v/>
      </c>
      <c r="H76" s="17" t="str">
        <f t="shared" si="3"/>
        <v/>
      </c>
    </row>
    <row r="77" spans="1:8">
      <c r="A77" s="16" t="str">
        <f t="shared" si="0"/>
        <v/>
      </c>
      <c r="B77" s="18" t="str">
        <f>IF(A77="","",IF(OR(periods_per_year=26,periods_per_year=52),IF(periods_per_year=26,IF(A77=1,fpdate,B76+14),IF(periods_per_year=52,IF(A77=1,fpdate,B76+7),"n/a")),IF(periods_per_year=24,DATE(YEAR(fpdate),MONTH(fpdate)+(A77-1)/2+IF(AND(DAY(fpdate)&gt;=15,MOD(A77,2)=0),1,0),IF(MOD(A77,2)=0,IF(DAY(fpdate)&gt;=15,DAY(fpdate)-14,DAY(fpdate)+14),DAY(fpdate))),IF(DAY(DATE(YEAR(fpdate),MONTH(fpdate)+(A77-1)*months_per_period,DAY(fpdate)))&lt;&gt;DAY(fpdate),DATE(YEAR(fpdate),MONTH(fpdate)+(A77-1)*months_per_period+1,0),DATE(YEAR(fpdate),MONTH(fpdate)+(A77-1)*months_per_period,DAY(fpdate))))))</f>
        <v/>
      </c>
      <c r="C77" s="17" t="str">
        <f t="shared" si="1"/>
        <v/>
      </c>
      <c r="D77" s="67"/>
      <c r="E77" s="17"/>
      <c r="F77" s="17" t="str">
        <f>IF(A77="","",IF(AND(A77=1,pmtType=1),0,IF(roundOpt,ROUND(rate*H76,2),rate*H76)))</f>
        <v/>
      </c>
      <c r="G77" s="17" t="str">
        <f t="shared" si="2"/>
        <v/>
      </c>
      <c r="H77" s="17" t="str">
        <f t="shared" si="3"/>
        <v/>
      </c>
    </row>
    <row r="78" spans="1:8">
      <c r="A78" s="16" t="str">
        <f t="shared" si="0"/>
        <v/>
      </c>
      <c r="B78" s="18" t="str">
        <f>IF(A78="","",IF(OR(periods_per_year=26,periods_per_year=52),IF(periods_per_year=26,IF(A78=1,fpdate,B77+14),IF(periods_per_year=52,IF(A78=1,fpdate,B77+7),"n/a")),IF(periods_per_year=24,DATE(YEAR(fpdate),MONTH(fpdate)+(A78-1)/2+IF(AND(DAY(fpdate)&gt;=15,MOD(A78,2)=0),1,0),IF(MOD(A78,2)=0,IF(DAY(fpdate)&gt;=15,DAY(fpdate)-14,DAY(fpdate)+14),DAY(fpdate))),IF(DAY(DATE(YEAR(fpdate),MONTH(fpdate)+(A78-1)*months_per_period,DAY(fpdate)))&lt;&gt;DAY(fpdate),DATE(YEAR(fpdate),MONTH(fpdate)+(A78-1)*months_per_period+1,0),DATE(YEAR(fpdate),MONTH(fpdate)+(A78-1)*months_per_period,DAY(fpdate))))))</f>
        <v/>
      </c>
      <c r="C78" s="17" t="str">
        <f t="shared" si="1"/>
        <v/>
      </c>
      <c r="D78" s="67"/>
      <c r="E78" s="17"/>
      <c r="F78" s="17" t="str">
        <f>IF(A78="","",IF(AND(A78=1,pmtType=1),0,IF(roundOpt,ROUND(rate*H77,2),rate*H77)))</f>
        <v/>
      </c>
      <c r="G78" s="17" t="str">
        <f t="shared" si="2"/>
        <v/>
      </c>
      <c r="H78" s="17" t="str">
        <f t="shared" si="3"/>
        <v/>
      </c>
    </row>
    <row r="79" spans="1:8">
      <c r="A79" s="16" t="str">
        <f t="shared" si="0"/>
        <v/>
      </c>
      <c r="B79" s="18" t="str">
        <f>IF(A79="","",IF(OR(periods_per_year=26,periods_per_year=52),IF(periods_per_year=26,IF(A79=1,fpdate,B78+14),IF(periods_per_year=52,IF(A79=1,fpdate,B78+7),"n/a")),IF(periods_per_year=24,DATE(YEAR(fpdate),MONTH(fpdate)+(A79-1)/2+IF(AND(DAY(fpdate)&gt;=15,MOD(A79,2)=0),1,0),IF(MOD(A79,2)=0,IF(DAY(fpdate)&gt;=15,DAY(fpdate)-14,DAY(fpdate)+14),DAY(fpdate))),IF(DAY(DATE(YEAR(fpdate),MONTH(fpdate)+(A79-1)*months_per_period,DAY(fpdate)))&lt;&gt;DAY(fpdate),DATE(YEAR(fpdate),MONTH(fpdate)+(A79-1)*months_per_period+1,0),DATE(YEAR(fpdate),MONTH(fpdate)+(A79-1)*months_per_period,DAY(fpdate))))))</f>
        <v/>
      </c>
      <c r="C79" s="17" t="str">
        <f t="shared" si="1"/>
        <v/>
      </c>
      <c r="D79" s="67"/>
      <c r="E79" s="17"/>
      <c r="F79" s="17" t="str">
        <f>IF(A79="","",IF(AND(A79=1,pmtType=1),0,IF(roundOpt,ROUND(rate*H78,2),rate*H78)))</f>
        <v/>
      </c>
      <c r="G79" s="17" t="str">
        <f t="shared" si="2"/>
        <v/>
      </c>
      <c r="H79" s="17" t="str">
        <f t="shared" si="3"/>
        <v/>
      </c>
    </row>
    <row r="80" spans="1:8">
      <c r="A80" s="16" t="str">
        <f t="shared" si="0"/>
        <v/>
      </c>
      <c r="B80" s="18" t="str">
        <f>IF(A80="","",IF(OR(periods_per_year=26,periods_per_year=52),IF(periods_per_year=26,IF(A80=1,fpdate,B79+14),IF(periods_per_year=52,IF(A80=1,fpdate,B79+7),"n/a")),IF(periods_per_year=24,DATE(YEAR(fpdate),MONTH(fpdate)+(A80-1)/2+IF(AND(DAY(fpdate)&gt;=15,MOD(A80,2)=0),1,0),IF(MOD(A80,2)=0,IF(DAY(fpdate)&gt;=15,DAY(fpdate)-14,DAY(fpdate)+14),DAY(fpdate))),IF(DAY(DATE(YEAR(fpdate),MONTH(fpdate)+(A80-1)*months_per_period,DAY(fpdate)))&lt;&gt;DAY(fpdate),DATE(YEAR(fpdate),MONTH(fpdate)+(A80-1)*months_per_period+1,0),DATE(YEAR(fpdate),MONTH(fpdate)+(A80-1)*months_per_period,DAY(fpdate))))))</f>
        <v/>
      </c>
      <c r="C80" s="17" t="str">
        <f t="shared" si="1"/>
        <v/>
      </c>
      <c r="D80" s="67"/>
      <c r="E80" s="17"/>
      <c r="F80" s="17" t="str">
        <f>IF(A80="","",IF(AND(A80=1,pmtType=1),0,IF(roundOpt,ROUND(rate*H79,2),rate*H79)))</f>
        <v/>
      </c>
      <c r="G80" s="17" t="str">
        <f t="shared" si="2"/>
        <v/>
      </c>
      <c r="H80" s="17" t="str">
        <f t="shared" si="3"/>
        <v/>
      </c>
    </row>
    <row r="81" spans="1:8">
      <c r="A81" s="16" t="str">
        <f t="shared" si="0"/>
        <v/>
      </c>
      <c r="B81" s="18" t="str">
        <f>IF(A81="","",IF(OR(periods_per_year=26,periods_per_year=52),IF(periods_per_year=26,IF(A81=1,fpdate,B80+14),IF(periods_per_year=52,IF(A81=1,fpdate,B80+7),"n/a")),IF(periods_per_year=24,DATE(YEAR(fpdate),MONTH(fpdate)+(A81-1)/2+IF(AND(DAY(fpdate)&gt;=15,MOD(A81,2)=0),1,0),IF(MOD(A81,2)=0,IF(DAY(fpdate)&gt;=15,DAY(fpdate)-14,DAY(fpdate)+14),DAY(fpdate))),IF(DAY(DATE(YEAR(fpdate),MONTH(fpdate)+(A81-1)*months_per_period,DAY(fpdate)))&lt;&gt;DAY(fpdate),DATE(YEAR(fpdate),MONTH(fpdate)+(A81-1)*months_per_period+1,0),DATE(YEAR(fpdate),MONTH(fpdate)+(A81-1)*months_per_period,DAY(fpdate))))))</f>
        <v/>
      </c>
      <c r="C81" s="17" t="str">
        <f t="shared" si="1"/>
        <v/>
      </c>
      <c r="D81" s="67"/>
      <c r="E81" s="17"/>
      <c r="F81" s="17" t="str">
        <f>IF(A81="","",IF(AND(A81=1,pmtType=1),0,IF(roundOpt,ROUND(rate*H80,2),rate*H80)))</f>
        <v/>
      </c>
      <c r="G81" s="17" t="str">
        <f t="shared" si="2"/>
        <v/>
      </c>
      <c r="H81" s="17" t="str">
        <f t="shared" si="3"/>
        <v/>
      </c>
    </row>
    <row r="82" spans="1:8">
      <c r="A82" s="16" t="str">
        <f t="shared" ref="A82:A145" si="5">IF(H81="","",IF(roundOpt,IF(OR(A81&gt;=nper,ROUND(H81,2)&lt;=0),"",A81+1),IF(OR(A81&gt;=nper,H81&lt;=0),"",A81+1)))</f>
        <v/>
      </c>
      <c r="B82" s="18" t="str">
        <f>IF(A82="","",IF(OR(periods_per_year=26,periods_per_year=52),IF(periods_per_year=26,IF(A82=1,fpdate,B81+14),IF(periods_per_year=52,IF(A82=1,fpdate,B81+7),"n/a")),IF(periods_per_year=24,DATE(YEAR(fpdate),MONTH(fpdate)+(A82-1)/2+IF(AND(DAY(fpdate)&gt;=15,MOD(A82,2)=0),1,0),IF(MOD(A82,2)=0,IF(DAY(fpdate)&gt;=15,DAY(fpdate)-14,DAY(fpdate)+14),DAY(fpdate))),IF(DAY(DATE(YEAR(fpdate),MONTH(fpdate)+(A82-1)*months_per_period,DAY(fpdate)))&lt;&gt;DAY(fpdate),DATE(YEAR(fpdate),MONTH(fpdate)+(A82-1)*months_per_period+1,0),DATE(YEAR(fpdate),MONTH(fpdate)+(A82-1)*months_per_period,DAY(fpdate))))))</f>
        <v/>
      </c>
      <c r="C82" s="17" t="str">
        <f t="shared" ref="C82:C145" si="6">IF(A82="","",IF(roundOpt,IF(OR(A82=nper,payment&gt;ROUND((1+rate)*H81,2)),ROUND((1+rate)*H81,2),payment),IF(OR(A82=nper,payment&gt;(1+rate)*H81),(1+rate)*H81,payment)))</f>
        <v/>
      </c>
      <c r="D82" s="67"/>
      <c r="E82" s="17"/>
      <c r="F82" s="17" t="str">
        <f>IF(A82="","",IF(AND(A82=1,pmtType=1),0,IF(roundOpt,ROUND(rate*H81,2),rate*H81)))</f>
        <v/>
      </c>
      <c r="G82" s="17" t="str">
        <f t="shared" ref="G82:G145" si="7">IF(A82="","",C82-F82+D82)</f>
        <v/>
      </c>
      <c r="H82" s="17" t="str">
        <f t="shared" ref="H82:H145" si="8">IF(A82="","",H81-G82)</f>
        <v/>
      </c>
    </row>
    <row r="83" spans="1:8">
      <c r="A83" s="16" t="str">
        <f t="shared" si="5"/>
        <v/>
      </c>
      <c r="B83" s="18" t="str">
        <f>IF(A83="","",IF(OR(periods_per_year=26,periods_per_year=52),IF(periods_per_year=26,IF(A83=1,fpdate,B82+14),IF(periods_per_year=52,IF(A83=1,fpdate,B82+7),"n/a")),IF(periods_per_year=24,DATE(YEAR(fpdate),MONTH(fpdate)+(A83-1)/2+IF(AND(DAY(fpdate)&gt;=15,MOD(A83,2)=0),1,0),IF(MOD(A83,2)=0,IF(DAY(fpdate)&gt;=15,DAY(fpdate)-14,DAY(fpdate)+14),DAY(fpdate))),IF(DAY(DATE(YEAR(fpdate),MONTH(fpdate)+(A83-1)*months_per_period,DAY(fpdate)))&lt;&gt;DAY(fpdate),DATE(YEAR(fpdate),MONTH(fpdate)+(A83-1)*months_per_period+1,0),DATE(YEAR(fpdate),MONTH(fpdate)+(A83-1)*months_per_period,DAY(fpdate))))))</f>
        <v/>
      </c>
      <c r="C83" s="17" t="str">
        <f t="shared" si="6"/>
        <v/>
      </c>
      <c r="D83" s="67"/>
      <c r="E83" s="17"/>
      <c r="F83" s="17" t="str">
        <f>IF(A83="","",IF(AND(A83=1,pmtType=1),0,IF(roundOpt,ROUND(rate*H82,2),rate*H82)))</f>
        <v/>
      </c>
      <c r="G83" s="17" t="str">
        <f t="shared" si="7"/>
        <v/>
      </c>
      <c r="H83" s="17" t="str">
        <f t="shared" si="8"/>
        <v/>
      </c>
    </row>
    <row r="84" spans="1:8">
      <c r="A84" s="16" t="str">
        <f t="shared" si="5"/>
        <v/>
      </c>
      <c r="B84" s="18" t="str">
        <f>IF(A84="","",IF(OR(periods_per_year=26,periods_per_year=52),IF(periods_per_year=26,IF(A84=1,fpdate,B83+14),IF(periods_per_year=52,IF(A84=1,fpdate,B83+7),"n/a")),IF(periods_per_year=24,DATE(YEAR(fpdate),MONTH(fpdate)+(A84-1)/2+IF(AND(DAY(fpdate)&gt;=15,MOD(A84,2)=0),1,0),IF(MOD(A84,2)=0,IF(DAY(fpdate)&gt;=15,DAY(fpdate)-14,DAY(fpdate)+14),DAY(fpdate))),IF(DAY(DATE(YEAR(fpdate),MONTH(fpdate)+(A84-1)*months_per_period,DAY(fpdate)))&lt;&gt;DAY(fpdate),DATE(YEAR(fpdate),MONTH(fpdate)+(A84-1)*months_per_period+1,0),DATE(YEAR(fpdate),MONTH(fpdate)+(A84-1)*months_per_period,DAY(fpdate))))))</f>
        <v/>
      </c>
      <c r="C84" s="17" t="str">
        <f t="shared" si="6"/>
        <v/>
      </c>
      <c r="D84" s="67"/>
      <c r="E84" s="17"/>
      <c r="F84" s="17" t="str">
        <f>IF(A84="","",IF(AND(A84=1,pmtType=1),0,IF(roundOpt,ROUND(rate*H83,2),rate*H83)))</f>
        <v/>
      </c>
      <c r="G84" s="17" t="str">
        <f t="shared" si="7"/>
        <v/>
      </c>
      <c r="H84" s="17" t="str">
        <f t="shared" si="8"/>
        <v/>
      </c>
    </row>
    <row r="85" spans="1:8">
      <c r="A85" s="16" t="str">
        <f t="shared" si="5"/>
        <v/>
      </c>
      <c r="B85" s="18" t="str">
        <f>IF(A85="","",IF(OR(periods_per_year=26,periods_per_year=52),IF(periods_per_year=26,IF(A85=1,fpdate,B84+14),IF(periods_per_year=52,IF(A85=1,fpdate,B84+7),"n/a")),IF(periods_per_year=24,DATE(YEAR(fpdate),MONTH(fpdate)+(A85-1)/2+IF(AND(DAY(fpdate)&gt;=15,MOD(A85,2)=0),1,0),IF(MOD(A85,2)=0,IF(DAY(fpdate)&gt;=15,DAY(fpdate)-14,DAY(fpdate)+14),DAY(fpdate))),IF(DAY(DATE(YEAR(fpdate),MONTH(fpdate)+(A85-1)*months_per_period,DAY(fpdate)))&lt;&gt;DAY(fpdate),DATE(YEAR(fpdate),MONTH(fpdate)+(A85-1)*months_per_period+1,0),DATE(YEAR(fpdate),MONTH(fpdate)+(A85-1)*months_per_period,DAY(fpdate))))))</f>
        <v/>
      </c>
      <c r="C85" s="17" t="str">
        <f t="shared" si="6"/>
        <v/>
      </c>
      <c r="D85" s="67"/>
      <c r="E85" s="17"/>
      <c r="F85" s="17" t="str">
        <f>IF(A85="","",IF(AND(A85=1,pmtType=1),0,IF(roundOpt,ROUND(rate*H84,2),rate*H84)))</f>
        <v/>
      </c>
      <c r="G85" s="17" t="str">
        <f t="shared" si="7"/>
        <v/>
      </c>
      <c r="H85" s="17" t="str">
        <f t="shared" si="8"/>
        <v/>
      </c>
    </row>
    <row r="86" spans="1:8">
      <c r="A86" s="16" t="str">
        <f t="shared" si="5"/>
        <v/>
      </c>
      <c r="B86" s="18" t="str">
        <f>IF(A86="","",IF(OR(periods_per_year=26,periods_per_year=52),IF(periods_per_year=26,IF(A86=1,fpdate,B85+14),IF(periods_per_year=52,IF(A86=1,fpdate,B85+7),"n/a")),IF(periods_per_year=24,DATE(YEAR(fpdate),MONTH(fpdate)+(A86-1)/2+IF(AND(DAY(fpdate)&gt;=15,MOD(A86,2)=0),1,0),IF(MOD(A86,2)=0,IF(DAY(fpdate)&gt;=15,DAY(fpdate)-14,DAY(fpdate)+14),DAY(fpdate))),IF(DAY(DATE(YEAR(fpdate),MONTH(fpdate)+(A86-1)*months_per_period,DAY(fpdate)))&lt;&gt;DAY(fpdate),DATE(YEAR(fpdate),MONTH(fpdate)+(A86-1)*months_per_period+1,0),DATE(YEAR(fpdate),MONTH(fpdate)+(A86-1)*months_per_period,DAY(fpdate))))))</f>
        <v/>
      </c>
      <c r="C86" s="17" t="str">
        <f t="shared" si="6"/>
        <v/>
      </c>
      <c r="D86" s="67"/>
      <c r="E86" s="17"/>
      <c r="F86" s="17" t="str">
        <f>IF(A86="","",IF(AND(A86=1,pmtType=1),0,IF(roundOpt,ROUND(rate*H85,2),rate*H85)))</f>
        <v/>
      </c>
      <c r="G86" s="17" t="str">
        <f t="shared" si="7"/>
        <v/>
      </c>
      <c r="H86" s="17" t="str">
        <f t="shared" si="8"/>
        <v/>
      </c>
    </row>
    <row r="87" spans="1:8">
      <c r="A87" s="16" t="str">
        <f t="shared" si="5"/>
        <v/>
      </c>
      <c r="B87" s="18" t="str">
        <f>IF(A87="","",IF(OR(periods_per_year=26,periods_per_year=52),IF(periods_per_year=26,IF(A87=1,fpdate,B86+14),IF(periods_per_year=52,IF(A87=1,fpdate,B86+7),"n/a")),IF(periods_per_year=24,DATE(YEAR(fpdate),MONTH(fpdate)+(A87-1)/2+IF(AND(DAY(fpdate)&gt;=15,MOD(A87,2)=0),1,0),IF(MOD(A87,2)=0,IF(DAY(fpdate)&gt;=15,DAY(fpdate)-14,DAY(fpdate)+14),DAY(fpdate))),IF(DAY(DATE(YEAR(fpdate),MONTH(fpdate)+(A87-1)*months_per_period,DAY(fpdate)))&lt;&gt;DAY(fpdate),DATE(YEAR(fpdate),MONTH(fpdate)+(A87-1)*months_per_period+1,0),DATE(YEAR(fpdate),MONTH(fpdate)+(A87-1)*months_per_period,DAY(fpdate))))))</f>
        <v/>
      </c>
      <c r="C87" s="17" t="str">
        <f t="shared" si="6"/>
        <v/>
      </c>
      <c r="D87" s="67"/>
      <c r="E87" s="17"/>
      <c r="F87" s="17" t="str">
        <f>IF(A87="","",IF(AND(A87=1,pmtType=1),0,IF(roundOpt,ROUND(rate*H86,2),rate*H86)))</f>
        <v/>
      </c>
      <c r="G87" s="17" t="str">
        <f t="shared" si="7"/>
        <v/>
      </c>
      <c r="H87" s="17" t="str">
        <f t="shared" si="8"/>
        <v/>
      </c>
    </row>
    <row r="88" spans="1:8">
      <c r="A88" s="16" t="str">
        <f t="shared" si="5"/>
        <v/>
      </c>
      <c r="B88" s="18" t="str">
        <f>IF(A88="","",IF(OR(periods_per_year=26,periods_per_year=52),IF(periods_per_year=26,IF(A88=1,fpdate,B87+14),IF(periods_per_year=52,IF(A88=1,fpdate,B87+7),"n/a")),IF(periods_per_year=24,DATE(YEAR(fpdate),MONTH(fpdate)+(A88-1)/2+IF(AND(DAY(fpdate)&gt;=15,MOD(A88,2)=0),1,0),IF(MOD(A88,2)=0,IF(DAY(fpdate)&gt;=15,DAY(fpdate)-14,DAY(fpdate)+14),DAY(fpdate))),IF(DAY(DATE(YEAR(fpdate),MONTH(fpdate)+(A88-1)*months_per_period,DAY(fpdate)))&lt;&gt;DAY(fpdate),DATE(YEAR(fpdate),MONTH(fpdate)+(A88-1)*months_per_period+1,0),DATE(YEAR(fpdate),MONTH(fpdate)+(A88-1)*months_per_period,DAY(fpdate))))))</f>
        <v/>
      </c>
      <c r="C88" s="17" t="str">
        <f t="shared" si="6"/>
        <v/>
      </c>
      <c r="D88" s="67"/>
      <c r="E88" s="17"/>
      <c r="F88" s="17" t="str">
        <f>IF(A88="","",IF(AND(A88=1,pmtType=1),0,IF(roundOpt,ROUND(rate*H87,2),rate*H87)))</f>
        <v/>
      </c>
      <c r="G88" s="17" t="str">
        <f t="shared" si="7"/>
        <v/>
      </c>
      <c r="H88" s="17" t="str">
        <f t="shared" si="8"/>
        <v/>
      </c>
    </row>
    <row r="89" spans="1:8">
      <c r="A89" s="16" t="str">
        <f t="shared" si="5"/>
        <v/>
      </c>
      <c r="B89" s="18" t="str">
        <f>IF(A89="","",IF(OR(periods_per_year=26,periods_per_year=52),IF(periods_per_year=26,IF(A89=1,fpdate,B88+14),IF(periods_per_year=52,IF(A89=1,fpdate,B88+7),"n/a")),IF(periods_per_year=24,DATE(YEAR(fpdate),MONTH(fpdate)+(A89-1)/2+IF(AND(DAY(fpdate)&gt;=15,MOD(A89,2)=0),1,0),IF(MOD(A89,2)=0,IF(DAY(fpdate)&gt;=15,DAY(fpdate)-14,DAY(fpdate)+14),DAY(fpdate))),IF(DAY(DATE(YEAR(fpdate),MONTH(fpdate)+(A89-1)*months_per_period,DAY(fpdate)))&lt;&gt;DAY(fpdate),DATE(YEAR(fpdate),MONTH(fpdate)+(A89-1)*months_per_period+1,0),DATE(YEAR(fpdate),MONTH(fpdate)+(A89-1)*months_per_period,DAY(fpdate))))))</f>
        <v/>
      </c>
      <c r="C89" s="17" t="str">
        <f t="shared" si="6"/>
        <v/>
      </c>
      <c r="D89" s="67"/>
      <c r="E89" s="17"/>
      <c r="F89" s="17" t="str">
        <f>IF(A89="","",IF(AND(A89=1,pmtType=1),0,IF(roundOpt,ROUND(rate*H88,2),rate*H88)))</f>
        <v/>
      </c>
      <c r="G89" s="17" t="str">
        <f t="shared" si="7"/>
        <v/>
      </c>
      <c r="H89" s="17" t="str">
        <f t="shared" si="8"/>
        <v/>
      </c>
    </row>
    <row r="90" spans="1:8">
      <c r="A90" s="16" t="str">
        <f t="shared" si="5"/>
        <v/>
      </c>
      <c r="B90" s="18" t="str">
        <f>IF(A90="","",IF(OR(periods_per_year=26,periods_per_year=52),IF(periods_per_year=26,IF(A90=1,fpdate,B89+14),IF(periods_per_year=52,IF(A90=1,fpdate,B89+7),"n/a")),IF(periods_per_year=24,DATE(YEAR(fpdate),MONTH(fpdate)+(A90-1)/2+IF(AND(DAY(fpdate)&gt;=15,MOD(A90,2)=0),1,0),IF(MOD(A90,2)=0,IF(DAY(fpdate)&gt;=15,DAY(fpdate)-14,DAY(fpdate)+14),DAY(fpdate))),IF(DAY(DATE(YEAR(fpdate),MONTH(fpdate)+(A90-1)*months_per_period,DAY(fpdate)))&lt;&gt;DAY(fpdate),DATE(YEAR(fpdate),MONTH(fpdate)+(A90-1)*months_per_period+1,0),DATE(YEAR(fpdate),MONTH(fpdate)+(A90-1)*months_per_period,DAY(fpdate))))))</f>
        <v/>
      </c>
      <c r="C90" s="17" t="str">
        <f t="shared" si="6"/>
        <v/>
      </c>
      <c r="D90" s="67"/>
      <c r="E90" s="17"/>
      <c r="F90" s="17" t="str">
        <f>IF(A90="","",IF(AND(A90=1,pmtType=1),0,IF(roundOpt,ROUND(rate*H89,2),rate*H89)))</f>
        <v/>
      </c>
      <c r="G90" s="17" t="str">
        <f t="shared" si="7"/>
        <v/>
      </c>
      <c r="H90" s="17" t="str">
        <f t="shared" si="8"/>
        <v/>
      </c>
    </row>
    <row r="91" spans="1:8">
      <c r="A91" s="16" t="str">
        <f t="shared" si="5"/>
        <v/>
      </c>
      <c r="B91" s="18" t="str">
        <f>IF(A91="","",IF(OR(periods_per_year=26,periods_per_year=52),IF(periods_per_year=26,IF(A91=1,fpdate,B90+14),IF(periods_per_year=52,IF(A91=1,fpdate,B90+7),"n/a")),IF(periods_per_year=24,DATE(YEAR(fpdate),MONTH(fpdate)+(A91-1)/2+IF(AND(DAY(fpdate)&gt;=15,MOD(A91,2)=0),1,0),IF(MOD(A91,2)=0,IF(DAY(fpdate)&gt;=15,DAY(fpdate)-14,DAY(fpdate)+14),DAY(fpdate))),IF(DAY(DATE(YEAR(fpdate),MONTH(fpdate)+(A91-1)*months_per_period,DAY(fpdate)))&lt;&gt;DAY(fpdate),DATE(YEAR(fpdate),MONTH(fpdate)+(A91-1)*months_per_period+1,0),DATE(YEAR(fpdate),MONTH(fpdate)+(A91-1)*months_per_period,DAY(fpdate))))))</f>
        <v/>
      </c>
      <c r="C91" s="17" t="str">
        <f t="shared" si="6"/>
        <v/>
      </c>
      <c r="D91" s="67"/>
      <c r="E91" s="17"/>
      <c r="F91" s="17" t="str">
        <f>IF(A91="","",IF(AND(A91=1,pmtType=1),0,IF(roundOpt,ROUND(rate*H90,2),rate*H90)))</f>
        <v/>
      </c>
      <c r="G91" s="17" t="str">
        <f t="shared" si="7"/>
        <v/>
      </c>
      <c r="H91" s="17" t="str">
        <f t="shared" si="8"/>
        <v/>
      </c>
    </row>
    <row r="92" spans="1:8">
      <c r="A92" s="16" t="str">
        <f t="shared" si="5"/>
        <v/>
      </c>
      <c r="B92" s="18" t="str">
        <f>IF(A92="","",IF(OR(periods_per_year=26,periods_per_year=52),IF(periods_per_year=26,IF(A92=1,fpdate,B91+14),IF(periods_per_year=52,IF(A92=1,fpdate,B91+7),"n/a")),IF(periods_per_year=24,DATE(YEAR(fpdate),MONTH(fpdate)+(A92-1)/2+IF(AND(DAY(fpdate)&gt;=15,MOD(A92,2)=0),1,0),IF(MOD(A92,2)=0,IF(DAY(fpdate)&gt;=15,DAY(fpdate)-14,DAY(fpdate)+14),DAY(fpdate))),IF(DAY(DATE(YEAR(fpdate),MONTH(fpdate)+(A92-1)*months_per_period,DAY(fpdate)))&lt;&gt;DAY(fpdate),DATE(YEAR(fpdate),MONTH(fpdate)+(A92-1)*months_per_period+1,0),DATE(YEAR(fpdate),MONTH(fpdate)+(A92-1)*months_per_period,DAY(fpdate))))))</f>
        <v/>
      </c>
      <c r="C92" s="17" t="str">
        <f t="shared" si="6"/>
        <v/>
      </c>
      <c r="D92" s="67"/>
      <c r="E92" s="17"/>
      <c r="F92" s="17" t="str">
        <f>IF(A92="","",IF(AND(A92=1,pmtType=1),0,IF(roundOpt,ROUND(rate*H91,2),rate*H91)))</f>
        <v/>
      </c>
      <c r="G92" s="17" t="str">
        <f t="shared" si="7"/>
        <v/>
      </c>
      <c r="H92" s="17" t="str">
        <f t="shared" si="8"/>
        <v/>
      </c>
    </row>
    <row r="93" spans="1:8">
      <c r="A93" s="16" t="str">
        <f t="shared" si="5"/>
        <v/>
      </c>
      <c r="B93" s="18" t="str">
        <f>IF(A93="","",IF(OR(periods_per_year=26,periods_per_year=52),IF(periods_per_year=26,IF(A93=1,fpdate,B92+14),IF(periods_per_year=52,IF(A93=1,fpdate,B92+7),"n/a")),IF(periods_per_year=24,DATE(YEAR(fpdate),MONTH(fpdate)+(A93-1)/2+IF(AND(DAY(fpdate)&gt;=15,MOD(A93,2)=0),1,0),IF(MOD(A93,2)=0,IF(DAY(fpdate)&gt;=15,DAY(fpdate)-14,DAY(fpdate)+14),DAY(fpdate))),IF(DAY(DATE(YEAR(fpdate),MONTH(fpdate)+(A93-1)*months_per_period,DAY(fpdate)))&lt;&gt;DAY(fpdate),DATE(YEAR(fpdate),MONTH(fpdate)+(A93-1)*months_per_period+1,0),DATE(YEAR(fpdate),MONTH(fpdate)+(A93-1)*months_per_period,DAY(fpdate))))))</f>
        <v/>
      </c>
      <c r="C93" s="17" t="str">
        <f t="shared" si="6"/>
        <v/>
      </c>
      <c r="D93" s="67"/>
      <c r="E93" s="17"/>
      <c r="F93" s="17" t="str">
        <f>IF(A93="","",IF(AND(A93=1,pmtType=1),0,IF(roundOpt,ROUND(rate*H92,2),rate*H92)))</f>
        <v/>
      </c>
      <c r="G93" s="17" t="str">
        <f t="shared" si="7"/>
        <v/>
      </c>
      <c r="H93" s="17" t="str">
        <f t="shared" si="8"/>
        <v/>
      </c>
    </row>
    <row r="94" spans="1:8">
      <c r="A94" s="16" t="str">
        <f t="shared" si="5"/>
        <v/>
      </c>
      <c r="B94" s="18" t="str">
        <f>IF(A94="","",IF(OR(periods_per_year=26,periods_per_year=52),IF(periods_per_year=26,IF(A94=1,fpdate,B93+14),IF(periods_per_year=52,IF(A94=1,fpdate,B93+7),"n/a")),IF(periods_per_year=24,DATE(YEAR(fpdate),MONTH(fpdate)+(A94-1)/2+IF(AND(DAY(fpdate)&gt;=15,MOD(A94,2)=0),1,0),IF(MOD(A94,2)=0,IF(DAY(fpdate)&gt;=15,DAY(fpdate)-14,DAY(fpdate)+14),DAY(fpdate))),IF(DAY(DATE(YEAR(fpdate),MONTH(fpdate)+(A94-1)*months_per_period,DAY(fpdate)))&lt;&gt;DAY(fpdate),DATE(YEAR(fpdate),MONTH(fpdate)+(A94-1)*months_per_period+1,0),DATE(YEAR(fpdate),MONTH(fpdate)+(A94-1)*months_per_period,DAY(fpdate))))))</f>
        <v/>
      </c>
      <c r="C94" s="17" t="str">
        <f t="shared" si="6"/>
        <v/>
      </c>
      <c r="D94" s="67"/>
      <c r="E94" s="17"/>
      <c r="F94" s="17" t="str">
        <f>IF(A94="","",IF(AND(A94=1,pmtType=1),0,IF(roundOpt,ROUND(rate*H93,2),rate*H93)))</f>
        <v/>
      </c>
      <c r="G94" s="17" t="str">
        <f t="shared" si="7"/>
        <v/>
      </c>
      <c r="H94" s="17" t="str">
        <f t="shared" si="8"/>
        <v/>
      </c>
    </row>
    <row r="95" spans="1:8">
      <c r="A95" s="16" t="str">
        <f t="shared" si="5"/>
        <v/>
      </c>
      <c r="B95" s="18" t="str">
        <f>IF(A95="","",IF(OR(periods_per_year=26,periods_per_year=52),IF(periods_per_year=26,IF(A95=1,fpdate,B94+14),IF(periods_per_year=52,IF(A95=1,fpdate,B94+7),"n/a")),IF(periods_per_year=24,DATE(YEAR(fpdate),MONTH(fpdate)+(A95-1)/2+IF(AND(DAY(fpdate)&gt;=15,MOD(A95,2)=0),1,0),IF(MOD(A95,2)=0,IF(DAY(fpdate)&gt;=15,DAY(fpdate)-14,DAY(fpdate)+14),DAY(fpdate))),IF(DAY(DATE(YEAR(fpdate),MONTH(fpdate)+(A95-1)*months_per_period,DAY(fpdate)))&lt;&gt;DAY(fpdate),DATE(YEAR(fpdate),MONTH(fpdate)+(A95-1)*months_per_period+1,0),DATE(YEAR(fpdate),MONTH(fpdate)+(A95-1)*months_per_period,DAY(fpdate))))))</f>
        <v/>
      </c>
      <c r="C95" s="17" t="str">
        <f t="shared" si="6"/>
        <v/>
      </c>
      <c r="D95" s="67"/>
      <c r="E95" s="17"/>
      <c r="F95" s="17" t="str">
        <f>IF(A95="","",IF(AND(A95=1,pmtType=1),0,IF(roundOpt,ROUND(rate*H94,2),rate*H94)))</f>
        <v/>
      </c>
      <c r="G95" s="17" t="str">
        <f t="shared" si="7"/>
        <v/>
      </c>
      <c r="H95" s="17" t="str">
        <f t="shared" si="8"/>
        <v/>
      </c>
    </row>
    <row r="96" spans="1:8">
      <c r="A96" s="16" t="str">
        <f t="shared" si="5"/>
        <v/>
      </c>
      <c r="B96" s="18" t="str">
        <f>IF(A96="","",IF(OR(periods_per_year=26,periods_per_year=52),IF(periods_per_year=26,IF(A96=1,fpdate,B95+14),IF(periods_per_year=52,IF(A96=1,fpdate,B95+7),"n/a")),IF(periods_per_year=24,DATE(YEAR(fpdate),MONTH(fpdate)+(A96-1)/2+IF(AND(DAY(fpdate)&gt;=15,MOD(A96,2)=0),1,0),IF(MOD(A96,2)=0,IF(DAY(fpdate)&gt;=15,DAY(fpdate)-14,DAY(fpdate)+14),DAY(fpdate))),IF(DAY(DATE(YEAR(fpdate),MONTH(fpdate)+(A96-1)*months_per_period,DAY(fpdate)))&lt;&gt;DAY(fpdate),DATE(YEAR(fpdate),MONTH(fpdate)+(A96-1)*months_per_period+1,0),DATE(YEAR(fpdate),MONTH(fpdate)+(A96-1)*months_per_period,DAY(fpdate))))))</f>
        <v/>
      </c>
      <c r="C96" s="17" t="str">
        <f t="shared" si="6"/>
        <v/>
      </c>
      <c r="D96" s="67"/>
      <c r="E96" s="17"/>
      <c r="F96" s="17" t="str">
        <f>IF(A96="","",IF(AND(A96=1,pmtType=1),0,IF(roundOpt,ROUND(rate*H95,2),rate*H95)))</f>
        <v/>
      </c>
      <c r="G96" s="17" t="str">
        <f t="shared" si="7"/>
        <v/>
      </c>
      <c r="H96" s="17" t="str">
        <f t="shared" si="8"/>
        <v/>
      </c>
    </row>
    <row r="97" spans="1:8">
      <c r="A97" s="16" t="str">
        <f t="shared" si="5"/>
        <v/>
      </c>
      <c r="B97" s="18" t="str">
        <f>IF(A97="","",IF(OR(periods_per_year=26,periods_per_year=52),IF(periods_per_year=26,IF(A97=1,fpdate,B96+14),IF(periods_per_year=52,IF(A97=1,fpdate,B96+7),"n/a")),IF(periods_per_year=24,DATE(YEAR(fpdate),MONTH(fpdate)+(A97-1)/2+IF(AND(DAY(fpdate)&gt;=15,MOD(A97,2)=0),1,0),IF(MOD(A97,2)=0,IF(DAY(fpdate)&gt;=15,DAY(fpdate)-14,DAY(fpdate)+14),DAY(fpdate))),IF(DAY(DATE(YEAR(fpdate),MONTH(fpdate)+(A97-1)*months_per_period,DAY(fpdate)))&lt;&gt;DAY(fpdate),DATE(YEAR(fpdate),MONTH(fpdate)+(A97-1)*months_per_period+1,0),DATE(YEAR(fpdate),MONTH(fpdate)+(A97-1)*months_per_period,DAY(fpdate))))))</f>
        <v/>
      </c>
      <c r="C97" s="17" t="str">
        <f t="shared" si="6"/>
        <v/>
      </c>
      <c r="D97" s="67"/>
      <c r="E97" s="17"/>
      <c r="F97" s="17" t="str">
        <f>IF(A97="","",IF(AND(A97=1,pmtType=1),0,IF(roundOpt,ROUND(rate*H96,2),rate*H96)))</f>
        <v/>
      </c>
      <c r="G97" s="17" t="str">
        <f t="shared" si="7"/>
        <v/>
      </c>
      <c r="H97" s="17" t="str">
        <f t="shared" si="8"/>
        <v/>
      </c>
    </row>
    <row r="98" spans="1:8">
      <c r="A98" s="16" t="str">
        <f t="shared" si="5"/>
        <v/>
      </c>
      <c r="B98" s="18" t="str">
        <f>IF(A98="","",IF(OR(periods_per_year=26,periods_per_year=52),IF(periods_per_year=26,IF(A98=1,fpdate,B97+14),IF(periods_per_year=52,IF(A98=1,fpdate,B97+7),"n/a")),IF(periods_per_year=24,DATE(YEAR(fpdate),MONTH(fpdate)+(A98-1)/2+IF(AND(DAY(fpdate)&gt;=15,MOD(A98,2)=0),1,0),IF(MOD(A98,2)=0,IF(DAY(fpdate)&gt;=15,DAY(fpdate)-14,DAY(fpdate)+14),DAY(fpdate))),IF(DAY(DATE(YEAR(fpdate),MONTH(fpdate)+(A98-1)*months_per_period,DAY(fpdate)))&lt;&gt;DAY(fpdate),DATE(YEAR(fpdate),MONTH(fpdate)+(A98-1)*months_per_period+1,0),DATE(YEAR(fpdate),MONTH(fpdate)+(A98-1)*months_per_period,DAY(fpdate))))))</f>
        <v/>
      </c>
      <c r="C98" s="17" t="str">
        <f t="shared" si="6"/>
        <v/>
      </c>
      <c r="D98" s="67"/>
      <c r="E98" s="17"/>
      <c r="F98" s="17" t="str">
        <f>IF(A98="","",IF(AND(A98=1,pmtType=1),0,IF(roundOpt,ROUND(rate*H97,2),rate*H97)))</f>
        <v/>
      </c>
      <c r="G98" s="17" t="str">
        <f t="shared" si="7"/>
        <v/>
      </c>
      <c r="H98" s="17" t="str">
        <f t="shared" si="8"/>
        <v/>
      </c>
    </row>
    <row r="99" spans="1:8">
      <c r="A99" s="16" t="str">
        <f t="shared" si="5"/>
        <v/>
      </c>
      <c r="B99" s="18" t="str">
        <f>IF(A99="","",IF(OR(periods_per_year=26,periods_per_year=52),IF(periods_per_year=26,IF(A99=1,fpdate,B98+14),IF(periods_per_year=52,IF(A99=1,fpdate,B98+7),"n/a")),IF(periods_per_year=24,DATE(YEAR(fpdate),MONTH(fpdate)+(A99-1)/2+IF(AND(DAY(fpdate)&gt;=15,MOD(A99,2)=0),1,0),IF(MOD(A99,2)=0,IF(DAY(fpdate)&gt;=15,DAY(fpdate)-14,DAY(fpdate)+14),DAY(fpdate))),IF(DAY(DATE(YEAR(fpdate),MONTH(fpdate)+(A99-1)*months_per_period,DAY(fpdate)))&lt;&gt;DAY(fpdate),DATE(YEAR(fpdate),MONTH(fpdate)+(A99-1)*months_per_period+1,0),DATE(YEAR(fpdate),MONTH(fpdate)+(A99-1)*months_per_period,DAY(fpdate))))))</f>
        <v/>
      </c>
      <c r="C99" s="17" t="str">
        <f t="shared" si="6"/>
        <v/>
      </c>
      <c r="D99" s="67"/>
      <c r="E99" s="17"/>
      <c r="F99" s="17" t="str">
        <f>IF(A99="","",IF(AND(A99=1,pmtType=1),0,IF(roundOpt,ROUND(rate*H98,2),rate*H98)))</f>
        <v/>
      </c>
      <c r="G99" s="17" t="str">
        <f t="shared" si="7"/>
        <v/>
      </c>
      <c r="H99" s="17" t="str">
        <f t="shared" si="8"/>
        <v/>
      </c>
    </row>
    <row r="100" spans="1:8">
      <c r="A100" s="16" t="str">
        <f t="shared" si="5"/>
        <v/>
      </c>
      <c r="B100" s="18" t="str">
        <f>IF(A100="","",IF(OR(periods_per_year=26,periods_per_year=52),IF(periods_per_year=26,IF(A100=1,fpdate,B99+14),IF(periods_per_year=52,IF(A100=1,fpdate,B99+7),"n/a")),IF(periods_per_year=24,DATE(YEAR(fpdate),MONTH(fpdate)+(A100-1)/2+IF(AND(DAY(fpdate)&gt;=15,MOD(A100,2)=0),1,0),IF(MOD(A100,2)=0,IF(DAY(fpdate)&gt;=15,DAY(fpdate)-14,DAY(fpdate)+14),DAY(fpdate))),IF(DAY(DATE(YEAR(fpdate),MONTH(fpdate)+(A100-1)*months_per_period,DAY(fpdate)))&lt;&gt;DAY(fpdate),DATE(YEAR(fpdate),MONTH(fpdate)+(A100-1)*months_per_period+1,0),DATE(YEAR(fpdate),MONTH(fpdate)+(A100-1)*months_per_period,DAY(fpdate))))))</f>
        <v/>
      </c>
      <c r="C100" s="17" t="str">
        <f t="shared" si="6"/>
        <v/>
      </c>
      <c r="D100" s="67"/>
      <c r="E100" s="17"/>
      <c r="F100" s="17" t="str">
        <f>IF(A100="","",IF(AND(A100=1,pmtType=1),0,IF(roundOpt,ROUND(rate*H99,2),rate*H99)))</f>
        <v/>
      </c>
      <c r="G100" s="17" t="str">
        <f t="shared" si="7"/>
        <v/>
      </c>
      <c r="H100" s="17" t="str">
        <f t="shared" si="8"/>
        <v/>
      </c>
    </row>
    <row r="101" spans="1:8">
      <c r="A101" s="16" t="str">
        <f t="shared" si="5"/>
        <v/>
      </c>
      <c r="B101" s="18" t="str">
        <f>IF(A101="","",IF(OR(periods_per_year=26,periods_per_year=52),IF(periods_per_year=26,IF(A101=1,fpdate,B100+14),IF(periods_per_year=52,IF(A101=1,fpdate,B100+7),"n/a")),IF(periods_per_year=24,DATE(YEAR(fpdate),MONTH(fpdate)+(A101-1)/2+IF(AND(DAY(fpdate)&gt;=15,MOD(A101,2)=0),1,0),IF(MOD(A101,2)=0,IF(DAY(fpdate)&gt;=15,DAY(fpdate)-14,DAY(fpdate)+14),DAY(fpdate))),IF(DAY(DATE(YEAR(fpdate),MONTH(fpdate)+(A101-1)*months_per_period,DAY(fpdate)))&lt;&gt;DAY(fpdate),DATE(YEAR(fpdate),MONTH(fpdate)+(A101-1)*months_per_period+1,0),DATE(YEAR(fpdate),MONTH(fpdate)+(A101-1)*months_per_period,DAY(fpdate))))))</f>
        <v/>
      </c>
      <c r="C101" s="17" t="str">
        <f t="shared" si="6"/>
        <v/>
      </c>
      <c r="D101" s="67"/>
      <c r="E101" s="17"/>
      <c r="F101" s="17" t="str">
        <f>IF(A101="","",IF(AND(A101=1,pmtType=1),0,IF(roundOpt,ROUND(rate*H100,2),rate*H100)))</f>
        <v/>
      </c>
      <c r="G101" s="17" t="str">
        <f t="shared" si="7"/>
        <v/>
      </c>
      <c r="H101" s="17" t="str">
        <f t="shared" si="8"/>
        <v/>
      </c>
    </row>
    <row r="102" spans="1:8">
      <c r="A102" s="16" t="str">
        <f t="shared" si="5"/>
        <v/>
      </c>
      <c r="B102" s="18" t="str">
        <f>IF(A102="","",IF(OR(periods_per_year=26,periods_per_year=52),IF(periods_per_year=26,IF(A102=1,fpdate,B101+14),IF(periods_per_year=52,IF(A102=1,fpdate,B101+7),"n/a")),IF(periods_per_year=24,DATE(YEAR(fpdate),MONTH(fpdate)+(A102-1)/2+IF(AND(DAY(fpdate)&gt;=15,MOD(A102,2)=0),1,0),IF(MOD(A102,2)=0,IF(DAY(fpdate)&gt;=15,DAY(fpdate)-14,DAY(fpdate)+14),DAY(fpdate))),IF(DAY(DATE(YEAR(fpdate),MONTH(fpdate)+(A102-1)*months_per_period,DAY(fpdate)))&lt;&gt;DAY(fpdate),DATE(YEAR(fpdate),MONTH(fpdate)+(A102-1)*months_per_period+1,0),DATE(YEAR(fpdate),MONTH(fpdate)+(A102-1)*months_per_period,DAY(fpdate))))))</f>
        <v/>
      </c>
      <c r="C102" s="17" t="str">
        <f t="shared" si="6"/>
        <v/>
      </c>
      <c r="D102" s="67"/>
      <c r="E102" s="17"/>
      <c r="F102" s="17" t="str">
        <f>IF(A102="","",IF(AND(A102=1,pmtType=1),0,IF(roundOpt,ROUND(rate*H101,2),rate*H101)))</f>
        <v/>
      </c>
      <c r="G102" s="17" t="str">
        <f t="shared" si="7"/>
        <v/>
      </c>
      <c r="H102" s="17" t="str">
        <f t="shared" si="8"/>
        <v/>
      </c>
    </row>
    <row r="103" spans="1:8">
      <c r="A103" s="16" t="str">
        <f t="shared" si="5"/>
        <v/>
      </c>
      <c r="B103" s="18" t="str">
        <f>IF(A103="","",IF(OR(periods_per_year=26,periods_per_year=52),IF(periods_per_year=26,IF(A103=1,fpdate,B102+14),IF(periods_per_year=52,IF(A103=1,fpdate,B102+7),"n/a")),IF(periods_per_year=24,DATE(YEAR(fpdate),MONTH(fpdate)+(A103-1)/2+IF(AND(DAY(fpdate)&gt;=15,MOD(A103,2)=0),1,0),IF(MOD(A103,2)=0,IF(DAY(fpdate)&gt;=15,DAY(fpdate)-14,DAY(fpdate)+14),DAY(fpdate))),IF(DAY(DATE(YEAR(fpdate),MONTH(fpdate)+(A103-1)*months_per_period,DAY(fpdate)))&lt;&gt;DAY(fpdate),DATE(YEAR(fpdate),MONTH(fpdate)+(A103-1)*months_per_period+1,0),DATE(YEAR(fpdate),MONTH(fpdate)+(A103-1)*months_per_period,DAY(fpdate))))))</f>
        <v/>
      </c>
      <c r="C103" s="17" t="str">
        <f t="shared" si="6"/>
        <v/>
      </c>
      <c r="D103" s="67"/>
      <c r="E103" s="17"/>
      <c r="F103" s="17" t="str">
        <f>IF(A103="","",IF(AND(A103=1,pmtType=1),0,IF(roundOpt,ROUND(rate*H102,2),rate*H102)))</f>
        <v/>
      </c>
      <c r="G103" s="17" t="str">
        <f t="shared" si="7"/>
        <v/>
      </c>
      <c r="H103" s="17" t="str">
        <f t="shared" si="8"/>
        <v/>
      </c>
    </row>
    <row r="104" spans="1:8">
      <c r="A104" s="16" t="str">
        <f t="shared" si="5"/>
        <v/>
      </c>
      <c r="B104" s="18" t="str">
        <f>IF(A104="","",IF(OR(periods_per_year=26,periods_per_year=52),IF(periods_per_year=26,IF(A104=1,fpdate,B103+14),IF(periods_per_year=52,IF(A104=1,fpdate,B103+7),"n/a")),IF(periods_per_year=24,DATE(YEAR(fpdate),MONTH(fpdate)+(A104-1)/2+IF(AND(DAY(fpdate)&gt;=15,MOD(A104,2)=0),1,0),IF(MOD(A104,2)=0,IF(DAY(fpdate)&gt;=15,DAY(fpdate)-14,DAY(fpdate)+14),DAY(fpdate))),IF(DAY(DATE(YEAR(fpdate),MONTH(fpdate)+(A104-1)*months_per_period,DAY(fpdate)))&lt;&gt;DAY(fpdate),DATE(YEAR(fpdate),MONTH(fpdate)+(A104-1)*months_per_period+1,0),DATE(YEAR(fpdate),MONTH(fpdate)+(A104-1)*months_per_period,DAY(fpdate))))))</f>
        <v/>
      </c>
      <c r="C104" s="17" t="str">
        <f t="shared" si="6"/>
        <v/>
      </c>
      <c r="D104" s="67"/>
      <c r="E104" s="17"/>
      <c r="F104" s="17" t="str">
        <f>IF(A104="","",IF(AND(A104=1,pmtType=1),0,IF(roundOpt,ROUND(rate*H103,2),rate*H103)))</f>
        <v/>
      </c>
      <c r="G104" s="17" t="str">
        <f t="shared" si="7"/>
        <v/>
      </c>
      <c r="H104" s="17" t="str">
        <f t="shared" si="8"/>
        <v/>
      </c>
    </row>
    <row r="105" spans="1:8">
      <c r="A105" s="16" t="str">
        <f t="shared" si="5"/>
        <v/>
      </c>
      <c r="B105" s="18" t="str">
        <f>IF(A105="","",IF(OR(periods_per_year=26,periods_per_year=52),IF(periods_per_year=26,IF(A105=1,fpdate,B104+14),IF(periods_per_year=52,IF(A105=1,fpdate,B104+7),"n/a")),IF(periods_per_year=24,DATE(YEAR(fpdate),MONTH(fpdate)+(A105-1)/2+IF(AND(DAY(fpdate)&gt;=15,MOD(A105,2)=0),1,0),IF(MOD(A105,2)=0,IF(DAY(fpdate)&gt;=15,DAY(fpdate)-14,DAY(fpdate)+14),DAY(fpdate))),IF(DAY(DATE(YEAR(fpdate),MONTH(fpdate)+(A105-1)*months_per_period,DAY(fpdate)))&lt;&gt;DAY(fpdate),DATE(YEAR(fpdate),MONTH(fpdate)+(A105-1)*months_per_period+1,0),DATE(YEAR(fpdate),MONTH(fpdate)+(A105-1)*months_per_period,DAY(fpdate))))))</f>
        <v/>
      </c>
      <c r="C105" s="17" t="str">
        <f t="shared" si="6"/>
        <v/>
      </c>
      <c r="D105" s="67"/>
      <c r="E105" s="17"/>
      <c r="F105" s="17" t="str">
        <f>IF(A105="","",IF(AND(A105=1,pmtType=1),0,IF(roundOpt,ROUND(rate*H104,2),rate*H104)))</f>
        <v/>
      </c>
      <c r="G105" s="17" t="str">
        <f t="shared" si="7"/>
        <v/>
      </c>
      <c r="H105" s="17" t="str">
        <f t="shared" si="8"/>
        <v/>
      </c>
    </row>
    <row r="106" spans="1:8">
      <c r="A106" s="16" t="str">
        <f t="shared" si="5"/>
        <v/>
      </c>
      <c r="B106" s="18" t="str">
        <f>IF(A106="","",IF(OR(periods_per_year=26,periods_per_year=52),IF(periods_per_year=26,IF(A106=1,fpdate,B105+14),IF(periods_per_year=52,IF(A106=1,fpdate,B105+7),"n/a")),IF(periods_per_year=24,DATE(YEAR(fpdate),MONTH(fpdate)+(A106-1)/2+IF(AND(DAY(fpdate)&gt;=15,MOD(A106,2)=0),1,0),IF(MOD(A106,2)=0,IF(DAY(fpdate)&gt;=15,DAY(fpdate)-14,DAY(fpdate)+14),DAY(fpdate))),IF(DAY(DATE(YEAR(fpdate),MONTH(fpdate)+(A106-1)*months_per_period,DAY(fpdate)))&lt;&gt;DAY(fpdate),DATE(YEAR(fpdate),MONTH(fpdate)+(A106-1)*months_per_period+1,0),DATE(YEAR(fpdate),MONTH(fpdate)+(A106-1)*months_per_period,DAY(fpdate))))))</f>
        <v/>
      </c>
      <c r="C106" s="17" t="str">
        <f t="shared" si="6"/>
        <v/>
      </c>
      <c r="D106" s="67"/>
      <c r="E106" s="17"/>
      <c r="F106" s="17" t="str">
        <f>IF(A106="","",IF(AND(A106=1,pmtType=1),0,IF(roundOpt,ROUND(rate*H105,2),rate*H105)))</f>
        <v/>
      </c>
      <c r="G106" s="17" t="str">
        <f t="shared" si="7"/>
        <v/>
      </c>
      <c r="H106" s="17" t="str">
        <f t="shared" si="8"/>
        <v/>
      </c>
    </row>
    <row r="107" spans="1:8">
      <c r="A107" s="16" t="str">
        <f t="shared" si="5"/>
        <v/>
      </c>
      <c r="B107" s="18" t="str">
        <f>IF(A107="","",IF(OR(periods_per_year=26,periods_per_year=52),IF(periods_per_year=26,IF(A107=1,fpdate,B106+14),IF(periods_per_year=52,IF(A107=1,fpdate,B106+7),"n/a")),IF(periods_per_year=24,DATE(YEAR(fpdate),MONTH(fpdate)+(A107-1)/2+IF(AND(DAY(fpdate)&gt;=15,MOD(A107,2)=0),1,0),IF(MOD(A107,2)=0,IF(DAY(fpdate)&gt;=15,DAY(fpdate)-14,DAY(fpdate)+14),DAY(fpdate))),IF(DAY(DATE(YEAR(fpdate),MONTH(fpdate)+(A107-1)*months_per_period,DAY(fpdate)))&lt;&gt;DAY(fpdate),DATE(YEAR(fpdate),MONTH(fpdate)+(A107-1)*months_per_period+1,0),DATE(YEAR(fpdate),MONTH(fpdate)+(A107-1)*months_per_period,DAY(fpdate))))))</f>
        <v/>
      </c>
      <c r="C107" s="17" t="str">
        <f t="shared" si="6"/>
        <v/>
      </c>
      <c r="D107" s="67"/>
      <c r="E107" s="17"/>
      <c r="F107" s="17" t="str">
        <f>IF(A107="","",IF(AND(A107=1,pmtType=1),0,IF(roundOpt,ROUND(rate*H106,2),rate*H106)))</f>
        <v/>
      </c>
      <c r="G107" s="17" t="str">
        <f t="shared" si="7"/>
        <v/>
      </c>
      <c r="H107" s="17" t="str">
        <f t="shared" si="8"/>
        <v/>
      </c>
    </row>
    <row r="108" spans="1:8">
      <c r="A108" s="16" t="str">
        <f t="shared" si="5"/>
        <v/>
      </c>
      <c r="B108" s="18" t="str">
        <f>IF(A108="","",IF(OR(periods_per_year=26,periods_per_year=52),IF(periods_per_year=26,IF(A108=1,fpdate,B107+14),IF(periods_per_year=52,IF(A108=1,fpdate,B107+7),"n/a")),IF(periods_per_year=24,DATE(YEAR(fpdate),MONTH(fpdate)+(A108-1)/2+IF(AND(DAY(fpdate)&gt;=15,MOD(A108,2)=0),1,0),IF(MOD(A108,2)=0,IF(DAY(fpdate)&gt;=15,DAY(fpdate)-14,DAY(fpdate)+14),DAY(fpdate))),IF(DAY(DATE(YEAR(fpdate),MONTH(fpdate)+(A108-1)*months_per_period,DAY(fpdate)))&lt;&gt;DAY(fpdate),DATE(YEAR(fpdate),MONTH(fpdate)+(A108-1)*months_per_period+1,0),DATE(YEAR(fpdate),MONTH(fpdate)+(A108-1)*months_per_period,DAY(fpdate))))))</f>
        <v/>
      </c>
      <c r="C108" s="17" t="str">
        <f t="shared" si="6"/>
        <v/>
      </c>
      <c r="D108" s="67"/>
      <c r="E108" s="17"/>
      <c r="F108" s="17" t="str">
        <f>IF(A108="","",IF(AND(A108=1,pmtType=1),0,IF(roundOpt,ROUND(rate*H107,2),rate*H107)))</f>
        <v/>
      </c>
      <c r="G108" s="17" t="str">
        <f t="shared" si="7"/>
        <v/>
      </c>
      <c r="H108" s="17" t="str">
        <f t="shared" si="8"/>
        <v/>
      </c>
    </row>
    <row r="109" spans="1:8">
      <c r="A109" s="16" t="str">
        <f t="shared" si="5"/>
        <v/>
      </c>
      <c r="B109" s="18" t="str">
        <f>IF(A109="","",IF(OR(periods_per_year=26,periods_per_year=52),IF(periods_per_year=26,IF(A109=1,fpdate,B108+14),IF(periods_per_year=52,IF(A109=1,fpdate,B108+7),"n/a")),IF(periods_per_year=24,DATE(YEAR(fpdate),MONTH(fpdate)+(A109-1)/2+IF(AND(DAY(fpdate)&gt;=15,MOD(A109,2)=0),1,0),IF(MOD(A109,2)=0,IF(DAY(fpdate)&gt;=15,DAY(fpdate)-14,DAY(fpdate)+14),DAY(fpdate))),IF(DAY(DATE(YEAR(fpdate),MONTH(fpdate)+(A109-1)*months_per_period,DAY(fpdate)))&lt;&gt;DAY(fpdate),DATE(YEAR(fpdate),MONTH(fpdate)+(A109-1)*months_per_period+1,0),DATE(YEAR(fpdate),MONTH(fpdate)+(A109-1)*months_per_period,DAY(fpdate))))))</f>
        <v/>
      </c>
      <c r="C109" s="17" t="str">
        <f t="shared" si="6"/>
        <v/>
      </c>
      <c r="D109" s="67"/>
      <c r="E109" s="17"/>
      <c r="F109" s="17" t="str">
        <f>IF(A109="","",IF(AND(A109=1,pmtType=1),0,IF(roundOpt,ROUND(rate*H108,2),rate*H108)))</f>
        <v/>
      </c>
      <c r="G109" s="17" t="str">
        <f t="shared" si="7"/>
        <v/>
      </c>
      <c r="H109" s="17" t="str">
        <f t="shared" si="8"/>
        <v/>
      </c>
    </row>
    <row r="110" spans="1:8">
      <c r="A110" s="16" t="str">
        <f t="shared" si="5"/>
        <v/>
      </c>
      <c r="B110" s="18" t="str">
        <f>IF(A110="","",IF(OR(periods_per_year=26,periods_per_year=52),IF(periods_per_year=26,IF(A110=1,fpdate,B109+14),IF(periods_per_year=52,IF(A110=1,fpdate,B109+7),"n/a")),IF(periods_per_year=24,DATE(YEAR(fpdate),MONTH(fpdate)+(A110-1)/2+IF(AND(DAY(fpdate)&gt;=15,MOD(A110,2)=0),1,0),IF(MOD(A110,2)=0,IF(DAY(fpdate)&gt;=15,DAY(fpdate)-14,DAY(fpdate)+14),DAY(fpdate))),IF(DAY(DATE(YEAR(fpdate),MONTH(fpdate)+(A110-1)*months_per_period,DAY(fpdate)))&lt;&gt;DAY(fpdate),DATE(YEAR(fpdate),MONTH(fpdate)+(A110-1)*months_per_period+1,0),DATE(YEAR(fpdate),MONTH(fpdate)+(A110-1)*months_per_period,DAY(fpdate))))))</f>
        <v/>
      </c>
      <c r="C110" s="17" t="str">
        <f t="shared" si="6"/>
        <v/>
      </c>
      <c r="D110" s="67"/>
      <c r="E110" s="17"/>
      <c r="F110" s="17" t="str">
        <f>IF(A110="","",IF(AND(A110=1,pmtType=1),0,IF(roundOpt,ROUND(rate*H109,2),rate*H109)))</f>
        <v/>
      </c>
      <c r="G110" s="17" t="str">
        <f t="shared" si="7"/>
        <v/>
      </c>
      <c r="H110" s="17" t="str">
        <f t="shared" si="8"/>
        <v/>
      </c>
    </row>
    <row r="111" spans="1:8">
      <c r="A111" s="16" t="str">
        <f t="shared" si="5"/>
        <v/>
      </c>
      <c r="B111" s="18" t="str">
        <f>IF(A111="","",IF(OR(periods_per_year=26,periods_per_year=52),IF(periods_per_year=26,IF(A111=1,fpdate,B110+14),IF(periods_per_year=52,IF(A111=1,fpdate,B110+7),"n/a")),IF(periods_per_year=24,DATE(YEAR(fpdate),MONTH(fpdate)+(A111-1)/2+IF(AND(DAY(fpdate)&gt;=15,MOD(A111,2)=0),1,0),IF(MOD(A111,2)=0,IF(DAY(fpdate)&gt;=15,DAY(fpdate)-14,DAY(fpdate)+14),DAY(fpdate))),IF(DAY(DATE(YEAR(fpdate),MONTH(fpdate)+(A111-1)*months_per_period,DAY(fpdate)))&lt;&gt;DAY(fpdate),DATE(YEAR(fpdate),MONTH(fpdate)+(A111-1)*months_per_period+1,0),DATE(YEAR(fpdate),MONTH(fpdate)+(A111-1)*months_per_period,DAY(fpdate))))))</f>
        <v/>
      </c>
      <c r="C111" s="17" t="str">
        <f t="shared" si="6"/>
        <v/>
      </c>
      <c r="D111" s="67"/>
      <c r="E111" s="17"/>
      <c r="F111" s="17" t="str">
        <f>IF(A111="","",IF(AND(A111=1,pmtType=1),0,IF(roundOpt,ROUND(rate*H110,2),rate*H110)))</f>
        <v/>
      </c>
      <c r="G111" s="17" t="str">
        <f t="shared" si="7"/>
        <v/>
      </c>
      <c r="H111" s="17" t="str">
        <f t="shared" si="8"/>
        <v/>
      </c>
    </row>
    <row r="112" spans="1:8">
      <c r="A112" s="16" t="str">
        <f t="shared" si="5"/>
        <v/>
      </c>
      <c r="B112" s="18" t="str">
        <f>IF(A112="","",IF(OR(periods_per_year=26,periods_per_year=52),IF(periods_per_year=26,IF(A112=1,fpdate,B111+14),IF(periods_per_year=52,IF(A112=1,fpdate,B111+7),"n/a")),IF(periods_per_year=24,DATE(YEAR(fpdate),MONTH(fpdate)+(A112-1)/2+IF(AND(DAY(fpdate)&gt;=15,MOD(A112,2)=0),1,0),IF(MOD(A112,2)=0,IF(DAY(fpdate)&gt;=15,DAY(fpdate)-14,DAY(fpdate)+14),DAY(fpdate))),IF(DAY(DATE(YEAR(fpdate),MONTH(fpdate)+(A112-1)*months_per_period,DAY(fpdate)))&lt;&gt;DAY(fpdate),DATE(YEAR(fpdate),MONTH(fpdate)+(A112-1)*months_per_period+1,0),DATE(YEAR(fpdate),MONTH(fpdate)+(A112-1)*months_per_period,DAY(fpdate))))))</f>
        <v/>
      </c>
      <c r="C112" s="17" t="str">
        <f t="shared" si="6"/>
        <v/>
      </c>
      <c r="D112" s="67"/>
      <c r="E112" s="17"/>
      <c r="F112" s="17" t="str">
        <f>IF(A112="","",IF(AND(A112=1,pmtType=1),0,IF(roundOpt,ROUND(rate*H111,2),rate*H111)))</f>
        <v/>
      </c>
      <c r="G112" s="17" t="str">
        <f t="shared" si="7"/>
        <v/>
      </c>
      <c r="H112" s="17" t="str">
        <f t="shared" si="8"/>
        <v/>
      </c>
    </row>
    <row r="113" spans="1:8">
      <c r="A113" s="16" t="str">
        <f t="shared" si="5"/>
        <v/>
      </c>
      <c r="B113" s="18" t="str">
        <f>IF(A113="","",IF(OR(periods_per_year=26,periods_per_year=52),IF(periods_per_year=26,IF(A113=1,fpdate,B112+14),IF(periods_per_year=52,IF(A113=1,fpdate,B112+7),"n/a")),IF(periods_per_year=24,DATE(YEAR(fpdate),MONTH(fpdate)+(A113-1)/2+IF(AND(DAY(fpdate)&gt;=15,MOD(A113,2)=0),1,0),IF(MOD(A113,2)=0,IF(DAY(fpdate)&gt;=15,DAY(fpdate)-14,DAY(fpdate)+14),DAY(fpdate))),IF(DAY(DATE(YEAR(fpdate),MONTH(fpdate)+(A113-1)*months_per_period,DAY(fpdate)))&lt;&gt;DAY(fpdate),DATE(YEAR(fpdate),MONTH(fpdate)+(A113-1)*months_per_period+1,0),DATE(YEAR(fpdate),MONTH(fpdate)+(A113-1)*months_per_period,DAY(fpdate))))))</f>
        <v/>
      </c>
      <c r="C113" s="17" t="str">
        <f t="shared" si="6"/>
        <v/>
      </c>
      <c r="D113" s="67"/>
      <c r="E113" s="17"/>
      <c r="F113" s="17" t="str">
        <f>IF(A113="","",IF(AND(A113=1,pmtType=1),0,IF(roundOpt,ROUND(rate*H112,2),rate*H112)))</f>
        <v/>
      </c>
      <c r="G113" s="17" t="str">
        <f t="shared" si="7"/>
        <v/>
      </c>
      <c r="H113" s="17" t="str">
        <f t="shared" si="8"/>
        <v/>
      </c>
    </row>
    <row r="114" spans="1:8">
      <c r="A114" s="16" t="str">
        <f t="shared" si="5"/>
        <v/>
      </c>
      <c r="B114" s="18" t="str">
        <f>IF(A114="","",IF(OR(periods_per_year=26,periods_per_year=52),IF(periods_per_year=26,IF(A114=1,fpdate,B113+14),IF(periods_per_year=52,IF(A114=1,fpdate,B113+7),"n/a")),IF(periods_per_year=24,DATE(YEAR(fpdate),MONTH(fpdate)+(A114-1)/2+IF(AND(DAY(fpdate)&gt;=15,MOD(A114,2)=0),1,0),IF(MOD(A114,2)=0,IF(DAY(fpdate)&gt;=15,DAY(fpdate)-14,DAY(fpdate)+14),DAY(fpdate))),IF(DAY(DATE(YEAR(fpdate),MONTH(fpdate)+(A114-1)*months_per_period,DAY(fpdate)))&lt;&gt;DAY(fpdate),DATE(YEAR(fpdate),MONTH(fpdate)+(A114-1)*months_per_period+1,0),DATE(YEAR(fpdate),MONTH(fpdate)+(A114-1)*months_per_period,DAY(fpdate))))))</f>
        <v/>
      </c>
      <c r="C114" s="17" t="str">
        <f t="shared" si="6"/>
        <v/>
      </c>
      <c r="D114" s="67"/>
      <c r="E114" s="17"/>
      <c r="F114" s="17" t="str">
        <f>IF(A114="","",IF(AND(A114=1,pmtType=1),0,IF(roundOpt,ROUND(rate*H113,2),rate*H113)))</f>
        <v/>
      </c>
      <c r="G114" s="17" t="str">
        <f t="shared" si="7"/>
        <v/>
      </c>
      <c r="H114" s="17" t="str">
        <f t="shared" si="8"/>
        <v/>
      </c>
    </row>
    <row r="115" spans="1:8">
      <c r="A115" s="16" t="str">
        <f t="shared" si="5"/>
        <v/>
      </c>
      <c r="B115" s="18" t="str">
        <f>IF(A115="","",IF(OR(periods_per_year=26,periods_per_year=52),IF(periods_per_year=26,IF(A115=1,fpdate,B114+14),IF(periods_per_year=52,IF(A115=1,fpdate,B114+7),"n/a")),IF(periods_per_year=24,DATE(YEAR(fpdate),MONTH(fpdate)+(A115-1)/2+IF(AND(DAY(fpdate)&gt;=15,MOD(A115,2)=0),1,0),IF(MOD(A115,2)=0,IF(DAY(fpdate)&gt;=15,DAY(fpdate)-14,DAY(fpdate)+14),DAY(fpdate))),IF(DAY(DATE(YEAR(fpdate),MONTH(fpdate)+(A115-1)*months_per_period,DAY(fpdate)))&lt;&gt;DAY(fpdate),DATE(YEAR(fpdate),MONTH(fpdate)+(A115-1)*months_per_period+1,0),DATE(YEAR(fpdate),MONTH(fpdate)+(A115-1)*months_per_period,DAY(fpdate))))))</f>
        <v/>
      </c>
      <c r="C115" s="17" t="str">
        <f t="shared" si="6"/>
        <v/>
      </c>
      <c r="D115" s="67"/>
      <c r="E115" s="17"/>
      <c r="F115" s="17" t="str">
        <f>IF(A115="","",IF(AND(A115=1,pmtType=1),0,IF(roundOpt,ROUND(rate*H114,2),rate*H114)))</f>
        <v/>
      </c>
      <c r="G115" s="17" t="str">
        <f t="shared" si="7"/>
        <v/>
      </c>
      <c r="H115" s="17" t="str">
        <f t="shared" si="8"/>
        <v/>
      </c>
    </row>
    <row r="116" spans="1:8">
      <c r="A116" s="16" t="str">
        <f t="shared" si="5"/>
        <v/>
      </c>
      <c r="B116" s="18" t="str">
        <f>IF(A116="","",IF(OR(periods_per_year=26,periods_per_year=52),IF(periods_per_year=26,IF(A116=1,fpdate,B115+14),IF(periods_per_year=52,IF(A116=1,fpdate,B115+7),"n/a")),IF(periods_per_year=24,DATE(YEAR(fpdate),MONTH(fpdate)+(A116-1)/2+IF(AND(DAY(fpdate)&gt;=15,MOD(A116,2)=0),1,0),IF(MOD(A116,2)=0,IF(DAY(fpdate)&gt;=15,DAY(fpdate)-14,DAY(fpdate)+14),DAY(fpdate))),IF(DAY(DATE(YEAR(fpdate),MONTH(fpdate)+(A116-1)*months_per_period,DAY(fpdate)))&lt;&gt;DAY(fpdate),DATE(YEAR(fpdate),MONTH(fpdate)+(A116-1)*months_per_period+1,0),DATE(YEAR(fpdate),MONTH(fpdate)+(A116-1)*months_per_period,DAY(fpdate))))))</f>
        <v/>
      </c>
      <c r="C116" s="17" t="str">
        <f t="shared" si="6"/>
        <v/>
      </c>
      <c r="D116" s="67"/>
      <c r="E116" s="17"/>
      <c r="F116" s="17" t="str">
        <f>IF(A116="","",IF(AND(A116=1,pmtType=1),0,IF(roundOpt,ROUND(rate*H115,2),rate*H115)))</f>
        <v/>
      </c>
      <c r="G116" s="17" t="str">
        <f t="shared" si="7"/>
        <v/>
      </c>
      <c r="H116" s="17" t="str">
        <f t="shared" si="8"/>
        <v/>
      </c>
    </row>
    <row r="117" spans="1:8">
      <c r="A117" s="16" t="str">
        <f t="shared" si="5"/>
        <v/>
      </c>
      <c r="B117" s="18" t="str">
        <f>IF(A117="","",IF(OR(periods_per_year=26,periods_per_year=52),IF(periods_per_year=26,IF(A117=1,fpdate,B116+14),IF(periods_per_year=52,IF(A117=1,fpdate,B116+7),"n/a")),IF(periods_per_year=24,DATE(YEAR(fpdate),MONTH(fpdate)+(A117-1)/2+IF(AND(DAY(fpdate)&gt;=15,MOD(A117,2)=0),1,0),IF(MOD(A117,2)=0,IF(DAY(fpdate)&gt;=15,DAY(fpdate)-14,DAY(fpdate)+14),DAY(fpdate))),IF(DAY(DATE(YEAR(fpdate),MONTH(fpdate)+(A117-1)*months_per_period,DAY(fpdate)))&lt;&gt;DAY(fpdate),DATE(YEAR(fpdate),MONTH(fpdate)+(A117-1)*months_per_period+1,0),DATE(YEAR(fpdate),MONTH(fpdate)+(A117-1)*months_per_period,DAY(fpdate))))))</f>
        <v/>
      </c>
      <c r="C117" s="17" t="str">
        <f t="shared" si="6"/>
        <v/>
      </c>
      <c r="D117" s="67"/>
      <c r="E117" s="17"/>
      <c r="F117" s="17" t="str">
        <f>IF(A117="","",IF(AND(A117=1,pmtType=1),0,IF(roundOpt,ROUND(rate*H116,2),rate*H116)))</f>
        <v/>
      </c>
      <c r="G117" s="17" t="str">
        <f t="shared" si="7"/>
        <v/>
      </c>
      <c r="H117" s="17" t="str">
        <f t="shared" si="8"/>
        <v/>
      </c>
    </row>
    <row r="118" spans="1:8">
      <c r="A118" s="16" t="str">
        <f t="shared" si="5"/>
        <v/>
      </c>
      <c r="B118" s="18" t="str">
        <f>IF(A118="","",IF(OR(periods_per_year=26,periods_per_year=52),IF(periods_per_year=26,IF(A118=1,fpdate,B117+14),IF(periods_per_year=52,IF(A118=1,fpdate,B117+7),"n/a")),IF(periods_per_year=24,DATE(YEAR(fpdate),MONTH(fpdate)+(A118-1)/2+IF(AND(DAY(fpdate)&gt;=15,MOD(A118,2)=0),1,0),IF(MOD(A118,2)=0,IF(DAY(fpdate)&gt;=15,DAY(fpdate)-14,DAY(fpdate)+14),DAY(fpdate))),IF(DAY(DATE(YEAR(fpdate),MONTH(fpdate)+(A118-1)*months_per_period,DAY(fpdate)))&lt;&gt;DAY(fpdate),DATE(YEAR(fpdate),MONTH(fpdate)+(A118-1)*months_per_period+1,0),DATE(YEAR(fpdate),MONTH(fpdate)+(A118-1)*months_per_period,DAY(fpdate))))))</f>
        <v/>
      </c>
      <c r="C118" s="17" t="str">
        <f t="shared" si="6"/>
        <v/>
      </c>
      <c r="D118" s="67"/>
      <c r="E118" s="17"/>
      <c r="F118" s="17" t="str">
        <f>IF(A118="","",IF(AND(A118=1,pmtType=1),0,IF(roundOpt,ROUND(rate*H117,2),rate*H117)))</f>
        <v/>
      </c>
      <c r="G118" s="17" t="str">
        <f t="shared" si="7"/>
        <v/>
      </c>
      <c r="H118" s="17" t="str">
        <f t="shared" si="8"/>
        <v/>
      </c>
    </row>
    <row r="119" spans="1:8">
      <c r="A119" s="16" t="str">
        <f t="shared" si="5"/>
        <v/>
      </c>
      <c r="B119" s="18" t="str">
        <f>IF(A119="","",IF(OR(periods_per_year=26,periods_per_year=52),IF(periods_per_year=26,IF(A119=1,fpdate,B118+14),IF(periods_per_year=52,IF(A119=1,fpdate,B118+7),"n/a")),IF(periods_per_year=24,DATE(YEAR(fpdate),MONTH(fpdate)+(A119-1)/2+IF(AND(DAY(fpdate)&gt;=15,MOD(A119,2)=0),1,0),IF(MOD(A119,2)=0,IF(DAY(fpdate)&gt;=15,DAY(fpdate)-14,DAY(fpdate)+14),DAY(fpdate))),IF(DAY(DATE(YEAR(fpdate),MONTH(fpdate)+(A119-1)*months_per_period,DAY(fpdate)))&lt;&gt;DAY(fpdate),DATE(YEAR(fpdate),MONTH(fpdate)+(A119-1)*months_per_period+1,0),DATE(YEAR(fpdate),MONTH(fpdate)+(A119-1)*months_per_period,DAY(fpdate))))))</f>
        <v/>
      </c>
      <c r="C119" s="17" t="str">
        <f t="shared" si="6"/>
        <v/>
      </c>
      <c r="D119" s="67"/>
      <c r="E119" s="17"/>
      <c r="F119" s="17" t="str">
        <f>IF(A119="","",IF(AND(A119=1,pmtType=1),0,IF(roundOpt,ROUND(rate*H118,2),rate*H118)))</f>
        <v/>
      </c>
      <c r="G119" s="17" t="str">
        <f t="shared" si="7"/>
        <v/>
      </c>
      <c r="H119" s="17" t="str">
        <f t="shared" si="8"/>
        <v/>
      </c>
    </row>
    <row r="120" spans="1:8">
      <c r="A120" s="16" t="str">
        <f t="shared" si="5"/>
        <v/>
      </c>
      <c r="B120" s="18" t="str">
        <f>IF(A120="","",IF(OR(periods_per_year=26,periods_per_year=52),IF(periods_per_year=26,IF(A120=1,fpdate,B119+14),IF(periods_per_year=52,IF(A120=1,fpdate,B119+7),"n/a")),IF(periods_per_year=24,DATE(YEAR(fpdate),MONTH(fpdate)+(A120-1)/2+IF(AND(DAY(fpdate)&gt;=15,MOD(A120,2)=0),1,0),IF(MOD(A120,2)=0,IF(DAY(fpdate)&gt;=15,DAY(fpdate)-14,DAY(fpdate)+14),DAY(fpdate))),IF(DAY(DATE(YEAR(fpdate),MONTH(fpdate)+(A120-1)*months_per_period,DAY(fpdate)))&lt;&gt;DAY(fpdate),DATE(YEAR(fpdate),MONTH(fpdate)+(A120-1)*months_per_period+1,0),DATE(YEAR(fpdate),MONTH(fpdate)+(A120-1)*months_per_period,DAY(fpdate))))))</f>
        <v/>
      </c>
      <c r="C120" s="17" t="str">
        <f t="shared" si="6"/>
        <v/>
      </c>
      <c r="D120" s="67"/>
      <c r="E120" s="17"/>
      <c r="F120" s="17" t="str">
        <f>IF(A120="","",IF(AND(A120=1,pmtType=1),0,IF(roundOpt,ROUND(rate*H119,2),rate*H119)))</f>
        <v/>
      </c>
      <c r="G120" s="17" t="str">
        <f t="shared" si="7"/>
        <v/>
      </c>
      <c r="H120" s="17" t="str">
        <f t="shared" si="8"/>
        <v/>
      </c>
    </row>
    <row r="121" spans="1:8">
      <c r="A121" s="16" t="str">
        <f t="shared" si="5"/>
        <v/>
      </c>
      <c r="B121" s="18" t="str">
        <f>IF(A121="","",IF(OR(periods_per_year=26,periods_per_year=52),IF(periods_per_year=26,IF(A121=1,fpdate,B120+14),IF(periods_per_year=52,IF(A121=1,fpdate,B120+7),"n/a")),IF(periods_per_year=24,DATE(YEAR(fpdate),MONTH(fpdate)+(A121-1)/2+IF(AND(DAY(fpdate)&gt;=15,MOD(A121,2)=0),1,0),IF(MOD(A121,2)=0,IF(DAY(fpdate)&gt;=15,DAY(fpdate)-14,DAY(fpdate)+14),DAY(fpdate))),IF(DAY(DATE(YEAR(fpdate),MONTH(fpdate)+(A121-1)*months_per_period,DAY(fpdate)))&lt;&gt;DAY(fpdate),DATE(YEAR(fpdate),MONTH(fpdate)+(A121-1)*months_per_period+1,0),DATE(YEAR(fpdate),MONTH(fpdate)+(A121-1)*months_per_period,DAY(fpdate))))))</f>
        <v/>
      </c>
      <c r="C121" s="17" t="str">
        <f t="shared" si="6"/>
        <v/>
      </c>
      <c r="D121" s="67"/>
      <c r="E121" s="17"/>
      <c r="F121" s="17" t="str">
        <f>IF(A121="","",IF(AND(A121=1,pmtType=1),0,IF(roundOpt,ROUND(rate*H120,2),rate*H120)))</f>
        <v/>
      </c>
      <c r="G121" s="17" t="str">
        <f t="shared" si="7"/>
        <v/>
      </c>
      <c r="H121" s="17" t="str">
        <f t="shared" si="8"/>
        <v/>
      </c>
    </row>
    <row r="122" spans="1:8">
      <c r="A122" s="16" t="str">
        <f t="shared" si="5"/>
        <v/>
      </c>
      <c r="B122" s="18" t="str">
        <f>IF(A122="","",IF(OR(periods_per_year=26,periods_per_year=52),IF(periods_per_year=26,IF(A122=1,fpdate,B121+14),IF(periods_per_year=52,IF(A122=1,fpdate,B121+7),"n/a")),IF(periods_per_year=24,DATE(YEAR(fpdate),MONTH(fpdate)+(A122-1)/2+IF(AND(DAY(fpdate)&gt;=15,MOD(A122,2)=0),1,0),IF(MOD(A122,2)=0,IF(DAY(fpdate)&gt;=15,DAY(fpdate)-14,DAY(fpdate)+14),DAY(fpdate))),IF(DAY(DATE(YEAR(fpdate),MONTH(fpdate)+(A122-1)*months_per_period,DAY(fpdate)))&lt;&gt;DAY(fpdate),DATE(YEAR(fpdate),MONTH(fpdate)+(A122-1)*months_per_period+1,0),DATE(YEAR(fpdate),MONTH(fpdate)+(A122-1)*months_per_period,DAY(fpdate))))))</f>
        <v/>
      </c>
      <c r="C122" s="17" t="str">
        <f t="shared" si="6"/>
        <v/>
      </c>
      <c r="D122" s="67"/>
      <c r="E122" s="17"/>
      <c r="F122" s="17" t="str">
        <f>IF(A122="","",IF(AND(A122=1,pmtType=1),0,IF(roundOpt,ROUND(rate*H121,2),rate*H121)))</f>
        <v/>
      </c>
      <c r="G122" s="17" t="str">
        <f t="shared" si="7"/>
        <v/>
      </c>
      <c r="H122" s="17" t="str">
        <f t="shared" si="8"/>
        <v/>
      </c>
    </row>
    <row r="123" spans="1:8">
      <c r="A123" s="16" t="str">
        <f t="shared" si="5"/>
        <v/>
      </c>
      <c r="B123" s="18" t="str">
        <f>IF(A123="","",IF(OR(periods_per_year=26,periods_per_year=52),IF(periods_per_year=26,IF(A123=1,fpdate,B122+14),IF(periods_per_year=52,IF(A123=1,fpdate,B122+7),"n/a")),IF(periods_per_year=24,DATE(YEAR(fpdate),MONTH(fpdate)+(A123-1)/2+IF(AND(DAY(fpdate)&gt;=15,MOD(A123,2)=0),1,0),IF(MOD(A123,2)=0,IF(DAY(fpdate)&gt;=15,DAY(fpdate)-14,DAY(fpdate)+14),DAY(fpdate))),IF(DAY(DATE(YEAR(fpdate),MONTH(fpdate)+(A123-1)*months_per_period,DAY(fpdate)))&lt;&gt;DAY(fpdate),DATE(YEAR(fpdate),MONTH(fpdate)+(A123-1)*months_per_period+1,0),DATE(YEAR(fpdate),MONTH(fpdate)+(A123-1)*months_per_period,DAY(fpdate))))))</f>
        <v/>
      </c>
      <c r="C123" s="17" t="str">
        <f t="shared" si="6"/>
        <v/>
      </c>
      <c r="D123" s="67"/>
      <c r="E123" s="17"/>
      <c r="F123" s="17" t="str">
        <f>IF(A123="","",IF(AND(A123=1,pmtType=1),0,IF(roundOpt,ROUND(rate*H122,2),rate*H122)))</f>
        <v/>
      </c>
      <c r="G123" s="17" t="str">
        <f t="shared" si="7"/>
        <v/>
      </c>
      <c r="H123" s="17" t="str">
        <f t="shared" si="8"/>
        <v/>
      </c>
    </row>
    <row r="124" spans="1:8">
      <c r="A124" s="16" t="str">
        <f t="shared" si="5"/>
        <v/>
      </c>
      <c r="B124" s="18" t="str">
        <f>IF(A124="","",IF(OR(periods_per_year=26,periods_per_year=52),IF(periods_per_year=26,IF(A124=1,fpdate,B123+14),IF(periods_per_year=52,IF(A124=1,fpdate,B123+7),"n/a")),IF(periods_per_year=24,DATE(YEAR(fpdate),MONTH(fpdate)+(A124-1)/2+IF(AND(DAY(fpdate)&gt;=15,MOD(A124,2)=0),1,0),IF(MOD(A124,2)=0,IF(DAY(fpdate)&gt;=15,DAY(fpdate)-14,DAY(fpdate)+14),DAY(fpdate))),IF(DAY(DATE(YEAR(fpdate),MONTH(fpdate)+(A124-1)*months_per_period,DAY(fpdate)))&lt;&gt;DAY(fpdate),DATE(YEAR(fpdate),MONTH(fpdate)+(A124-1)*months_per_period+1,0),DATE(YEAR(fpdate),MONTH(fpdate)+(A124-1)*months_per_period,DAY(fpdate))))))</f>
        <v/>
      </c>
      <c r="C124" s="17" t="str">
        <f t="shared" si="6"/>
        <v/>
      </c>
      <c r="D124" s="67"/>
      <c r="E124" s="17"/>
      <c r="F124" s="17" t="str">
        <f>IF(A124="","",IF(AND(A124=1,pmtType=1),0,IF(roundOpt,ROUND(rate*H123,2),rate*H123)))</f>
        <v/>
      </c>
      <c r="G124" s="17" t="str">
        <f t="shared" si="7"/>
        <v/>
      </c>
      <c r="H124" s="17" t="str">
        <f t="shared" si="8"/>
        <v/>
      </c>
    </row>
    <row r="125" spans="1:8">
      <c r="A125" s="16" t="str">
        <f t="shared" si="5"/>
        <v/>
      </c>
      <c r="B125" s="18" t="str">
        <f>IF(A125="","",IF(OR(periods_per_year=26,periods_per_year=52),IF(periods_per_year=26,IF(A125=1,fpdate,B124+14),IF(periods_per_year=52,IF(A125=1,fpdate,B124+7),"n/a")),IF(periods_per_year=24,DATE(YEAR(fpdate),MONTH(fpdate)+(A125-1)/2+IF(AND(DAY(fpdate)&gt;=15,MOD(A125,2)=0),1,0),IF(MOD(A125,2)=0,IF(DAY(fpdate)&gt;=15,DAY(fpdate)-14,DAY(fpdate)+14),DAY(fpdate))),IF(DAY(DATE(YEAR(fpdate),MONTH(fpdate)+(A125-1)*months_per_period,DAY(fpdate)))&lt;&gt;DAY(fpdate),DATE(YEAR(fpdate),MONTH(fpdate)+(A125-1)*months_per_period+1,0),DATE(YEAR(fpdate),MONTH(fpdate)+(A125-1)*months_per_period,DAY(fpdate))))))</f>
        <v/>
      </c>
      <c r="C125" s="17" t="str">
        <f t="shared" si="6"/>
        <v/>
      </c>
      <c r="D125" s="67"/>
      <c r="E125" s="17"/>
      <c r="F125" s="17" t="str">
        <f>IF(A125="","",IF(AND(A125=1,pmtType=1),0,IF(roundOpt,ROUND(rate*H124,2),rate*H124)))</f>
        <v/>
      </c>
      <c r="G125" s="17" t="str">
        <f t="shared" si="7"/>
        <v/>
      </c>
      <c r="H125" s="17" t="str">
        <f t="shared" si="8"/>
        <v/>
      </c>
    </row>
    <row r="126" spans="1:8">
      <c r="A126" s="16" t="str">
        <f t="shared" si="5"/>
        <v/>
      </c>
      <c r="B126" s="18" t="str">
        <f>IF(A126="","",IF(OR(periods_per_year=26,periods_per_year=52),IF(periods_per_year=26,IF(A126=1,fpdate,B125+14),IF(periods_per_year=52,IF(A126=1,fpdate,B125+7),"n/a")),IF(periods_per_year=24,DATE(YEAR(fpdate),MONTH(fpdate)+(A126-1)/2+IF(AND(DAY(fpdate)&gt;=15,MOD(A126,2)=0),1,0),IF(MOD(A126,2)=0,IF(DAY(fpdate)&gt;=15,DAY(fpdate)-14,DAY(fpdate)+14),DAY(fpdate))),IF(DAY(DATE(YEAR(fpdate),MONTH(fpdate)+(A126-1)*months_per_period,DAY(fpdate)))&lt;&gt;DAY(fpdate),DATE(YEAR(fpdate),MONTH(fpdate)+(A126-1)*months_per_period+1,0),DATE(YEAR(fpdate),MONTH(fpdate)+(A126-1)*months_per_period,DAY(fpdate))))))</f>
        <v/>
      </c>
      <c r="C126" s="17" t="str">
        <f t="shared" si="6"/>
        <v/>
      </c>
      <c r="D126" s="67"/>
      <c r="E126" s="17"/>
      <c r="F126" s="17" t="str">
        <f>IF(A126="","",IF(AND(A126=1,pmtType=1),0,IF(roundOpt,ROUND(rate*H125,2),rate*H125)))</f>
        <v/>
      </c>
      <c r="G126" s="17" t="str">
        <f t="shared" si="7"/>
        <v/>
      </c>
      <c r="H126" s="17" t="str">
        <f t="shared" si="8"/>
        <v/>
      </c>
    </row>
    <row r="127" spans="1:8">
      <c r="A127" s="16" t="str">
        <f t="shared" si="5"/>
        <v/>
      </c>
      <c r="B127" s="18" t="str">
        <f>IF(A127="","",IF(OR(periods_per_year=26,periods_per_year=52),IF(periods_per_year=26,IF(A127=1,fpdate,B126+14),IF(periods_per_year=52,IF(A127=1,fpdate,B126+7),"n/a")),IF(periods_per_year=24,DATE(YEAR(fpdate),MONTH(fpdate)+(A127-1)/2+IF(AND(DAY(fpdate)&gt;=15,MOD(A127,2)=0),1,0),IF(MOD(A127,2)=0,IF(DAY(fpdate)&gt;=15,DAY(fpdate)-14,DAY(fpdate)+14),DAY(fpdate))),IF(DAY(DATE(YEAR(fpdate),MONTH(fpdate)+(A127-1)*months_per_period,DAY(fpdate)))&lt;&gt;DAY(fpdate),DATE(YEAR(fpdate),MONTH(fpdate)+(A127-1)*months_per_period+1,0),DATE(YEAR(fpdate),MONTH(fpdate)+(A127-1)*months_per_period,DAY(fpdate))))))</f>
        <v/>
      </c>
      <c r="C127" s="17" t="str">
        <f t="shared" si="6"/>
        <v/>
      </c>
      <c r="D127" s="67"/>
      <c r="E127" s="17"/>
      <c r="F127" s="17" t="str">
        <f>IF(A127="","",IF(AND(A127=1,pmtType=1),0,IF(roundOpt,ROUND(rate*H126,2),rate*H126)))</f>
        <v/>
      </c>
      <c r="G127" s="17" t="str">
        <f t="shared" si="7"/>
        <v/>
      </c>
      <c r="H127" s="17" t="str">
        <f t="shared" si="8"/>
        <v/>
      </c>
    </row>
    <row r="128" spans="1:8">
      <c r="A128" s="16" t="str">
        <f t="shared" si="5"/>
        <v/>
      </c>
      <c r="B128" s="18" t="str">
        <f>IF(A128="","",IF(OR(periods_per_year=26,periods_per_year=52),IF(periods_per_year=26,IF(A128=1,fpdate,B127+14),IF(periods_per_year=52,IF(A128=1,fpdate,B127+7),"n/a")),IF(periods_per_year=24,DATE(YEAR(fpdate),MONTH(fpdate)+(A128-1)/2+IF(AND(DAY(fpdate)&gt;=15,MOD(A128,2)=0),1,0),IF(MOD(A128,2)=0,IF(DAY(fpdate)&gt;=15,DAY(fpdate)-14,DAY(fpdate)+14),DAY(fpdate))),IF(DAY(DATE(YEAR(fpdate),MONTH(fpdate)+(A128-1)*months_per_period,DAY(fpdate)))&lt;&gt;DAY(fpdate),DATE(YEAR(fpdate),MONTH(fpdate)+(A128-1)*months_per_period+1,0),DATE(YEAR(fpdate),MONTH(fpdate)+(A128-1)*months_per_period,DAY(fpdate))))))</f>
        <v/>
      </c>
      <c r="C128" s="17" t="str">
        <f t="shared" si="6"/>
        <v/>
      </c>
      <c r="D128" s="67"/>
      <c r="E128" s="17"/>
      <c r="F128" s="17" t="str">
        <f>IF(A128="","",IF(AND(A128=1,pmtType=1),0,IF(roundOpt,ROUND(rate*H127,2),rate*H127)))</f>
        <v/>
      </c>
      <c r="G128" s="17" t="str">
        <f t="shared" si="7"/>
        <v/>
      </c>
      <c r="H128" s="17" t="str">
        <f t="shared" si="8"/>
        <v/>
      </c>
    </row>
    <row r="129" spans="1:8">
      <c r="A129" s="16" t="str">
        <f t="shared" si="5"/>
        <v/>
      </c>
      <c r="B129" s="18" t="str">
        <f>IF(A129="","",IF(OR(periods_per_year=26,periods_per_year=52),IF(periods_per_year=26,IF(A129=1,fpdate,B128+14),IF(periods_per_year=52,IF(A129=1,fpdate,B128+7),"n/a")),IF(periods_per_year=24,DATE(YEAR(fpdate),MONTH(fpdate)+(A129-1)/2+IF(AND(DAY(fpdate)&gt;=15,MOD(A129,2)=0),1,0),IF(MOD(A129,2)=0,IF(DAY(fpdate)&gt;=15,DAY(fpdate)-14,DAY(fpdate)+14),DAY(fpdate))),IF(DAY(DATE(YEAR(fpdate),MONTH(fpdate)+(A129-1)*months_per_period,DAY(fpdate)))&lt;&gt;DAY(fpdate),DATE(YEAR(fpdate),MONTH(fpdate)+(A129-1)*months_per_period+1,0),DATE(YEAR(fpdate),MONTH(fpdate)+(A129-1)*months_per_period,DAY(fpdate))))))</f>
        <v/>
      </c>
      <c r="C129" s="17" t="str">
        <f t="shared" si="6"/>
        <v/>
      </c>
      <c r="D129" s="67"/>
      <c r="E129" s="17"/>
      <c r="F129" s="17" t="str">
        <f>IF(A129="","",IF(AND(A129=1,pmtType=1),0,IF(roundOpt,ROUND(rate*H128,2),rate*H128)))</f>
        <v/>
      </c>
      <c r="G129" s="17" t="str">
        <f t="shared" si="7"/>
        <v/>
      </c>
      <c r="H129" s="17" t="str">
        <f t="shared" si="8"/>
        <v/>
      </c>
    </row>
    <row r="130" spans="1:8">
      <c r="A130" s="16" t="str">
        <f t="shared" si="5"/>
        <v/>
      </c>
      <c r="B130" s="18" t="str">
        <f>IF(A130="","",IF(OR(periods_per_year=26,periods_per_year=52),IF(periods_per_year=26,IF(A130=1,fpdate,B129+14),IF(periods_per_year=52,IF(A130=1,fpdate,B129+7),"n/a")),IF(periods_per_year=24,DATE(YEAR(fpdate),MONTH(fpdate)+(A130-1)/2+IF(AND(DAY(fpdate)&gt;=15,MOD(A130,2)=0),1,0),IF(MOD(A130,2)=0,IF(DAY(fpdate)&gt;=15,DAY(fpdate)-14,DAY(fpdate)+14),DAY(fpdate))),IF(DAY(DATE(YEAR(fpdate),MONTH(fpdate)+(A130-1)*months_per_period,DAY(fpdate)))&lt;&gt;DAY(fpdate),DATE(YEAR(fpdate),MONTH(fpdate)+(A130-1)*months_per_period+1,0),DATE(YEAR(fpdate),MONTH(fpdate)+(A130-1)*months_per_period,DAY(fpdate))))))</f>
        <v/>
      </c>
      <c r="C130" s="17" t="str">
        <f t="shared" si="6"/>
        <v/>
      </c>
      <c r="D130" s="67"/>
      <c r="E130" s="17"/>
      <c r="F130" s="17" t="str">
        <f>IF(A130="","",IF(AND(A130=1,pmtType=1),0,IF(roundOpt,ROUND(rate*H129,2),rate*H129)))</f>
        <v/>
      </c>
      <c r="G130" s="17" t="str">
        <f t="shared" si="7"/>
        <v/>
      </c>
      <c r="H130" s="17" t="str">
        <f t="shared" si="8"/>
        <v/>
      </c>
    </row>
    <row r="131" spans="1:8">
      <c r="A131" s="16" t="str">
        <f t="shared" si="5"/>
        <v/>
      </c>
      <c r="B131" s="18" t="str">
        <f>IF(A131="","",IF(OR(periods_per_year=26,periods_per_year=52),IF(periods_per_year=26,IF(A131=1,fpdate,B130+14),IF(periods_per_year=52,IF(A131=1,fpdate,B130+7),"n/a")),IF(periods_per_year=24,DATE(YEAR(fpdate),MONTH(fpdate)+(A131-1)/2+IF(AND(DAY(fpdate)&gt;=15,MOD(A131,2)=0),1,0),IF(MOD(A131,2)=0,IF(DAY(fpdate)&gt;=15,DAY(fpdate)-14,DAY(fpdate)+14),DAY(fpdate))),IF(DAY(DATE(YEAR(fpdate),MONTH(fpdate)+(A131-1)*months_per_period,DAY(fpdate)))&lt;&gt;DAY(fpdate),DATE(YEAR(fpdate),MONTH(fpdate)+(A131-1)*months_per_period+1,0),DATE(YEAR(fpdate),MONTH(fpdate)+(A131-1)*months_per_period,DAY(fpdate))))))</f>
        <v/>
      </c>
      <c r="C131" s="17" t="str">
        <f t="shared" si="6"/>
        <v/>
      </c>
      <c r="D131" s="67"/>
      <c r="E131" s="17"/>
      <c r="F131" s="17" t="str">
        <f>IF(A131="","",IF(AND(A131=1,pmtType=1),0,IF(roundOpt,ROUND(rate*H130,2),rate*H130)))</f>
        <v/>
      </c>
      <c r="G131" s="17" t="str">
        <f t="shared" si="7"/>
        <v/>
      </c>
      <c r="H131" s="17" t="str">
        <f t="shared" si="8"/>
        <v/>
      </c>
    </row>
    <row r="132" spans="1:8">
      <c r="A132" s="16" t="str">
        <f t="shared" si="5"/>
        <v/>
      </c>
      <c r="B132" s="18" t="str">
        <f>IF(A132="","",IF(OR(periods_per_year=26,periods_per_year=52),IF(periods_per_year=26,IF(A132=1,fpdate,B131+14),IF(periods_per_year=52,IF(A132=1,fpdate,B131+7),"n/a")),IF(periods_per_year=24,DATE(YEAR(fpdate),MONTH(fpdate)+(A132-1)/2+IF(AND(DAY(fpdate)&gt;=15,MOD(A132,2)=0),1,0),IF(MOD(A132,2)=0,IF(DAY(fpdate)&gt;=15,DAY(fpdate)-14,DAY(fpdate)+14),DAY(fpdate))),IF(DAY(DATE(YEAR(fpdate),MONTH(fpdate)+(A132-1)*months_per_period,DAY(fpdate)))&lt;&gt;DAY(fpdate),DATE(YEAR(fpdate),MONTH(fpdate)+(A132-1)*months_per_period+1,0),DATE(YEAR(fpdate),MONTH(fpdate)+(A132-1)*months_per_period,DAY(fpdate))))))</f>
        <v/>
      </c>
      <c r="C132" s="17" t="str">
        <f t="shared" si="6"/>
        <v/>
      </c>
      <c r="D132" s="67"/>
      <c r="E132" s="17"/>
      <c r="F132" s="17" t="str">
        <f>IF(A132="","",IF(AND(A132=1,pmtType=1),0,IF(roundOpt,ROUND(rate*H131,2),rate*H131)))</f>
        <v/>
      </c>
      <c r="G132" s="17" t="str">
        <f t="shared" si="7"/>
        <v/>
      </c>
      <c r="H132" s="17" t="str">
        <f t="shared" si="8"/>
        <v/>
      </c>
    </row>
    <row r="133" spans="1:8">
      <c r="A133" s="16" t="str">
        <f t="shared" si="5"/>
        <v/>
      </c>
      <c r="B133" s="18" t="str">
        <f>IF(A133="","",IF(OR(periods_per_year=26,periods_per_year=52),IF(periods_per_year=26,IF(A133=1,fpdate,B132+14),IF(periods_per_year=52,IF(A133=1,fpdate,B132+7),"n/a")),IF(periods_per_year=24,DATE(YEAR(fpdate),MONTH(fpdate)+(A133-1)/2+IF(AND(DAY(fpdate)&gt;=15,MOD(A133,2)=0),1,0),IF(MOD(A133,2)=0,IF(DAY(fpdate)&gt;=15,DAY(fpdate)-14,DAY(fpdate)+14),DAY(fpdate))),IF(DAY(DATE(YEAR(fpdate),MONTH(fpdate)+(A133-1)*months_per_period,DAY(fpdate)))&lt;&gt;DAY(fpdate),DATE(YEAR(fpdate),MONTH(fpdate)+(A133-1)*months_per_period+1,0),DATE(YEAR(fpdate),MONTH(fpdate)+(A133-1)*months_per_period,DAY(fpdate))))))</f>
        <v/>
      </c>
      <c r="C133" s="17" t="str">
        <f t="shared" si="6"/>
        <v/>
      </c>
      <c r="D133" s="67"/>
      <c r="E133" s="17"/>
      <c r="F133" s="17" t="str">
        <f>IF(A133="","",IF(AND(A133=1,pmtType=1),0,IF(roundOpt,ROUND(rate*H132,2),rate*H132)))</f>
        <v/>
      </c>
      <c r="G133" s="17" t="str">
        <f t="shared" si="7"/>
        <v/>
      </c>
      <c r="H133" s="17" t="str">
        <f t="shared" si="8"/>
        <v/>
      </c>
    </row>
    <row r="134" spans="1:8">
      <c r="A134" s="16" t="str">
        <f t="shared" si="5"/>
        <v/>
      </c>
      <c r="B134" s="18" t="str">
        <f>IF(A134="","",IF(OR(periods_per_year=26,periods_per_year=52),IF(periods_per_year=26,IF(A134=1,fpdate,B133+14),IF(periods_per_year=52,IF(A134=1,fpdate,B133+7),"n/a")),IF(periods_per_year=24,DATE(YEAR(fpdate),MONTH(fpdate)+(A134-1)/2+IF(AND(DAY(fpdate)&gt;=15,MOD(A134,2)=0),1,0),IF(MOD(A134,2)=0,IF(DAY(fpdate)&gt;=15,DAY(fpdate)-14,DAY(fpdate)+14),DAY(fpdate))),IF(DAY(DATE(YEAR(fpdate),MONTH(fpdate)+(A134-1)*months_per_period,DAY(fpdate)))&lt;&gt;DAY(fpdate),DATE(YEAR(fpdate),MONTH(fpdate)+(A134-1)*months_per_period+1,0),DATE(YEAR(fpdate),MONTH(fpdate)+(A134-1)*months_per_period,DAY(fpdate))))))</f>
        <v/>
      </c>
      <c r="C134" s="17" t="str">
        <f t="shared" si="6"/>
        <v/>
      </c>
      <c r="D134" s="67"/>
      <c r="E134" s="17"/>
      <c r="F134" s="17" t="str">
        <f>IF(A134="","",IF(AND(A134=1,pmtType=1),0,IF(roundOpt,ROUND(rate*H133,2),rate*H133)))</f>
        <v/>
      </c>
      <c r="G134" s="17" t="str">
        <f t="shared" si="7"/>
        <v/>
      </c>
      <c r="H134" s="17" t="str">
        <f t="shared" si="8"/>
        <v/>
      </c>
    </row>
    <row r="135" spans="1:8">
      <c r="A135" s="16" t="str">
        <f t="shared" si="5"/>
        <v/>
      </c>
      <c r="B135" s="18" t="str">
        <f>IF(A135="","",IF(OR(periods_per_year=26,periods_per_year=52),IF(periods_per_year=26,IF(A135=1,fpdate,B134+14),IF(periods_per_year=52,IF(A135=1,fpdate,B134+7),"n/a")),IF(periods_per_year=24,DATE(YEAR(fpdate),MONTH(fpdate)+(A135-1)/2+IF(AND(DAY(fpdate)&gt;=15,MOD(A135,2)=0),1,0),IF(MOD(A135,2)=0,IF(DAY(fpdate)&gt;=15,DAY(fpdate)-14,DAY(fpdate)+14),DAY(fpdate))),IF(DAY(DATE(YEAR(fpdate),MONTH(fpdate)+(A135-1)*months_per_period,DAY(fpdate)))&lt;&gt;DAY(fpdate),DATE(YEAR(fpdate),MONTH(fpdate)+(A135-1)*months_per_period+1,0),DATE(YEAR(fpdate),MONTH(fpdate)+(A135-1)*months_per_period,DAY(fpdate))))))</f>
        <v/>
      </c>
      <c r="C135" s="17" t="str">
        <f t="shared" si="6"/>
        <v/>
      </c>
      <c r="D135" s="67"/>
      <c r="E135" s="17"/>
      <c r="F135" s="17" t="str">
        <f>IF(A135="","",IF(AND(A135=1,pmtType=1),0,IF(roundOpt,ROUND(rate*H134,2),rate*H134)))</f>
        <v/>
      </c>
      <c r="G135" s="17" t="str">
        <f t="shared" si="7"/>
        <v/>
      </c>
      <c r="H135" s="17" t="str">
        <f t="shared" si="8"/>
        <v/>
      </c>
    </row>
    <row r="136" spans="1:8">
      <c r="A136" s="16" t="str">
        <f t="shared" si="5"/>
        <v/>
      </c>
      <c r="B136" s="18" t="str">
        <f>IF(A136="","",IF(OR(periods_per_year=26,periods_per_year=52),IF(periods_per_year=26,IF(A136=1,fpdate,B135+14),IF(periods_per_year=52,IF(A136=1,fpdate,B135+7),"n/a")),IF(periods_per_year=24,DATE(YEAR(fpdate),MONTH(fpdate)+(A136-1)/2+IF(AND(DAY(fpdate)&gt;=15,MOD(A136,2)=0),1,0),IF(MOD(A136,2)=0,IF(DAY(fpdate)&gt;=15,DAY(fpdate)-14,DAY(fpdate)+14),DAY(fpdate))),IF(DAY(DATE(YEAR(fpdate),MONTH(fpdate)+(A136-1)*months_per_period,DAY(fpdate)))&lt;&gt;DAY(fpdate),DATE(YEAR(fpdate),MONTH(fpdate)+(A136-1)*months_per_period+1,0),DATE(YEAR(fpdate),MONTH(fpdate)+(A136-1)*months_per_period,DAY(fpdate))))))</f>
        <v/>
      </c>
      <c r="C136" s="17" t="str">
        <f t="shared" si="6"/>
        <v/>
      </c>
      <c r="D136" s="67"/>
      <c r="E136" s="17"/>
      <c r="F136" s="17" t="str">
        <f>IF(A136="","",IF(AND(A136=1,pmtType=1),0,IF(roundOpt,ROUND(rate*H135,2),rate*H135)))</f>
        <v/>
      </c>
      <c r="G136" s="17" t="str">
        <f t="shared" si="7"/>
        <v/>
      </c>
      <c r="H136" s="17" t="str">
        <f t="shared" si="8"/>
        <v/>
      </c>
    </row>
    <row r="137" spans="1:8">
      <c r="A137" s="16" t="str">
        <f t="shared" si="5"/>
        <v/>
      </c>
      <c r="B137" s="18" t="str">
        <f>IF(A137="","",IF(OR(periods_per_year=26,periods_per_year=52),IF(periods_per_year=26,IF(A137=1,fpdate,B136+14),IF(periods_per_year=52,IF(A137=1,fpdate,B136+7),"n/a")),IF(periods_per_year=24,DATE(YEAR(fpdate),MONTH(fpdate)+(A137-1)/2+IF(AND(DAY(fpdate)&gt;=15,MOD(A137,2)=0),1,0),IF(MOD(A137,2)=0,IF(DAY(fpdate)&gt;=15,DAY(fpdate)-14,DAY(fpdate)+14),DAY(fpdate))),IF(DAY(DATE(YEAR(fpdate),MONTH(fpdate)+(A137-1)*months_per_period,DAY(fpdate)))&lt;&gt;DAY(fpdate),DATE(YEAR(fpdate),MONTH(fpdate)+(A137-1)*months_per_period+1,0),DATE(YEAR(fpdate),MONTH(fpdate)+(A137-1)*months_per_period,DAY(fpdate))))))</f>
        <v/>
      </c>
      <c r="C137" s="17" t="str">
        <f t="shared" si="6"/>
        <v/>
      </c>
      <c r="D137" s="67"/>
      <c r="E137" s="17"/>
      <c r="F137" s="17" t="str">
        <f>IF(A137="","",IF(AND(A137=1,pmtType=1),0,IF(roundOpt,ROUND(rate*H136,2),rate*H136)))</f>
        <v/>
      </c>
      <c r="G137" s="17" t="str">
        <f t="shared" si="7"/>
        <v/>
      </c>
      <c r="H137" s="17" t="str">
        <f t="shared" si="8"/>
        <v/>
      </c>
    </row>
    <row r="138" spans="1:8">
      <c r="A138" s="16" t="str">
        <f t="shared" si="5"/>
        <v/>
      </c>
      <c r="B138" s="18" t="str">
        <f>IF(A138="","",IF(OR(periods_per_year=26,periods_per_year=52),IF(periods_per_year=26,IF(A138=1,fpdate,B137+14),IF(periods_per_year=52,IF(A138=1,fpdate,B137+7),"n/a")),IF(periods_per_year=24,DATE(YEAR(fpdate),MONTH(fpdate)+(A138-1)/2+IF(AND(DAY(fpdate)&gt;=15,MOD(A138,2)=0),1,0),IF(MOD(A138,2)=0,IF(DAY(fpdate)&gt;=15,DAY(fpdate)-14,DAY(fpdate)+14),DAY(fpdate))),IF(DAY(DATE(YEAR(fpdate),MONTH(fpdate)+(A138-1)*months_per_period,DAY(fpdate)))&lt;&gt;DAY(fpdate),DATE(YEAR(fpdate),MONTH(fpdate)+(A138-1)*months_per_period+1,0),DATE(YEAR(fpdate),MONTH(fpdate)+(A138-1)*months_per_period,DAY(fpdate))))))</f>
        <v/>
      </c>
      <c r="C138" s="17" t="str">
        <f t="shared" si="6"/>
        <v/>
      </c>
      <c r="D138" s="67"/>
      <c r="E138" s="17"/>
      <c r="F138" s="17" t="str">
        <f>IF(A138="","",IF(AND(A138=1,pmtType=1),0,IF(roundOpt,ROUND(rate*H137,2),rate*H137)))</f>
        <v/>
      </c>
      <c r="G138" s="17" t="str">
        <f t="shared" si="7"/>
        <v/>
      </c>
      <c r="H138" s="17" t="str">
        <f t="shared" si="8"/>
        <v/>
      </c>
    </row>
    <row r="139" spans="1:8">
      <c r="A139" s="16" t="str">
        <f t="shared" si="5"/>
        <v/>
      </c>
      <c r="B139" s="18" t="str">
        <f>IF(A139="","",IF(OR(periods_per_year=26,periods_per_year=52),IF(periods_per_year=26,IF(A139=1,fpdate,B138+14),IF(periods_per_year=52,IF(A139=1,fpdate,B138+7),"n/a")),IF(periods_per_year=24,DATE(YEAR(fpdate),MONTH(fpdate)+(A139-1)/2+IF(AND(DAY(fpdate)&gt;=15,MOD(A139,2)=0),1,0),IF(MOD(A139,2)=0,IF(DAY(fpdate)&gt;=15,DAY(fpdate)-14,DAY(fpdate)+14),DAY(fpdate))),IF(DAY(DATE(YEAR(fpdate),MONTH(fpdate)+(A139-1)*months_per_period,DAY(fpdate)))&lt;&gt;DAY(fpdate),DATE(YEAR(fpdate),MONTH(fpdate)+(A139-1)*months_per_period+1,0),DATE(YEAR(fpdate),MONTH(fpdate)+(A139-1)*months_per_period,DAY(fpdate))))))</f>
        <v/>
      </c>
      <c r="C139" s="17" t="str">
        <f t="shared" si="6"/>
        <v/>
      </c>
      <c r="D139" s="67"/>
      <c r="E139" s="17"/>
      <c r="F139" s="17" t="str">
        <f>IF(A139="","",IF(AND(A139=1,pmtType=1),0,IF(roundOpt,ROUND(rate*H138,2),rate*H138)))</f>
        <v/>
      </c>
      <c r="G139" s="17" t="str">
        <f t="shared" si="7"/>
        <v/>
      </c>
      <c r="H139" s="17" t="str">
        <f t="shared" si="8"/>
        <v/>
      </c>
    </row>
    <row r="140" spans="1:8">
      <c r="A140" s="16" t="str">
        <f t="shared" si="5"/>
        <v/>
      </c>
      <c r="B140" s="18" t="str">
        <f>IF(A140="","",IF(OR(periods_per_year=26,periods_per_year=52),IF(periods_per_year=26,IF(A140=1,fpdate,B139+14),IF(periods_per_year=52,IF(A140=1,fpdate,B139+7),"n/a")),IF(periods_per_year=24,DATE(YEAR(fpdate),MONTH(fpdate)+(A140-1)/2+IF(AND(DAY(fpdate)&gt;=15,MOD(A140,2)=0),1,0),IF(MOD(A140,2)=0,IF(DAY(fpdate)&gt;=15,DAY(fpdate)-14,DAY(fpdate)+14),DAY(fpdate))),IF(DAY(DATE(YEAR(fpdate),MONTH(fpdate)+(A140-1)*months_per_period,DAY(fpdate)))&lt;&gt;DAY(fpdate),DATE(YEAR(fpdate),MONTH(fpdate)+(A140-1)*months_per_period+1,0),DATE(YEAR(fpdate),MONTH(fpdate)+(A140-1)*months_per_period,DAY(fpdate))))))</f>
        <v/>
      </c>
      <c r="C140" s="17" t="str">
        <f t="shared" si="6"/>
        <v/>
      </c>
      <c r="D140" s="67"/>
      <c r="E140" s="17"/>
      <c r="F140" s="17" t="str">
        <f>IF(A140="","",IF(AND(A140=1,pmtType=1),0,IF(roundOpt,ROUND(rate*H139,2),rate*H139)))</f>
        <v/>
      </c>
      <c r="G140" s="17" t="str">
        <f t="shared" si="7"/>
        <v/>
      </c>
      <c r="H140" s="17" t="str">
        <f t="shared" si="8"/>
        <v/>
      </c>
    </row>
    <row r="141" spans="1:8">
      <c r="A141" s="16" t="str">
        <f t="shared" si="5"/>
        <v/>
      </c>
      <c r="B141" s="18" t="str">
        <f>IF(A141="","",IF(OR(periods_per_year=26,periods_per_year=52),IF(periods_per_year=26,IF(A141=1,fpdate,B140+14),IF(periods_per_year=52,IF(A141=1,fpdate,B140+7),"n/a")),IF(periods_per_year=24,DATE(YEAR(fpdate),MONTH(fpdate)+(A141-1)/2+IF(AND(DAY(fpdate)&gt;=15,MOD(A141,2)=0),1,0),IF(MOD(A141,2)=0,IF(DAY(fpdate)&gt;=15,DAY(fpdate)-14,DAY(fpdate)+14),DAY(fpdate))),IF(DAY(DATE(YEAR(fpdate),MONTH(fpdate)+(A141-1)*months_per_period,DAY(fpdate)))&lt;&gt;DAY(fpdate),DATE(YEAR(fpdate),MONTH(fpdate)+(A141-1)*months_per_period+1,0),DATE(YEAR(fpdate),MONTH(fpdate)+(A141-1)*months_per_period,DAY(fpdate))))))</f>
        <v/>
      </c>
      <c r="C141" s="17" t="str">
        <f t="shared" si="6"/>
        <v/>
      </c>
      <c r="D141" s="67"/>
      <c r="E141" s="17"/>
      <c r="F141" s="17" t="str">
        <f>IF(A141="","",IF(AND(A141=1,pmtType=1),0,IF(roundOpt,ROUND(rate*H140,2),rate*H140)))</f>
        <v/>
      </c>
      <c r="G141" s="17" t="str">
        <f t="shared" si="7"/>
        <v/>
      </c>
      <c r="H141" s="17" t="str">
        <f t="shared" si="8"/>
        <v/>
      </c>
    </row>
    <row r="142" spans="1:8">
      <c r="A142" s="16" t="str">
        <f t="shared" si="5"/>
        <v/>
      </c>
      <c r="B142" s="18" t="str">
        <f>IF(A142="","",IF(OR(periods_per_year=26,periods_per_year=52),IF(periods_per_year=26,IF(A142=1,fpdate,B141+14),IF(periods_per_year=52,IF(A142=1,fpdate,B141+7),"n/a")),IF(periods_per_year=24,DATE(YEAR(fpdate),MONTH(fpdate)+(A142-1)/2+IF(AND(DAY(fpdate)&gt;=15,MOD(A142,2)=0),1,0),IF(MOD(A142,2)=0,IF(DAY(fpdate)&gt;=15,DAY(fpdate)-14,DAY(fpdate)+14),DAY(fpdate))),IF(DAY(DATE(YEAR(fpdate),MONTH(fpdate)+(A142-1)*months_per_period,DAY(fpdate)))&lt;&gt;DAY(fpdate),DATE(YEAR(fpdate),MONTH(fpdate)+(A142-1)*months_per_period+1,0),DATE(YEAR(fpdate),MONTH(fpdate)+(A142-1)*months_per_period,DAY(fpdate))))))</f>
        <v/>
      </c>
      <c r="C142" s="17" t="str">
        <f t="shared" si="6"/>
        <v/>
      </c>
      <c r="D142" s="67"/>
      <c r="E142" s="17"/>
      <c r="F142" s="17" t="str">
        <f>IF(A142="","",IF(AND(A142=1,pmtType=1),0,IF(roundOpt,ROUND(rate*H141,2),rate*H141)))</f>
        <v/>
      </c>
      <c r="G142" s="17" t="str">
        <f t="shared" si="7"/>
        <v/>
      </c>
      <c r="H142" s="17" t="str">
        <f t="shared" si="8"/>
        <v/>
      </c>
    </row>
    <row r="143" spans="1:8">
      <c r="A143" s="16" t="str">
        <f t="shared" si="5"/>
        <v/>
      </c>
      <c r="B143" s="18" t="str">
        <f>IF(A143="","",IF(OR(periods_per_year=26,periods_per_year=52),IF(periods_per_year=26,IF(A143=1,fpdate,B142+14),IF(periods_per_year=52,IF(A143=1,fpdate,B142+7),"n/a")),IF(periods_per_year=24,DATE(YEAR(fpdate),MONTH(fpdate)+(A143-1)/2+IF(AND(DAY(fpdate)&gt;=15,MOD(A143,2)=0),1,0),IF(MOD(A143,2)=0,IF(DAY(fpdate)&gt;=15,DAY(fpdate)-14,DAY(fpdate)+14),DAY(fpdate))),IF(DAY(DATE(YEAR(fpdate),MONTH(fpdate)+(A143-1)*months_per_period,DAY(fpdate)))&lt;&gt;DAY(fpdate),DATE(YEAR(fpdate),MONTH(fpdate)+(A143-1)*months_per_period+1,0),DATE(YEAR(fpdate),MONTH(fpdate)+(A143-1)*months_per_period,DAY(fpdate))))))</f>
        <v/>
      </c>
      <c r="C143" s="17" t="str">
        <f t="shared" si="6"/>
        <v/>
      </c>
      <c r="D143" s="67"/>
      <c r="E143" s="17"/>
      <c r="F143" s="17" t="str">
        <f>IF(A143="","",IF(AND(A143=1,pmtType=1),0,IF(roundOpt,ROUND(rate*H142,2),rate*H142)))</f>
        <v/>
      </c>
      <c r="G143" s="17" t="str">
        <f t="shared" si="7"/>
        <v/>
      </c>
      <c r="H143" s="17" t="str">
        <f t="shared" si="8"/>
        <v/>
      </c>
    </row>
    <row r="144" spans="1:8">
      <c r="A144" s="16" t="str">
        <f t="shared" si="5"/>
        <v/>
      </c>
      <c r="B144" s="18" t="str">
        <f>IF(A144="","",IF(OR(periods_per_year=26,periods_per_year=52),IF(periods_per_year=26,IF(A144=1,fpdate,B143+14),IF(periods_per_year=52,IF(A144=1,fpdate,B143+7),"n/a")),IF(periods_per_year=24,DATE(YEAR(fpdate),MONTH(fpdate)+(A144-1)/2+IF(AND(DAY(fpdate)&gt;=15,MOD(A144,2)=0),1,0),IF(MOD(A144,2)=0,IF(DAY(fpdate)&gt;=15,DAY(fpdate)-14,DAY(fpdate)+14),DAY(fpdate))),IF(DAY(DATE(YEAR(fpdate),MONTH(fpdate)+(A144-1)*months_per_period,DAY(fpdate)))&lt;&gt;DAY(fpdate),DATE(YEAR(fpdate),MONTH(fpdate)+(A144-1)*months_per_period+1,0),DATE(YEAR(fpdate),MONTH(fpdate)+(A144-1)*months_per_period,DAY(fpdate))))))</f>
        <v/>
      </c>
      <c r="C144" s="17" t="str">
        <f t="shared" si="6"/>
        <v/>
      </c>
      <c r="D144" s="67"/>
      <c r="E144" s="17"/>
      <c r="F144" s="17" t="str">
        <f>IF(A144="","",IF(AND(A144=1,pmtType=1),0,IF(roundOpt,ROUND(rate*H143,2),rate*H143)))</f>
        <v/>
      </c>
      <c r="G144" s="17" t="str">
        <f t="shared" si="7"/>
        <v/>
      </c>
      <c r="H144" s="17" t="str">
        <f t="shared" si="8"/>
        <v/>
      </c>
    </row>
    <row r="145" spans="1:8">
      <c r="A145" s="16" t="str">
        <f t="shared" si="5"/>
        <v/>
      </c>
      <c r="B145" s="18" t="str">
        <f>IF(A145="","",IF(OR(periods_per_year=26,periods_per_year=52),IF(periods_per_year=26,IF(A145=1,fpdate,B144+14),IF(periods_per_year=52,IF(A145=1,fpdate,B144+7),"n/a")),IF(periods_per_year=24,DATE(YEAR(fpdate),MONTH(fpdate)+(A145-1)/2+IF(AND(DAY(fpdate)&gt;=15,MOD(A145,2)=0),1,0),IF(MOD(A145,2)=0,IF(DAY(fpdate)&gt;=15,DAY(fpdate)-14,DAY(fpdate)+14),DAY(fpdate))),IF(DAY(DATE(YEAR(fpdate),MONTH(fpdate)+(A145-1)*months_per_period,DAY(fpdate)))&lt;&gt;DAY(fpdate),DATE(YEAR(fpdate),MONTH(fpdate)+(A145-1)*months_per_period+1,0),DATE(YEAR(fpdate),MONTH(fpdate)+(A145-1)*months_per_period,DAY(fpdate))))))</f>
        <v/>
      </c>
      <c r="C145" s="17" t="str">
        <f t="shared" si="6"/>
        <v/>
      </c>
      <c r="D145" s="67"/>
      <c r="E145" s="17"/>
      <c r="F145" s="17" t="str">
        <f>IF(A145="","",IF(AND(A145=1,pmtType=1),0,IF(roundOpt,ROUND(rate*H144,2),rate*H144)))</f>
        <v/>
      </c>
      <c r="G145" s="17" t="str">
        <f t="shared" si="7"/>
        <v/>
      </c>
      <c r="H145" s="17" t="str">
        <f t="shared" si="8"/>
        <v/>
      </c>
    </row>
    <row r="146" spans="1:8">
      <c r="A146" s="16" t="str">
        <f t="shared" ref="A146:A209" si="9">IF(H145="","",IF(roundOpt,IF(OR(A145&gt;=nper,ROUND(H145,2)&lt;=0),"",A145+1),IF(OR(A145&gt;=nper,H145&lt;=0),"",A145+1)))</f>
        <v/>
      </c>
      <c r="B146" s="18" t="str">
        <f>IF(A146="","",IF(OR(periods_per_year=26,periods_per_year=52),IF(periods_per_year=26,IF(A146=1,fpdate,B145+14),IF(periods_per_year=52,IF(A146=1,fpdate,B145+7),"n/a")),IF(periods_per_year=24,DATE(YEAR(fpdate),MONTH(fpdate)+(A146-1)/2+IF(AND(DAY(fpdate)&gt;=15,MOD(A146,2)=0),1,0),IF(MOD(A146,2)=0,IF(DAY(fpdate)&gt;=15,DAY(fpdate)-14,DAY(fpdate)+14),DAY(fpdate))),IF(DAY(DATE(YEAR(fpdate),MONTH(fpdate)+(A146-1)*months_per_period,DAY(fpdate)))&lt;&gt;DAY(fpdate),DATE(YEAR(fpdate),MONTH(fpdate)+(A146-1)*months_per_period+1,0),DATE(YEAR(fpdate),MONTH(fpdate)+(A146-1)*months_per_period,DAY(fpdate))))))</f>
        <v/>
      </c>
      <c r="C146" s="17" t="str">
        <f t="shared" ref="C146:C209" si="10">IF(A146="","",IF(roundOpt,IF(OR(A146=nper,payment&gt;ROUND((1+rate)*H145,2)),ROUND((1+rate)*H145,2),payment),IF(OR(A146=nper,payment&gt;(1+rate)*H145),(1+rate)*H145,payment)))</f>
        <v/>
      </c>
      <c r="D146" s="67"/>
      <c r="E146" s="17"/>
      <c r="F146" s="17" t="str">
        <f>IF(A146="","",IF(AND(A146=1,pmtType=1),0,IF(roundOpt,ROUND(rate*H145,2),rate*H145)))</f>
        <v/>
      </c>
      <c r="G146" s="17" t="str">
        <f t="shared" ref="G146:G209" si="11">IF(A146="","",C146-F146+D146)</f>
        <v/>
      </c>
      <c r="H146" s="17" t="str">
        <f t="shared" ref="H146:H209" si="12">IF(A146="","",H145-G146)</f>
        <v/>
      </c>
    </row>
    <row r="147" spans="1:8">
      <c r="A147" s="16" t="str">
        <f t="shared" si="9"/>
        <v/>
      </c>
      <c r="B147" s="18" t="str">
        <f>IF(A147="","",IF(OR(periods_per_year=26,periods_per_year=52),IF(periods_per_year=26,IF(A147=1,fpdate,B146+14),IF(periods_per_year=52,IF(A147=1,fpdate,B146+7),"n/a")),IF(periods_per_year=24,DATE(YEAR(fpdate),MONTH(fpdate)+(A147-1)/2+IF(AND(DAY(fpdate)&gt;=15,MOD(A147,2)=0),1,0),IF(MOD(A147,2)=0,IF(DAY(fpdate)&gt;=15,DAY(fpdate)-14,DAY(fpdate)+14),DAY(fpdate))),IF(DAY(DATE(YEAR(fpdate),MONTH(fpdate)+(A147-1)*months_per_period,DAY(fpdate)))&lt;&gt;DAY(fpdate),DATE(YEAR(fpdate),MONTH(fpdate)+(A147-1)*months_per_period+1,0),DATE(YEAR(fpdate),MONTH(fpdate)+(A147-1)*months_per_period,DAY(fpdate))))))</f>
        <v/>
      </c>
      <c r="C147" s="17" t="str">
        <f t="shared" si="10"/>
        <v/>
      </c>
      <c r="D147" s="67"/>
      <c r="E147" s="17"/>
      <c r="F147" s="17" t="str">
        <f>IF(A147="","",IF(AND(A147=1,pmtType=1),0,IF(roundOpt,ROUND(rate*H146,2),rate*H146)))</f>
        <v/>
      </c>
      <c r="G147" s="17" t="str">
        <f t="shared" si="11"/>
        <v/>
      </c>
      <c r="H147" s="17" t="str">
        <f t="shared" si="12"/>
        <v/>
      </c>
    </row>
    <row r="148" spans="1:8">
      <c r="A148" s="16" t="str">
        <f t="shared" si="9"/>
        <v/>
      </c>
      <c r="B148" s="18" t="str">
        <f>IF(A148="","",IF(OR(periods_per_year=26,periods_per_year=52),IF(periods_per_year=26,IF(A148=1,fpdate,B147+14),IF(periods_per_year=52,IF(A148=1,fpdate,B147+7),"n/a")),IF(periods_per_year=24,DATE(YEAR(fpdate),MONTH(fpdate)+(A148-1)/2+IF(AND(DAY(fpdate)&gt;=15,MOD(A148,2)=0),1,0),IF(MOD(A148,2)=0,IF(DAY(fpdate)&gt;=15,DAY(fpdate)-14,DAY(fpdate)+14),DAY(fpdate))),IF(DAY(DATE(YEAR(fpdate),MONTH(fpdate)+(A148-1)*months_per_period,DAY(fpdate)))&lt;&gt;DAY(fpdate),DATE(YEAR(fpdate),MONTH(fpdate)+(A148-1)*months_per_period+1,0),DATE(YEAR(fpdate),MONTH(fpdate)+(A148-1)*months_per_period,DAY(fpdate))))))</f>
        <v/>
      </c>
      <c r="C148" s="17" t="str">
        <f t="shared" si="10"/>
        <v/>
      </c>
      <c r="D148" s="67"/>
      <c r="E148" s="17"/>
      <c r="F148" s="17" t="str">
        <f>IF(A148="","",IF(AND(A148=1,pmtType=1),0,IF(roundOpt,ROUND(rate*H147,2),rate*H147)))</f>
        <v/>
      </c>
      <c r="G148" s="17" t="str">
        <f t="shared" si="11"/>
        <v/>
      </c>
      <c r="H148" s="17" t="str">
        <f t="shared" si="12"/>
        <v/>
      </c>
    </row>
    <row r="149" spans="1:8">
      <c r="A149" s="16" t="str">
        <f t="shared" si="9"/>
        <v/>
      </c>
      <c r="B149" s="18" t="str">
        <f>IF(A149="","",IF(OR(periods_per_year=26,periods_per_year=52),IF(periods_per_year=26,IF(A149=1,fpdate,B148+14),IF(periods_per_year=52,IF(A149=1,fpdate,B148+7),"n/a")),IF(periods_per_year=24,DATE(YEAR(fpdate),MONTH(fpdate)+(A149-1)/2+IF(AND(DAY(fpdate)&gt;=15,MOD(A149,2)=0),1,0),IF(MOD(A149,2)=0,IF(DAY(fpdate)&gt;=15,DAY(fpdate)-14,DAY(fpdate)+14),DAY(fpdate))),IF(DAY(DATE(YEAR(fpdate),MONTH(fpdate)+(A149-1)*months_per_period,DAY(fpdate)))&lt;&gt;DAY(fpdate),DATE(YEAR(fpdate),MONTH(fpdate)+(A149-1)*months_per_period+1,0),DATE(YEAR(fpdate),MONTH(fpdate)+(A149-1)*months_per_period,DAY(fpdate))))))</f>
        <v/>
      </c>
      <c r="C149" s="17" t="str">
        <f t="shared" si="10"/>
        <v/>
      </c>
      <c r="D149" s="67"/>
      <c r="E149" s="17"/>
      <c r="F149" s="17" t="str">
        <f>IF(A149="","",IF(AND(A149=1,pmtType=1),0,IF(roundOpt,ROUND(rate*H148,2),rate*H148)))</f>
        <v/>
      </c>
      <c r="G149" s="17" t="str">
        <f t="shared" si="11"/>
        <v/>
      </c>
      <c r="H149" s="17" t="str">
        <f t="shared" si="12"/>
        <v/>
      </c>
    </row>
    <row r="150" spans="1:8">
      <c r="A150" s="16" t="str">
        <f t="shared" si="9"/>
        <v/>
      </c>
      <c r="B150" s="18" t="str">
        <f>IF(A150="","",IF(OR(periods_per_year=26,periods_per_year=52),IF(periods_per_year=26,IF(A150=1,fpdate,B149+14),IF(periods_per_year=52,IF(A150=1,fpdate,B149+7),"n/a")),IF(periods_per_year=24,DATE(YEAR(fpdate),MONTH(fpdate)+(A150-1)/2+IF(AND(DAY(fpdate)&gt;=15,MOD(A150,2)=0),1,0),IF(MOD(A150,2)=0,IF(DAY(fpdate)&gt;=15,DAY(fpdate)-14,DAY(fpdate)+14),DAY(fpdate))),IF(DAY(DATE(YEAR(fpdate),MONTH(fpdate)+(A150-1)*months_per_period,DAY(fpdate)))&lt;&gt;DAY(fpdate),DATE(YEAR(fpdate),MONTH(fpdate)+(A150-1)*months_per_period+1,0),DATE(YEAR(fpdate),MONTH(fpdate)+(A150-1)*months_per_period,DAY(fpdate))))))</f>
        <v/>
      </c>
      <c r="C150" s="17" t="str">
        <f t="shared" si="10"/>
        <v/>
      </c>
      <c r="D150" s="67"/>
      <c r="E150" s="17"/>
      <c r="F150" s="17" t="str">
        <f>IF(A150="","",IF(AND(A150=1,pmtType=1),0,IF(roundOpt,ROUND(rate*H149,2),rate*H149)))</f>
        <v/>
      </c>
      <c r="G150" s="17" t="str">
        <f t="shared" si="11"/>
        <v/>
      </c>
      <c r="H150" s="17" t="str">
        <f t="shared" si="12"/>
        <v/>
      </c>
    </row>
    <row r="151" spans="1:8">
      <c r="A151" s="16" t="str">
        <f t="shared" si="9"/>
        <v/>
      </c>
      <c r="B151" s="18" t="str">
        <f>IF(A151="","",IF(OR(periods_per_year=26,periods_per_year=52),IF(periods_per_year=26,IF(A151=1,fpdate,B150+14),IF(periods_per_year=52,IF(A151=1,fpdate,B150+7),"n/a")),IF(periods_per_year=24,DATE(YEAR(fpdate),MONTH(fpdate)+(A151-1)/2+IF(AND(DAY(fpdate)&gt;=15,MOD(A151,2)=0),1,0),IF(MOD(A151,2)=0,IF(DAY(fpdate)&gt;=15,DAY(fpdate)-14,DAY(fpdate)+14),DAY(fpdate))),IF(DAY(DATE(YEAR(fpdate),MONTH(fpdate)+(A151-1)*months_per_period,DAY(fpdate)))&lt;&gt;DAY(fpdate),DATE(YEAR(fpdate),MONTH(fpdate)+(A151-1)*months_per_period+1,0),DATE(YEAR(fpdate),MONTH(fpdate)+(A151-1)*months_per_period,DAY(fpdate))))))</f>
        <v/>
      </c>
      <c r="C151" s="17" t="str">
        <f t="shared" si="10"/>
        <v/>
      </c>
      <c r="D151" s="67"/>
      <c r="E151" s="17"/>
      <c r="F151" s="17" t="str">
        <f>IF(A151="","",IF(AND(A151=1,pmtType=1),0,IF(roundOpt,ROUND(rate*H150,2),rate*H150)))</f>
        <v/>
      </c>
      <c r="G151" s="17" t="str">
        <f t="shared" si="11"/>
        <v/>
      </c>
      <c r="H151" s="17" t="str">
        <f t="shared" si="12"/>
        <v/>
      </c>
    </row>
    <row r="152" spans="1:8">
      <c r="A152" s="16" t="str">
        <f t="shared" si="9"/>
        <v/>
      </c>
      <c r="B152" s="18" t="str">
        <f>IF(A152="","",IF(OR(periods_per_year=26,periods_per_year=52),IF(periods_per_year=26,IF(A152=1,fpdate,B151+14),IF(periods_per_year=52,IF(A152=1,fpdate,B151+7),"n/a")),IF(periods_per_year=24,DATE(YEAR(fpdate),MONTH(fpdate)+(A152-1)/2+IF(AND(DAY(fpdate)&gt;=15,MOD(A152,2)=0),1,0),IF(MOD(A152,2)=0,IF(DAY(fpdate)&gt;=15,DAY(fpdate)-14,DAY(fpdate)+14),DAY(fpdate))),IF(DAY(DATE(YEAR(fpdate),MONTH(fpdate)+(A152-1)*months_per_period,DAY(fpdate)))&lt;&gt;DAY(fpdate),DATE(YEAR(fpdate),MONTH(fpdate)+(A152-1)*months_per_period+1,0),DATE(YEAR(fpdate),MONTH(fpdate)+(A152-1)*months_per_period,DAY(fpdate))))))</f>
        <v/>
      </c>
      <c r="C152" s="17" t="str">
        <f t="shared" si="10"/>
        <v/>
      </c>
      <c r="D152" s="67"/>
      <c r="E152" s="17"/>
      <c r="F152" s="17" t="str">
        <f>IF(A152="","",IF(AND(A152=1,pmtType=1),0,IF(roundOpt,ROUND(rate*H151,2),rate*H151)))</f>
        <v/>
      </c>
      <c r="G152" s="17" t="str">
        <f t="shared" si="11"/>
        <v/>
      </c>
      <c r="H152" s="17" t="str">
        <f t="shared" si="12"/>
        <v/>
      </c>
    </row>
    <row r="153" spans="1:8">
      <c r="A153" s="16" t="str">
        <f t="shared" si="9"/>
        <v/>
      </c>
      <c r="B153" s="18" t="str">
        <f>IF(A153="","",IF(OR(periods_per_year=26,periods_per_year=52),IF(periods_per_year=26,IF(A153=1,fpdate,B152+14),IF(periods_per_year=52,IF(A153=1,fpdate,B152+7),"n/a")),IF(periods_per_year=24,DATE(YEAR(fpdate),MONTH(fpdate)+(A153-1)/2+IF(AND(DAY(fpdate)&gt;=15,MOD(A153,2)=0),1,0),IF(MOD(A153,2)=0,IF(DAY(fpdate)&gt;=15,DAY(fpdate)-14,DAY(fpdate)+14),DAY(fpdate))),IF(DAY(DATE(YEAR(fpdate),MONTH(fpdate)+(A153-1)*months_per_period,DAY(fpdate)))&lt;&gt;DAY(fpdate),DATE(YEAR(fpdate),MONTH(fpdate)+(A153-1)*months_per_period+1,0),DATE(YEAR(fpdate),MONTH(fpdate)+(A153-1)*months_per_period,DAY(fpdate))))))</f>
        <v/>
      </c>
      <c r="C153" s="17" t="str">
        <f t="shared" si="10"/>
        <v/>
      </c>
      <c r="D153" s="67"/>
      <c r="E153" s="17"/>
      <c r="F153" s="17" t="str">
        <f>IF(A153="","",IF(AND(A153=1,pmtType=1),0,IF(roundOpt,ROUND(rate*H152,2),rate*H152)))</f>
        <v/>
      </c>
      <c r="G153" s="17" t="str">
        <f t="shared" si="11"/>
        <v/>
      </c>
      <c r="H153" s="17" t="str">
        <f t="shared" si="12"/>
        <v/>
      </c>
    </row>
    <row r="154" spans="1:8">
      <c r="A154" s="16" t="str">
        <f t="shared" si="9"/>
        <v/>
      </c>
      <c r="B154" s="18" t="str">
        <f>IF(A154="","",IF(OR(periods_per_year=26,periods_per_year=52),IF(periods_per_year=26,IF(A154=1,fpdate,B153+14),IF(periods_per_year=52,IF(A154=1,fpdate,B153+7),"n/a")),IF(periods_per_year=24,DATE(YEAR(fpdate),MONTH(fpdate)+(A154-1)/2+IF(AND(DAY(fpdate)&gt;=15,MOD(A154,2)=0),1,0),IF(MOD(A154,2)=0,IF(DAY(fpdate)&gt;=15,DAY(fpdate)-14,DAY(fpdate)+14),DAY(fpdate))),IF(DAY(DATE(YEAR(fpdate),MONTH(fpdate)+(A154-1)*months_per_period,DAY(fpdate)))&lt;&gt;DAY(fpdate),DATE(YEAR(fpdate),MONTH(fpdate)+(A154-1)*months_per_period+1,0),DATE(YEAR(fpdate),MONTH(fpdate)+(A154-1)*months_per_period,DAY(fpdate))))))</f>
        <v/>
      </c>
      <c r="C154" s="17" t="str">
        <f t="shared" si="10"/>
        <v/>
      </c>
      <c r="D154" s="67"/>
      <c r="E154" s="17"/>
      <c r="F154" s="17" t="str">
        <f>IF(A154="","",IF(AND(A154=1,pmtType=1),0,IF(roundOpt,ROUND(rate*H153,2),rate*H153)))</f>
        <v/>
      </c>
      <c r="G154" s="17" t="str">
        <f t="shared" si="11"/>
        <v/>
      </c>
      <c r="H154" s="17" t="str">
        <f t="shared" si="12"/>
        <v/>
      </c>
    </row>
    <row r="155" spans="1:8">
      <c r="A155" s="16" t="str">
        <f t="shared" si="9"/>
        <v/>
      </c>
      <c r="B155" s="18" t="str">
        <f>IF(A155="","",IF(OR(periods_per_year=26,periods_per_year=52),IF(periods_per_year=26,IF(A155=1,fpdate,B154+14),IF(periods_per_year=52,IF(A155=1,fpdate,B154+7),"n/a")),IF(periods_per_year=24,DATE(YEAR(fpdate),MONTH(fpdate)+(A155-1)/2+IF(AND(DAY(fpdate)&gt;=15,MOD(A155,2)=0),1,0),IF(MOD(A155,2)=0,IF(DAY(fpdate)&gt;=15,DAY(fpdate)-14,DAY(fpdate)+14),DAY(fpdate))),IF(DAY(DATE(YEAR(fpdate),MONTH(fpdate)+(A155-1)*months_per_period,DAY(fpdate)))&lt;&gt;DAY(fpdate),DATE(YEAR(fpdate),MONTH(fpdate)+(A155-1)*months_per_period+1,0),DATE(YEAR(fpdate),MONTH(fpdate)+(A155-1)*months_per_period,DAY(fpdate))))))</f>
        <v/>
      </c>
      <c r="C155" s="17" t="str">
        <f t="shared" si="10"/>
        <v/>
      </c>
      <c r="D155" s="67"/>
      <c r="E155" s="17"/>
      <c r="F155" s="17" t="str">
        <f>IF(A155="","",IF(AND(A155=1,pmtType=1),0,IF(roundOpt,ROUND(rate*H154,2),rate*H154)))</f>
        <v/>
      </c>
      <c r="G155" s="17" t="str">
        <f t="shared" si="11"/>
        <v/>
      </c>
      <c r="H155" s="17" t="str">
        <f t="shared" si="12"/>
        <v/>
      </c>
    </row>
    <row r="156" spans="1:8">
      <c r="A156" s="16" t="str">
        <f t="shared" si="9"/>
        <v/>
      </c>
      <c r="B156" s="18" t="str">
        <f>IF(A156="","",IF(OR(periods_per_year=26,periods_per_year=52),IF(periods_per_year=26,IF(A156=1,fpdate,B155+14),IF(periods_per_year=52,IF(A156=1,fpdate,B155+7),"n/a")),IF(periods_per_year=24,DATE(YEAR(fpdate),MONTH(fpdate)+(A156-1)/2+IF(AND(DAY(fpdate)&gt;=15,MOD(A156,2)=0),1,0),IF(MOD(A156,2)=0,IF(DAY(fpdate)&gt;=15,DAY(fpdate)-14,DAY(fpdate)+14),DAY(fpdate))),IF(DAY(DATE(YEAR(fpdate),MONTH(fpdate)+(A156-1)*months_per_period,DAY(fpdate)))&lt;&gt;DAY(fpdate),DATE(YEAR(fpdate),MONTH(fpdate)+(A156-1)*months_per_period+1,0),DATE(YEAR(fpdate),MONTH(fpdate)+(A156-1)*months_per_period,DAY(fpdate))))))</f>
        <v/>
      </c>
      <c r="C156" s="17" t="str">
        <f t="shared" si="10"/>
        <v/>
      </c>
      <c r="D156" s="67"/>
      <c r="E156" s="17"/>
      <c r="F156" s="17" t="str">
        <f>IF(A156="","",IF(AND(A156=1,pmtType=1),0,IF(roundOpt,ROUND(rate*H155,2),rate*H155)))</f>
        <v/>
      </c>
      <c r="G156" s="17" t="str">
        <f t="shared" si="11"/>
        <v/>
      </c>
      <c r="H156" s="17" t="str">
        <f t="shared" si="12"/>
        <v/>
      </c>
    </row>
    <row r="157" spans="1:8">
      <c r="A157" s="16" t="str">
        <f t="shared" si="9"/>
        <v/>
      </c>
      <c r="B157" s="18" t="str">
        <f>IF(A157="","",IF(OR(periods_per_year=26,periods_per_year=52),IF(periods_per_year=26,IF(A157=1,fpdate,B156+14),IF(periods_per_year=52,IF(A157=1,fpdate,B156+7),"n/a")),IF(periods_per_year=24,DATE(YEAR(fpdate),MONTH(fpdate)+(A157-1)/2+IF(AND(DAY(fpdate)&gt;=15,MOD(A157,2)=0),1,0),IF(MOD(A157,2)=0,IF(DAY(fpdate)&gt;=15,DAY(fpdate)-14,DAY(fpdate)+14),DAY(fpdate))),IF(DAY(DATE(YEAR(fpdate),MONTH(fpdate)+(A157-1)*months_per_period,DAY(fpdate)))&lt;&gt;DAY(fpdate),DATE(YEAR(fpdate),MONTH(fpdate)+(A157-1)*months_per_period+1,0),DATE(YEAR(fpdate),MONTH(fpdate)+(A157-1)*months_per_period,DAY(fpdate))))))</f>
        <v/>
      </c>
      <c r="C157" s="17" t="str">
        <f t="shared" si="10"/>
        <v/>
      </c>
      <c r="D157" s="67"/>
      <c r="E157" s="17"/>
      <c r="F157" s="17" t="str">
        <f>IF(A157="","",IF(AND(A157=1,pmtType=1),0,IF(roundOpt,ROUND(rate*H156,2),rate*H156)))</f>
        <v/>
      </c>
      <c r="G157" s="17" t="str">
        <f t="shared" si="11"/>
        <v/>
      </c>
      <c r="H157" s="17" t="str">
        <f t="shared" si="12"/>
        <v/>
      </c>
    </row>
    <row r="158" spans="1:8">
      <c r="A158" s="16" t="str">
        <f t="shared" si="9"/>
        <v/>
      </c>
      <c r="B158" s="18" t="str">
        <f>IF(A158="","",IF(OR(periods_per_year=26,periods_per_year=52),IF(periods_per_year=26,IF(A158=1,fpdate,B157+14),IF(periods_per_year=52,IF(A158=1,fpdate,B157+7),"n/a")),IF(periods_per_year=24,DATE(YEAR(fpdate),MONTH(fpdate)+(A158-1)/2+IF(AND(DAY(fpdate)&gt;=15,MOD(A158,2)=0),1,0),IF(MOD(A158,2)=0,IF(DAY(fpdate)&gt;=15,DAY(fpdate)-14,DAY(fpdate)+14),DAY(fpdate))),IF(DAY(DATE(YEAR(fpdate),MONTH(fpdate)+(A158-1)*months_per_period,DAY(fpdate)))&lt;&gt;DAY(fpdate),DATE(YEAR(fpdate),MONTH(fpdate)+(A158-1)*months_per_period+1,0),DATE(YEAR(fpdate),MONTH(fpdate)+(A158-1)*months_per_period,DAY(fpdate))))))</f>
        <v/>
      </c>
      <c r="C158" s="17" t="str">
        <f t="shared" si="10"/>
        <v/>
      </c>
      <c r="D158" s="67"/>
      <c r="E158" s="17"/>
      <c r="F158" s="17" t="str">
        <f>IF(A158="","",IF(AND(A158=1,pmtType=1),0,IF(roundOpt,ROUND(rate*H157,2),rate*H157)))</f>
        <v/>
      </c>
      <c r="G158" s="17" t="str">
        <f t="shared" si="11"/>
        <v/>
      </c>
      <c r="H158" s="17" t="str">
        <f t="shared" si="12"/>
        <v/>
      </c>
    </row>
    <row r="159" spans="1:8">
      <c r="A159" s="16" t="str">
        <f t="shared" si="9"/>
        <v/>
      </c>
      <c r="B159" s="18" t="str">
        <f>IF(A159="","",IF(OR(periods_per_year=26,periods_per_year=52),IF(periods_per_year=26,IF(A159=1,fpdate,B158+14),IF(periods_per_year=52,IF(A159=1,fpdate,B158+7),"n/a")),IF(periods_per_year=24,DATE(YEAR(fpdate),MONTH(fpdate)+(A159-1)/2+IF(AND(DAY(fpdate)&gt;=15,MOD(A159,2)=0),1,0),IF(MOD(A159,2)=0,IF(DAY(fpdate)&gt;=15,DAY(fpdate)-14,DAY(fpdate)+14),DAY(fpdate))),IF(DAY(DATE(YEAR(fpdate),MONTH(fpdate)+(A159-1)*months_per_period,DAY(fpdate)))&lt;&gt;DAY(fpdate),DATE(YEAR(fpdate),MONTH(fpdate)+(A159-1)*months_per_period+1,0),DATE(YEAR(fpdate),MONTH(fpdate)+(A159-1)*months_per_period,DAY(fpdate))))))</f>
        <v/>
      </c>
      <c r="C159" s="17" t="str">
        <f t="shared" si="10"/>
        <v/>
      </c>
      <c r="D159" s="67"/>
      <c r="E159" s="17"/>
      <c r="F159" s="17" t="str">
        <f>IF(A159="","",IF(AND(A159=1,pmtType=1),0,IF(roundOpt,ROUND(rate*H158,2),rate*H158)))</f>
        <v/>
      </c>
      <c r="G159" s="17" t="str">
        <f t="shared" si="11"/>
        <v/>
      </c>
      <c r="H159" s="17" t="str">
        <f t="shared" si="12"/>
        <v/>
      </c>
    </row>
    <row r="160" spans="1:8">
      <c r="A160" s="16" t="str">
        <f t="shared" si="9"/>
        <v/>
      </c>
      <c r="B160" s="18" t="str">
        <f>IF(A160="","",IF(OR(periods_per_year=26,periods_per_year=52),IF(periods_per_year=26,IF(A160=1,fpdate,B159+14),IF(periods_per_year=52,IF(A160=1,fpdate,B159+7),"n/a")),IF(periods_per_year=24,DATE(YEAR(fpdate),MONTH(fpdate)+(A160-1)/2+IF(AND(DAY(fpdate)&gt;=15,MOD(A160,2)=0),1,0),IF(MOD(A160,2)=0,IF(DAY(fpdate)&gt;=15,DAY(fpdate)-14,DAY(fpdate)+14),DAY(fpdate))),IF(DAY(DATE(YEAR(fpdate),MONTH(fpdate)+(A160-1)*months_per_period,DAY(fpdate)))&lt;&gt;DAY(fpdate),DATE(YEAR(fpdate),MONTH(fpdate)+(A160-1)*months_per_period+1,0),DATE(YEAR(fpdate),MONTH(fpdate)+(A160-1)*months_per_period,DAY(fpdate))))))</f>
        <v/>
      </c>
      <c r="C160" s="17" t="str">
        <f t="shared" si="10"/>
        <v/>
      </c>
      <c r="D160" s="67"/>
      <c r="E160" s="17"/>
      <c r="F160" s="17" t="str">
        <f>IF(A160="","",IF(AND(A160=1,pmtType=1),0,IF(roundOpt,ROUND(rate*H159,2),rate*H159)))</f>
        <v/>
      </c>
      <c r="G160" s="17" t="str">
        <f t="shared" si="11"/>
        <v/>
      </c>
      <c r="H160" s="17" t="str">
        <f t="shared" si="12"/>
        <v/>
      </c>
    </row>
    <row r="161" spans="1:8">
      <c r="A161" s="16" t="str">
        <f t="shared" si="9"/>
        <v/>
      </c>
      <c r="B161" s="18" t="str">
        <f>IF(A161="","",IF(OR(periods_per_year=26,periods_per_year=52),IF(periods_per_year=26,IF(A161=1,fpdate,B160+14),IF(periods_per_year=52,IF(A161=1,fpdate,B160+7),"n/a")),IF(periods_per_year=24,DATE(YEAR(fpdate),MONTH(fpdate)+(A161-1)/2+IF(AND(DAY(fpdate)&gt;=15,MOD(A161,2)=0),1,0),IF(MOD(A161,2)=0,IF(DAY(fpdate)&gt;=15,DAY(fpdate)-14,DAY(fpdate)+14),DAY(fpdate))),IF(DAY(DATE(YEAR(fpdate),MONTH(fpdate)+(A161-1)*months_per_period,DAY(fpdate)))&lt;&gt;DAY(fpdate),DATE(YEAR(fpdate),MONTH(fpdate)+(A161-1)*months_per_period+1,0),DATE(YEAR(fpdate),MONTH(fpdate)+(A161-1)*months_per_period,DAY(fpdate))))))</f>
        <v/>
      </c>
      <c r="C161" s="17" t="str">
        <f t="shared" si="10"/>
        <v/>
      </c>
      <c r="D161" s="67"/>
      <c r="E161" s="17"/>
      <c r="F161" s="17" t="str">
        <f>IF(A161="","",IF(AND(A161=1,pmtType=1),0,IF(roundOpt,ROUND(rate*H160,2),rate*H160)))</f>
        <v/>
      </c>
      <c r="G161" s="17" t="str">
        <f t="shared" si="11"/>
        <v/>
      </c>
      <c r="H161" s="17" t="str">
        <f t="shared" si="12"/>
        <v/>
      </c>
    </row>
    <row r="162" spans="1:8">
      <c r="A162" s="16" t="str">
        <f t="shared" si="9"/>
        <v/>
      </c>
      <c r="B162" s="18" t="str">
        <f>IF(A162="","",IF(OR(periods_per_year=26,periods_per_year=52),IF(periods_per_year=26,IF(A162=1,fpdate,B161+14),IF(periods_per_year=52,IF(A162=1,fpdate,B161+7),"n/a")),IF(periods_per_year=24,DATE(YEAR(fpdate),MONTH(fpdate)+(A162-1)/2+IF(AND(DAY(fpdate)&gt;=15,MOD(A162,2)=0),1,0),IF(MOD(A162,2)=0,IF(DAY(fpdate)&gt;=15,DAY(fpdate)-14,DAY(fpdate)+14),DAY(fpdate))),IF(DAY(DATE(YEAR(fpdate),MONTH(fpdate)+(A162-1)*months_per_period,DAY(fpdate)))&lt;&gt;DAY(fpdate),DATE(YEAR(fpdate),MONTH(fpdate)+(A162-1)*months_per_period+1,0),DATE(YEAR(fpdate),MONTH(fpdate)+(A162-1)*months_per_period,DAY(fpdate))))))</f>
        <v/>
      </c>
      <c r="C162" s="17" t="str">
        <f t="shared" si="10"/>
        <v/>
      </c>
      <c r="D162" s="67"/>
      <c r="E162" s="17"/>
      <c r="F162" s="17" t="str">
        <f>IF(A162="","",IF(AND(A162=1,pmtType=1),0,IF(roundOpt,ROUND(rate*H161,2),rate*H161)))</f>
        <v/>
      </c>
      <c r="G162" s="17" t="str">
        <f t="shared" si="11"/>
        <v/>
      </c>
      <c r="H162" s="17" t="str">
        <f t="shared" si="12"/>
        <v/>
      </c>
    </row>
    <row r="163" spans="1:8">
      <c r="A163" s="16" t="str">
        <f t="shared" si="9"/>
        <v/>
      </c>
      <c r="B163" s="18" t="str">
        <f>IF(A163="","",IF(OR(periods_per_year=26,periods_per_year=52),IF(periods_per_year=26,IF(A163=1,fpdate,B162+14),IF(periods_per_year=52,IF(A163=1,fpdate,B162+7),"n/a")),IF(periods_per_year=24,DATE(YEAR(fpdate),MONTH(fpdate)+(A163-1)/2+IF(AND(DAY(fpdate)&gt;=15,MOD(A163,2)=0),1,0),IF(MOD(A163,2)=0,IF(DAY(fpdate)&gt;=15,DAY(fpdate)-14,DAY(fpdate)+14),DAY(fpdate))),IF(DAY(DATE(YEAR(fpdate),MONTH(fpdate)+(A163-1)*months_per_period,DAY(fpdate)))&lt;&gt;DAY(fpdate),DATE(YEAR(fpdate),MONTH(fpdate)+(A163-1)*months_per_period+1,0),DATE(YEAR(fpdate),MONTH(fpdate)+(A163-1)*months_per_period,DAY(fpdate))))))</f>
        <v/>
      </c>
      <c r="C163" s="17" t="str">
        <f t="shared" si="10"/>
        <v/>
      </c>
      <c r="D163" s="67"/>
      <c r="E163" s="17"/>
      <c r="F163" s="17" t="str">
        <f>IF(A163="","",IF(AND(A163=1,pmtType=1),0,IF(roundOpt,ROUND(rate*H162,2),rate*H162)))</f>
        <v/>
      </c>
      <c r="G163" s="17" t="str">
        <f t="shared" si="11"/>
        <v/>
      </c>
      <c r="H163" s="17" t="str">
        <f t="shared" si="12"/>
        <v/>
      </c>
    </row>
    <row r="164" spans="1:8">
      <c r="A164" s="16" t="str">
        <f t="shared" si="9"/>
        <v/>
      </c>
      <c r="B164" s="18" t="str">
        <f>IF(A164="","",IF(OR(periods_per_year=26,periods_per_year=52),IF(periods_per_year=26,IF(A164=1,fpdate,B163+14),IF(periods_per_year=52,IF(A164=1,fpdate,B163+7),"n/a")),IF(periods_per_year=24,DATE(YEAR(fpdate),MONTH(fpdate)+(A164-1)/2+IF(AND(DAY(fpdate)&gt;=15,MOD(A164,2)=0),1,0),IF(MOD(A164,2)=0,IF(DAY(fpdate)&gt;=15,DAY(fpdate)-14,DAY(fpdate)+14),DAY(fpdate))),IF(DAY(DATE(YEAR(fpdate),MONTH(fpdate)+(A164-1)*months_per_period,DAY(fpdate)))&lt;&gt;DAY(fpdate),DATE(YEAR(fpdate),MONTH(fpdate)+(A164-1)*months_per_period+1,0),DATE(YEAR(fpdate),MONTH(fpdate)+(A164-1)*months_per_period,DAY(fpdate))))))</f>
        <v/>
      </c>
      <c r="C164" s="17" t="str">
        <f t="shared" si="10"/>
        <v/>
      </c>
      <c r="D164" s="67"/>
      <c r="E164" s="17"/>
      <c r="F164" s="17" t="str">
        <f>IF(A164="","",IF(AND(A164=1,pmtType=1),0,IF(roundOpt,ROUND(rate*H163,2),rate*H163)))</f>
        <v/>
      </c>
      <c r="G164" s="17" t="str">
        <f t="shared" si="11"/>
        <v/>
      </c>
      <c r="H164" s="17" t="str">
        <f t="shared" si="12"/>
        <v/>
      </c>
    </row>
    <row r="165" spans="1:8">
      <c r="A165" s="16" t="str">
        <f t="shared" si="9"/>
        <v/>
      </c>
      <c r="B165" s="18" t="str">
        <f>IF(A165="","",IF(OR(periods_per_year=26,periods_per_year=52),IF(periods_per_year=26,IF(A165=1,fpdate,B164+14),IF(periods_per_year=52,IF(A165=1,fpdate,B164+7),"n/a")),IF(periods_per_year=24,DATE(YEAR(fpdate),MONTH(fpdate)+(A165-1)/2+IF(AND(DAY(fpdate)&gt;=15,MOD(A165,2)=0),1,0),IF(MOD(A165,2)=0,IF(DAY(fpdate)&gt;=15,DAY(fpdate)-14,DAY(fpdate)+14),DAY(fpdate))),IF(DAY(DATE(YEAR(fpdate),MONTH(fpdate)+(A165-1)*months_per_period,DAY(fpdate)))&lt;&gt;DAY(fpdate),DATE(YEAR(fpdate),MONTH(fpdate)+(A165-1)*months_per_period+1,0),DATE(YEAR(fpdate),MONTH(fpdate)+(A165-1)*months_per_period,DAY(fpdate))))))</f>
        <v/>
      </c>
      <c r="C165" s="17" t="str">
        <f t="shared" si="10"/>
        <v/>
      </c>
      <c r="D165" s="67"/>
      <c r="E165" s="17"/>
      <c r="F165" s="17" t="str">
        <f>IF(A165="","",IF(AND(A165=1,pmtType=1),0,IF(roundOpt,ROUND(rate*H164,2),rate*H164)))</f>
        <v/>
      </c>
      <c r="G165" s="17" t="str">
        <f t="shared" si="11"/>
        <v/>
      </c>
      <c r="H165" s="17" t="str">
        <f t="shared" si="12"/>
        <v/>
      </c>
    </row>
    <row r="166" spans="1:8">
      <c r="A166" s="16" t="str">
        <f t="shared" si="9"/>
        <v/>
      </c>
      <c r="B166" s="18" t="str">
        <f>IF(A166="","",IF(OR(periods_per_year=26,periods_per_year=52),IF(periods_per_year=26,IF(A166=1,fpdate,B165+14),IF(periods_per_year=52,IF(A166=1,fpdate,B165+7),"n/a")),IF(periods_per_year=24,DATE(YEAR(fpdate),MONTH(fpdate)+(A166-1)/2+IF(AND(DAY(fpdate)&gt;=15,MOD(A166,2)=0),1,0),IF(MOD(A166,2)=0,IF(DAY(fpdate)&gt;=15,DAY(fpdate)-14,DAY(fpdate)+14),DAY(fpdate))),IF(DAY(DATE(YEAR(fpdate),MONTH(fpdate)+(A166-1)*months_per_period,DAY(fpdate)))&lt;&gt;DAY(fpdate),DATE(YEAR(fpdate),MONTH(fpdate)+(A166-1)*months_per_period+1,0),DATE(YEAR(fpdate),MONTH(fpdate)+(A166-1)*months_per_period,DAY(fpdate))))))</f>
        <v/>
      </c>
      <c r="C166" s="17" t="str">
        <f t="shared" si="10"/>
        <v/>
      </c>
      <c r="D166" s="67"/>
      <c r="E166" s="17"/>
      <c r="F166" s="17" t="str">
        <f>IF(A166="","",IF(AND(A166=1,pmtType=1),0,IF(roundOpt,ROUND(rate*H165,2),rate*H165)))</f>
        <v/>
      </c>
      <c r="G166" s="17" t="str">
        <f t="shared" si="11"/>
        <v/>
      </c>
      <c r="H166" s="17" t="str">
        <f t="shared" si="12"/>
        <v/>
      </c>
    </row>
    <row r="167" spans="1:8">
      <c r="A167" s="16" t="str">
        <f t="shared" si="9"/>
        <v/>
      </c>
      <c r="B167" s="18" t="str">
        <f>IF(A167="","",IF(OR(periods_per_year=26,periods_per_year=52),IF(periods_per_year=26,IF(A167=1,fpdate,B166+14),IF(periods_per_year=52,IF(A167=1,fpdate,B166+7),"n/a")),IF(periods_per_year=24,DATE(YEAR(fpdate),MONTH(fpdate)+(A167-1)/2+IF(AND(DAY(fpdate)&gt;=15,MOD(A167,2)=0),1,0),IF(MOD(A167,2)=0,IF(DAY(fpdate)&gt;=15,DAY(fpdate)-14,DAY(fpdate)+14),DAY(fpdate))),IF(DAY(DATE(YEAR(fpdate),MONTH(fpdate)+(A167-1)*months_per_period,DAY(fpdate)))&lt;&gt;DAY(fpdate),DATE(YEAR(fpdate),MONTH(fpdate)+(A167-1)*months_per_period+1,0),DATE(YEAR(fpdate),MONTH(fpdate)+(A167-1)*months_per_period,DAY(fpdate))))))</f>
        <v/>
      </c>
      <c r="C167" s="17" t="str">
        <f t="shared" si="10"/>
        <v/>
      </c>
      <c r="D167" s="67"/>
      <c r="E167" s="17"/>
      <c r="F167" s="17" t="str">
        <f>IF(A167="","",IF(AND(A167=1,pmtType=1),0,IF(roundOpt,ROUND(rate*H166,2),rate*H166)))</f>
        <v/>
      </c>
      <c r="G167" s="17" t="str">
        <f t="shared" si="11"/>
        <v/>
      </c>
      <c r="H167" s="17" t="str">
        <f t="shared" si="12"/>
        <v/>
      </c>
    </row>
    <row r="168" spans="1:8">
      <c r="A168" s="16" t="str">
        <f t="shared" si="9"/>
        <v/>
      </c>
      <c r="B168" s="18" t="str">
        <f>IF(A168="","",IF(OR(periods_per_year=26,periods_per_year=52),IF(periods_per_year=26,IF(A168=1,fpdate,B167+14),IF(periods_per_year=52,IF(A168=1,fpdate,B167+7),"n/a")),IF(periods_per_year=24,DATE(YEAR(fpdate),MONTH(fpdate)+(A168-1)/2+IF(AND(DAY(fpdate)&gt;=15,MOD(A168,2)=0),1,0),IF(MOD(A168,2)=0,IF(DAY(fpdate)&gt;=15,DAY(fpdate)-14,DAY(fpdate)+14),DAY(fpdate))),IF(DAY(DATE(YEAR(fpdate),MONTH(fpdate)+(A168-1)*months_per_period,DAY(fpdate)))&lt;&gt;DAY(fpdate),DATE(YEAR(fpdate),MONTH(fpdate)+(A168-1)*months_per_period+1,0),DATE(YEAR(fpdate),MONTH(fpdate)+(A168-1)*months_per_period,DAY(fpdate))))))</f>
        <v/>
      </c>
      <c r="C168" s="17" t="str">
        <f t="shared" si="10"/>
        <v/>
      </c>
      <c r="D168" s="67"/>
      <c r="E168" s="17"/>
      <c r="F168" s="17" t="str">
        <f>IF(A168="","",IF(AND(A168=1,pmtType=1),0,IF(roundOpt,ROUND(rate*H167,2),rate*H167)))</f>
        <v/>
      </c>
      <c r="G168" s="17" t="str">
        <f t="shared" si="11"/>
        <v/>
      </c>
      <c r="H168" s="17" t="str">
        <f t="shared" si="12"/>
        <v/>
      </c>
    </row>
    <row r="169" spans="1:8">
      <c r="A169" s="16" t="str">
        <f t="shared" si="9"/>
        <v/>
      </c>
      <c r="B169" s="18" t="str">
        <f>IF(A169="","",IF(OR(periods_per_year=26,periods_per_year=52),IF(periods_per_year=26,IF(A169=1,fpdate,B168+14),IF(periods_per_year=52,IF(A169=1,fpdate,B168+7),"n/a")),IF(periods_per_year=24,DATE(YEAR(fpdate),MONTH(fpdate)+(A169-1)/2+IF(AND(DAY(fpdate)&gt;=15,MOD(A169,2)=0),1,0),IF(MOD(A169,2)=0,IF(DAY(fpdate)&gt;=15,DAY(fpdate)-14,DAY(fpdate)+14),DAY(fpdate))),IF(DAY(DATE(YEAR(fpdate),MONTH(fpdate)+(A169-1)*months_per_period,DAY(fpdate)))&lt;&gt;DAY(fpdate),DATE(YEAR(fpdate),MONTH(fpdate)+(A169-1)*months_per_period+1,0),DATE(YEAR(fpdate),MONTH(fpdate)+(A169-1)*months_per_period,DAY(fpdate))))))</f>
        <v/>
      </c>
      <c r="C169" s="17" t="str">
        <f t="shared" si="10"/>
        <v/>
      </c>
      <c r="D169" s="67"/>
      <c r="E169" s="17"/>
      <c r="F169" s="17" t="str">
        <f>IF(A169="","",IF(AND(A169=1,pmtType=1),0,IF(roundOpt,ROUND(rate*H168,2),rate*H168)))</f>
        <v/>
      </c>
      <c r="G169" s="17" t="str">
        <f t="shared" si="11"/>
        <v/>
      </c>
      <c r="H169" s="17" t="str">
        <f t="shared" si="12"/>
        <v/>
      </c>
    </row>
    <row r="170" spans="1:8">
      <c r="A170" s="16" t="str">
        <f t="shared" si="9"/>
        <v/>
      </c>
      <c r="B170" s="18" t="str">
        <f>IF(A170="","",IF(OR(periods_per_year=26,periods_per_year=52),IF(periods_per_year=26,IF(A170=1,fpdate,B169+14),IF(periods_per_year=52,IF(A170=1,fpdate,B169+7),"n/a")),IF(periods_per_year=24,DATE(YEAR(fpdate),MONTH(fpdate)+(A170-1)/2+IF(AND(DAY(fpdate)&gt;=15,MOD(A170,2)=0),1,0),IF(MOD(A170,2)=0,IF(DAY(fpdate)&gt;=15,DAY(fpdate)-14,DAY(fpdate)+14),DAY(fpdate))),IF(DAY(DATE(YEAR(fpdate),MONTH(fpdate)+(A170-1)*months_per_period,DAY(fpdate)))&lt;&gt;DAY(fpdate),DATE(YEAR(fpdate),MONTH(fpdate)+(A170-1)*months_per_period+1,0),DATE(YEAR(fpdate),MONTH(fpdate)+(A170-1)*months_per_period,DAY(fpdate))))))</f>
        <v/>
      </c>
      <c r="C170" s="17" t="str">
        <f t="shared" si="10"/>
        <v/>
      </c>
      <c r="D170" s="67"/>
      <c r="E170" s="17"/>
      <c r="F170" s="17" t="str">
        <f>IF(A170="","",IF(AND(A170=1,pmtType=1),0,IF(roundOpt,ROUND(rate*H169,2),rate*H169)))</f>
        <v/>
      </c>
      <c r="G170" s="17" t="str">
        <f t="shared" si="11"/>
        <v/>
      </c>
      <c r="H170" s="17" t="str">
        <f t="shared" si="12"/>
        <v/>
      </c>
    </row>
    <row r="171" spans="1:8">
      <c r="A171" s="16" t="str">
        <f t="shared" si="9"/>
        <v/>
      </c>
      <c r="B171" s="18" t="str">
        <f>IF(A171="","",IF(OR(periods_per_year=26,periods_per_year=52),IF(periods_per_year=26,IF(A171=1,fpdate,B170+14),IF(periods_per_year=52,IF(A171=1,fpdate,B170+7),"n/a")),IF(periods_per_year=24,DATE(YEAR(fpdate),MONTH(fpdate)+(A171-1)/2+IF(AND(DAY(fpdate)&gt;=15,MOD(A171,2)=0),1,0),IF(MOD(A171,2)=0,IF(DAY(fpdate)&gt;=15,DAY(fpdate)-14,DAY(fpdate)+14),DAY(fpdate))),IF(DAY(DATE(YEAR(fpdate),MONTH(fpdate)+(A171-1)*months_per_period,DAY(fpdate)))&lt;&gt;DAY(fpdate),DATE(YEAR(fpdate),MONTH(fpdate)+(A171-1)*months_per_period+1,0),DATE(YEAR(fpdate),MONTH(fpdate)+(A171-1)*months_per_period,DAY(fpdate))))))</f>
        <v/>
      </c>
      <c r="C171" s="17" t="str">
        <f t="shared" si="10"/>
        <v/>
      </c>
      <c r="D171" s="67"/>
      <c r="E171" s="17"/>
      <c r="F171" s="17" t="str">
        <f>IF(A171="","",IF(AND(A171=1,pmtType=1),0,IF(roundOpt,ROUND(rate*H170,2),rate*H170)))</f>
        <v/>
      </c>
      <c r="G171" s="17" t="str">
        <f t="shared" si="11"/>
        <v/>
      </c>
      <c r="H171" s="17" t="str">
        <f t="shared" si="12"/>
        <v/>
      </c>
    </row>
    <row r="172" spans="1:8">
      <c r="A172" s="16" t="str">
        <f t="shared" si="9"/>
        <v/>
      </c>
      <c r="B172" s="18" t="str">
        <f>IF(A172="","",IF(OR(periods_per_year=26,periods_per_year=52),IF(periods_per_year=26,IF(A172=1,fpdate,B171+14),IF(periods_per_year=52,IF(A172=1,fpdate,B171+7),"n/a")),IF(periods_per_year=24,DATE(YEAR(fpdate),MONTH(fpdate)+(A172-1)/2+IF(AND(DAY(fpdate)&gt;=15,MOD(A172,2)=0),1,0),IF(MOD(A172,2)=0,IF(DAY(fpdate)&gt;=15,DAY(fpdate)-14,DAY(fpdate)+14),DAY(fpdate))),IF(DAY(DATE(YEAR(fpdate),MONTH(fpdate)+(A172-1)*months_per_period,DAY(fpdate)))&lt;&gt;DAY(fpdate),DATE(YEAR(fpdate),MONTH(fpdate)+(A172-1)*months_per_period+1,0),DATE(YEAR(fpdate),MONTH(fpdate)+(A172-1)*months_per_period,DAY(fpdate))))))</f>
        <v/>
      </c>
      <c r="C172" s="17" t="str">
        <f t="shared" si="10"/>
        <v/>
      </c>
      <c r="D172" s="67"/>
      <c r="E172" s="17"/>
      <c r="F172" s="17" t="str">
        <f>IF(A172="","",IF(AND(A172=1,pmtType=1),0,IF(roundOpt,ROUND(rate*H171,2),rate*H171)))</f>
        <v/>
      </c>
      <c r="G172" s="17" t="str">
        <f t="shared" si="11"/>
        <v/>
      </c>
      <c r="H172" s="17" t="str">
        <f t="shared" si="12"/>
        <v/>
      </c>
    </row>
    <row r="173" spans="1:8">
      <c r="A173" s="16" t="str">
        <f t="shared" si="9"/>
        <v/>
      </c>
      <c r="B173" s="18" t="str">
        <f>IF(A173="","",IF(OR(periods_per_year=26,periods_per_year=52),IF(periods_per_year=26,IF(A173=1,fpdate,B172+14),IF(periods_per_year=52,IF(A173=1,fpdate,B172+7),"n/a")),IF(periods_per_year=24,DATE(YEAR(fpdate),MONTH(fpdate)+(A173-1)/2+IF(AND(DAY(fpdate)&gt;=15,MOD(A173,2)=0),1,0),IF(MOD(A173,2)=0,IF(DAY(fpdate)&gt;=15,DAY(fpdate)-14,DAY(fpdate)+14),DAY(fpdate))),IF(DAY(DATE(YEAR(fpdate),MONTH(fpdate)+(A173-1)*months_per_period,DAY(fpdate)))&lt;&gt;DAY(fpdate),DATE(YEAR(fpdate),MONTH(fpdate)+(A173-1)*months_per_period+1,0),DATE(YEAR(fpdate),MONTH(fpdate)+(A173-1)*months_per_period,DAY(fpdate))))))</f>
        <v/>
      </c>
      <c r="C173" s="17" t="str">
        <f t="shared" si="10"/>
        <v/>
      </c>
      <c r="D173" s="67"/>
      <c r="E173" s="17"/>
      <c r="F173" s="17" t="str">
        <f>IF(A173="","",IF(AND(A173=1,pmtType=1),0,IF(roundOpt,ROUND(rate*H172,2),rate*H172)))</f>
        <v/>
      </c>
      <c r="G173" s="17" t="str">
        <f t="shared" si="11"/>
        <v/>
      </c>
      <c r="H173" s="17" t="str">
        <f t="shared" si="12"/>
        <v/>
      </c>
    </row>
    <row r="174" spans="1:8">
      <c r="A174" s="16" t="str">
        <f t="shared" si="9"/>
        <v/>
      </c>
      <c r="B174" s="18" t="str">
        <f>IF(A174="","",IF(OR(periods_per_year=26,periods_per_year=52),IF(periods_per_year=26,IF(A174=1,fpdate,B173+14),IF(periods_per_year=52,IF(A174=1,fpdate,B173+7),"n/a")),IF(periods_per_year=24,DATE(YEAR(fpdate),MONTH(fpdate)+(A174-1)/2+IF(AND(DAY(fpdate)&gt;=15,MOD(A174,2)=0),1,0),IF(MOD(A174,2)=0,IF(DAY(fpdate)&gt;=15,DAY(fpdate)-14,DAY(fpdate)+14),DAY(fpdate))),IF(DAY(DATE(YEAR(fpdate),MONTH(fpdate)+(A174-1)*months_per_period,DAY(fpdate)))&lt;&gt;DAY(fpdate),DATE(YEAR(fpdate),MONTH(fpdate)+(A174-1)*months_per_period+1,0),DATE(YEAR(fpdate),MONTH(fpdate)+(A174-1)*months_per_period,DAY(fpdate))))))</f>
        <v/>
      </c>
      <c r="C174" s="17" t="str">
        <f t="shared" si="10"/>
        <v/>
      </c>
      <c r="D174" s="67"/>
      <c r="E174" s="17"/>
      <c r="F174" s="17" t="str">
        <f>IF(A174="","",IF(AND(A174=1,pmtType=1),0,IF(roundOpt,ROUND(rate*H173,2),rate*H173)))</f>
        <v/>
      </c>
      <c r="G174" s="17" t="str">
        <f t="shared" si="11"/>
        <v/>
      </c>
      <c r="H174" s="17" t="str">
        <f t="shared" si="12"/>
        <v/>
      </c>
    </row>
    <row r="175" spans="1:8">
      <c r="A175" s="16" t="str">
        <f t="shared" si="9"/>
        <v/>
      </c>
      <c r="B175" s="18" t="str">
        <f>IF(A175="","",IF(OR(periods_per_year=26,periods_per_year=52),IF(periods_per_year=26,IF(A175=1,fpdate,B174+14),IF(periods_per_year=52,IF(A175=1,fpdate,B174+7),"n/a")),IF(periods_per_year=24,DATE(YEAR(fpdate),MONTH(fpdate)+(A175-1)/2+IF(AND(DAY(fpdate)&gt;=15,MOD(A175,2)=0),1,0),IF(MOD(A175,2)=0,IF(DAY(fpdate)&gt;=15,DAY(fpdate)-14,DAY(fpdate)+14),DAY(fpdate))),IF(DAY(DATE(YEAR(fpdate),MONTH(fpdate)+(A175-1)*months_per_period,DAY(fpdate)))&lt;&gt;DAY(fpdate),DATE(YEAR(fpdate),MONTH(fpdate)+(A175-1)*months_per_period+1,0),DATE(YEAR(fpdate),MONTH(fpdate)+(A175-1)*months_per_period,DAY(fpdate))))))</f>
        <v/>
      </c>
      <c r="C175" s="17" t="str">
        <f t="shared" si="10"/>
        <v/>
      </c>
      <c r="D175" s="67"/>
      <c r="E175" s="17"/>
      <c r="F175" s="17" t="str">
        <f>IF(A175="","",IF(AND(A175=1,pmtType=1),0,IF(roundOpt,ROUND(rate*H174,2),rate*H174)))</f>
        <v/>
      </c>
      <c r="G175" s="17" t="str">
        <f t="shared" si="11"/>
        <v/>
      </c>
      <c r="H175" s="17" t="str">
        <f t="shared" si="12"/>
        <v/>
      </c>
    </row>
    <row r="176" spans="1:8">
      <c r="A176" s="16" t="str">
        <f t="shared" si="9"/>
        <v/>
      </c>
      <c r="B176" s="18" t="str">
        <f>IF(A176="","",IF(OR(periods_per_year=26,periods_per_year=52),IF(periods_per_year=26,IF(A176=1,fpdate,B175+14),IF(periods_per_year=52,IF(A176=1,fpdate,B175+7),"n/a")),IF(periods_per_year=24,DATE(YEAR(fpdate),MONTH(fpdate)+(A176-1)/2+IF(AND(DAY(fpdate)&gt;=15,MOD(A176,2)=0),1,0),IF(MOD(A176,2)=0,IF(DAY(fpdate)&gt;=15,DAY(fpdate)-14,DAY(fpdate)+14),DAY(fpdate))),IF(DAY(DATE(YEAR(fpdate),MONTH(fpdate)+(A176-1)*months_per_period,DAY(fpdate)))&lt;&gt;DAY(fpdate),DATE(YEAR(fpdate),MONTH(fpdate)+(A176-1)*months_per_period+1,0),DATE(YEAR(fpdate),MONTH(fpdate)+(A176-1)*months_per_period,DAY(fpdate))))))</f>
        <v/>
      </c>
      <c r="C176" s="17" t="str">
        <f t="shared" si="10"/>
        <v/>
      </c>
      <c r="D176" s="67"/>
      <c r="E176" s="17"/>
      <c r="F176" s="17" t="str">
        <f>IF(A176="","",IF(AND(A176=1,pmtType=1),0,IF(roundOpt,ROUND(rate*H175,2),rate*H175)))</f>
        <v/>
      </c>
      <c r="G176" s="17" t="str">
        <f t="shared" si="11"/>
        <v/>
      </c>
      <c r="H176" s="17" t="str">
        <f t="shared" si="12"/>
        <v/>
      </c>
    </row>
    <row r="177" spans="1:8">
      <c r="A177" s="16" t="str">
        <f t="shared" si="9"/>
        <v/>
      </c>
      <c r="B177" s="18" t="str">
        <f>IF(A177="","",IF(OR(periods_per_year=26,periods_per_year=52),IF(periods_per_year=26,IF(A177=1,fpdate,B176+14),IF(periods_per_year=52,IF(A177=1,fpdate,B176+7),"n/a")),IF(periods_per_year=24,DATE(YEAR(fpdate),MONTH(fpdate)+(A177-1)/2+IF(AND(DAY(fpdate)&gt;=15,MOD(A177,2)=0),1,0),IF(MOD(A177,2)=0,IF(DAY(fpdate)&gt;=15,DAY(fpdate)-14,DAY(fpdate)+14),DAY(fpdate))),IF(DAY(DATE(YEAR(fpdate),MONTH(fpdate)+(A177-1)*months_per_period,DAY(fpdate)))&lt;&gt;DAY(fpdate),DATE(YEAR(fpdate),MONTH(fpdate)+(A177-1)*months_per_period+1,0),DATE(YEAR(fpdate),MONTH(fpdate)+(A177-1)*months_per_period,DAY(fpdate))))))</f>
        <v/>
      </c>
      <c r="C177" s="17" t="str">
        <f t="shared" si="10"/>
        <v/>
      </c>
      <c r="D177" s="67"/>
      <c r="E177" s="17"/>
      <c r="F177" s="17" t="str">
        <f>IF(A177="","",IF(AND(A177=1,pmtType=1),0,IF(roundOpt,ROUND(rate*H176,2),rate*H176)))</f>
        <v/>
      </c>
      <c r="G177" s="17" t="str">
        <f t="shared" si="11"/>
        <v/>
      </c>
      <c r="H177" s="17" t="str">
        <f t="shared" si="12"/>
        <v/>
      </c>
    </row>
    <row r="178" spans="1:8">
      <c r="A178" s="16" t="str">
        <f t="shared" si="9"/>
        <v/>
      </c>
      <c r="B178" s="18" t="str">
        <f>IF(A178="","",IF(OR(periods_per_year=26,periods_per_year=52),IF(periods_per_year=26,IF(A178=1,fpdate,B177+14),IF(periods_per_year=52,IF(A178=1,fpdate,B177+7),"n/a")),IF(periods_per_year=24,DATE(YEAR(fpdate),MONTH(fpdate)+(A178-1)/2+IF(AND(DAY(fpdate)&gt;=15,MOD(A178,2)=0),1,0),IF(MOD(A178,2)=0,IF(DAY(fpdate)&gt;=15,DAY(fpdate)-14,DAY(fpdate)+14),DAY(fpdate))),IF(DAY(DATE(YEAR(fpdate),MONTH(fpdate)+(A178-1)*months_per_period,DAY(fpdate)))&lt;&gt;DAY(fpdate),DATE(YEAR(fpdate),MONTH(fpdate)+(A178-1)*months_per_period+1,0),DATE(YEAR(fpdate),MONTH(fpdate)+(A178-1)*months_per_period,DAY(fpdate))))))</f>
        <v/>
      </c>
      <c r="C178" s="17" t="str">
        <f t="shared" si="10"/>
        <v/>
      </c>
      <c r="D178" s="67"/>
      <c r="E178" s="17"/>
      <c r="F178" s="17" t="str">
        <f>IF(A178="","",IF(AND(A178=1,pmtType=1),0,IF(roundOpt,ROUND(rate*H177,2),rate*H177)))</f>
        <v/>
      </c>
      <c r="G178" s="17" t="str">
        <f t="shared" si="11"/>
        <v/>
      </c>
      <c r="H178" s="17" t="str">
        <f t="shared" si="12"/>
        <v/>
      </c>
    </row>
    <row r="179" spans="1:8">
      <c r="A179" s="16" t="str">
        <f t="shared" si="9"/>
        <v/>
      </c>
      <c r="B179" s="18" t="str">
        <f>IF(A179="","",IF(OR(periods_per_year=26,periods_per_year=52),IF(periods_per_year=26,IF(A179=1,fpdate,B178+14),IF(periods_per_year=52,IF(A179=1,fpdate,B178+7),"n/a")),IF(periods_per_year=24,DATE(YEAR(fpdate),MONTH(fpdate)+(A179-1)/2+IF(AND(DAY(fpdate)&gt;=15,MOD(A179,2)=0),1,0),IF(MOD(A179,2)=0,IF(DAY(fpdate)&gt;=15,DAY(fpdate)-14,DAY(fpdate)+14),DAY(fpdate))),IF(DAY(DATE(YEAR(fpdate),MONTH(fpdate)+(A179-1)*months_per_period,DAY(fpdate)))&lt;&gt;DAY(fpdate),DATE(YEAR(fpdate),MONTH(fpdate)+(A179-1)*months_per_period+1,0),DATE(YEAR(fpdate),MONTH(fpdate)+(A179-1)*months_per_period,DAY(fpdate))))))</f>
        <v/>
      </c>
      <c r="C179" s="17" t="str">
        <f t="shared" si="10"/>
        <v/>
      </c>
      <c r="D179" s="67"/>
      <c r="E179" s="17"/>
      <c r="F179" s="17" t="str">
        <f>IF(A179="","",IF(AND(A179=1,pmtType=1),0,IF(roundOpt,ROUND(rate*H178,2),rate*H178)))</f>
        <v/>
      </c>
      <c r="G179" s="17" t="str">
        <f t="shared" si="11"/>
        <v/>
      </c>
      <c r="H179" s="17" t="str">
        <f t="shared" si="12"/>
        <v/>
      </c>
    </row>
    <row r="180" spans="1:8">
      <c r="A180" s="16" t="str">
        <f t="shared" si="9"/>
        <v/>
      </c>
      <c r="B180" s="18" t="str">
        <f>IF(A180="","",IF(OR(periods_per_year=26,periods_per_year=52),IF(periods_per_year=26,IF(A180=1,fpdate,B179+14),IF(periods_per_year=52,IF(A180=1,fpdate,B179+7),"n/a")),IF(periods_per_year=24,DATE(YEAR(fpdate),MONTH(fpdate)+(A180-1)/2+IF(AND(DAY(fpdate)&gt;=15,MOD(A180,2)=0),1,0),IF(MOD(A180,2)=0,IF(DAY(fpdate)&gt;=15,DAY(fpdate)-14,DAY(fpdate)+14),DAY(fpdate))),IF(DAY(DATE(YEAR(fpdate),MONTH(fpdate)+(A180-1)*months_per_period,DAY(fpdate)))&lt;&gt;DAY(fpdate),DATE(YEAR(fpdate),MONTH(fpdate)+(A180-1)*months_per_period+1,0),DATE(YEAR(fpdate),MONTH(fpdate)+(A180-1)*months_per_period,DAY(fpdate))))))</f>
        <v/>
      </c>
      <c r="C180" s="17" t="str">
        <f t="shared" si="10"/>
        <v/>
      </c>
      <c r="D180" s="67"/>
      <c r="E180" s="17"/>
      <c r="F180" s="17" t="str">
        <f>IF(A180="","",IF(AND(A180=1,pmtType=1),0,IF(roundOpt,ROUND(rate*H179,2),rate*H179)))</f>
        <v/>
      </c>
      <c r="G180" s="17" t="str">
        <f t="shared" si="11"/>
        <v/>
      </c>
      <c r="H180" s="17" t="str">
        <f t="shared" si="12"/>
        <v/>
      </c>
    </row>
    <row r="181" spans="1:8">
      <c r="A181" s="16" t="str">
        <f t="shared" si="9"/>
        <v/>
      </c>
      <c r="B181" s="18" t="str">
        <f>IF(A181="","",IF(OR(periods_per_year=26,periods_per_year=52),IF(periods_per_year=26,IF(A181=1,fpdate,B180+14),IF(periods_per_year=52,IF(A181=1,fpdate,B180+7),"n/a")),IF(periods_per_year=24,DATE(YEAR(fpdate),MONTH(fpdate)+(A181-1)/2+IF(AND(DAY(fpdate)&gt;=15,MOD(A181,2)=0),1,0),IF(MOD(A181,2)=0,IF(DAY(fpdate)&gt;=15,DAY(fpdate)-14,DAY(fpdate)+14),DAY(fpdate))),IF(DAY(DATE(YEAR(fpdate),MONTH(fpdate)+(A181-1)*months_per_period,DAY(fpdate)))&lt;&gt;DAY(fpdate),DATE(YEAR(fpdate),MONTH(fpdate)+(A181-1)*months_per_period+1,0),DATE(YEAR(fpdate),MONTH(fpdate)+(A181-1)*months_per_period,DAY(fpdate))))))</f>
        <v/>
      </c>
      <c r="C181" s="17" t="str">
        <f t="shared" si="10"/>
        <v/>
      </c>
      <c r="D181" s="67"/>
      <c r="E181" s="17"/>
      <c r="F181" s="17" t="str">
        <f>IF(A181="","",IF(AND(A181=1,pmtType=1),0,IF(roundOpt,ROUND(rate*H180,2),rate*H180)))</f>
        <v/>
      </c>
      <c r="G181" s="17" t="str">
        <f t="shared" si="11"/>
        <v/>
      </c>
      <c r="H181" s="17" t="str">
        <f t="shared" si="12"/>
        <v/>
      </c>
    </row>
    <row r="182" spans="1:8">
      <c r="A182" s="16" t="str">
        <f t="shared" si="9"/>
        <v/>
      </c>
      <c r="B182" s="18" t="str">
        <f>IF(A182="","",IF(OR(periods_per_year=26,periods_per_year=52),IF(periods_per_year=26,IF(A182=1,fpdate,B181+14),IF(periods_per_year=52,IF(A182=1,fpdate,B181+7),"n/a")),IF(periods_per_year=24,DATE(YEAR(fpdate),MONTH(fpdate)+(A182-1)/2+IF(AND(DAY(fpdate)&gt;=15,MOD(A182,2)=0),1,0),IF(MOD(A182,2)=0,IF(DAY(fpdate)&gt;=15,DAY(fpdate)-14,DAY(fpdate)+14),DAY(fpdate))),IF(DAY(DATE(YEAR(fpdate),MONTH(fpdate)+(A182-1)*months_per_period,DAY(fpdate)))&lt;&gt;DAY(fpdate),DATE(YEAR(fpdate),MONTH(fpdate)+(A182-1)*months_per_period+1,0),DATE(YEAR(fpdate),MONTH(fpdate)+(A182-1)*months_per_period,DAY(fpdate))))))</f>
        <v/>
      </c>
      <c r="C182" s="17" t="str">
        <f t="shared" si="10"/>
        <v/>
      </c>
      <c r="D182" s="67"/>
      <c r="E182" s="17"/>
      <c r="F182" s="17" t="str">
        <f>IF(A182="","",IF(AND(A182=1,pmtType=1),0,IF(roundOpt,ROUND(rate*H181,2),rate*H181)))</f>
        <v/>
      </c>
      <c r="G182" s="17" t="str">
        <f t="shared" si="11"/>
        <v/>
      </c>
      <c r="H182" s="17" t="str">
        <f t="shared" si="12"/>
        <v/>
      </c>
    </row>
    <row r="183" spans="1:8">
      <c r="A183" s="16" t="str">
        <f t="shared" si="9"/>
        <v/>
      </c>
      <c r="B183" s="18" t="str">
        <f>IF(A183="","",IF(OR(periods_per_year=26,periods_per_year=52),IF(periods_per_year=26,IF(A183=1,fpdate,B182+14),IF(periods_per_year=52,IF(A183=1,fpdate,B182+7),"n/a")),IF(periods_per_year=24,DATE(YEAR(fpdate),MONTH(fpdate)+(A183-1)/2+IF(AND(DAY(fpdate)&gt;=15,MOD(A183,2)=0),1,0),IF(MOD(A183,2)=0,IF(DAY(fpdate)&gt;=15,DAY(fpdate)-14,DAY(fpdate)+14),DAY(fpdate))),IF(DAY(DATE(YEAR(fpdate),MONTH(fpdate)+(A183-1)*months_per_period,DAY(fpdate)))&lt;&gt;DAY(fpdate),DATE(YEAR(fpdate),MONTH(fpdate)+(A183-1)*months_per_period+1,0),DATE(YEAR(fpdate),MONTH(fpdate)+(A183-1)*months_per_period,DAY(fpdate))))))</f>
        <v/>
      </c>
      <c r="C183" s="17" t="str">
        <f t="shared" si="10"/>
        <v/>
      </c>
      <c r="D183" s="67"/>
      <c r="E183" s="17"/>
      <c r="F183" s="17" t="str">
        <f>IF(A183="","",IF(AND(A183=1,pmtType=1),0,IF(roundOpt,ROUND(rate*H182,2),rate*H182)))</f>
        <v/>
      </c>
      <c r="G183" s="17" t="str">
        <f t="shared" si="11"/>
        <v/>
      </c>
      <c r="H183" s="17" t="str">
        <f t="shared" si="12"/>
        <v/>
      </c>
    </row>
    <row r="184" spans="1:8">
      <c r="A184" s="16" t="str">
        <f t="shared" si="9"/>
        <v/>
      </c>
      <c r="B184" s="18" t="str">
        <f>IF(A184="","",IF(OR(periods_per_year=26,periods_per_year=52),IF(periods_per_year=26,IF(A184=1,fpdate,B183+14),IF(periods_per_year=52,IF(A184=1,fpdate,B183+7),"n/a")),IF(periods_per_year=24,DATE(YEAR(fpdate),MONTH(fpdate)+(A184-1)/2+IF(AND(DAY(fpdate)&gt;=15,MOD(A184,2)=0),1,0),IF(MOD(A184,2)=0,IF(DAY(fpdate)&gt;=15,DAY(fpdate)-14,DAY(fpdate)+14),DAY(fpdate))),IF(DAY(DATE(YEAR(fpdate),MONTH(fpdate)+(A184-1)*months_per_period,DAY(fpdate)))&lt;&gt;DAY(fpdate),DATE(YEAR(fpdate),MONTH(fpdate)+(A184-1)*months_per_period+1,0),DATE(YEAR(fpdate),MONTH(fpdate)+(A184-1)*months_per_period,DAY(fpdate))))))</f>
        <v/>
      </c>
      <c r="C184" s="17" t="str">
        <f t="shared" si="10"/>
        <v/>
      </c>
      <c r="D184" s="67"/>
      <c r="E184" s="17"/>
      <c r="F184" s="17" t="str">
        <f>IF(A184="","",IF(AND(A184=1,pmtType=1),0,IF(roundOpt,ROUND(rate*H183,2),rate*H183)))</f>
        <v/>
      </c>
      <c r="G184" s="17" t="str">
        <f t="shared" si="11"/>
        <v/>
      </c>
      <c r="H184" s="17" t="str">
        <f t="shared" si="12"/>
        <v/>
      </c>
    </row>
    <row r="185" spans="1:8">
      <c r="A185" s="16" t="str">
        <f t="shared" si="9"/>
        <v/>
      </c>
      <c r="B185" s="18" t="str">
        <f>IF(A185="","",IF(OR(periods_per_year=26,periods_per_year=52),IF(periods_per_year=26,IF(A185=1,fpdate,B184+14),IF(periods_per_year=52,IF(A185=1,fpdate,B184+7),"n/a")),IF(periods_per_year=24,DATE(YEAR(fpdate),MONTH(fpdate)+(A185-1)/2+IF(AND(DAY(fpdate)&gt;=15,MOD(A185,2)=0),1,0),IF(MOD(A185,2)=0,IF(DAY(fpdate)&gt;=15,DAY(fpdate)-14,DAY(fpdate)+14),DAY(fpdate))),IF(DAY(DATE(YEAR(fpdate),MONTH(fpdate)+(A185-1)*months_per_period,DAY(fpdate)))&lt;&gt;DAY(fpdate),DATE(YEAR(fpdate),MONTH(fpdate)+(A185-1)*months_per_period+1,0),DATE(YEAR(fpdate),MONTH(fpdate)+(A185-1)*months_per_period,DAY(fpdate))))))</f>
        <v/>
      </c>
      <c r="C185" s="17" t="str">
        <f t="shared" si="10"/>
        <v/>
      </c>
      <c r="D185" s="67"/>
      <c r="E185" s="17"/>
      <c r="F185" s="17" t="str">
        <f>IF(A185="","",IF(AND(A185=1,pmtType=1),0,IF(roundOpt,ROUND(rate*H184,2),rate*H184)))</f>
        <v/>
      </c>
      <c r="G185" s="17" t="str">
        <f t="shared" si="11"/>
        <v/>
      </c>
      <c r="H185" s="17" t="str">
        <f t="shared" si="12"/>
        <v/>
      </c>
    </row>
    <row r="186" spans="1:8">
      <c r="A186" s="16" t="str">
        <f t="shared" si="9"/>
        <v/>
      </c>
      <c r="B186" s="18" t="str">
        <f>IF(A186="","",IF(OR(periods_per_year=26,periods_per_year=52),IF(periods_per_year=26,IF(A186=1,fpdate,B185+14),IF(periods_per_year=52,IF(A186=1,fpdate,B185+7),"n/a")),IF(periods_per_year=24,DATE(YEAR(fpdate),MONTH(fpdate)+(A186-1)/2+IF(AND(DAY(fpdate)&gt;=15,MOD(A186,2)=0),1,0),IF(MOD(A186,2)=0,IF(DAY(fpdate)&gt;=15,DAY(fpdate)-14,DAY(fpdate)+14),DAY(fpdate))),IF(DAY(DATE(YEAR(fpdate),MONTH(fpdate)+(A186-1)*months_per_period,DAY(fpdate)))&lt;&gt;DAY(fpdate),DATE(YEAR(fpdate),MONTH(fpdate)+(A186-1)*months_per_period+1,0),DATE(YEAR(fpdate),MONTH(fpdate)+(A186-1)*months_per_period,DAY(fpdate))))))</f>
        <v/>
      </c>
      <c r="C186" s="17" t="str">
        <f t="shared" si="10"/>
        <v/>
      </c>
      <c r="D186" s="67"/>
      <c r="E186" s="17"/>
      <c r="F186" s="17" t="str">
        <f>IF(A186="","",IF(AND(A186=1,pmtType=1),0,IF(roundOpt,ROUND(rate*H185,2),rate*H185)))</f>
        <v/>
      </c>
      <c r="G186" s="17" t="str">
        <f t="shared" si="11"/>
        <v/>
      </c>
      <c r="H186" s="17" t="str">
        <f t="shared" si="12"/>
        <v/>
      </c>
    </row>
    <row r="187" spans="1:8">
      <c r="A187" s="16" t="str">
        <f t="shared" si="9"/>
        <v/>
      </c>
      <c r="B187" s="18" t="str">
        <f>IF(A187="","",IF(OR(periods_per_year=26,periods_per_year=52),IF(periods_per_year=26,IF(A187=1,fpdate,B186+14),IF(periods_per_year=52,IF(A187=1,fpdate,B186+7),"n/a")),IF(periods_per_year=24,DATE(YEAR(fpdate),MONTH(fpdate)+(A187-1)/2+IF(AND(DAY(fpdate)&gt;=15,MOD(A187,2)=0),1,0),IF(MOD(A187,2)=0,IF(DAY(fpdate)&gt;=15,DAY(fpdate)-14,DAY(fpdate)+14),DAY(fpdate))),IF(DAY(DATE(YEAR(fpdate),MONTH(fpdate)+(A187-1)*months_per_period,DAY(fpdate)))&lt;&gt;DAY(fpdate),DATE(YEAR(fpdate),MONTH(fpdate)+(A187-1)*months_per_period+1,0),DATE(YEAR(fpdate),MONTH(fpdate)+(A187-1)*months_per_period,DAY(fpdate))))))</f>
        <v/>
      </c>
      <c r="C187" s="17" t="str">
        <f t="shared" si="10"/>
        <v/>
      </c>
      <c r="D187" s="67"/>
      <c r="E187" s="17"/>
      <c r="F187" s="17" t="str">
        <f>IF(A187="","",IF(AND(A187=1,pmtType=1),0,IF(roundOpt,ROUND(rate*H186,2),rate*H186)))</f>
        <v/>
      </c>
      <c r="G187" s="17" t="str">
        <f t="shared" si="11"/>
        <v/>
      </c>
      <c r="H187" s="17" t="str">
        <f t="shared" si="12"/>
        <v/>
      </c>
    </row>
    <row r="188" spans="1:8">
      <c r="A188" s="16" t="str">
        <f t="shared" si="9"/>
        <v/>
      </c>
      <c r="B188" s="18" t="str">
        <f>IF(A188="","",IF(OR(periods_per_year=26,periods_per_year=52),IF(periods_per_year=26,IF(A188=1,fpdate,B187+14),IF(periods_per_year=52,IF(A188=1,fpdate,B187+7),"n/a")),IF(periods_per_year=24,DATE(YEAR(fpdate),MONTH(fpdate)+(A188-1)/2+IF(AND(DAY(fpdate)&gt;=15,MOD(A188,2)=0),1,0),IF(MOD(A188,2)=0,IF(DAY(fpdate)&gt;=15,DAY(fpdate)-14,DAY(fpdate)+14),DAY(fpdate))),IF(DAY(DATE(YEAR(fpdate),MONTH(fpdate)+(A188-1)*months_per_period,DAY(fpdate)))&lt;&gt;DAY(fpdate),DATE(YEAR(fpdate),MONTH(fpdate)+(A188-1)*months_per_period+1,0),DATE(YEAR(fpdate),MONTH(fpdate)+(A188-1)*months_per_period,DAY(fpdate))))))</f>
        <v/>
      </c>
      <c r="C188" s="17" t="str">
        <f t="shared" si="10"/>
        <v/>
      </c>
      <c r="D188" s="67"/>
      <c r="E188" s="17"/>
      <c r="F188" s="17" t="str">
        <f>IF(A188="","",IF(AND(A188=1,pmtType=1),0,IF(roundOpt,ROUND(rate*H187,2),rate*H187)))</f>
        <v/>
      </c>
      <c r="G188" s="17" t="str">
        <f t="shared" si="11"/>
        <v/>
      </c>
      <c r="H188" s="17" t="str">
        <f t="shared" si="12"/>
        <v/>
      </c>
    </row>
    <row r="189" spans="1:8">
      <c r="A189" s="16" t="str">
        <f t="shared" si="9"/>
        <v/>
      </c>
      <c r="B189" s="18" t="str">
        <f>IF(A189="","",IF(OR(periods_per_year=26,periods_per_year=52),IF(periods_per_year=26,IF(A189=1,fpdate,B188+14),IF(periods_per_year=52,IF(A189=1,fpdate,B188+7),"n/a")),IF(periods_per_year=24,DATE(YEAR(fpdate),MONTH(fpdate)+(A189-1)/2+IF(AND(DAY(fpdate)&gt;=15,MOD(A189,2)=0),1,0),IF(MOD(A189,2)=0,IF(DAY(fpdate)&gt;=15,DAY(fpdate)-14,DAY(fpdate)+14),DAY(fpdate))),IF(DAY(DATE(YEAR(fpdate),MONTH(fpdate)+(A189-1)*months_per_period,DAY(fpdate)))&lt;&gt;DAY(fpdate),DATE(YEAR(fpdate),MONTH(fpdate)+(A189-1)*months_per_period+1,0),DATE(YEAR(fpdate),MONTH(fpdate)+(A189-1)*months_per_period,DAY(fpdate))))))</f>
        <v/>
      </c>
      <c r="C189" s="17" t="str">
        <f t="shared" si="10"/>
        <v/>
      </c>
      <c r="D189" s="67"/>
      <c r="E189" s="17"/>
      <c r="F189" s="17" t="str">
        <f>IF(A189="","",IF(AND(A189=1,pmtType=1),0,IF(roundOpt,ROUND(rate*H188,2),rate*H188)))</f>
        <v/>
      </c>
      <c r="G189" s="17" t="str">
        <f t="shared" si="11"/>
        <v/>
      </c>
      <c r="H189" s="17" t="str">
        <f t="shared" si="12"/>
        <v/>
      </c>
    </row>
    <row r="190" spans="1:8">
      <c r="A190" s="16" t="str">
        <f t="shared" si="9"/>
        <v/>
      </c>
      <c r="B190" s="18" t="str">
        <f>IF(A190="","",IF(OR(periods_per_year=26,periods_per_year=52),IF(periods_per_year=26,IF(A190=1,fpdate,B189+14),IF(periods_per_year=52,IF(A190=1,fpdate,B189+7),"n/a")),IF(periods_per_year=24,DATE(YEAR(fpdate),MONTH(fpdate)+(A190-1)/2+IF(AND(DAY(fpdate)&gt;=15,MOD(A190,2)=0),1,0),IF(MOD(A190,2)=0,IF(DAY(fpdate)&gt;=15,DAY(fpdate)-14,DAY(fpdate)+14),DAY(fpdate))),IF(DAY(DATE(YEAR(fpdate),MONTH(fpdate)+(A190-1)*months_per_period,DAY(fpdate)))&lt;&gt;DAY(fpdate),DATE(YEAR(fpdate),MONTH(fpdate)+(A190-1)*months_per_period+1,0),DATE(YEAR(fpdate),MONTH(fpdate)+(A190-1)*months_per_period,DAY(fpdate))))))</f>
        <v/>
      </c>
      <c r="C190" s="17" t="str">
        <f t="shared" si="10"/>
        <v/>
      </c>
      <c r="D190" s="67"/>
      <c r="E190" s="17"/>
      <c r="F190" s="17" t="str">
        <f>IF(A190="","",IF(AND(A190=1,pmtType=1),0,IF(roundOpt,ROUND(rate*H189,2),rate*H189)))</f>
        <v/>
      </c>
      <c r="G190" s="17" t="str">
        <f t="shared" si="11"/>
        <v/>
      </c>
      <c r="H190" s="17" t="str">
        <f t="shared" si="12"/>
        <v/>
      </c>
    </row>
    <row r="191" spans="1:8">
      <c r="A191" s="16" t="str">
        <f t="shared" si="9"/>
        <v/>
      </c>
      <c r="B191" s="18" t="str">
        <f>IF(A191="","",IF(OR(periods_per_year=26,periods_per_year=52),IF(periods_per_year=26,IF(A191=1,fpdate,B190+14),IF(periods_per_year=52,IF(A191=1,fpdate,B190+7),"n/a")),IF(periods_per_year=24,DATE(YEAR(fpdate),MONTH(fpdate)+(A191-1)/2+IF(AND(DAY(fpdate)&gt;=15,MOD(A191,2)=0),1,0),IF(MOD(A191,2)=0,IF(DAY(fpdate)&gt;=15,DAY(fpdate)-14,DAY(fpdate)+14),DAY(fpdate))),IF(DAY(DATE(YEAR(fpdate),MONTH(fpdate)+(A191-1)*months_per_period,DAY(fpdate)))&lt;&gt;DAY(fpdate),DATE(YEAR(fpdate),MONTH(fpdate)+(A191-1)*months_per_period+1,0),DATE(YEAR(fpdate),MONTH(fpdate)+(A191-1)*months_per_period,DAY(fpdate))))))</f>
        <v/>
      </c>
      <c r="C191" s="17" t="str">
        <f t="shared" si="10"/>
        <v/>
      </c>
      <c r="D191" s="67"/>
      <c r="E191" s="17"/>
      <c r="F191" s="17" t="str">
        <f>IF(A191="","",IF(AND(A191=1,pmtType=1),0,IF(roundOpt,ROUND(rate*H190,2),rate*H190)))</f>
        <v/>
      </c>
      <c r="G191" s="17" t="str">
        <f t="shared" si="11"/>
        <v/>
      </c>
      <c r="H191" s="17" t="str">
        <f t="shared" si="12"/>
        <v/>
      </c>
    </row>
    <row r="192" spans="1:8">
      <c r="A192" s="16" t="str">
        <f t="shared" si="9"/>
        <v/>
      </c>
      <c r="B192" s="18" t="str">
        <f>IF(A192="","",IF(OR(periods_per_year=26,periods_per_year=52),IF(periods_per_year=26,IF(A192=1,fpdate,B191+14),IF(periods_per_year=52,IF(A192=1,fpdate,B191+7),"n/a")),IF(periods_per_year=24,DATE(YEAR(fpdate),MONTH(fpdate)+(A192-1)/2+IF(AND(DAY(fpdate)&gt;=15,MOD(A192,2)=0),1,0),IF(MOD(A192,2)=0,IF(DAY(fpdate)&gt;=15,DAY(fpdate)-14,DAY(fpdate)+14),DAY(fpdate))),IF(DAY(DATE(YEAR(fpdate),MONTH(fpdate)+(A192-1)*months_per_period,DAY(fpdate)))&lt;&gt;DAY(fpdate),DATE(YEAR(fpdate),MONTH(fpdate)+(A192-1)*months_per_period+1,0),DATE(YEAR(fpdate),MONTH(fpdate)+(A192-1)*months_per_period,DAY(fpdate))))))</f>
        <v/>
      </c>
      <c r="C192" s="17" t="str">
        <f t="shared" si="10"/>
        <v/>
      </c>
      <c r="D192" s="67"/>
      <c r="E192" s="17"/>
      <c r="F192" s="17" t="str">
        <f>IF(A192="","",IF(AND(A192=1,pmtType=1),0,IF(roundOpt,ROUND(rate*H191,2),rate*H191)))</f>
        <v/>
      </c>
      <c r="G192" s="17" t="str">
        <f t="shared" si="11"/>
        <v/>
      </c>
      <c r="H192" s="17" t="str">
        <f t="shared" si="12"/>
        <v/>
      </c>
    </row>
    <row r="193" spans="1:8">
      <c r="A193" s="16" t="str">
        <f t="shared" si="9"/>
        <v/>
      </c>
      <c r="B193" s="18" t="str">
        <f>IF(A193="","",IF(OR(periods_per_year=26,periods_per_year=52),IF(periods_per_year=26,IF(A193=1,fpdate,B192+14),IF(periods_per_year=52,IF(A193=1,fpdate,B192+7),"n/a")),IF(periods_per_year=24,DATE(YEAR(fpdate),MONTH(fpdate)+(A193-1)/2+IF(AND(DAY(fpdate)&gt;=15,MOD(A193,2)=0),1,0),IF(MOD(A193,2)=0,IF(DAY(fpdate)&gt;=15,DAY(fpdate)-14,DAY(fpdate)+14),DAY(fpdate))),IF(DAY(DATE(YEAR(fpdate),MONTH(fpdate)+(A193-1)*months_per_period,DAY(fpdate)))&lt;&gt;DAY(fpdate),DATE(YEAR(fpdate),MONTH(fpdate)+(A193-1)*months_per_period+1,0),DATE(YEAR(fpdate),MONTH(fpdate)+(A193-1)*months_per_period,DAY(fpdate))))))</f>
        <v/>
      </c>
      <c r="C193" s="17" t="str">
        <f t="shared" si="10"/>
        <v/>
      </c>
      <c r="D193" s="67"/>
      <c r="E193" s="17"/>
      <c r="F193" s="17" t="str">
        <f>IF(A193="","",IF(AND(A193=1,pmtType=1),0,IF(roundOpt,ROUND(rate*H192,2),rate*H192)))</f>
        <v/>
      </c>
      <c r="G193" s="17" t="str">
        <f t="shared" si="11"/>
        <v/>
      </c>
      <c r="H193" s="17" t="str">
        <f t="shared" si="12"/>
        <v/>
      </c>
    </row>
    <row r="194" spans="1:8">
      <c r="A194" s="16" t="str">
        <f t="shared" si="9"/>
        <v/>
      </c>
      <c r="B194" s="18" t="str">
        <f>IF(A194="","",IF(OR(periods_per_year=26,periods_per_year=52),IF(periods_per_year=26,IF(A194=1,fpdate,B193+14),IF(periods_per_year=52,IF(A194=1,fpdate,B193+7),"n/a")),IF(periods_per_year=24,DATE(YEAR(fpdate),MONTH(fpdate)+(A194-1)/2+IF(AND(DAY(fpdate)&gt;=15,MOD(A194,2)=0),1,0),IF(MOD(A194,2)=0,IF(DAY(fpdate)&gt;=15,DAY(fpdate)-14,DAY(fpdate)+14),DAY(fpdate))),IF(DAY(DATE(YEAR(fpdate),MONTH(fpdate)+(A194-1)*months_per_period,DAY(fpdate)))&lt;&gt;DAY(fpdate),DATE(YEAR(fpdate),MONTH(fpdate)+(A194-1)*months_per_period+1,0),DATE(YEAR(fpdate),MONTH(fpdate)+(A194-1)*months_per_period,DAY(fpdate))))))</f>
        <v/>
      </c>
      <c r="C194" s="17" t="str">
        <f t="shared" si="10"/>
        <v/>
      </c>
      <c r="D194" s="67"/>
      <c r="E194" s="17"/>
      <c r="F194" s="17" t="str">
        <f>IF(A194="","",IF(AND(A194=1,pmtType=1),0,IF(roundOpt,ROUND(rate*H193,2),rate*H193)))</f>
        <v/>
      </c>
      <c r="G194" s="17" t="str">
        <f t="shared" si="11"/>
        <v/>
      </c>
      <c r="H194" s="17" t="str">
        <f t="shared" si="12"/>
        <v/>
      </c>
    </row>
    <row r="195" spans="1:8">
      <c r="A195" s="16" t="str">
        <f t="shared" si="9"/>
        <v/>
      </c>
      <c r="B195" s="18" t="str">
        <f>IF(A195="","",IF(OR(periods_per_year=26,periods_per_year=52),IF(periods_per_year=26,IF(A195=1,fpdate,B194+14),IF(periods_per_year=52,IF(A195=1,fpdate,B194+7),"n/a")),IF(periods_per_year=24,DATE(YEAR(fpdate),MONTH(fpdate)+(A195-1)/2+IF(AND(DAY(fpdate)&gt;=15,MOD(A195,2)=0),1,0),IF(MOD(A195,2)=0,IF(DAY(fpdate)&gt;=15,DAY(fpdate)-14,DAY(fpdate)+14),DAY(fpdate))),IF(DAY(DATE(YEAR(fpdate),MONTH(fpdate)+(A195-1)*months_per_period,DAY(fpdate)))&lt;&gt;DAY(fpdate),DATE(YEAR(fpdate),MONTH(fpdate)+(A195-1)*months_per_period+1,0),DATE(YEAR(fpdate),MONTH(fpdate)+(A195-1)*months_per_period,DAY(fpdate))))))</f>
        <v/>
      </c>
      <c r="C195" s="17" t="str">
        <f t="shared" si="10"/>
        <v/>
      </c>
      <c r="D195" s="67"/>
      <c r="E195" s="17"/>
      <c r="F195" s="17" t="str">
        <f>IF(A195="","",IF(AND(A195=1,pmtType=1),0,IF(roundOpt,ROUND(rate*H194,2),rate*H194)))</f>
        <v/>
      </c>
      <c r="G195" s="17" t="str">
        <f t="shared" si="11"/>
        <v/>
      </c>
      <c r="H195" s="17" t="str">
        <f t="shared" si="12"/>
        <v/>
      </c>
    </row>
    <row r="196" spans="1:8">
      <c r="A196" s="16" t="str">
        <f t="shared" si="9"/>
        <v/>
      </c>
      <c r="B196" s="18" t="str">
        <f>IF(A196="","",IF(OR(periods_per_year=26,periods_per_year=52),IF(periods_per_year=26,IF(A196=1,fpdate,B195+14),IF(periods_per_year=52,IF(A196=1,fpdate,B195+7),"n/a")),IF(periods_per_year=24,DATE(YEAR(fpdate),MONTH(fpdate)+(A196-1)/2+IF(AND(DAY(fpdate)&gt;=15,MOD(A196,2)=0),1,0),IF(MOD(A196,2)=0,IF(DAY(fpdate)&gt;=15,DAY(fpdate)-14,DAY(fpdate)+14),DAY(fpdate))),IF(DAY(DATE(YEAR(fpdate),MONTH(fpdate)+(A196-1)*months_per_period,DAY(fpdate)))&lt;&gt;DAY(fpdate),DATE(YEAR(fpdate),MONTH(fpdate)+(A196-1)*months_per_period+1,0),DATE(YEAR(fpdate),MONTH(fpdate)+(A196-1)*months_per_period,DAY(fpdate))))))</f>
        <v/>
      </c>
      <c r="C196" s="17" t="str">
        <f t="shared" si="10"/>
        <v/>
      </c>
      <c r="D196" s="67"/>
      <c r="E196" s="17"/>
      <c r="F196" s="17" t="str">
        <f>IF(A196="","",IF(AND(A196=1,pmtType=1),0,IF(roundOpt,ROUND(rate*H195,2),rate*H195)))</f>
        <v/>
      </c>
      <c r="G196" s="17" t="str">
        <f t="shared" si="11"/>
        <v/>
      </c>
      <c r="H196" s="17" t="str">
        <f t="shared" si="12"/>
        <v/>
      </c>
    </row>
    <row r="197" spans="1:8">
      <c r="A197" s="16" t="str">
        <f t="shared" si="9"/>
        <v/>
      </c>
      <c r="B197" s="18" t="str">
        <f>IF(A197="","",IF(OR(periods_per_year=26,periods_per_year=52),IF(periods_per_year=26,IF(A197=1,fpdate,B196+14),IF(periods_per_year=52,IF(A197=1,fpdate,B196+7),"n/a")),IF(periods_per_year=24,DATE(YEAR(fpdate),MONTH(fpdate)+(A197-1)/2+IF(AND(DAY(fpdate)&gt;=15,MOD(A197,2)=0),1,0),IF(MOD(A197,2)=0,IF(DAY(fpdate)&gt;=15,DAY(fpdate)-14,DAY(fpdate)+14),DAY(fpdate))),IF(DAY(DATE(YEAR(fpdate),MONTH(fpdate)+(A197-1)*months_per_period,DAY(fpdate)))&lt;&gt;DAY(fpdate),DATE(YEAR(fpdate),MONTH(fpdate)+(A197-1)*months_per_period+1,0),DATE(YEAR(fpdate),MONTH(fpdate)+(A197-1)*months_per_period,DAY(fpdate))))))</f>
        <v/>
      </c>
      <c r="C197" s="17" t="str">
        <f t="shared" si="10"/>
        <v/>
      </c>
      <c r="D197" s="67"/>
      <c r="E197" s="17"/>
      <c r="F197" s="17" t="str">
        <f>IF(A197="","",IF(AND(A197=1,pmtType=1),0,IF(roundOpt,ROUND(rate*H196,2),rate*H196)))</f>
        <v/>
      </c>
      <c r="G197" s="17" t="str">
        <f t="shared" si="11"/>
        <v/>
      </c>
      <c r="H197" s="17" t="str">
        <f t="shared" si="12"/>
        <v/>
      </c>
    </row>
    <row r="198" spans="1:8">
      <c r="A198" s="16" t="str">
        <f t="shared" si="9"/>
        <v/>
      </c>
      <c r="B198" s="18" t="str">
        <f>IF(A198="","",IF(OR(periods_per_year=26,periods_per_year=52),IF(periods_per_year=26,IF(A198=1,fpdate,B197+14),IF(periods_per_year=52,IF(A198=1,fpdate,B197+7),"n/a")),IF(periods_per_year=24,DATE(YEAR(fpdate),MONTH(fpdate)+(A198-1)/2+IF(AND(DAY(fpdate)&gt;=15,MOD(A198,2)=0),1,0),IF(MOD(A198,2)=0,IF(DAY(fpdate)&gt;=15,DAY(fpdate)-14,DAY(fpdate)+14),DAY(fpdate))),IF(DAY(DATE(YEAR(fpdate),MONTH(fpdate)+(A198-1)*months_per_period,DAY(fpdate)))&lt;&gt;DAY(fpdate),DATE(YEAR(fpdate),MONTH(fpdate)+(A198-1)*months_per_period+1,0),DATE(YEAR(fpdate),MONTH(fpdate)+(A198-1)*months_per_period,DAY(fpdate))))))</f>
        <v/>
      </c>
      <c r="C198" s="17" t="str">
        <f t="shared" si="10"/>
        <v/>
      </c>
      <c r="D198" s="67"/>
      <c r="E198" s="17"/>
      <c r="F198" s="17" t="str">
        <f>IF(A198="","",IF(AND(A198=1,pmtType=1),0,IF(roundOpt,ROUND(rate*H197,2),rate*H197)))</f>
        <v/>
      </c>
      <c r="G198" s="17" t="str">
        <f t="shared" si="11"/>
        <v/>
      </c>
      <c r="H198" s="17" t="str">
        <f t="shared" si="12"/>
        <v/>
      </c>
    </row>
    <row r="199" spans="1:8">
      <c r="A199" s="16" t="str">
        <f t="shared" si="9"/>
        <v/>
      </c>
      <c r="B199" s="18" t="str">
        <f>IF(A199="","",IF(OR(periods_per_year=26,periods_per_year=52),IF(periods_per_year=26,IF(A199=1,fpdate,B198+14),IF(periods_per_year=52,IF(A199=1,fpdate,B198+7),"n/a")),IF(periods_per_year=24,DATE(YEAR(fpdate),MONTH(fpdate)+(A199-1)/2+IF(AND(DAY(fpdate)&gt;=15,MOD(A199,2)=0),1,0),IF(MOD(A199,2)=0,IF(DAY(fpdate)&gt;=15,DAY(fpdate)-14,DAY(fpdate)+14),DAY(fpdate))),IF(DAY(DATE(YEAR(fpdate),MONTH(fpdate)+(A199-1)*months_per_period,DAY(fpdate)))&lt;&gt;DAY(fpdate),DATE(YEAR(fpdate),MONTH(fpdate)+(A199-1)*months_per_period+1,0),DATE(YEAR(fpdate),MONTH(fpdate)+(A199-1)*months_per_period,DAY(fpdate))))))</f>
        <v/>
      </c>
      <c r="C199" s="17" t="str">
        <f t="shared" si="10"/>
        <v/>
      </c>
      <c r="D199" s="67"/>
      <c r="E199" s="17"/>
      <c r="F199" s="17" t="str">
        <f>IF(A199="","",IF(AND(A199=1,pmtType=1),0,IF(roundOpt,ROUND(rate*H198,2),rate*H198)))</f>
        <v/>
      </c>
      <c r="G199" s="17" t="str">
        <f t="shared" si="11"/>
        <v/>
      </c>
      <c r="H199" s="17" t="str">
        <f t="shared" si="12"/>
        <v/>
      </c>
    </row>
    <row r="200" spans="1:8">
      <c r="A200" s="16" t="str">
        <f t="shared" si="9"/>
        <v/>
      </c>
      <c r="B200" s="18" t="str">
        <f>IF(A200="","",IF(OR(periods_per_year=26,periods_per_year=52),IF(periods_per_year=26,IF(A200=1,fpdate,B199+14),IF(periods_per_year=52,IF(A200=1,fpdate,B199+7),"n/a")),IF(periods_per_year=24,DATE(YEAR(fpdate),MONTH(fpdate)+(A200-1)/2+IF(AND(DAY(fpdate)&gt;=15,MOD(A200,2)=0),1,0),IF(MOD(A200,2)=0,IF(DAY(fpdate)&gt;=15,DAY(fpdate)-14,DAY(fpdate)+14),DAY(fpdate))),IF(DAY(DATE(YEAR(fpdate),MONTH(fpdate)+(A200-1)*months_per_period,DAY(fpdate)))&lt;&gt;DAY(fpdate),DATE(YEAR(fpdate),MONTH(fpdate)+(A200-1)*months_per_period+1,0),DATE(YEAR(fpdate),MONTH(fpdate)+(A200-1)*months_per_period,DAY(fpdate))))))</f>
        <v/>
      </c>
      <c r="C200" s="17" t="str">
        <f t="shared" si="10"/>
        <v/>
      </c>
      <c r="D200" s="67"/>
      <c r="E200" s="17"/>
      <c r="F200" s="17" t="str">
        <f>IF(A200="","",IF(AND(A200=1,pmtType=1),0,IF(roundOpt,ROUND(rate*H199,2),rate*H199)))</f>
        <v/>
      </c>
      <c r="G200" s="17" t="str">
        <f t="shared" si="11"/>
        <v/>
      </c>
      <c r="H200" s="17" t="str">
        <f t="shared" si="12"/>
        <v/>
      </c>
    </row>
    <row r="201" spans="1:8">
      <c r="A201" s="16" t="str">
        <f t="shared" si="9"/>
        <v/>
      </c>
      <c r="B201" s="18" t="str">
        <f>IF(A201="","",IF(OR(periods_per_year=26,periods_per_year=52),IF(periods_per_year=26,IF(A201=1,fpdate,B200+14),IF(periods_per_year=52,IF(A201=1,fpdate,B200+7),"n/a")),IF(periods_per_year=24,DATE(YEAR(fpdate),MONTH(fpdate)+(A201-1)/2+IF(AND(DAY(fpdate)&gt;=15,MOD(A201,2)=0),1,0),IF(MOD(A201,2)=0,IF(DAY(fpdate)&gt;=15,DAY(fpdate)-14,DAY(fpdate)+14),DAY(fpdate))),IF(DAY(DATE(YEAR(fpdate),MONTH(fpdate)+(A201-1)*months_per_period,DAY(fpdate)))&lt;&gt;DAY(fpdate),DATE(YEAR(fpdate),MONTH(fpdate)+(A201-1)*months_per_period+1,0),DATE(YEAR(fpdate),MONTH(fpdate)+(A201-1)*months_per_period,DAY(fpdate))))))</f>
        <v/>
      </c>
      <c r="C201" s="17" t="str">
        <f t="shared" si="10"/>
        <v/>
      </c>
      <c r="D201" s="67"/>
      <c r="E201" s="17"/>
      <c r="F201" s="17" t="str">
        <f>IF(A201="","",IF(AND(A201=1,pmtType=1),0,IF(roundOpt,ROUND(rate*H200,2),rate*H200)))</f>
        <v/>
      </c>
      <c r="G201" s="17" t="str">
        <f t="shared" si="11"/>
        <v/>
      </c>
      <c r="H201" s="17" t="str">
        <f t="shared" si="12"/>
        <v/>
      </c>
    </row>
    <row r="202" spans="1:8">
      <c r="A202" s="16" t="str">
        <f t="shared" si="9"/>
        <v/>
      </c>
      <c r="B202" s="18" t="str">
        <f>IF(A202="","",IF(OR(periods_per_year=26,periods_per_year=52),IF(periods_per_year=26,IF(A202=1,fpdate,B201+14),IF(periods_per_year=52,IF(A202=1,fpdate,B201+7),"n/a")),IF(periods_per_year=24,DATE(YEAR(fpdate),MONTH(fpdate)+(A202-1)/2+IF(AND(DAY(fpdate)&gt;=15,MOD(A202,2)=0),1,0),IF(MOD(A202,2)=0,IF(DAY(fpdate)&gt;=15,DAY(fpdate)-14,DAY(fpdate)+14),DAY(fpdate))),IF(DAY(DATE(YEAR(fpdate),MONTH(fpdate)+(A202-1)*months_per_period,DAY(fpdate)))&lt;&gt;DAY(fpdate),DATE(YEAR(fpdate),MONTH(fpdate)+(A202-1)*months_per_period+1,0),DATE(YEAR(fpdate),MONTH(fpdate)+(A202-1)*months_per_period,DAY(fpdate))))))</f>
        <v/>
      </c>
      <c r="C202" s="17" t="str">
        <f t="shared" si="10"/>
        <v/>
      </c>
      <c r="D202" s="67"/>
      <c r="E202" s="17"/>
      <c r="F202" s="17" t="str">
        <f>IF(A202="","",IF(AND(A202=1,pmtType=1),0,IF(roundOpt,ROUND(rate*H201,2),rate*H201)))</f>
        <v/>
      </c>
      <c r="G202" s="17" t="str">
        <f t="shared" si="11"/>
        <v/>
      </c>
      <c r="H202" s="17" t="str">
        <f t="shared" si="12"/>
        <v/>
      </c>
    </row>
    <row r="203" spans="1:8">
      <c r="A203" s="16" t="str">
        <f t="shared" si="9"/>
        <v/>
      </c>
      <c r="B203" s="18" t="str">
        <f>IF(A203="","",IF(OR(periods_per_year=26,periods_per_year=52),IF(periods_per_year=26,IF(A203=1,fpdate,B202+14),IF(periods_per_year=52,IF(A203=1,fpdate,B202+7),"n/a")),IF(periods_per_year=24,DATE(YEAR(fpdate),MONTH(fpdate)+(A203-1)/2+IF(AND(DAY(fpdate)&gt;=15,MOD(A203,2)=0),1,0),IF(MOD(A203,2)=0,IF(DAY(fpdate)&gt;=15,DAY(fpdate)-14,DAY(fpdate)+14),DAY(fpdate))),IF(DAY(DATE(YEAR(fpdate),MONTH(fpdate)+(A203-1)*months_per_period,DAY(fpdate)))&lt;&gt;DAY(fpdate),DATE(YEAR(fpdate),MONTH(fpdate)+(A203-1)*months_per_period+1,0),DATE(YEAR(fpdate),MONTH(fpdate)+(A203-1)*months_per_period,DAY(fpdate))))))</f>
        <v/>
      </c>
      <c r="C203" s="17" t="str">
        <f t="shared" si="10"/>
        <v/>
      </c>
      <c r="D203" s="67"/>
      <c r="E203" s="17"/>
      <c r="F203" s="17" t="str">
        <f>IF(A203="","",IF(AND(A203=1,pmtType=1),0,IF(roundOpt,ROUND(rate*H202,2),rate*H202)))</f>
        <v/>
      </c>
      <c r="G203" s="17" t="str">
        <f t="shared" si="11"/>
        <v/>
      </c>
      <c r="H203" s="17" t="str">
        <f t="shared" si="12"/>
        <v/>
      </c>
    </row>
    <row r="204" spans="1:8">
      <c r="A204" s="16" t="str">
        <f t="shared" si="9"/>
        <v/>
      </c>
      <c r="B204" s="18" t="str">
        <f>IF(A204="","",IF(OR(periods_per_year=26,periods_per_year=52),IF(periods_per_year=26,IF(A204=1,fpdate,B203+14),IF(periods_per_year=52,IF(A204=1,fpdate,B203+7),"n/a")),IF(periods_per_year=24,DATE(YEAR(fpdate),MONTH(fpdate)+(A204-1)/2+IF(AND(DAY(fpdate)&gt;=15,MOD(A204,2)=0),1,0),IF(MOD(A204,2)=0,IF(DAY(fpdate)&gt;=15,DAY(fpdate)-14,DAY(fpdate)+14),DAY(fpdate))),IF(DAY(DATE(YEAR(fpdate),MONTH(fpdate)+(A204-1)*months_per_period,DAY(fpdate)))&lt;&gt;DAY(fpdate),DATE(YEAR(fpdate),MONTH(fpdate)+(A204-1)*months_per_period+1,0),DATE(YEAR(fpdate),MONTH(fpdate)+(A204-1)*months_per_period,DAY(fpdate))))))</f>
        <v/>
      </c>
      <c r="C204" s="17" t="str">
        <f t="shared" si="10"/>
        <v/>
      </c>
      <c r="D204" s="67"/>
      <c r="E204" s="17"/>
      <c r="F204" s="17" t="str">
        <f>IF(A204="","",IF(AND(A204=1,pmtType=1),0,IF(roundOpt,ROUND(rate*H203,2),rate*H203)))</f>
        <v/>
      </c>
      <c r="G204" s="17" t="str">
        <f t="shared" si="11"/>
        <v/>
      </c>
      <c r="H204" s="17" t="str">
        <f t="shared" si="12"/>
        <v/>
      </c>
    </row>
    <row r="205" spans="1:8">
      <c r="A205" s="16" t="str">
        <f t="shared" si="9"/>
        <v/>
      </c>
      <c r="B205" s="18" t="str">
        <f>IF(A205="","",IF(OR(periods_per_year=26,periods_per_year=52),IF(periods_per_year=26,IF(A205=1,fpdate,B204+14),IF(periods_per_year=52,IF(A205=1,fpdate,B204+7),"n/a")),IF(periods_per_year=24,DATE(YEAR(fpdate),MONTH(fpdate)+(A205-1)/2+IF(AND(DAY(fpdate)&gt;=15,MOD(A205,2)=0),1,0),IF(MOD(A205,2)=0,IF(DAY(fpdate)&gt;=15,DAY(fpdate)-14,DAY(fpdate)+14),DAY(fpdate))),IF(DAY(DATE(YEAR(fpdate),MONTH(fpdate)+(A205-1)*months_per_period,DAY(fpdate)))&lt;&gt;DAY(fpdate),DATE(YEAR(fpdate),MONTH(fpdate)+(A205-1)*months_per_period+1,0),DATE(YEAR(fpdate),MONTH(fpdate)+(A205-1)*months_per_period,DAY(fpdate))))))</f>
        <v/>
      </c>
      <c r="C205" s="17" t="str">
        <f t="shared" si="10"/>
        <v/>
      </c>
      <c r="D205" s="67"/>
      <c r="E205" s="17"/>
      <c r="F205" s="17" t="str">
        <f>IF(A205="","",IF(AND(A205=1,pmtType=1),0,IF(roundOpt,ROUND(rate*H204,2),rate*H204)))</f>
        <v/>
      </c>
      <c r="G205" s="17" t="str">
        <f t="shared" si="11"/>
        <v/>
      </c>
      <c r="H205" s="17" t="str">
        <f t="shared" si="12"/>
        <v/>
      </c>
    </row>
    <row r="206" spans="1:8">
      <c r="A206" s="16" t="str">
        <f t="shared" si="9"/>
        <v/>
      </c>
      <c r="B206" s="18" t="str">
        <f>IF(A206="","",IF(OR(periods_per_year=26,periods_per_year=52),IF(periods_per_year=26,IF(A206=1,fpdate,B205+14),IF(periods_per_year=52,IF(A206=1,fpdate,B205+7),"n/a")),IF(periods_per_year=24,DATE(YEAR(fpdate),MONTH(fpdate)+(A206-1)/2+IF(AND(DAY(fpdate)&gt;=15,MOD(A206,2)=0),1,0),IF(MOD(A206,2)=0,IF(DAY(fpdate)&gt;=15,DAY(fpdate)-14,DAY(fpdate)+14),DAY(fpdate))),IF(DAY(DATE(YEAR(fpdate),MONTH(fpdate)+(A206-1)*months_per_period,DAY(fpdate)))&lt;&gt;DAY(fpdate),DATE(YEAR(fpdate),MONTH(fpdate)+(A206-1)*months_per_period+1,0),DATE(YEAR(fpdate),MONTH(fpdate)+(A206-1)*months_per_period,DAY(fpdate))))))</f>
        <v/>
      </c>
      <c r="C206" s="17" t="str">
        <f t="shared" si="10"/>
        <v/>
      </c>
      <c r="D206" s="67"/>
      <c r="E206" s="17"/>
      <c r="F206" s="17" t="str">
        <f>IF(A206="","",IF(AND(A206=1,pmtType=1),0,IF(roundOpt,ROUND(rate*H205,2),rate*H205)))</f>
        <v/>
      </c>
      <c r="G206" s="17" t="str">
        <f t="shared" si="11"/>
        <v/>
      </c>
      <c r="H206" s="17" t="str">
        <f t="shared" si="12"/>
        <v/>
      </c>
    </row>
    <row r="207" spans="1:8">
      <c r="A207" s="16" t="str">
        <f t="shared" si="9"/>
        <v/>
      </c>
      <c r="B207" s="18" t="str">
        <f>IF(A207="","",IF(OR(periods_per_year=26,periods_per_year=52),IF(periods_per_year=26,IF(A207=1,fpdate,B206+14),IF(periods_per_year=52,IF(A207=1,fpdate,B206+7),"n/a")),IF(periods_per_year=24,DATE(YEAR(fpdate),MONTH(fpdate)+(A207-1)/2+IF(AND(DAY(fpdate)&gt;=15,MOD(A207,2)=0),1,0),IF(MOD(A207,2)=0,IF(DAY(fpdate)&gt;=15,DAY(fpdate)-14,DAY(fpdate)+14),DAY(fpdate))),IF(DAY(DATE(YEAR(fpdate),MONTH(fpdate)+(A207-1)*months_per_period,DAY(fpdate)))&lt;&gt;DAY(fpdate),DATE(YEAR(fpdate),MONTH(fpdate)+(A207-1)*months_per_period+1,0),DATE(YEAR(fpdate),MONTH(fpdate)+(A207-1)*months_per_period,DAY(fpdate))))))</f>
        <v/>
      </c>
      <c r="C207" s="17" t="str">
        <f t="shared" si="10"/>
        <v/>
      </c>
      <c r="D207" s="67"/>
      <c r="E207" s="17"/>
      <c r="F207" s="17" t="str">
        <f>IF(A207="","",IF(AND(A207=1,pmtType=1),0,IF(roundOpt,ROUND(rate*H206,2),rate*H206)))</f>
        <v/>
      </c>
      <c r="G207" s="17" t="str">
        <f t="shared" si="11"/>
        <v/>
      </c>
      <c r="H207" s="17" t="str">
        <f t="shared" si="12"/>
        <v/>
      </c>
    </row>
    <row r="208" spans="1:8">
      <c r="A208" s="16" t="str">
        <f t="shared" si="9"/>
        <v/>
      </c>
      <c r="B208" s="18" t="str">
        <f>IF(A208="","",IF(OR(periods_per_year=26,periods_per_year=52),IF(periods_per_year=26,IF(A208=1,fpdate,B207+14),IF(periods_per_year=52,IF(A208=1,fpdate,B207+7),"n/a")),IF(periods_per_year=24,DATE(YEAR(fpdate),MONTH(fpdate)+(A208-1)/2+IF(AND(DAY(fpdate)&gt;=15,MOD(A208,2)=0),1,0),IF(MOD(A208,2)=0,IF(DAY(fpdate)&gt;=15,DAY(fpdate)-14,DAY(fpdate)+14),DAY(fpdate))),IF(DAY(DATE(YEAR(fpdate),MONTH(fpdate)+(A208-1)*months_per_period,DAY(fpdate)))&lt;&gt;DAY(fpdate),DATE(YEAR(fpdate),MONTH(fpdate)+(A208-1)*months_per_period+1,0),DATE(YEAR(fpdate),MONTH(fpdate)+(A208-1)*months_per_period,DAY(fpdate))))))</f>
        <v/>
      </c>
      <c r="C208" s="17" t="str">
        <f t="shared" si="10"/>
        <v/>
      </c>
      <c r="D208" s="67"/>
      <c r="E208" s="17"/>
      <c r="F208" s="17" t="str">
        <f>IF(A208="","",IF(AND(A208=1,pmtType=1),0,IF(roundOpt,ROUND(rate*H207,2),rate*H207)))</f>
        <v/>
      </c>
      <c r="G208" s="17" t="str">
        <f t="shared" si="11"/>
        <v/>
      </c>
      <c r="H208" s="17" t="str">
        <f t="shared" si="12"/>
        <v/>
      </c>
    </row>
    <row r="209" spans="1:8">
      <c r="A209" s="16" t="str">
        <f t="shared" si="9"/>
        <v/>
      </c>
      <c r="B209" s="18" t="str">
        <f>IF(A209="","",IF(OR(periods_per_year=26,periods_per_year=52),IF(periods_per_year=26,IF(A209=1,fpdate,B208+14),IF(periods_per_year=52,IF(A209=1,fpdate,B208+7),"n/a")),IF(periods_per_year=24,DATE(YEAR(fpdate),MONTH(fpdate)+(A209-1)/2+IF(AND(DAY(fpdate)&gt;=15,MOD(A209,2)=0),1,0),IF(MOD(A209,2)=0,IF(DAY(fpdate)&gt;=15,DAY(fpdate)-14,DAY(fpdate)+14),DAY(fpdate))),IF(DAY(DATE(YEAR(fpdate),MONTH(fpdate)+(A209-1)*months_per_period,DAY(fpdate)))&lt;&gt;DAY(fpdate),DATE(YEAR(fpdate),MONTH(fpdate)+(A209-1)*months_per_period+1,0),DATE(YEAR(fpdate),MONTH(fpdate)+(A209-1)*months_per_period,DAY(fpdate))))))</f>
        <v/>
      </c>
      <c r="C209" s="17" t="str">
        <f t="shared" si="10"/>
        <v/>
      </c>
      <c r="D209" s="67"/>
      <c r="E209" s="17"/>
      <c r="F209" s="17" t="str">
        <f>IF(A209="","",IF(AND(A209=1,pmtType=1),0,IF(roundOpt,ROUND(rate*H208,2),rate*H208)))</f>
        <v/>
      </c>
      <c r="G209" s="17" t="str">
        <f t="shared" si="11"/>
        <v/>
      </c>
      <c r="H209" s="17" t="str">
        <f t="shared" si="12"/>
        <v/>
      </c>
    </row>
    <row r="210" spans="1:8">
      <c r="A210" s="16" t="str">
        <f t="shared" ref="A210:A273" si="13">IF(H209="","",IF(roundOpt,IF(OR(A209&gt;=nper,ROUND(H209,2)&lt;=0),"",A209+1),IF(OR(A209&gt;=nper,H209&lt;=0),"",A209+1)))</f>
        <v/>
      </c>
      <c r="B210" s="18" t="str">
        <f>IF(A210="","",IF(OR(periods_per_year=26,periods_per_year=52),IF(periods_per_year=26,IF(A210=1,fpdate,B209+14),IF(periods_per_year=52,IF(A210=1,fpdate,B209+7),"n/a")),IF(periods_per_year=24,DATE(YEAR(fpdate),MONTH(fpdate)+(A210-1)/2+IF(AND(DAY(fpdate)&gt;=15,MOD(A210,2)=0),1,0),IF(MOD(A210,2)=0,IF(DAY(fpdate)&gt;=15,DAY(fpdate)-14,DAY(fpdate)+14),DAY(fpdate))),IF(DAY(DATE(YEAR(fpdate),MONTH(fpdate)+(A210-1)*months_per_period,DAY(fpdate)))&lt;&gt;DAY(fpdate),DATE(YEAR(fpdate),MONTH(fpdate)+(A210-1)*months_per_period+1,0),DATE(YEAR(fpdate),MONTH(fpdate)+(A210-1)*months_per_period,DAY(fpdate))))))</f>
        <v/>
      </c>
      <c r="C210" s="17" t="str">
        <f t="shared" ref="C210:C273" si="14">IF(A210="","",IF(roundOpt,IF(OR(A210=nper,payment&gt;ROUND((1+rate)*H209,2)),ROUND((1+rate)*H209,2),payment),IF(OR(A210=nper,payment&gt;(1+rate)*H209),(1+rate)*H209,payment)))</f>
        <v/>
      </c>
      <c r="D210" s="67"/>
      <c r="E210" s="17"/>
      <c r="F210" s="17" t="str">
        <f>IF(A210="","",IF(AND(A210=1,pmtType=1),0,IF(roundOpt,ROUND(rate*H209,2),rate*H209)))</f>
        <v/>
      </c>
      <c r="G210" s="17" t="str">
        <f t="shared" ref="G210:G273" si="15">IF(A210="","",C210-F210+D210)</f>
        <v/>
      </c>
      <c r="H210" s="17" t="str">
        <f t="shared" ref="H210:H273" si="16">IF(A210="","",H209-G210)</f>
        <v/>
      </c>
    </row>
    <row r="211" spans="1:8">
      <c r="A211" s="16" t="str">
        <f t="shared" si="13"/>
        <v/>
      </c>
      <c r="B211" s="18" t="str">
        <f>IF(A211="","",IF(OR(periods_per_year=26,periods_per_year=52),IF(periods_per_year=26,IF(A211=1,fpdate,B210+14),IF(periods_per_year=52,IF(A211=1,fpdate,B210+7),"n/a")),IF(periods_per_year=24,DATE(YEAR(fpdate),MONTH(fpdate)+(A211-1)/2+IF(AND(DAY(fpdate)&gt;=15,MOD(A211,2)=0),1,0),IF(MOD(A211,2)=0,IF(DAY(fpdate)&gt;=15,DAY(fpdate)-14,DAY(fpdate)+14),DAY(fpdate))),IF(DAY(DATE(YEAR(fpdate),MONTH(fpdate)+(A211-1)*months_per_period,DAY(fpdate)))&lt;&gt;DAY(fpdate),DATE(YEAR(fpdate),MONTH(fpdate)+(A211-1)*months_per_period+1,0),DATE(YEAR(fpdate),MONTH(fpdate)+(A211-1)*months_per_period,DAY(fpdate))))))</f>
        <v/>
      </c>
      <c r="C211" s="17" t="str">
        <f t="shared" si="14"/>
        <v/>
      </c>
      <c r="D211" s="67"/>
      <c r="E211" s="17"/>
      <c r="F211" s="17" t="str">
        <f>IF(A211="","",IF(AND(A211=1,pmtType=1),0,IF(roundOpt,ROUND(rate*H210,2),rate*H210)))</f>
        <v/>
      </c>
      <c r="G211" s="17" t="str">
        <f t="shared" si="15"/>
        <v/>
      </c>
      <c r="H211" s="17" t="str">
        <f t="shared" si="16"/>
        <v/>
      </c>
    </row>
    <row r="212" spans="1:8">
      <c r="A212" s="16" t="str">
        <f t="shared" si="13"/>
        <v/>
      </c>
      <c r="B212" s="18" t="str">
        <f>IF(A212="","",IF(OR(periods_per_year=26,periods_per_year=52),IF(periods_per_year=26,IF(A212=1,fpdate,B211+14),IF(periods_per_year=52,IF(A212=1,fpdate,B211+7),"n/a")),IF(periods_per_year=24,DATE(YEAR(fpdate),MONTH(fpdate)+(A212-1)/2+IF(AND(DAY(fpdate)&gt;=15,MOD(A212,2)=0),1,0),IF(MOD(A212,2)=0,IF(DAY(fpdate)&gt;=15,DAY(fpdate)-14,DAY(fpdate)+14),DAY(fpdate))),IF(DAY(DATE(YEAR(fpdate),MONTH(fpdate)+(A212-1)*months_per_period,DAY(fpdate)))&lt;&gt;DAY(fpdate),DATE(YEAR(fpdate),MONTH(fpdate)+(A212-1)*months_per_period+1,0),DATE(YEAR(fpdate),MONTH(fpdate)+(A212-1)*months_per_period,DAY(fpdate))))))</f>
        <v/>
      </c>
      <c r="C212" s="17" t="str">
        <f t="shared" si="14"/>
        <v/>
      </c>
      <c r="D212" s="67"/>
      <c r="E212" s="17"/>
      <c r="F212" s="17" t="str">
        <f>IF(A212="","",IF(AND(A212=1,pmtType=1),0,IF(roundOpt,ROUND(rate*H211,2),rate*H211)))</f>
        <v/>
      </c>
      <c r="G212" s="17" t="str">
        <f t="shared" si="15"/>
        <v/>
      </c>
      <c r="H212" s="17" t="str">
        <f t="shared" si="16"/>
        <v/>
      </c>
    </row>
    <row r="213" spans="1:8">
      <c r="A213" s="16" t="str">
        <f t="shared" si="13"/>
        <v/>
      </c>
      <c r="B213" s="18" t="str">
        <f>IF(A213="","",IF(OR(periods_per_year=26,periods_per_year=52),IF(periods_per_year=26,IF(A213=1,fpdate,B212+14),IF(periods_per_year=52,IF(A213=1,fpdate,B212+7),"n/a")),IF(periods_per_year=24,DATE(YEAR(fpdate),MONTH(fpdate)+(A213-1)/2+IF(AND(DAY(fpdate)&gt;=15,MOD(A213,2)=0),1,0),IF(MOD(A213,2)=0,IF(DAY(fpdate)&gt;=15,DAY(fpdate)-14,DAY(fpdate)+14),DAY(fpdate))),IF(DAY(DATE(YEAR(fpdate),MONTH(fpdate)+(A213-1)*months_per_period,DAY(fpdate)))&lt;&gt;DAY(fpdate),DATE(YEAR(fpdate),MONTH(fpdate)+(A213-1)*months_per_period+1,0),DATE(YEAR(fpdate),MONTH(fpdate)+(A213-1)*months_per_period,DAY(fpdate))))))</f>
        <v/>
      </c>
      <c r="C213" s="17" t="str">
        <f t="shared" si="14"/>
        <v/>
      </c>
      <c r="D213" s="67"/>
      <c r="E213" s="17"/>
      <c r="F213" s="17" t="str">
        <f>IF(A213="","",IF(AND(A213=1,pmtType=1),0,IF(roundOpt,ROUND(rate*H212,2),rate*H212)))</f>
        <v/>
      </c>
      <c r="G213" s="17" t="str">
        <f t="shared" si="15"/>
        <v/>
      </c>
      <c r="H213" s="17" t="str">
        <f t="shared" si="16"/>
        <v/>
      </c>
    </row>
    <row r="214" spans="1:8">
      <c r="A214" s="16" t="str">
        <f t="shared" si="13"/>
        <v/>
      </c>
      <c r="B214" s="18" t="str">
        <f>IF(A214="","",IF(OR(periods_per_year=26,periods_per_year=52),IF(periods_per_year=26,IF(A214=1,fpdate,B213+14),IF(periods_per_year=52,IF(A214=1,fpdate,B213+7),"n/a")),IF(periods_per_year=24,DATE(YEAR(fpdate),MONTH(fpdate)+(A214-1)/2+IF(AND(DAY(fpdate)&gt;=15,MOD(A214,2)=0),1,0),IF(MOD(A214,2)=0,IF(DAY(fpdate)&gt;=15,DAY(fpdate)-14,DAY(fpdate)+14),DAY(fpdate))),IF(DAY(DATE(YEAR(fpdate),MONTH(fpdate)+(A214-1)*months_per_period,DAY(fpdate)))&lt;&gt;DAY(fpdate),DATE(YEAR(fpdate),MONTH(fpdate)+(A214-1)*months_per_period+1,0),DATE(YEAR(fpdate),MONTH(fpdate)+(A214-1)*months_per_period,DAY(fpdate))))))</f>
        <v/>
      </c>
      <c r="C214" s="17" t="str">
        <f t="shared" si="14"/>
        <v/>
      </c>
      <c r="D214" s="67"/>
      <c r="E214" s="17"/>
      <c r="F214" s="17" t="str">
        <f>IF(A214="","",IF(AND(A214=1,pmtType=1),0,IF(roundOpt,ROUND(rate*H213,2),rate*H213)))</f>
        <v/>
      </c>
      <c r="G214" s="17" t="str">
        <f t="shared" si="15"/>
        <v/>
      </c>
      <c r="H214" s="17" t="str">
        <f t="shared" si="16"/>
        <v/>
      </c>
    </row>
    <row r="215" spans="1:8">
      <c r="A215" s="16" t="str">
        <f t="shared" si="13"/>
        <v/>
      </c>
      <c r="B215" s="18" t="str">
        <f>IF(A215="","",IF(OR(periods_per_year=26,periods_per_year=52),IF(periods_per_year=26,IF(A215=1,fpdate,B214+14),IF(periods_per_year=52,IF(A215=1,fpdate,B214+7),"n/a")),IF(periods_per_year=24,DATE(YEAR(fpdate),MONTH(fpdate)+(A215-1)/2+IF(AND(DAY(fpdate)&gt;=15,MOD(A215,2)=0),1,0),IF(MOD(A215,2)=0,IF(DAY(fpdate)&gt;=15,DAY(fpdate)-14,DAY(fpdate)+14),DAY(fpdate))),IF(DAY(DATE(YEAR(fpdate),MONTH(fpdate)+(A215-1)*months_per_period,DAY(fpdate)))&lt;&gt;DAY(fpdate),DATE(YEAR(fpdate),MONTH(fpdate)+(A215-1)*months_per_period+1,0),DATE(YEAR(fpdate),MONTH(fpdate)+(A215-1)*months_per_period,DAY(fpdate))))))</f>
        <v/>
      </c>
      <c r="C215" s="17" t="str">
        <f t="shared" si="14"/>
        <v/>
      </c>
      <c r="D215" s="67"/>
      <c r="E215" s="17"/>
      <c r="F215" s="17" t="str">
        <f>IF(A215="","",IF(AND(A215=1,pmtType=1),0,IF(roundOpt,ROUND(rate*H214,2),rate*H214)))</f>
        <v/>
      </c>
      <c r="G215" s="17" t="str">
        <f t="shared" si="15"/>
        <v/>
      </c>
      <c r="H215" s="17" t="str">
        <f t="shared" si="16"/>
        <v/>
      </c>
    </row>
    <row r="216" spans="1:8">
      <c r="A216" s="16" t="str">
        <f t="shared" si="13"/>
        <v/>
      </c>
      <c r="B216" s="18" t="str">
        <f>IF(A216="","",IF(OR(periods_per_year=26,periods_per_year=52),IF(periods_per_year=26,IF(A216=1,fpdate,B215+14),IF(periods_per_year=52,IF(A216=1,fpdate,B215+7),"n/a")),IF(periods_per_year=24,DATE(YEAR(fpdate),MONTH(fpdate)+(A216-1)/2+IF(AND(DAY(fpdate)&gt;=15,MOD(A216,2)=0),1,0),IF(MOD(A216,2)=0,IF(DAY(fpdate)&gt;=15,DAY(fpdate)-14,DAY(fpdate)+14),DAY(fpdate))),IF(DAY(DATE(YEAR(fpdate),MONTH(fpdate)+(A216-1)*months_per_period,DAY(fpdate)))&lt;&gt;DAY(fpdate),DATE(YEAR(fpdate),MONTH(fpdate)+(A216-1)*months_per_period+1,0),DATE(YEAR(fpdate),MONTH(fpdate)+(A216-1)*months_per_period,DAY(fpdate))))))</f>
        <v/>
      </c>
      <c r="C216" s="17" t="str">
        <f t="shared" si="14"/>
        <v/>
      </c>
      <c r="D216" s="67"/>
      <c r="E216" s="17"/>
      <c r="F216" s="17" t="str">
        <f>IF(A216="","",IF(AND(A216=1,pmtType=1),0,IF(roundOpt,ROUND(rate*H215,2),rate*H215)))</f>
        <v/>
      </c>
      <c r="G216" s="17" t="str">
        <f t="shared" si="15"/>
        <v/>
      </c>
      <c r="H216" s="17" t="str">
        <f t="shared" si="16"/>
        <v/>
      </c>
    </row>
    <row r="217" spans="1:8">
      <c r="A217" s="16" t="str">
        <f t="shared" si="13"/>
        <v/>
      </c>
      <c r="B217" s="18" t="str">
        <f>IF(A217="","",IF(OR(periods_per_year=26,periods_per_year=52),IF(periods_per_year=26,IF(A217=1,fpdate,B216+14),IF(periods_per_year=52,IF(A217=1,fpdate,B216+7),"n/a")),IF(periods_per_year=24,DATE(YEAR(fpdate),MONTH(fpdate)+(A217-1)/2+IF(AND(DAY(fpdate)&gt;=15,MOD(A217,2)=0),1,0),IF(MOD(A217,2)=0,IF(DAY(fpdate)&gt;=15,DAY(fpdate)-14,DAY(fpdate)+14),DAY(fpdate))),IF(DAY(DATE(YEAR(fpdate),MONTH(fpdate)+(A217-1)*months_per_period,DAY(fpdate)))&lt;&gt;DAY(fpdate),DATE(YEAR(fpdate),MONTH(fpdate)+(A217-1)*months_per_period+1,0),DATE(YEAR(fpdate),MONTH(fpdate)+(A217-1)*months_per_period,DAY(fpdate))))))</f>
        <v/>
      </c>
      <c r="C217" s="17" t="str">
        <f t="shared" si="14"/>
        <v/>
      </c>
      <c r="D217" s="67"/>
      <c r="E217" s="17"/>
      <c r="F217" s="17" t="str">
        <f>IF(A217="","",IF(AND(A217=1,pmtType=1),0,IF(roundOpt,ROUND(rate*H216,2),rate*H216)))</f>
        <v/>
      </c>
      <c r="G217" s="17" t="str">
        <f t="shared" si="15"/>
        <v/>
      </c>
      <c r="H217" s="17" t="str">
        <f t="shared" si="16"/>
        <v/>
      </c>
    </row>
    <row r="218" spans="1:8">
      <c r="A218" s="16" t="str">
        <f t="shared" si="13"/>
        <v/>
      </c>
      <c r="B218" s="18" t="str">
        <f>IF(A218="","",IF(OR(periods_per_year=26,periods_per_year=52),IF(periods_per_year=26,IF(A218=1,fpdate,B217+14),IF(periods_per_year=52,IF(A218=1,fpdate,B217+7),"n/a")),IF(periods_per_year=24,DATE(YEAR(fpdate),MONTH(fpdate)+(A218-1)/2+IF(AND(DAY(fpdate)&gt;=15,MOD(A218,2)=0),1,0),IF(MOD(A218,2)=0,IF(DAY(fpdate)&gt;=15,DAY(fpdate)-14,DAY(fpdate)+14),DAY(fpdate))),IF(DAY(DATE(YEAR(fpdate),MONTH(fpdate)+(A218-1)*months_per_period,DAY(fpdate)))&lt;&gt;DAY(fpdate),DATE(YEAR(fpdate),MONTH(fpdate)+(A218-1)*months_per_period+1,0),DATE(YEAR(fpdate),MONTH(fpdate)+(A218-1)*months_per_period,DAY(fpdate))))))</f>
        <v/>
      </c>
      <c r="C218" s="17" t="str">
        <f t="shared" si="14"/>
        <v/>
      </c>
      <c r="D218" s="67"/>
      <c r="E218" s="17"/>
      <c r="F218" s="17" t="str">
        <f>IF(A218="","",IF(AND(A218=1,pmtType=1),0,IF(roundOpt,ROUND(rate*H217,2),rate*H217)))</f>
        <v/>
      </c>
      <c r="G218" s="17" t="str">
        <f t="shared" si="15"/>
        <v/>
      </c>
      <c r="H218" s="17" t="str">
        <f t="shared" si="16"/>
        <v/>
      </c>
    </row>
    <row r="219" spans="1:8">
      <c r="A219" s="16" t="str">
        <f t="shared" si="13"/>
        <v/>
      </c>
      <c r="B219" s="18" t="str">
        <f>IF(A219="","",IF(OR(periods_per_year=26,periods_per_year=52),IF(periods_per_year=26,IF(A219=1,fpdate,B218+14),IF(periods_per_year=52,IF(A219=1,fpdate,B218+7),"n/a")),IF(periods_per_year=24,DATE(YEAR(fpdate),MONTH(fpdate)+(A219-1)/2+IF(AND(DAY(fpdate)&gt;=15,MOD(A219,2)=0),1,0),IF(MOD(A219,2)=0,IF(DAY(fpdate)&gt;=15,DAY(fpdate)-14,DAY(fpdate)+14),DAY(fpdate))),IF(DAY(DATE(YEAR(fpdate),MONTH(fpdate)+(A219-1)*months_per_period,DAY(fpdate)))&lt;&gt;DAY(fpdate),DATE(YEAR(fpdate),MONTH(fpdate)+(A219-1)*months_per_period+1,0),DATE(YEAR(fpdate),MONTH(fpdate)+(A219-1)*months_per_period,DAY(fpdate))))))</f>
        <v/>
      </c>
      <c r="C219" s="17" t="str">
        <f t="shared" si="14"/>
        <v/>
      </c>
      <c r="D219" s="67"/>
      <c r="E219" s="17"/>
      <c r="F219" s="17" t="str">
        <f>IF(A219="","",IF(AND(A219=1,pmtType=1),0,IF(roundOpt,ROUND(rate*H218,2),rate*H218)))</f>
        <v/>
      </c>
      <c r="G219" s="17" t="str">
        <f t="shared" si="15"/>
        <v/>
      </c>
      <c r="H219" s="17" t="str">
        <f t="shared" si="16"/>
        <v/>
      </c>
    </row>
    <row r="220" spans="1:8">
      <c r="A220" s="16" t="str">
        <f t="shared" si="13"/>
        <v/>
      </c>
      <c r="B220" s="18" t="str">
        <f>IF(A220="","",IF(OR(periods_per_year=26,periods_per_year=52),IF(periods_per_year=26,IF(A220=1,fpdate,B219+14),IF(periods_per_year=52,IF(A220=1,fpdate,B219+7),"n/a")),IF(periods_per_year=24,DATE(YEAR(fpdate),MONTH(fpdate)+(A220-1)/2+IF(AND(DAY(fpdate)&gt;=15,MOD(A220,2)=0),1,0),IF(MOD(A220,2)=0,IF(DAY(fpdate)&gt;=15,DAY(fpdate)-14,DAY(fpdate)+14),DAY(fpdate))),IF(DAY(DATE(YEAR(fpdate),MONTH(fpdate)+(A220-1)*months_per_period,DAY(fpdate)))&lt;&gt;DAY(fpdate),DATE(YEAR(fpdate),MONTH(fpdate)+(A220-1)*months_per_period+1,0),DATE(YEAR(fpdate),MONTH(fpdate)+(A220-1)*months_per_period,DAY(fpdate))))))</f>
        <v/>
      </c>
      <c r="C220" s="17" t="str">
        <f t="shared" si="14"/>
        <v/>
      </c>
      <c r="D220" s="67"/>
      <c r="E220" s="17"/>
      <c r="F220" s="17" t="str">
        <f>IF(A220="","",IF(AND(A220=1,pmtType=1),0,IF(roundOpt,ROUND(rate*H219,2),rate*H219)))</f>
        <v/>
      </c>
      <c r="G220" s="17" t="str">
        <f t="shared" si="15"/>
        <v/>
      </c>
      <c r="H220" s="17" t="str">
        <f t="shared" si="16"/>
        <v/>
      </c>
    </row>
    <row r="221" spans="1:8">
      <c r="A221" s="16" t="str">
        <f t="shared" si="13"/>
        <v/>
      </c>
      <c r="B221" s="18" t="str">
        <f>IF(A221="","",IF(OR(periods_per_year=26,periods_per_year=52),IF(periods_per_year=26,IF(A221=1,fpdate,B220+14),IF(periods_per_year=52,IF(A221=1,fpdate,B220+7),"n/a")),IF(periods_per_year=24,DATE(YEAR(fpdate),MONTH(fpdate)+(A221-1)/2+IF(AND(DAY(fpdate)&gt;=15,MOD(A221,2)=0),1,0),IF(MOD(A221,2)=0,IF(DAY(fpdate)&gt;=15,DAY(fpdate)-14,DAY(fpdate)+14),DAY(fpdate))),IF(DAY(DATE(YEAR(fpdate),MONTH(fpdate)+(A221-1)*months_per_period,DAY(fpdate)))&lt;&gt;DAY(fpdate),DATE(YEAR(fpdate),MONTH(fpdate)+(A221-1)*months_per_period+1,0),DATE(YEAR(fpdate),MONTH(fpdate)+(A221-1)*months_per_period,DAY(fpdate))))))</f>
        <v/>
      </c>
      <c r="C221" s="17" t="str">
        <f t="shared" si="14"/>
        <v/>
      </c>
      <c r="D221" s="67"/>
      <c r="E221" s="17"/>
      <c r="F221" s="17" t="str">
        <f>IF(A221="","",IF(AND(A221=1,pmtType=1),0,IF(roundOpt,ROUND(rate*H220,2),rate*H220)))</f>
        <v/>
      </c>
      <c r="G221" s="17" t="str">
        <f t="shared" si="15"/>
        <v/>
      </c>
      <c r="H221" s="17" t="str">
        <f t="shared" si="16"/>
        <v/>
      </c>
    </row>
    <row r="222" spans="1:8">
      <c r="A222" s="16" t="str">
        <f t="shared" si="13"/>
        <v/>
      </c>
      <c r="B222" s="18" t="str">
        <f>IF(A222="","",IF(OR(periods_per_year=26,periods_per_year=52),IF(periods_per_year=26,IF(A222=1,fpdate,B221+14),IF(periods_per_year=52,IF(A222=1,fpdate,B221+7),"n/a")),IF(periods_per_year=24,DATE(YEAR(fpdate),MONTH(fpdate)+(A222-1)/2+IF(AND(DAY(fpdate)&gt;=15,MOD(A222,2)=0),1,0),IF(MOD(A222,2)=0,IF(DAY(fpdate)&gt;=15,DAY(fpdate)-14,DAY(fpdate)+14),DAY(fpdate))),IF(DAY(DATE(YEAR(fpdate),MONTH(fpdate)+(A222-1)*months_per_period,DAY(fpdate)))&lt;&gt;DAY(fpdate),DATE(YEAR(fpdate),MONTH(fpdate)+(A222-1)*months_per_period+1,0),DATE(YEAR(fpdate),MONTH(fpdate)+(A222-1)*months_per_period,DAY(fpdate))))))</f>
        <v/>
      </c>
      <c r="C222" s="17" t="str">
        <f t="shared" si="14"/>
        <v/>
      </c>
      <c r="D222" s="67"/>
      <c r="E222" s="17"/>
      <c r="F222" s="17" t="str">
        <f>IF(A222="","",IF(AND(A222=1,pmtType=1),0,IF(roundOpt,ROUND(rate*H221,2),rate*H221)))</f>
        <v/>
      </c>
      <c r="G222" s="17" t="str">
        <f t="shared" si="15"/>
        <v/>
      </c>
      <c r="H222" s="17" t="str">
        <f t="shared" si="16"/>
        <v/>
      </c>
    </row>
    <row r="223" spans="1:8">
      <c r="A223" s="16" t="str">
        <f t="shared" si="13"/>
        <v/>
      </c>
      <c r="B223" s="18" t="str">
        <f>IF(A223="","",IF(OR(periods_per_year=26,periods_per_year=52),IF(periods_per_year=26,IF(A223=1,fpdate,B222+14),IF(periods_per_year=52,IF(A223=1,fpdate,B222+7),"n/a")),IF(periods_per_year=24,DATE(YEAR(fpdate),MONTH(fpdate)+(A223-1)/2+IF(AND(DAY(fpdate)&gt;=15,MOD(A223,2)=0),1,0),IF(MOD(A223,2)=0,IF(DAY(fpdate)&gt;=15,DAY(fpdate)-14,DAY(fpdate)+14),DAY(fpdate))),IF(DAY(DATE(YEAR(fpdate),MONTH(fpdate)+(A223-1)*months_per_period,DAY(fpdate)))&lt;&gt;DAY(fpdate),DATE(YEAR(fpdate),MONTH(fpdate)+(A223-1)*months_per_period+1,0),DATE(YEAR(fpdate),MONTH(fpdate)+(A223-1)*months_per_period,DAY(fpdate))))))</f>
        <v/>
      </c>
      <c r="C223" s="17" t="str">
        <f t="shared" si="14"/>
        <v/>
      </c>
      <c r="D223" s="67"/>
      <c r="E223" s="17"/>
      <c r="F223" s="17" t="str">
        <f>IF(A223="","",IF(AND(A223=1,pmtType=1),0,IF(roundOpt,ROUND(rate*H222,2),rate*H222)))</f>
        <v/>
      </c>
      <c r="G223" s="17" t="str">
        <f t="shared" si="15"/>
        <v/>
      </c>
      <c r="H223" s="17" t="str">
        <f t="shared" si="16"/>
        <v/>
      </c>
    </row>
    <row r="224" spans="1:8">
      <c r="A224" s="16" t="str">
        <f t="shared" si="13"/>
        <v/>
      </c>
      <c r="B224" s="18" t="str">
        <f>IF(A224="","",IF(OR(periods_per_year=26,periods_per_year=52),IF(periods_per_year=26,IF(A224=1,fpdate,B223+14),IF(periods_per_year=52,IF(A224=1,fpdate,B223+7),"n/a")),IF(periods_per_year=24,DATE(YEAR(fpdate),MONTH(fpdate)+(A224-1)/2+IF(AND(DAY(fpdate)&gt;=15,MOD(A224,2)=0),1,0),IF(MOD(A224,2)=0,IF(DAY(fpdate)&gt;=15,DAY(fpdate)-14,DAY(fpdate)+14),DAY(fpdate))),IF(DAY(DATE(YEAR(fpdate),MONTH(fpdate)+(A224-1)*months_per_period,DAY(fpdate)))&lt;&gt;DAY(fpdate),DATE(YEAR(fpdate),MONTH(fpdate)+(A224-1)*months_per_period+1,0),DATE(YEAR(fpdate),MONTH(fpdate)+(A224-1)*months_per_period,DAY(fpdate))))))</f>
        <v/>
      </c>
      <c r="C224" s="17" t="str">
        <f t="shared" si="14"/>
        <v/>
      </c>
      <c r="D224" s="67"/>
      <c r="E224" s="17"/>
      <c r="F224" s="17" t="str">
        <f>IF(A224="","",IF(AND(A224=1,pmtType=1),0,IF(roundOpt,ROUND(rate*H223,2),rate*H223)))</f>
        <v/>
      </c>
      <c r="G224" s="17" t="str">
        <f t="shared" si="15"/>
        <v/>
      </c>
      <c r="H224" s="17" t="str">
        <f t="shared" si="16"/>
        <v/>
      </c>
    </row>
    <row r="225" spans="1:8">
      <c r="A225" s="16" t="str">
        <f t="shared" si="13"/>
        <v/>
      </c>
      <c r="B225" s="18" t="str">
        <f>IF(A225="","",IF(OR(periods_per_year=26,periods_per_year=52),IF(periods_per_year=26,IF(A225=1,fpdate,B224+14),IF(periods_per_year=52,IF(A225=1,fpdate,B224+7),"n/a")),IF(periods_per_year=24,DATE(YEAR(fpdate),MONTH(fpdate)+(A225-1)/2+IF(AND(DAY(fpdate)&gt;=15,MOD(A225,2)=0),1,0),IF(MOD(A225,2)=0,IF(DAY(fpdate)&gt;=15,DAY(fpdate)-14,DAY(fpdate)+14),DAY(fpdate))),IF(DAY(DATE(YEAR(fpdate),MONTH(fpdate)+(A225-1)*months_per_period,DAY(fpdate)))&lt;&gt;DAY(fpdate),DATE(YEAR(fpdate),MONTH(fpdate)+(A225-1)*months_per_period+1,0),DATE(YEAR(fpdate),MONTH(fpdate)+(A225-1)*months_per_period,DAY(fpdate))))))</f>
        <v/>
      </c>
      <c r="C225" s="17" t="str">
        <f t="shared" si="14"/>
        <v/>
      </c>
      <c r="D225" s="67"/>
      <c r="E225" s="17"/>
      <c r="F225" s="17" t="str">
        <f>IF(A225="","",IF(AND(A225=1,pmtType=1),0,IF(roundOpt,ROUND(rate*H224,2),rate*H224)))</f>
        <v/>
      </c>
      <c r="G225" s="17" t="str">
        <f t="shared" si="15"/>
        <v/>
      </c>
      <c r="H225" s="17" t="str">
        <f t="shared" si="16"/>
        <v/>
      </c>
    </row>
    <row r="226" spans="1:8">
      <c r="A226" s="16" t="str">
        <f t="shared" si="13"/>
        <v/>
      </c>
      <c r="B226" s="18" t="str">
        <f>IF(A226="","",IF(OR(periods_per_year=26,periods_per_year=52),IF(periods_per_year=26,IF(A226=1,fpdate,B225+14),IF(periods_per_year=52,IF(A226=1,fpdate,B225+7),"n/a")),IF(periods_per_year=24,DATE(YEAR(fpdate),MONTH(fpdate)+(A226-1)/2+IF(AND(DAY(fpdate)&gt;=15,MOD(A226,2)=0),1,0),IF(MOD(A226,2)=0,IF(DAY(fpdate)&gt;=15,DAY(fpdate)-14,DAY(fpdate)+14),DAY(fpdate))),IF(DAY(DATE(YEAR(fpdate),MONTH(fpdate)+(A226-1)*months_per_period,DAY(fpdate)))&lt;&gt;DAY(fpdate),DATE(YEAR(fpdate),MONTH(fpdate)+(A226-1)*months_per_period+1,0),DATE(YEAR(fpdate),MONTH(fpdate)+(A226-1)*months_per_period,DAY(fpdate))))))</f>
        <v/>
      </c>
      <c r="C226" s="17" t="str">
        <f t="shared" si="14"/>
        <v/>
      </c>
      <c r="D226" s="67"/>
      <c r="E226" s="17"/>
      <c r="F226" s="17" t="str">
        <f>IF(A226="","",IF(AND(A226=1,pmtType=1),0,IF(roundOpt,ROUND(rate*H225,2),rate*H225)))</f>
        <v/>
      </c>
      <c r="G226" s="17" t="str">
        <f t="shared" si="15"/>
        <v/>
      </c>
      <c r="H226" s="17" t="str">
        <f t="shared" si="16"/>
        <v/>
      </c>
    </row>
    <row r="227" spans="1:8">
      <c r="A227" s="16" t="str">
        <f t="shared" si="13"/>
        <v/>
      </c>
      <c r="B227" s="18" t="str">
        <f>IF(A227="","",IF(OR(periods_per_year=26,periods_per_year=52),IF(periods_per_year=26,IF(A227=1,fpdate,B226+14),IF(periods_per_year=52,IF(A227=1,fpdate,B226+7),"n/a")),IF(periods_per_year=24,DATE(YEAR(fpdate),MONTH(fpdate)+(A227-1)/2+IF(AND(DAY(fpdate)&gt;=15,MOD(A227,2)=0),1,0),IF(MOD(A227,2)=0,IF(DAY(fpdate)&gt;=15,DAY(fpdate)-14,DAY(fpdate)+14),DAY(fpdate))),IF(DAY(DATE(YEAR(fpdate),MONTH(fpdate)+(A227-1)*months_per_period,DAY(fpdate)))&lt;&gt;DAY(fpdate),DATE(YEAR(fpdate),MONTH(fpdate)+(A227-1)*months_per_period+1,0),DATE(YEAR(fpdate),MONTH(fpdate)+(A227-1)*months_per_period,DAY(fpdate))))))</f>
        <v/>
      </c>
      <c r="C227" s="17" t="str">
        <f t="shared" si="14"/>
        <v/>
      </c>
      <c r="D227" s="67"/>
      <c r="E227" s="17"/>
      <c r="F227" s="17" t="str">
        <f>IF(A227="","",IF(AND(A227=1,pmtType=1),0,IF(roundOpt,ROUND(rate*H226,2),rate*H226)))</f>
        <v/>
      </c>
      <c r="G227" s="17" t="str">
        <f t="shared" si="15"/>
        <v/>
      </c>
      <c r="H227" s="17" t="str">
        <f t="shared" si="16"/>
        <v/>
      </c>
    </row>
    <row r="228" spans="1:8">
      <c r="A228" s="16" t="str">
        <f t="shared" si="13"/>
        <v/>
      </c>
      <c r="B228" s="18" t="str">
        <f>IF(A228="","",IF(OR(periods_per_year=26,periods_per_year=52),IF(periods_per_year=26,IF(A228=1,fpdate,B227+14),IF(periods_per_year=52,IF(A228=1,fpdate,B227+7),"n/a")),IF(periods_per_year=24,DATE(YEAR(fpdate),MONTH(fpdate)+(A228-1)/2+IF(AND(DAY(fpdate)&gt;=15,MOD(A228,2)=0),1,0),IF(MOD(A228,2)=0,IF(DAY(fpdate)&gt;=15,DAY(fpdate)-14,DAY(fpdate)+14),DAY(fpdate))),IF(DAY(DATE(YEAR(fpdate),MONTH(fpdate)+(A228-1)*months_per_period,DAY(fpdate)))&lt;&gt;DAY(fpdate),DATE(YEAR(fpdate),MONTH(fpdate)+(A228-1)*months_per_period+1,0),DATE(YEAR(fpdate),MONTH(fpdate)+(A228-1)*months_per_period,DAY(fpdate))))))</f>
        <v/>
      </c>
      <c r="C228" s="17" t="str">
        <f t="shared" si="14"/>
        <v/>
      </c>
      <c r="D228" s="67"/>
      <c r="E228" s="17"/>
      <c r="F228" s="17" t="str">
        <f>IF(A228="","",IF(AND(A228=1,pmtType=1),0,IF(roundOpt,ROUND(rate*H227,2),rate*H227)))</f>
        <v/>
      </c>
      <c r="G228" s="17" t="str">
        <f t="shared" si="15"/>
        <v/>
      </c>
      <c r="H228" s="17" t="str">
        <f t="shared" si="16"/>
        <v/>
      </c>
    </row>
    <row r="229" spans="1:8">
      <c r="A229" s="16" t="str">
        <f t="shared" si="13"/>
        <v/>
      </c>
      <c r="B229" s="18" t="str">
        <f>IF(A229="","",IF(OR(periods_per_year=26,periods_per_year=52),IF(periods_per_year=26,IF(A229=1,fpdate,B228+14),IF(periods_per_year=52,IF(A229=1,fpdate,B228+7),"n/a")),IF(periods_per_year=24,DATE(YEAR(fpdate),MONTH(fpdate)+(A229-1)/2+IF(AND(DAY(fpdate)&gt;=15,MOD(A229,2)=0),1,0),IF(MOD(A229,2)=0,IF(DAY(fpdate)&gt;=15,DAY(fpdate)-14,DAY(fpdate)+14),DAY(fpdate))),IF(DAY(DATE(YEAR(fpdate),MONTH(fpdate)+(A229-1)*months_per_period,DAY(fpdate)))&lt;&gt;DAY(fpdate),DATE(YEAR(fpdate),MONTH(fpdate)+(A229-1)*months_per_period+1,0),DATE(YEAR(fpdate),MONTH(fpdate)+(A229-1)*months_per_period,DAY(fpdate))))))</f>
        <v/>
      </c>
      <c r="C229" s="17" t="str">
        <f t="shared" si="14"/>
        <v/>
      </c>
      <c r="D229" s="67"/>
      <c r="E229" s="17"/>
      <c r="F229" s="17" t="str">
        <f>IF(A229="","",IF(AND(A229=1,pmtType=1),0,IF(roundOpt,ROUND(rate*H228,2),rate*H228)))</f>
        <v/>
      </c>
      <c r="G229" s="17" t="str">
        <f t="shared" si="15"/>
        <v/>
      </c>
      <c r="H229" s="17" t="str">
        <f t="shared" si="16"/>
        <v/>
      </c>
    </row>
    <row r="230" spans="1:8">
      <c r="A230" s="16" t="str">
        <f t="shared" si="13"/>
        <v/>
      </c>
      <c r="B230" s="18" t="str">
        <f>IF(A230="","",IF(OR(periods_per_year=26,periods_per_year=52),IF(periods_per_year=26,IF(A230=1,fpdate,B229+14),IF(periods_per_year=52,IF(A230=1,fpdate,B229+7),"n/a")),IF(periods_per_year=24,DATE(YEAR(fpdate),MONTH(fpdate)+(A230-1)/2+IF(AND(DAY(fpdate)&gt;=15,MOD(A230,2)=0),1,0),IF(MOD(A230,2)=0,IF(DAY(fpdate)&gt;=15,DAY(fpdate)-14,DAY(fpdate)+14),DAY(fpdate))),IF(DAY(DATE(YEAR(fpdate),MONTH(fpdate)+(A230-1)*months_per_period,DAY(fpdate)))&lt;&gt;DAY(fpdate),DATE(YEAR(fpdate),MONTH(fpdate)+(A230-1)*months_per_period+1,0),DATE(YEAR(fpdate),MONTH(fpdate)+(A230-1)*months_per_period,DAY(fpdate))))))</f>
        <v/>
      </c>
      <c r="C230" s="17" t="str">
        <f t="shared" si="14"/>
        <v/>
      </c>
      <c r="D230" s="67"/>
      <c r="E230" s="17"/>
      <c r="F230" s="17" t="str">
        <f>IF(A230="","",IF(AND(A230=1,pmtType=1),0,IF(roundOpt,ROUND(rate*H229,2),rate*H229)))</f>
        <v/>
      </c>
      <c r="G230" s="17" t="str">
        <f t="shared" si="15"/>
        <v/>
      </c>
      <c r="H230" s="17" t="str">
        <f t="shared" si="16"/>
        <v/>
      </c>
    </row>
    <row r="231" spans="1:8">
      <c r="A231" s="16" t="str">
        <f t="shared" si="13"/>
        <v/>
      </c>
      <c r="B231" s="18" t="str">
        <f>IF(A231="","",IF(OR(periods_per_year=26,periods_per_year=52),IF(periods_per_year=26,IF(A231=1,fpdate,B230+14),IF(periods_per_year=52,IF(A231=1,fpdate,B230+7),"n/a")),IF(periods_per_year=24,DATE(YEAR(fpdate),MONTH(fpdate)+(A231-1)/2+IF(AND(DAY(fpdate)&gt;=15,MOD(A231,2)=0),1,0),IF(MOD(A231,2)=0,IF(DAY(fpdate)&gt;=15,DAY(fpdate)-14,DAY(fpdate)+14),DAY(fpdate))),IF(DAY(DATE(YEAR(fpdate),MONTH(fpdate)+(A231-1)*months_per_period,DAY(fpdate)))&lt;&gt;DAY(fpdate),DATE(YEAR(fpdate),MONTH(fpdate)+(A231-1)*months_per_period+1,0),DATE(YEAR(fpdate),MONTH(fpdate)+(A231-1)*months_per_period,DAY(fpdate))))))</f>
        <v/>
      </c>
      <c r="C231" s="17" t="str">
        <f t="shared" si="14"/>
        <v/>
      </c>
      <c r="D231" s="67"/>
      <c r="E231" s="17"/>
      <c r="F231" s="17" t="str">
        <f>IF(A231="","",IF(AND(A231=1,pmtType=1),0,IF(roundOpt,ROUND(rate*H230,2),rate*H230)))</f>
        <v/>
      </c>
      <c r="G231" s="17" t="str">
        <f t="shared" si="15"/>
        <v/>
      </c>
      <c r="H231" s="17" t="str">
        <f t="shared" si="16"/>
        <v/>
      </c>
    </row>
    <row r="232" spans="1:8">
      <c r="A232" s="16" t="str">
        <f t="shared" si="13"/>
        <v/>
      </c>
      <c r="B232" s="18" t="str">
        <f>IF(A232="","",IF(OR(periods_per_year=26,periods_per_year=52),IF(periods_per_year=26,IF(A232=1,fpdate,B231+14),IF(periods_per_year=52,IF(A232=1,fpdate,B231+7),"n/a")),IF(periods_per_year=24,DATE(YEAR(fpdate),MONTH(fpdate)+(A232-1)/2+IF(AND(DAY(fpdate)&gt;=15,MOD(A232,2)=0),1,0),IF(MOD(A232,2)=0,IF(DAY(fpdate)&gt;=15,DAY(fpdate)-14,DAY(fpdate)+14),DAY(fpdate))),IF(DAY(DATE(YEAR(fpdate),MONTH(fpdate)+(A232-1)*months_per_period,DAY(fpdate)))&lt;&gt;DAY(fpdate),DATE(YEAR(fpdate),MONTH(fpdate)+(A232-1)*months_per_period+1,0),DATE(YEAR(fpdate),MONTH(fpdate)+(A232-1)*months_per_period,DAY(fpdate))))))</f>
        <v/>
      </c>
      <c r="C232" s="17" t="str">
        <f t="shared" si="14"/>
        <v/>
      </c>
      <c r="D232" s="67"/>
      <c r="E232" s="17"/>
      <c r="F232" s="17" t="str">
        <f>IF(A232="","",IF(AND(A232=1,pmtType=1),0,IF(roundOpt,ROUND(rate*H231,2),rate*H231)))</f>
        <v/>
      </c>
      <c r="G232" s="17" t="str">
        <f t="shared" si="15"/>
        <v/>
      </c>
      <c r="H232" s="17" t="str">
        <f t="shared" si="16"/>
        <v/>
      </c>
    </row>
    <row r="233" spans="1:8">
      <c r="A233" s="16" t="str">
        <f t="shared" si="13"/>
        <v/>
      </c>
      <c r="B233" s="18" t="str">
        <f>IF(A233="","",IF(OR(periods_per_year=26,periods_per_year=52),IF(periods_per_year=26,IF(A233=1,fpdate,B232+14),IF(periods_per_year=52,IF(A233=1,fpdate,B232+7),"n/a")),IF(periods_per_year=24,DATE(YEAR(fpdate),MONTH(fpdate)+(A233-1)/2+IF(AND(DAY(fpdate)&gt;=15,MOD(A233,2)=0),1,0),IF(MOD(A233,2)=0,IF(DAY(fpdate)&gt;=15,DAY(fpdate)-14,DAY(fpdate)+14),DAY(fpdate))),IF(DAY(DATE(YEAR(fpdate),MONTH(fpdate)+(A233-1)*months_per_period,DAY(fpdate)))&lt;&gt;DAY(fpdate),DATE(YEAR(fpdate),MONTH(fpdate)+(A233-1)*months_per_period+1,0),DATE(YEAR(fpdate),MONTH(fpdate)+(A233-1)*months_per_period,DAY(fpdate))))))</f>
        <v/>
      </c>
      <c r="C233" s="17" t="str">
        <f t="shared" si="14"/>
        <v/>
      </c>
      <c r="D233" s="67"/>
      <c r="E233" s="17"/>
      <c r="F233" s="17" t="str">
        <f>IF(A233="","",IF(AND(A233=1,pmtType=1),0,IF(roundOpt,ROUND(rate*H232,2),rate*H232)))</f>
        <v/>
      </c>
      <c r="G233" s="17" t="str">
        <f t="shared" si="15"/>
        <v/>
      </c>
      <c r="H233" s="17" t="str">
        <f t="shared" si="16"/>
        <v/>
      </c>
    </row>
    <row r="234" spans="1:8">
      <c r="A234" s="16" t="str">
        <f t="shared" si="13"/>
        <v/>
      </c>
      <c r="B234" s="18" t="str">
        <f>IF(A234="","",IF(OR(periods_per_year=26,periods_per_year=52),IF(periods_per_year=26,IF(A234=1,fpdate,B233+14),IF(periods_per_year=52,IF(A234=1,fpdate,B233+7),"n/a")),IF(periods_per_year=24,DATE(YEAR(fpdate),MONTH(fpdate)+(A234-1)/2+IF(AND(DAY(fpdate)&gt;=15,MOD(A234,2)=0),1,0),IF(MOD(A234,2)=0,IF(DAY(fpdate)&gt;=15,DAY(fpdate)-14,DAY(fpdate)+14),DAY(fpdate))),IF(DAY(DATE(YEAR(fpdate),MONTH(fpdate)+(A234-1)*months_per_period,DAY(fpdate)))&lt;&gt;DAY(fpdate),DATE(YEAR(fpdate),MONTH(fpdate)+(A234-1)*months_per_period+1,0),DATE(YEAR(fpdate),MONTH(fpdate)+(A234-1)*months_per_period,DAY(fpdate))))))</f>
        <v/>
      </c>
      <c r="C234" s="17" t="str">
        <f t="shared" si="14"/>
        <v/>
      </c>
      <c r="D234" s="67"/>
      <c r="E234" s="17"/>
      <c r="F234" s="17" t="str">
        <f>IF(A234="","",IF(AND(A234=1,pmtType=1),0,IF(roundOpt,ROUND(rate*H233,2),rate*H233)))</f>
        <v/>
      </c>
      <c r="G234" s="17" t="str">
        <f t="shared" si="15"/>
        <v/>
      </c>
      <c r="H234" s="17" t="str">
        <f t="shared" si="16"/>
        <v/>
      </c>
    </row>
    <row r="235" spans="1:8">
      <c r="A235" s="16" t="str">
        <f t="shared" si="13"/>
        <v/>
      </c>
      <c r="B235" s="18" t="str">
        <f>IF(A235="","",IF(OR(periods_per_year=26,periods_per_year=52),IF(periods_per_year=26,IF(A235=1,fpdate,B234+14),IF(periods_per_year=52,IF(A235=1,fpdate,B234+7),"n/a")),IF(periods_per_year=24,DATE(YEAR(fpdate),MONTH(fpdate)+(A235-1)/2+IF(AND(DAY(fpdate)&gt;=15,MOD(A235,2)=0),1,0),IF(MOD(A235,2)=0,IF(DAY(fpdate)&gt;=15,DAY(fpdate)-14,DAY(fpdate)+14),DAY(fpdate))),IF(DAY(DATE(YEAR(fpdate),MONTH(fpdate)+(A235-1)*months_per_period,DAY(fpdate)))&lt;&gt;DAY(fpdate),DATE(YEAR(fpdate),MONTH(fpdate)+(A235-1)*months_per_period+1,0),DATE(YEAR(fpdate),MONTH(fpdate)+(A235-1)*months_per_period,DAY(fpdate))))))</f>
        <v/>
      </c>
      <c r="C235" s="17" t="str">
        <f t="shared" si="14"/>
        <v/>
      </c>
      <c r="D235" s="67"/>
      <c r="E235" s="17"/>
      <c r="F235" s="17" t="str">
        <f>IF(A235="","",IF(AND(A235=1,pmtType=1),0,IF(roundOpt,ROUND(rate*H234,2),rate*H234)))</f>
        <v/>
      </c>
      <c r="G235" s="17" t="str">
        <f t="shared" si="15"/>
        <v/>
      </c>
      <c r="H235" s="17" t="str">
        <f t="shared" si="16"/>
        <v/>
      </c>
    </row>
    <row r="236" spans="1:8">
      <c r="A236" s="16" t="str">
        <f t="shared" si="13"/>
        <v/>
      </c>
      <c r="B236" s="18" t="str">
        <f>IF(A236="","",IF(OR(periods_per_year=26,periods_per_year=52),IF(periods_per_year=26,IF(A236=1,fpdate,B235+14),IF(periods_per_year=52,IF(A236=1,fpdate,B235+7),"n/a")),IF(periods_per_year=24,DATE(YEAR(fpdate),MONTH(fpdate)+(A236-1)/2+IF(AND(DAY(fpdate)&gt;=15,MOD(A236,2)=0),1,0),IF(MOD(A236,2)=0,IF(DAY(fpdate)&gt;=15,DAY(fpdate)-14,DAY(fpdate)+14),DAY(fpdate))),IF(DAY(DATE(YEAR(fpdate),MONTH(fpdate)+(A236-1)*months_per_period,DAY(fpdate)))&lt;&gt;DAY(fpdate),DATE(YEAR(fpdate),MONTH(fpdate)+(A236-1)*months_per_period+1,0),DATE(YEAR(fpdate),MONTH(fpdate)+(A236-1)*months_per_period,DAY(fpdate))))))</f>
        <v/>
      </c>
      <c r="C236" s="17" t="str">
        <f t="shared" si="14"/>
        <v/>
      </c>
      <c r="D236" s="67"/>
      <c r="E236" s="17"/>
      <c r="F236" s="17" t="str">
        <f>IF(A236="","",IF(AND(A236=1,pmtType=1),0,IF(roundOpt,ROUND(rate*H235,2),rate*H235)))</f>
        <v/>
      </c>
      <c r="G236" s="17" t="str">
        <f t="shared" si="15"/>
        <v/>
      </c>
      <c r="H236" s="17" t="str">
        <f t="shared" si="16"/>
        <v/>
      </c>
    </row>
    <row r="237" spans="1:8">
      <c r="A237" s="16" t="str">
        <f t="shared" si="13"/>
        <v/>
      </c>
      <c r="B237" s="18" t="str">
        <f>IF(A237="","",IF(OR(periods_per_year=26,periods_per_year=52),IF(periods_per_year=26,IF(A237=1,fpdate,B236+14),IF(periods_per_year=52,IF(A237=1,fpdate,B236+7),"n/a")),IF(periods_per_year=24,DATE(YEAR(fpdate),MONTH(fpdate)+(A237-1)/2+IF(AND(DAY(fpdate)&gt;=15,MOD(A237,2)=0),1,0),IF(MOD(A237,2)=0,IF(DAY(fpdate)&gt;=15,DAY(fpdate)-14,DAY(fpdate)+14),DAY(fpdate))),IF(DAY(DATE(YEAR(fpdate),MONTH(fpdate)+(A237-1)*months_per_period,DAY(fpdate)))&lt;&gt;DAY(fpdate),DATE(YEAR(fpdate),MONTH(fpdate)+(A237-1)*months_per_period+1,0),DATE(YEAR(fpdate),MONTH(fpdate)+(A237-1)*months_per_period,DAY(fpdate))))))</f>
        <v/>
      </c>
      <c r="C237" s="17" t="str">
        <f t="shared" si="14"/>
        <v/>
      </c>
      <c r="D237" s="67"/>
      <c r="E237" s="17"/>
      <c r="F237" s="17" t="str">
        <f>IF(A237="","",IF(AND(A237=1,pmtType=1),0,IF(roundOpt,ROUND(rate*H236,2),rate*H236)))</f>
        <v/>
      </c>
      <c r="G237" s="17" t="str">
        <f t="shared" si="15"/>
        <v/>
      </c>
      <c r="H237" s="17" t="str">
        <f t="shared" si="16"/>
        <v/>
      </c>
    </row>
    <row r="238" spans="1:8">
      <c r="A238" s="16" t="str">
        <f t="shared" si="13"/>
        <v/>
      </c>
      <c r="B238" s="18" t="str">
        <f>IF(A238="","",IF(OR(periods_per_year=26,periods_per_year=52),IF(periods_per_year=26,IF(A238=1,fpdate,B237+14),IF(periods_per_year=52,IF(A238=1,fpdate,B237+7),"n/a")),IF(periods_per_year=24,DATE(YEAR(fpdate),MONTH(fpdate)+(A238-1)/2+IF(AND(DAY(fpdate)&gt;=15,MOD(A238,2)=0),1,0),IF(MOD(A238,2)=0,IF(DAY(fpdate)&gt;=15,DAY(fpdate)-14,DAY(fpdate)+14),DAY(fpdate))),IF(DAY(DATE(YEAR(fpdate),MONTH(fpdate)+(A238-1)*months_per_period,DAY(fpdate)))&lt;&gt;DAY(fpdate),DATE(YEAR(fpdate),MONTH(fpdate)+(A238-1)*months_per_period+1,0),DATE(YEAR(fpdate),MONTH(fpdate)+(A238-1)*months_per_period,DAY(fpdate))))))</f>
        <v/>
      </c>
      <c r="C238" s="17" t="str">
        <f t="shared" si="14"/>
        <v/>
      </c>
      <c r="D238" s="67"/>
      <c r="E238" s="17"/>
      <c r="F238" s="17" t="str">
        <f>IF(A238="","",IF(AND(A238=1,pmtType=1),0,IF(roundOpt,ROUND(rate*H237,2),rate*H237)))</f>
        <v/>
      </c>
      <c r="G238" s="17" t="str">
        <f t="shared" si="15"/>
        <v/>
      </c>
      <c r="H238" s="17" t="str">
        <f t="shared" si="16"/>
        <v/>
      </c>
    </row>
    <row r="239" spans="1:8">
      <c r="A239" s="16" t="str">
        <f t="shared" si="13"/>
        <v/>
      </c>
      <c r="B239" s="18" t="str">
        <f>IF(A239="","",IF(OR(periods_per_year=26,periods_per_year=52),IF(periods_per_year=26,IF(A239=1,fpdate,B238+14),IF(periods_per_year=52,IF(A239=1,fpdate,B238+7),"n/a")),IF(periods_per_year=24,DATE(YEAR(fpdate),MONTH(fpdate)+(A239-1)/2+IF(AND(DAY(fpdate)&gt;=15,MOD(A239,2)=0),1,0),IF(MOD(A239,2)=0,IF(DAY(fpdate)&gt;=15,DAY(fpdate)-14,DAY(fpdate)+14),DAY(fpdate))),IF(DAY(DATE(YEAR(fpdate),MONTH(fpdate)+(A239-1)*months_per_period,DAY(fpdate)))&lt;&gt;DAY(fpdate),DATE(YEAR(fpdate),MONTH(fpdate)+(A239-1)*months_per_period+1,0),DATE(YEAR(fpdate),MONTH(fpdate)+(A239-1)*months_per_period,DAY(fpdate))))))</f>
        <v/>
      </c>
      <c r="C239" s="17" t="str">
        <f t="shared" si="14"/>
        <v/>
      </c>
      <c r="D239" s="67"/>
      <c r="E239" s="17"/>
      <c r="F239" s="17" t="str">
        <f>IF(A239="","",IF(AND(A239=1,pmtType=1),0,IF(roundOpt,ROUND(rate*H238,2),rate*H238)))</f>
        <v/>
      </c>
      <c r="G239" s="17" t="str">
        <f t="shared" si="15"/>
        <v/>
      </c>
      <c r="H239" s="17" t="str">
        <f t="shared" si="16"/>
        <v/>
      </c>
    </row>
    <row r="240" spans="1:8">
      <c r="A240" s="16" t="str">
        <f t="shared" si="13"/>
        <v/>
      </c>
      <c r="B240" s="18" t="str">
        <f>IF(A240="","",IF(OR(periods_per_year=26,periods_per_year=52),IF(periods_per_year=26,IF(A240=1,fpdate,B239+14),IF(periods_per_year=52,IF(A240=1,fpdate,B239+7),"n/a")),IF(periods_per_year=24,DATE(YEAR(fpdate),MONTH(fpdate)+(A240-1)/2+IF(AND(DAY(fpdate)&gt;=15,MOD(A240,2)=0),1,0),IF(MOD(A240,2)=0,IF(DAY(fpdate)&gt;=15,DAY(fpdate)-14,DAY(fpdate)+14),DAY(fpdate))),IF(DAY(DATE(YEAR(fpdate),MONTH(fpdate)+(A240-1)*months_per_period,DAY(fpdate)))&lt;&gt;DAY(fpdate),DATE(YEAR(fpdate),MONTH(fpdate)+(A240-1)*months_per_period+1,0),DATE(YEAR(fpdate),MONTH(fpdate)+(A240-1)*months_per_period,DAY(fpdate))))))</f>
        <v/>
      </c>
      <c r="C240" s="17" t="str">
        <f t="shared" si="14"/>
        <v/>
      </c>
      <c r="D240" s="67"/>
      <c r="E240" s="17"/>
      <c r="F240" s="17" t="str">
        <f>IF(A240="","",IF(AND(A240=1,pmtType=1),0,IF(roundOpt,ROUND(rate*H239,2),rate*H239)))</f>
        <v/>
      </c>
      <c r="G240" s="17" t="str">
        <f t="shared" si="15"/>
        <v/>
      </c>
      <c r="H240" s="17" t="str">
        <f t="shared" si="16"/>
        <v/>
      </c>
    </row>
    <row r="241" spans="1:8">
      <c r="A241" s="16" t="str">
        <f t="shared" si="13"/>
        <v/>
      </c>
      <c r="B241" s="18" t="str">
        <f>IF(A241="","",IF(OR(periods_per_year=26,periods_per_year=52),IF(periods_per_year=26,IF(A241=1,fpdate,B240+14),IF(periods_per_year=52,IF(A241=1,fpdate,B240+7),"n/a")),IF(periods_per_year=24,DATE(YEAR(fpdate),MONTH(fpdate)+(A241-1)/2+IF(AND(DAY(fpdate)&gt;=15,MOD(A241,2)=0),1,0),IF(MOD(A241,2)=0,IF(DAY(fpdate)&gt;=15,DAY(fpdate)-14,DAY(fpdate)+14),DAY(fpdate))),IF(DAY(DATE(YEAR(fpdate),MONTH(fpdate)+(A241-1)*months_per_period,DAY(fpdate)))&lt;&gt;DAY(fpdate),DATE(YEAR(fpdate),MONTH(fpdate)+(A241-1)*months_per_period+1,0),DATE(YEAR(fpdate),MONTH(fpdate)+(A241-1)*months_per_period,DAY(fpdate))))))</f>
        <v/>
      </c>
      <c r="C241" s="17" t="str">
        <f t="shared" si="14"/>
        <v/>
      </c>
      <c r="D241" s="67"/>
      <c r="E241" s="17"/>
      <c r="F241" s="17" t="str">
        <f>IF(A241="","",IF(AND(A241=1,pmtType=1),0,IF(roundOpt,ROUND(rate*H240,2),rate*H240)))</f>
        <v/>
      </c>
      <c r="G241" s="17" t="str">
        <f t="shared" si="15"/>
        <v/>
      </c>
      <c r="H241" s="17" t="str">
        <f t="shared" si="16"/>
        <v/>
      </c>
    </row>
    <row r="242" spans="1:8">
      <c r="A242" s="16" t="str">
        <f t="shared" si="13"/>
        <v/>
      </c>
      <c r="B242" s="18" t="str">
        <f>IF(A242="","",IF(OR(periods_per_year=26,periods_per_year=52),IF(periods_per_year=26,IF(A242=1,fpdate,B241+14),IF(periods_per_year=52,IF(A242=1,fpdate,B241+7),"n/a")),IF(periods_per_year=24,DATE(YEAR(fpdate),MONTH(fpdate)+(A242-1)/2+IF(AND(DAY(fpdate)&gt;=15,MOD(A242,2)=0),1,0),IF(MOD(A242,2)=0,IF(DAY(fpdate)&gt;=15,DAY(fpdate)-14,DAY(fpdate)+14),DAY(fpdate))),IF(DAY(DATE(YEAR(fpdate),MONTH(fpdate)+(A242-1)*months_per_period,DAY(fpdate)))&lt;&gt;DAY(fpdate),DATE(YEAR(fpdate),MONTH(fpdate)+(A242-1)*months_per_period+1,0),DATE(YEAR(fpdate),MONTH(fpdate)+(A242-1)*months_per_period,DAY(fpdate))))))</f>
        <v/>
      </c>
      <c r="C242" s="17" t="str">
        <f t="shared" si="14"/>
        <v/>
      </c>
      <c r="D242" s="67"/>
      <c r="E242" s="17"/>
      <c r="F242" s="17" t="str">
        <f>IF(A242="","",IF(AND(A242=1,pmtType=1),0,IF(roundOpt,ROUND(rate*H241,2),rate*H241)))</f>
        <v/>
      </c>
      <c r="G242" s="17" t="str">
        <f t="shared" si="15"/>
        <v/>
      </c>
      <c r="H242" s="17" t="str">
        <f t="shared" si="16"/>
        <v/>
      </c>
    </row>
    <row r="243" spans="1:8">
      <c r="A243" s="16" t="str">
        <f t="shared" si="13"/>
        <v/>
      </c>
      <c r="B243" s="18" t="str">
        <f>IF(A243="","",IF(OR(periods_per_year=26,periods_per_year=52),IF(periods_per_year=26,IF(A243=1,fpdate,B242+14),IF(periods_per_year=52,IF(A243=1,fpdate,B242+7),"n/a")),IF(periods_per_year=24,DATE(YEAR(fpdate),MONTH(fpdate)+(A243-1)/2+IF(AND(DAY(fpdate)&gt;=15,MOD(A243,2)=0),1,0),IF(MOD(A243,2)=0,IF(DAY(fpdate)&gt;=15,DAY(fpdate)-14,DAY(fpdate)+14),DAY(fpdate))),IF(DAY(DATE(YEAR(fpdate),MONTH(fpdate)+(A243-1)*months_per_period,DAY(fpdate)))&lt;&gt;DAY(fpdate),DATE(YEAR(fpdate),MONTH(fpdate)+(A243-1)*months_per_period+1,0),DATE(YEAR(fpdate),MONTH(fpdate)+(A243-1)*months_per_period,DAY(fpdate))))))</f>
        <v/>
      </c>
      <c r="C243" s="17" t="str">
        <f t="shared" si="14"/>
        <v/>
      </c>
      <c r="D243" s="67"/>
      <c r="E243" s="17"/>
      <c r="F243" s="17" t="str">
        <f>IF(A243="","",IF(AND(A243=1,pmtType=1),0,IF(roundOpt,ROUND(rate*H242,2),rate*H242)))</f>
        <v/>
      </c>
      <c r="G243" s="17" t="str">
        <f t="shared" si="15"/>
        <v/>
      </c>
      <c r="H243" s="17" t="str">
        <f t="shared" si="16"/>
        <v/>
      </c>
    </row>
    <row r="244" spans="1:8">
      <c r="A244" s="16" t="str">
        <f t="shared" si="13"/>
        <v/>
      </c>
      <c r="B244" s="18" t="str">
        <f>IF(A244="","",IF(OR(periods_per_year=26,periods_per_year=52),IF(periods_per_year=26,IF(A244=1,fpdate,B243+14),IF(periods_per_year=52,IF(A244=1,fpdate,B243+7),"n/a")),IF(periods_per_year=24,DATE(YEAR(fpdate),MONTH(fpdate)+(A244-1)/2+IF(AND(DAY(fpdate)&gt;=15,MOD(A244,2)=0),1,0),IF(MOD(A244,2)=0,IF(DAY(fpdate)&gt;=15,DAY(fpdate)-14,DAY(fpdate)+14),DAY(fpdate))),IF(DAY(DATE(YEAR(fpdate),MONTH(fpdate)+(A244-1)*months_per_period,DAY(fpdate)))&lt;&gt;DAY(fpdate),DATE(YEAR(fpdate),MONTH(fpdate)+(A244-1)*months_per_period+1,0),DATE(YEAR(fpdate),MONTH(fpdate)+(A244-1)*months_per_period,DAY(fpdate))))))</f>
        <v/>
      </c>
      <c r="C244" s="17" t="str">
        <f t="shared" si="14"/>
        <v/>
      </c>
      <c r="D244" s="67"/>
      <c r="E244" s="17"/>
      <c r="F244" s="17" t="str">
        <f>IF(A244="","",IF(AND(A244=1,pmtType=1),0,IF(roundOpt,ROUND(rate*H243,2),rate*H243)))</f>
        <v/>
      </c>
      <c r="G244" s="17" t="str">
        <f t="shared" si="15"/>
        <v/>
      </c>
      <c r="H244" s="17" t="str">
        <f t="shared" si="16"/>
        <v/>
      </c>
    </row>
    <row r="245" spans="1:8">
      <c r="A245" s="16" t="str">
        <f t="shared" si="13"/>
        <v/>
      </c>
      <c r="B245" s="18" t="str">
        <f>IF(A245="","",IF(OR(periods_per_year=26,periods_per_year=52),IF(periods_per_year=26,IF(A245=1,fpdate,B244+14),IF(periods_per_year=52,IF(A245=1,fpdate,B244+7),"n/a")),IF(periods_per_year=24,DATE(YEAR(fpdate),MONTH(fpdate)+(A245-1)/2+IF(AND(DAY(fpdate)&gt;=15,MOD(A245,2)=0),1,0),IF(MOD(A245,2)=0,IF(DAY(fpdate)&gt;=15,DAY(fpdate)-14,DAY(fpdate)+14),DAY(fpdate))),IF(DAY(DATE(YEAR(fpdate),MONTH(fpdate)+(A245-1)*months_per_period,DAY(fpdate)))&lt;&gt;DAY(fpdate),DATE(YEAR(fpdate),MONTH(fpdate)+(A245-1)*months_per_period+1,0),DATE(YEAR(fpdate),MONTH(fpdate)+(A245-1)*months_per_period,DAY(fpdate))))))</f>
        <v/>
      </c>
      <c r="C245" s="17" t="str">
        <f t="shared" si="14"/>
        <v/>
      </c>
      <c r="D245" s="67"/>
      <c r="E245" s="17"/>
      <c r="F245" s="17" t="str">
        <f>IF(A245="","",IF(AND(A245=1,pmtType=1),0,IF(roundOpt,ROUND(rate*H244,2),rate*H244)))</f>
        <v/>
      </c>
      <c r="G245" s="17" t="str">
        <f t="shared" si="15"/>
        <v/>
      </c>
      <c r="H245" s="17" t="str">
        <f t="shared" si="16"/>
        <v/>
      </c>
    </row>
    <row r="246" spans="1:8">
      <c r="A246" s="16" t="str">
        <f t="shared" si="13"/>
        <v/>
      </c>
      <c r="B246" s="18" t="str">
        <f>IF(A246="","",IF(OR(periods_per_year=26,periods_per_year=52),IF(periods_per_year=26,IF(A246=1,fpdate,B245+14),IF(periods_per_year=52,IF(A246=1,fpdate,B245+7),"n/a")),IF(periods_per_year=24,DATE(YEAR(fpdate),MONTH(fpdate)+(A246-1)/2+IF(AND(DAY(fpdate)&gt;=15,MOD(A246,2)=0),1,0),IF(MOD(A246,2)=0,IF(DAY(fpdate)&gt;=15,DAY(fpdate)-14,DAY(fpdate)+14),DAY(fpdate))),IF(DAY(DATE(YEAR(fpdate),MONTH(fpdate)+(A246-1)*months_per_period,DAY(fpdate)))&lt;&gt;DAY(fpdate),DATE(YEAR(fpdate),MONTH(fpdate)+(A246-1)*months_per_period+1,0),DATE(YEAR(fpdate),MONTH(fpdate)+(A246-1)*months_per_period,DAY(fpdate))))))</f>
        <v/>
      </c>
      <c r="C246" s="17" t="str">
        <f t="shared" si="14"/>
        <v/>
      </c>
      <c r="D246" s="67"/>
      <c r="E246" s="17"/>
      <c r="F246" s="17" t="str">
        <f>IF(A246="","",IF(AND(A246=1,pmtType=1),0,IF(roundOpt,ROUND(rate*H245,2),rate*H245)))</f>
        <v/>
      </c>
      <c r="G246" s="17" t="str">
        <f t="shared" si="15"/>
        <v/>
      </c>
      <c r="H246" s="17" t="str">
        <f t="shared" si="16"/>
        <v/>
      </c>
    </row>
    <row r="247" spans="1:8">
      <c r="A247" s="16" t="str">
        <f t="shared" si="13"/>
        <v/>
      </c>
      <c r="B247" s="18" t="str">
        <f>IF(A247="","",IF(OR(periods_per_year=26,periods_per_year=52),IF(periods_per_year=26,IF(A247=1,fpdate,B246+14),IF(periods_per_year=52,IF(A247=1,fpdate,B246+7),"n/a")),IF(periods_per_year=24,DATE(YEAR(fpdate),MONTH(fpdate)+(A247-1)/2+IF(AND(DAY(fpdate)&gt;=15,MOD(A247,2)=0),1,0),IF(MOD(A247,2)=0,IF(DAY(fpdate)&gt;=15,DAY(fpdate)-14,DAY(fpdate)+14),DAY(fpdate))),IF(DAY(DATE(YEAR(fpdate),MONTH(fpdate)+(A247-1)*months_per_period,DAY(fpdate)))&lt;&gt;DAY(fpdate),DATE(YEAR(fpdate),MONTH(fpdate)+(A247-1)*months_per_period+1,0),DATE(YEAR(fpdate),MONTH(fpdate)+(A247-1)*months_per_period,DAY(fpdate))))))</f>
        <v/>
      </c>
      <c r="C247" s="17" t="str">
        <f t="shared" si="14"/>
        <v/>
      </c>
      <c r="D247" s="67"/>
      <c r="E247" s="17"/>
      <c r="F247" s="17" t="str">
        <f>IF(A247="","",IF(AND(A247=1,pmtType=1),0,IF(roundOpt,ROUND(rate*H246,2),rate*H246)))</f>
        <v/>
      </c>
      <c r="G247" s="17" t="str">
        <f t="shared" si="15"/>
        <v/>
      </c>
      <c r="H247" s="17" t="str">
        <f t="shared" si="16"/>
        <v/>
      </c>
    </row>
    <row r="248" spans="1:8">
      <c r="A248" s="16" t="str">
        <f t="shared" si="13"/>
        <v/>
      </c>
      <c r="B248" s="18" t="str">
        <f>IF(A248="","",IF(OR(periods_per_year=26,periods_per_year=52),IF(periods_per_year=26,IF(A248=1,fpdate,B247+14),IF(periods_per_year=52,IF(A248=1,fpdate,B247+7),"n/a")),IF(periods_per_year=24,DATE(YEAR(fpdate),MONTH(fpdate)+(A248-1)/2+IF(AND(DAY(fpdate)&gt;=15,MOD(A248,2)=0),1,0),IF(MOD(A248,2)=0,IF(DAY(fpdate)&gt;=15,DAY(fpdate)-14,DAY(fpdate)+14),DAY(fpdate))),IF(DAY(DATE(YEAR(fpdate),MONTH(fpdate)+(A248-1)*months_per_period,DAY(fpdate)))&lt;&gt;DAY(fpdate),DATE(YEAR(fpdate),MONTH(fpdate)+(A248-1)*months_per_period+1,0),DATE(YEAR(fpdate),MONTH(fpdate)+(A248-1)*months_per_period,DAY(fpdate))))))</f>
        <v/>
      </c>
      <c r="C248" s="17" t="str">
        <f t="shared" si="14"/>
        <v/>
      </c>
      <c r="D248" s="67"/>
      <c r="E248" s="17"/>
      <c r="F248" s="17" t="str">
        <f>IF(A248="","",IF(AND(A248=1,pmtType=1),0,IF(roundOpt,ROUND(rate*H247,2),rate*H247)))</f>
        <v/>
      </c>
      <c r="G248" s="17" t="str">
        <f t="shared" si="15"/>
        <v/>
      </c>
      <c r="H248" s="17" t="str">
        <f t="shared" si="16"/>
        <v/>
      </c>
    </row>
    <row r="249" spans="1:8">
      <c r="A249" s="16" t="str">
        <f t="shared" si="13"/>
        <v/>
      </c>
      <c r="B249" s="18" t="str">
        <f>IF(A249="","",IF(OR(periods_per_year=26,periods_per_year=52),IF(periods_per_year=26,IF(A249=1,fpdate,B248+14),IF(periods_per_year=52,IF(A249=1,fpdate,B248+7),"n/a")),IF(periods_per_year=24,DATE(YEAR(fpdate),MONTH(fpdate)+(A249-1)/2+IF(AND(DAY(fpdate)&gt;=15,MOD(A249,2)=0),1,0),IF(MOD(A249,2)=0,IF(DAY(fpdate)&gt;=15,DAY(fpdate)-14,DAY(fpdate)+14),DAY(fpdate))),IF(DAY(DATE(YEAR(fpdate),MONTH(fpdate)+(A249-1)*months_per_period,DAY(fpdate)))&lt;&gt;DAY(fpdate),DATE(YEAR(fpdate),MONTH(fpdate)+(A249-1)*months_per_period+1,0),DATE(YEAR(fpdate),MONTH(fpdate)+(A249-1)*months_per_period,DAY(fpdate))))))</f>
        <v/>
      </c>
      <c r="C249" s="17" t="str">
        <f t="shared" si="14"/>
        <v/>
      </c>
      <c r="D249" s="67"/>
      <c r="E249" s="17"/>
      <c r="F249" s="17" t="str">
        <f>IF(A249="","",IF(AND(A249=1,pmtType=1),0,IF(roundOpt,ROUND(rate*H248,2),rate*H248)))</f>
        <v/>
      </c>
      <c r="G249" s="17" t="str">
        <f t="shared" si="15"/>
        <v/>
      </c>
      <c r="H249" s="17" t="str">
        <f t="shared" si="16"/>
        <v/>
      </c>
    </row>
    <row r="250" spans="1:8">
      <c r="A250" s="16" t="str">
        <f t="shared" si="13"/>
        <v/>
      </c>
      <c r="B250" s="18" t="str">
        <f>IF(A250="","",IF(OR(periods_per_year=26,periods_per_year=52),IF(periods_per_year=26,IF(A250=1,fpdate,B249+14),IF(periods_per_year=52,IF(A250=1,fpdate,B249+7),"n/a")),IF(periods_per_year=24,DATE(YEAR(fpdate),MONTH(fpdate)+(A250-1)/2+IF(AND(DAY(fpdate)&gt;=15,MOD(A250,2)=0),1,0),IF(MOD(A250,2)=0,IF(DAY(fpdate)&gt;=15,DAY(fpdate)-14,DAY(fpdate)+14),DAY(fpdate))),IF(DAY(DATE(YEAR(fpdate),MONTH(fpdate)+(A250-1)*months_per_period,DAY(fpdate)))&lt;&gt;DAY(fpdate),DATE(YEAR(fpdate),MONTH(fpdate)+(A250-1)*months_per_period+1,0),DATE(YEAR(fpdate),MONTH(fpdate)+(A250-1)*months_per_period,DAY(fpdate))))))</f>
        <v/>
      </c>
      <c r="C250" s="17" t="str">
        <f t="shared" si="14"/>
        <v/>
      </c>
      <c r="D250" s="67"/>
      <c r="E250" s="17"/>
      <c r="F250" s="17" t="str">
        <f>IF(A250="","",IF(AND(A250=1,pmtType=1),0,IF(roundOpt,ROUND(rate*H249,2),rate*H249)))</f>
        <v/>
      </c>
      <c r="G250" s="17" t="str">
        <f t="shared" si="15"/>
        <v/>
      </c>
      <c r="H250" s="17" t="str">
        <f t="shared" si="16"/>
        <v/>
      </c>
    </row>
    <row r="251" spans="1:8">
      <c r="A251" s="16" t="str">
        <f t="shared" si="13"/>
        <v/>
      </c>
      <c r="B251" s="18" t="str">
        <f>IF(A251="","",IF(OR(periods_per_year=26,periods_per_year=52),IF(periods_per_year=26,IF(A251=1,fpdate,B250+14),IF(periods_per_year=52,IF(A251=1,fpdate,B250+7),"n/a")),IF(periods_per_year=24,DATE(YEAR(fpdate),MONTH(fpdate)+(A251-1)/2+IF(AND(DAY(fpdate)&gt;=15,MOD(A251,2)=0),1,0),IF(MOD(A251,2)=0,IF(DAY(fpdate)&gt;=15,DAY(fpdate)-14,DAY(fpdate)+14),DAY(fpdate))),IF(DAY(DATE(YEAR(fpdate),MONTH(fpdate)+(A251-1)*months_per_period,DAY(fpdate)))&lt;&gt;DAY(fpdate),DATE(YEAR(fpdate),MONTH(fpdate)+(A251-1)*months_per_period+1,0),DATE(YEAR(fpdate),MONTH(fpdate)+(A251-1)*months_per_period,DAY(fpdate))))))</f>
        <v/>
      </c>
      <c r="C251" s="17" t="str">
        <f t="shared" si="14"/>
        <v/>
      </c>
      <c r="D251" s="67"/>
      <c r="E251" s="17"/>
      <c r="F251" s="17" t="str">
        <f>IF(A251="","",IF(AND(A251=1,pmtType=1),0,IF(roundOpt,ROUND(rate*H250,2),rate*H250)))</f>
        <v/>
      </c>
      <c r="G251" s="17" t="str">
        <f t="shared" si="15"/>
        <v/>
      </c>
      <c r="H251" s="17" t="str">
        <f t="shared" si="16"/>
        <v/>
      </c>
    </row>
    <row r="252" spans="1:8">
      <c r="A252" s="16" t="str">
        <f t="shared" si="13"/>
        <v/>
      </c>
      <c r="B252" s="18" t="str">
        <f>IF(A252="","",IF(OR(periods_per_year=26,periods_per_year=52),IF(periods_per_year=26,IF(A252=1,fpdate,B251+14),IF(periods_per_year=52,IF(A252=1,fpdate,B251+7),"n/a")),IF(periods_per_year=24,DATE(YEAR(fpdate),MONTH(fpdate)+(A252-1)/2+IF(AND(DAY(fpdate)&gt;=15,MOD(A252,2)=0),1,0),IF(MOD(A252,2)=0,IF(DAY(fpdate)&gt;=15,DAY(fpdate)-14,DAY(fpdate)+14),DAY(fpdate))),IF(DAY(DATE(YEAR(fpdate),MONTH(fpdate)+(A252-1)*months_per_period,DAY(fpdate)))&lt;&gt;DAY(fpdate),DATE(YEAR(fpdate),MONTH(fpdate)+(A252-1)*months_per_period+1,0),DATE(YEAR(fpdate),MONTH(fpdate)+(A252-1)*months_per_period,DAY(fpdate))))))</f>
        <v/>
      </c>
      <c r="C252" s="17" t="str">
        <f t="shared" si="14"/>
        <v/>
      </c>
      <c r="D252" s="67"/>
      <c r="E252" s="17"/>
      <c r="F252" s="17" t="str">
        <f>IF(A252="","",IF(AND(A252=1,pmtType=1),0,IF(roundOpt,ROUND(rate*H251,2),rate*H251)))</f>
        <v/>
      </c>
      <c r="G252" s="17" t="str">
        <f t="shared" si="15"/>
        <v/>
      </c>
      <c r="H252" s="17" t="str">
        <f t="shared" si="16"/>
        <v/>
      </c>
    </row>
    <row r="253" spans="1:8">
      <c r="A253" s="16" t="str">
        <f t="shared" si="13"/>
        <v/>
      </c>
      <c r="B253" s="18" t="str">
        <f>IF(A253="","",IF(OR(periods_per_year=26,periods_per_year=52),IF(periods_per_year=26,IF(A253=1,fpdate,B252+14),IF(periods_per_year=52,IF(A253=1,fpdate,B252+7),"n/a")),IF(periods_per_year=24,DATE(YEAR(fpdate),MONTH(fpdate)+(A253-1)/2+IF(AND(DAY(fpdate)&gt;=15,MOD(A253,2)=0),1,0),IF(MOD(A253,2)=0,IF(DAY(fpdate)&gt;=15,DAY(fpdate)-14,DAY(fpdate)+14),DAY(fpdate))),IF(DAY(DATE(YEAR(fpdate),MONTH(fpdate)+(A253-1)*months_per_period,DAY(fpdate)))&lt;&gt;DAY(fpdate),DATE(YEAR(fpdate),MONTH(fpdate)+(A253-1)*months_per_period+1,0),DATE(YEAR(fpdate),MONTH(fpdate)+(A253-1)*months_per_period,DAY(fpdate))))))</f>
        <v/>
      </c>
      <c r="C253" s="17" t="str">
        <f t="shared" si="14"/>
        <v/>
      </c>
      <c r="D253" s="67"/>
      <c r="E253" s="17"/>
      <c r="F253" s="17" t="str">
        <f>IF(A253="","",IF(AND(A253=1,pmtType=1),0,IF(roundOpt,ROUND(rate*H252,2),rate*H252)))</f>
        <v/>
      </c>
      <c r="G253" s="17" t="str">
        <f t="shared" si="15"/>
        <v/>
      </c>
      <c r="H253" s="17" t="str">
        <f t="shared" si="16"/>
        <v/>
      </c>
    </row>
    <row r="254" spans="1:8">
      <c r="A254" s="16" t="str">
        <f t="shared" si="13"/>
        <v/>
      </c>
      <c r="B254" s="18" t="str">
        <f>IF(A254="","",IF(OR(periods_per_year=26,periods_per_year=52),IF(periods_per_year=26,IF(A254=1,fpdate,B253+14),IF(periods_per_year=52,IF(A254=1,fpdate,B253+7),"n/a")),IF(periods_per_year=24,DATE(YEAR(fpdate),MONTH(fpdate)+(A254-1)/2+IF(AND(DAY(fpdate)&gt;=15,MOD(A254,2)=0),1,0),IF(MOD(A254,2)=0,IF(DAY(fpdate)&gt;=15,DAY(fpdate)-14,DAY(fpdate)+14),DAY(fpdate))),IF(DAY(DATE(YEAR(fpdate),MONTH(fpdate)+(A254-1)*months_per_period,DAY(fpdate)))&lt;&gt;DAY(fpdate),DATE(YEAR(fpdate),MONTH(fpdate)+(A254-1)*months_per_period+1,0),DATE(YEAR(fpdate),MONTH(fpdate)+(A254-1)*months_per_period,DAY(fpdate))))))</f>
        <v/>
      </c>
      <c r="C254" s="17" t="str">
        <f t="shared" si="14"/>
        <v/>
      </c>
      <c r="D254" s="67"/>
      <c r="E254" s="17"/>
      <c r="F254" s="17" t="str">
        <f>IF(A254="","",IF(AND(A254=1,pmtType=1),0,IF(roundOpt,ROUND(rate*H253,2),rate*H253)))</f>
        <v/>
      </c>
      <c r="G254" s="17" t="str">
        <f t="shared" si="15"/>
        <v/>
      </c>
      <c r="H254" s="17" t="str">
        <f t="shared" si="16"/>
        <v/>
      </c>
    </row>
    <row r="255" spans="1:8">
      <c r="A255" s="16" t="str">
        <f t="shared" si="13"/>
        <v/>
      </c>
      <c r="B255" s="18" t="str">
        <f>IF(A255="","",IF(OR(periods_per_year=26,periods_per_year=52),IF(periods_per_year=26,IF(A255=1,fpdate,B254+14),IF(periods_per_year=52,IF(A255=1,fpdate,B254+7),"n/a")),IF(periods_per_year=24,DATE(YEAR(fpdate),MONTH(fpdate)+(A255-1)/2+IF(AND(DAY(fpdate)&gt;=15,MOD(A255,2)=0),1,0),IF(MOD(A255,2)=0,IF(DAY(fpdate)&gt;=15,DAY(fpdate)-14,DAY(fpdate)+14),DAY(fpdate))),IF(DAY(DATE(YEAR(fpdate),MONTH(fpdate)+(A255-1)*months_per_period,DAY(fpdate)))&lt;&gt;DAY(fpdate),DATE(YEAR(fpdate),MONTH(fpdate)+(A255-1)*months_per_period+1,0),DATE(YEAR(fpdate),MONTH(fpdate)+(A255-1)*months_per_period,DAY(fpdate))))))</f>
        <v/>
      </c>
      <c r="C255" s="17" t="str">
        <f t="shared" si="14"/>
        <v/>
      </c>
      <c r="D255" s="67"/>
      <c r="E255" s="17"/>
      <c r="F255" s="17" t="str">
        <f>IF(A255="","",IF(AND(A255=1,pmtType=1),0,IF(roundOpt,ROUND(rate*H254,2),rate*H254)))</f>
        <v/>
      </c>
      <c r="G255" s="17" t="str">
        <f t="shared" si="15"/>
        <v/>
      </c>
      <c r="H255" s="17" t="str">
        <f t="shared" si="16"/>
        <v/>
      </c>
    </row>
    <row r="256" spans="1:8">
      <c r="A256" s="16" t="str">
        <f t="shared" si="13"/>
        <v/>
      </c>
      <c r="B256" s="18" t="str">
        <f>IF(A256="","",IF(OR(periods_per_year=26,periods_per_year=52),IF(periods_per_year=26,IF(A256=1,fpdate,B255+14),IF(periods_per_year=52,IF(A256=1,fpdate,B255+7),"n/a")),IF(periods_per_year=24,DATE(YEAR(fpdate),MONTH(fpdate)+(A256-1)/2+IF(AND(DAY(fpdate)&gt;=15,MOD(A256,2)=0),1,0),IF(MOD(A256,2)=0,IF(DAY(fpdate)&gt;=15,DAY(fpdate)-14,DAY(fpdate)+14),DAY(fpdate))),IF(DAY(DATE(YEAR(fpdate),MONTH(fpdate)+(A256-1)*months_per_period,DAY(fpdate)))&lt;&gt;DAY(fpdate),DATE(YEAR(fpdate),MONTH(fpdate)+(A256-1)*months_per_period+1,0),DATE(YEAR(fpdate),MONTH(fpdate)+(A256-1)*months_per_period,DAY(fpdate))))))</f>
        <v/>
      </c>
      <c r="C256" s="17" t="str">
        <f t="shared" si="14"/>
        <v/>
      </c>
      <c r="D256" s="67"/>
      <c r="E256" s="17"/>
      <c r="F256" s="17" t="str">
        <f>IF(A256="","",IF(AND(A256=1,pmtType=1),0,IF(roundOpt,ROUND(rate*H255,2),rate*H255)))</f>
        <v/>
      </c>
      <c r="G256" s="17" t="str">
        <f t="shared" si="15"/>
        <v/>
      </c>
      <c r="H256" s="17" t="str">
        <f t="shared" si="16"/>
        <v/>
      </c>
    </row>
    <row r="257" spans="1:8">
      <c r="A257" s="16" t="str">
        <f t="shared" si="13"/>
        <v/>
      </c>
      <c r="B257" s="18" t="str">
        <f>IF(A257="","",IF(OR(periods_per_year=26,periods_per_year=52),IF(periods_per_year=26,IF(A257=1,fpdate,B256+14),IF(periods_per_year=52,IF(A257=1,fpdate,B256+7),"n/a")),IF(periods_per_year=24,DATE(YEAR(fpdate),MONTH(fpdate)+(A257-1)/2+IF(AND(DAY(fpdate)&gt;=15,MOD(A257,2)=0),1,0),IF(MOD(A257,2)=0,IF(DAY(fpdate)&gt;=15,DAY(fpdate)-14,DAY(fpdate)+14),DAY(fpdate))),IF(DAY(DATE(YEAR(fpdate),MONTH(fpdate)+(A257-1)*months_per_period,DAY(fpdate)))&lt;&gt;DAY(fpdate),DATE(YEAR(fpdate),MONTH(fpdate)+(A257-1)*months_per_period+1,0),DATE(YEAR(fpdate),MONTH(fpdate)+(A257-1)*months_per_period,DAY(fpdate))))))</f>
        <v/>
      </c>
      <c r="C257" s="17" t="str">
        <f t="shared" si="14"/>
        <v/>
      </c>
      <c r="D257" s="67"/>
      <c r="E257" s="17"/>
      <c r="F257" s="17" t="str">
        <f>IF(A257="","",IF(AND(A257=1,pmtType=1),0,IF(roundOpt,ROUND(rate*H256,2),rate*H256)))</f>
        <v/>
      </c>
      <c r="G257" s="17" t="str">
        <f t="shared" si="15"/>
        <v/>
      </c>
      <c r="H257" s="17" t="str">
        <f t="shared" si="16"/>
        <v/>
      </c>
    </row>
    <row r="258" spans="1:8">
      <c r="A258" s="16" t="str">
        <f t="shared" si="13"/>
        <v/>
      </c>
      <c r="B258" s="18" t="str">
        <f>IF(A258="","",IF(OR(periods_per_year=26,periods_per_year=52),IF(periods_per_year=26,IF(A258=1,fpdate,B257+14),IF(periods_per_year=52,IF(A258=1,fpdate,B257+7),"n/a")),IF(periods_per_year=24,DATE(YEAR(fpdate),MONTH(fpdate)+(A258-1)/2+IF(AND(DAY(fpdate)&gt;=15,MOD(A258,2)=0),1,0),IF(MOD(A258,2)=0,IF(DAY(fpdate)&gt;=15,DAY(fpdate)-14,DAY(fpdate)+14),DAY(fpdate))),IF(DAY(DATE(YEAR(fpdate),MONTH(fpdate)+(A258-1)*months_per_period,DAY(fpdate)))&lt;&gt;DAY(fpdate),DATE(YEAR(fpdate),MONTH(fpdate)+(A258-1)*months_per_period+1,0),DATE(YEAR(fpdate),MONTH(fpdate)+(A258-1)*months_per_period,DAY(fpdate))))))</f>
        <v/>
      </c>
      <c r="C258" s="17" t="str">
        <f t="shared" si="14"/>
        <v/>
      </c>
      <c r="D258" s="67"/>
      <c r="E258" s="17"/>
      <c r="F258" s="17" t="str">
        <f>IF(A258="","",IF(AND(A258=1,pmtType=1),0,IF(roundOpt,ROUND(rate*H257,2),rate*H257)))</f>
        <v/>
      </c>
      <c r="G258" s="17" t="str">
        <f t="shared" si="15"/>
        <v/>
      </c>
      <c r="H258" s="17" t="str">
        <f t="shared" si="16"/>
        <v/>
      </c>
    </row>
    <row r="259" spans="1:8">
      <c r="A259" s="16" t="str">
        <f t="shared" si="13"/>
        <v/>
      </c>
      <c r="B259" s="18" t="str">
        <f>IF(A259="","",IF(OR(periods_per_year=26,periods_per_year=52),IF(periods_per_year=26,IF(A259=1,fpdate,B258+14),IF(periods_per_year=52,IF(A259=1,fpdate,B258+7),"n/a")),IF(periods_per_year=24,DATE(YEAR(fpdate),MONTH(fpdate)+(A259-1)/2+IF(AND(DAY(fpdate)&gt;=15,MOD(A259,2)=0),1,0),IF(MOD(A259,2)=0,IF(DAY(fpdate)&gt;=15,DAY(fpdate)-14,DAY(fpdate)+14),DAY(fpdate))),IF(DAY(DATE(YEAR(fpdate),MONTH(fpdate)+(A259-1)*months_per_period,DAY(fpdate)))&lt;&gt;DAY(fpdate),DATE(YEAR(fpdate),MONTH(fpdate)+(A259-1)*months_per_period+1,0),DATE(YEAR(fpdate),MONTH(fpdate)+(A259-1)*months_per_period,DAY(fpdate))))))</f>
        <v/>
      </c>
      <c r="C259" s="17" t="str">
        <f t="shared" si="14"/>
        <v/>
      </c>
      <c r="D259" s="67"/>
      <c r="E259" s="17"/>
      <c r="F259" s="17" t="str">
        <f>IF(A259="","",IF(AND(A259=1,pmtType=1),0,IF(roundOpt,ROUND(rate*H258,2),rate*H258)))</f>
        <v/>
      </c>
      <c r="G259" s="17" t="str">
        <f t="shared" si="15"/>
        <v/>
      </c>
      <c r="H259" s="17" t="str">
        <f t="shared" si="16"/>
        <v/>
      </c>
    </row>
    <row r="260" spans="1:8">
      <c r="A260" s="16" t="str">
        <f t="shared" si="13"/>
        <v/>
      </c>
      <c r="B260" s="18" t="str">
        <f>IF(A260="","",IF(OR(periods_per_year=26,periods_per_year=52),IF(periods_per_year=26,IF(A260=1,fpdate,B259+14),IF(periods_per_year=52,IF(A260=1,fpdate,B259+7),"n/a")),IF(periods_per_year=24,DATE(YEAR(fpdate),MONTH(fpdate)+(A260-1)/2+IF(AND(DAY(fpdate)&gt;=15,MOD(A260,2)=0),1,0),IF(MOD(A260,2)=0,IF(DAY(fpdate)&gt;=15,DAY(fpdate)-14,DAY(fpdate)+14),DAY(fpdate))),IF(DAY(DATE(YEAR(fpdate),MONTH(fpdate)+(A260-1)*months_per_period,DAY(fpdate)))&lt;&gt;DAY(fpdate),DATE(YEAR(fpdate),MONTH(fpdate)+(A260-1)*months_per_period+1,0),DATE(YEAR(fpdate),MONTH(fpdate)+(A260-1)*months_per_period,DAY(fpdate))))))</f>
        <v/>
      </c>
      <c r="C260" s="17" t="str">
        <f t="shared" si="14"/>
        <v/>
      </c>
      <c r="D260" s="67"/>
      <c r="E260" s="17"/>
      <c r="F260" s="17" t="str">
        <f>IF(A260="","",IF(AND(A260=1,pmtType=1),0,IF(roundOpt,ROUND(rate*H259,2),rate*H259)))</f>
        <v/>
      </c>
      <c r="G260" s="17" t="str">
        <f t="shared" si="15"/>
        <v/>
      </c>
      <c r="H260" s="17" t="str">
        <f t="shared" si="16"/>
        <v/>
      </c>
    </row>
    <row r="261" spans="1:8">
      <c r="A261" s="16" t="str">
        <f t="shared" si="13"/>
        <v/>
      </c>
      <c r="B261" s="18" t="str">
        <f>IF(A261="","",IF(OR(periods_per_year=26,periods_per_year=52),IF(periods_per_year=26,IF(A261=1,fpdate,B260+14),IF(periods_per_year=52,IF(A261=1,fpdate,B260+7),"n/a")),IF(periods_per_year=24,DATE(YEAR(fpdate),MONTH(fpdate)+(A261-1)/2+IF(AND(DAY(fpdate)&gt;=15,MOD(A261,2)=0),1,0),IF(MOD(A261,2)=0,IF(DAY(fpdate)&gt;=15,DAY(fpdate)-14,DAY(fpdate)+14),DAY(fpdate))),IF(DAY(DATE(YEAR(fpdate),MONTH(fpdate)+(A261-1)*months_per_period,DAY(fpdate)))&lt;&gt;DAY(fpdate),DATE(YEAR(fpdate),MONTH(fpdate)+(A261-1)*months_per_period+1,0),DATE(YEAR(fpdate),MONTH(fpdate)+(A261-1)*months_per_period,DAY(fpdate))))))</f>
        <v/>
      </c>
      <c r="C261" s="17" t="str">
        <f t="shared" si="14"/>
        <v/>
      </c>
      <c r="D261" s="67"/>
      <c r="E261" s="17"/>
      <c r="F261" s="17" t="str">
        <f>IF(A261="","",IF(AND(A261=1,pmtType=1),0,IF(roundOpt,ROUND(rate*H260,2),rate*H260)))</f>
        <v/>
      </c>
      <c r="G261" s="17" t="str">
        <f t="shared" si="15"/>
        <v/>
      </c>
      <c r="H261" s="17" t="str">
        <f t="shared" si="16"/>
        <v/>
      </c>
    </row>
    <row r="262" spans="1:8">
      <c r="A262" s="16" t="str">
        <f t="shared" si="13"/>
        <v/>
      </c>
      <c r="B262" s="18" t="str">
        <f>IF(A262="","",IF(OR(periods_per_year=26,periods_per_year=52),IF(periods_per_year=26,IF(A262=1,fpdate,B261+14),IF(periods_per_year=52,IF(A262=1,fpdate,B261+7),"n/a")),IF(periods_per_year=24,DATE(YEAR(fpdate),MONTH(fpdate)+(A262-1)/2+IF(AND(DAY(fpdate)&gt;=15,MOD(A262,2)=0),1,0),IF(MOD(A262,2)=0,IF(DAY(fpdate)&gt;=15,DAY(fpdate)-14,DAY(fpdate)+14),DAY(fpdate))),IF(DAY(DATE(YEAR(fpdate),MONTH(fpdate)+(A262-1)*months_per_period,DAY(fpdate)))&lt;&gt;DAY(fpdate),DATE(YEAR(fpdate),MONTH(fpdate)+(A262-1)*months_per_period+1,0),DATE(YEAR(fpdate),MONTH(fpdate)+(A262-1)*months_per_period,DAY(fpdate))))))</f>
        <v/>
      </c>
      <c r="C262" s="17" t="str">
        <f t="shared" si="14"/>
        <v/>
      </c>
      <c r="D262" s="67"/>
      <c r="E262" s="17"/>
      <c r="F262" s="17" t="str">
        <f>IF(A262="","",IF(AND(A262=1,pmtType=1),0,IF(roundOpt,ROUND(rate*H261,2),rate*H261)))</f>
        <v/>
      </c>
      <c r="G262" s="17" t="str">
        <f t="shared" si="15"/>
        <v/>
      </c>
      <c r="H262" s="17" t="str">
        <f t="shared" si="16"/>
        <v/>
      </c>
    </row>
    <row r="263" spans="1:8">
      <c r="A263" s="16" t="str">
        <f t="shared" si="13"/>
        <v/>
      </c>
      <c r="B263" s="18" t="str">
        <f>IF(A263="","",IF(OR(periods_per_year=26,periods_per_year=52),IF(periods_per_year=26,IF(A263=1,fpdate,B262+14),IF(periods_per_year=52,IF(A263=1,fpdate,B262+7),"n/a")),IF(periods_per_year=24,DATE(YEAR(fpdate),MONTH(fpdate)+(A263-1)/2+IF(AND(DAY(fpdate)&gt;=15,MOD(A263,2)=0),1,0),IF(MOD(A263,2)=0,IF(DAY(fpdate)&gt;=15,DAY(fpdate)-14,DAY(fpdate)+14),DAY(fpdate))),IF(DAY(DATE(YEAR(fpdate),MONTH(fpdate)+(A263-1)*months_per_period,DAY(fpdate)))&lt;&gt;DAY(fpdate),DATE(YEAR(fpdate),MONTH(fpdate)+(A263-1)*months_per_period+1,0),DATE(YEAR(fpdate),MONTH(fpdate)+(A263-1)*months_per_period,DAY(fpdate))))))</f>
        <v/>
      </c>
      <c r="C263" s="17" t="str">
        <f t="shared" si="14"/>
        <v/>
      </c>
      <c r="D263" s="67"/>
      <c r="E263" s="17"/>
      <c r="F263" s="17" t="str">
        <f>IF(A263="","",IF(AND(A263=1,pmtType=1),0,IF(roundOpt,ROUND(rate*H262,2),rate*H262)))</f>
        <v/>
      </c>
      <c r="G263" s="17" t="str">
        <f t="shared" si="15"/>
        <v/>
      </c>
      <c r="H263" s="17" t="str">
        <f t="shared" si="16"/>
        <v/>
      </c>
    </row>
    <row r="264" spans="1:8">
      <c r="A264" s="16" t="str">
        <f t="shared" si="13"/>
        <v/>
      </c>
      <c r="B264" s="18" t="str">
        <f>IF(A264="","",IF(OR(periods_per_year=26,periods_per_year=52),IF(periods_per_year=26,IF(A264=1,fpdate,B263+14),IF(periods_per_year=52,IF(A264=1,fpdate,B263+7),"n/a")),IF(periods_per_year=24,DATE(YEAR(fpdate),MONTH(fpdate)+(A264-1)/2+IF(AND(DAY(fpdate)&gt;=15,MOD(A264,2)=0),1,0),IF(MOD(A264,2)=0,IF(DAY(fpdate)&gt;=15,DAY(fpdate)-14,DAY(fpdate)+14),DAY(fpdate))),IF(DAY(DATE(YEAR(fpdate),MONTH(fpdate)+(A264-1)*months_per_period,DAY(fpdate)))&lt;&gt;DAY(fpdate),DATE(YEAR(fpdate),MONTH(fpdate)+(A264-1)*months_per_period+1,0),DATE(YEAR(fpdate),MONTH(fpdate)+(A264-1)*months_per_period,DAY(fpdate))))))</f>
        <v/>
      </c>
      <c r="C264" s="17" t="str">
        <f t="shared" si="14"/>
        <v/>
      </c>
      <c r="D264" s="67"/>
      <c r="E264" s="17"/>
      <c r="F264" s="17" t="str">
        <f>IF(A264="","",IF(AND(A264=1,pmtType=1),0,IF(roundOpt,ROUND(rate*H263,2),rate*H263)))</f>
        <v/>
      </c>
      <c r="G264" s="17" t="str">
        <f t="shared" si="15"/>
        <v/>
      </c>
      <c r="H264" s="17" t="str">
        <f t="shared" si="16"/>
        <v/>
      </c>
    </row>
    <row r="265" spans="1:8">
      <c r="A265" s="16" t="str">
        <f t="shared" si="13"/>
        <v/>
      </c>
      <c r="B265" s="18" t="str">
        <f>IF(A265="","",IF(OR(periods_per_year=26,periods_per_year=52),IF(periods_per_year=26,IF(A265=1,fpdate,B264+14),IF(periods_per_year=52,IF(A265=1,fpdate,B264+7),"n/a")),IF(periods_per_year=24,DATE(YEAR(fpdate),MONTH(fpdate)+(A265-1)/2+IF(AND(DAY(fpdate)&gt;=15,MOD(A265,2)=0),1,0),IF(MOD(A265,2)=0,IF(DAY(fpdate)&gt;=15,DAY(fpdate)-14,DAY(fpdate)+14),DAY(fpdate))),IF(DAY(DATE(YEAR(fpdate),MONTH(fpdate)+(A265-1)*months_per_period,DAY(fpdate)))&lt;&gt;DAY(fpdate),DATE(YEAR(fpdate),MONTH(fpdate)+(A265-1)*months_per_period+1,0),DATE(YEAR(fpdate),MONTH(fpdate)+(A265-1)*months_per_period,DAY(fpdate))))))</f>
        <v/>
      </c>
      <c r="C265" s="17" t="str">
        <f t="shared" si="14"/>
        <v/>
      </c>
      <c r="D265" s="67"/>
      <c r="E265" s="17"/>
      <c r="F265" s="17" t="str">
        <f>IF(A265="","",IF(AND(A265=1,pmtType=1),0,IF(roundOpt,ROUND(rate*H264,2),rate*H264)))</f>
        <v/>
      </c>
      <c r="G265" s="17" t="str">
        <f t="shared" si="15"/>
        <v/>
      </c>
      <c r="H265" s="17" t="str">
        <f t="shared" si="16"/>
        <v/>
      </c>
    </row>
    <row r="266" spans="1:8">
      <c r="A266" s="16" t="str">
        <f t="shared" si="13"/>
        <v/>
      </c>
      <c r="B266" s="18" t="str">
        <f>IF(A266="","",IF(OR(periods_per_year=26,periods_per_year=52),IF(periods_per_year=26,IF(A266=1,fpdate,B265+14),IF(periods_per_year=52,IF(A266=1,fpdate,B265+7),"n/a")),IF(periods_per_year=24,DATE(YEAR(fpdate),MONTH(fpdate)+(A266-1)/2+IF(AND(DAY(fpdate)&gt;=15,MOD(A266,2)=0),1,0),IF(MOD(A266,2)=0,IF(DAY(fpdate)&gt;=15,DAY(fpdate)-14,DAY(fpdate)+14),DAY(fpdate))),IF(DAY(DATE(YEAR(fpdate),MONTH(fpdate)+(A266-1)*months_per_period,DAY(fpdate)))&lt;&gt;DAY(fpdate),DATE(YEAR(fpdate),MONTH(fpdate)+(A266-1)*months_per_period+1,0),DATE(YEAR(fpdate),MONTH(fpdate)+(A266-1)*months_per_period,DAY(fpdate))))))</f>
        <v/>
      </c>
      <c r="C266" s="17" t="str">
        <f t="shared" si="14"/>
        <v/>
      </c>
      <c r="D266" s="67"/>
      <c r="E266" s="17"/>
      <c r="F266" s="17" t="str">
        <f>IF(A266="","",IF(AND(A266=1,pmtType=1),0,IF(roundOpt,ROUND(rate*H265,2),rate*H265)))</f>
        <v/>
      </c>
      <c r="G266" s="17" t="str">
        <f t="shared" si="15"/>
        <v/>
      </c>
      <c r="H266" s="17" t="str">
        <f t="shared" si="16"/>
        <v/>
      </c>
    </row>
    <row r="267" spans="1:8">
      <c r="A267" s="16" t="str">
        <f t="shared" si="13"/>
        <v/>
      </c>
      <c r="B267" s="18" t="str">
        <f>IF(A267="","",IF(OR(periods_per_year=26,periods_per_year=52),IF(periods_per_year=26,IF(A267=1,fpdate,B266+14),IF(periods_per_year=52,IF(A267=1,fpdate,B266+7),"n/a")),IF(periods_per_year=24,DATE(YEAR(fpdate),MONTH(fpdate)+(A267-1)/2+IF(AND(DAY(fpdate)&gt;=15,MOD(A267,2)=0),1,0),IF(MOD(A267,2)=0,IF(DAY(fpdate)&gt;=15,DAY(fpdate)-14,DAY(fpdate)+14),DAY(fpdate))),IF(DAY(DATE(YEAR(fpdate),MONTH(fpdate)+(A267-1)*months_per_period,DAY(fpdate)))&lt;&gt;DAY(fpdate),DATE(YEAR(fpdate),MONTH(fpdate)+(A267-1)*months_per_period+1,0),DATE(YEAR(fpdate),MONTH(fpdate)+(A267-1)*months_per_period,DAY(fpdate))))))</f>
        <v/>
      </c>
      <c r="C267" s="17" t="str">
        <f t="shared" si="14"/>
        <v/>
      </c>
      <c r="D267" s="67"/>
      <c r="E267" s="17"/>
      <c r="F267" s="17" t="str">
        <f>IF(A267="","",IF(AND(A267=1,pmtType=1),0,IF(roundOpt,ROUND(rate*H266,2),rate*H266)))</f>
        <v/>
      </c>
      <c r="G267" s="17" t="str">
        <f t="shared" si="15"/>
        <v/>
      </c>
      <c r="H267" s="17" t="str">
        <f t="shared" si="16"/>
        <v/>
      </c>
    </row>
    <row r="268" spans="1:8">
      <c r="A268" s="16" t="str">
        <f t="shared" si="13"/>
        <v/>
      </c>
      <c r="B268" s="18" t="str">
        <f>IF(A268="","",IF(OR(periods_per_year=26,periods_per_year=52),IF(periods_per_year=26,IF(A268=1,fpdate,B267+14),IF(periods_per_year=52,IF(A268=1,fpdate,B267+7),"n/a")),IF(periods_per_year=24,DATE(YEAR(fpdate),MONTH(fpdate)+(A268-1)/2+IF(AND(DAY(fpdate)&gt;=15,MOD(A268,2)=0),1,0),IF(MOD(A268,2)=0,IF(DAY(fpdate)&gt;=15,DAY(fpdate)-14,DAY(fpdate)+14),DAY(fpdate))),IF(DAY(DATE(YEAR(fpdate),MONTH(fpdate)+(A268-1)*months_per_period,DAY(fpdate)))&lt;&gt;DAY(fpdate),DATE(YEAR(fpdate),MONTH(fpdate)+(A268-1)*months_per_period+1,0),DATE(YEAR(fpdate),MONTH(fpdate)+(A268-1)*months_per_period,DAY(fpdate))))))</f>
        <v/>
      </c>
      <c r="C268" s="17" t="str">
        <f t="shared" si="14"/>
        <v/>
      </c>
      <c r="D268" s="67"/>
      <c r="E268" s="17"/>
      <c r="F268" s="17" t="str">
        <f>IF(A268="","",IF(AND(A268=1,pmtType=1),0,IF(roundOpt,ROUND(rate*H267,2),rate*H267)))</f>
        <v/>
      </c>
      <c r="G268" s="17" t="str">
        <f t="shared" si="15"/>
        <v/>
      </c>
      <c r="H268" s="17" t="str">
        <f t="shared" si="16"/>
        <v/>
      </c>
    </row>
    <row r="269" spans="1:8">
      <c r="A269" s="16" t="str">
        <f t="shared" si="13"/>
        <v/>
      </c>
      <c r="B269" s="18" t="str">
        <f>IF(A269="","",IF(OR(periods_per_year=26,periods_per_year=52),IF(periods_per_year=26,IF(A269=1,fpdate,B268+14),IF(periods_per_year=52,IF(A269=1,fpdate,B268+7),"n/a")),IF(periods_per_year=24,DATE(YEAR(fpdate),MONTH(fpdate)+(A269-1)/2+IF(AND(DAY(fpdate)&gt;=15,MOD(A269,2)=0),1,0),IF(MOD(A269,2)=0,IF(DAY(fpdate)&gt;=15,DAY(fpdate)-14,DAY(fpdate)+14),DAY(fpdate))),IF(DAY(DATE(YEAR(fpdate),MONTH(fpdate)+(A269-1)*months_per_period,DAY(fpdate)))&lt;&gt;DAY(fpdate),DATE(YEAR(fpdate),MONTH(fpdate)+(A269-1)*months_per_period+1,0),DATE(YEAR(fpdate),MONTH(fpdate)+(A269-1)*months_per_period,DAY(fpdate))))))</f>
        <v/>
      </c>
      <c r="C269" s="17" t="str">
        <f t="shared" si="14"/>
        <v/>
      </c>
      <c r="D269" s="67"/>
      <c r="E269" s="17"/>
      <c r="F269" s="17" t="str">
        <f>IF(A269="","",IF(AND(A269=1,pmtType=1),0,IF(roundOpt,ROUND(rate*H268,2),rate*H268)))</f>
        <v/>
      </c>
      <c r="G269" s="17" t="str">
        <f t="shared" si="15"/>
        <v/>
      </c>
      <c r="H269" s="17" t="str">
        <f t="shared" si="16"/>
        <v/>
      </c>
    </row>
    <row r="270" spans="1:8">
      <c r="A270" s="16" t="str">
        <f t="shared" si="13"/>
        <v/>
      </c>
      <c r="B270" s="18" t="str">
        <f>IF(A270="","",IF(OR(periods_per_year=26,periods_per_year=52),IF(periods_per_year=26,IF(A270=1,fpdate,B269+14),IF(periods_per_year=52,IF(A270=1,fpdate,B269+7),"n/a")),IF(periods_per_year=24,DATE(YEAR(fpdate),MONTH(fpdate)+(A270-1)/2+IF(AND(DAY(fpdate)&gt;=15,MOD(A270,2)=0),1,0),IF(MOD(A270,2)=0,IF(DAY(fpdate)&gt;=15,DAY(fpdate)-14,DAY(fpdate)+14),DAY(fpdate))),IF(DAY(DATE(YEAR(fpdate),MONTH(fpdate)+(A270-1)*months_per_period,DAY(fpdate)))&lt;&gt;DAY(fpdate),DATE(YEAR(fpdate),MONTH(fpdate)+(A270-1)*months_per_period+1,0),DATE(YEAR(fpdate),MONTH(fpdate)+(A270-1)*months_per_period,DAY(fpdate))))))</f>
        <v/>
      </c>
      <c r="C270" s="17" t="str">
        <f t="shared" si="14"/>
        <v/>
      </c>
      <c r="D270" s="67"/>
      <c r="E270" s="17"/>
      <c r="F270" s="17" t="str">
        <f>IF(A270="","",IF(AND(A270=1,pmtType=1),0,IF(roundOpt,ROUND(rate*H269,2),rate*H269)))</f>
        <v/>
      </c>
      <c r="G270" s="17" t="str">
        <f t="shared" si="15"/>
        <v/>
      </c>
      <c r="H270" s="17" t="str">
        <f t="shared" si="16"/>
        <v/>
      </c>
    </row>
    <row r="271" spans="1:8">
      <c r="A271" s="16" t="str">
        <f t="shared" si="13"/>
        <v/>
      </c>
      <c r="B271" s="18" t="str">
        <f>IF(A271="","",IF(OR(periods_per_year=26,periods_per_year=52),IF(periods_per_year=26,IF(A271=1,fpdate,B270+14),IF(periods_per_year=52,IF(A271=1,fpdate,B270+7),"n/a")),IF(periods_per_year=24,DATE(YEAR(fpdate),MONTH(fpdate)+(A271-1)/2+IF(AND(DAY(fpdate)&gt;=15,MOD(A271,2)=0),1,0),IF(MOD(A271,2)=0,IF(DAY(fpdate)&gt;=15,DAY(fpdate)-14,DAY(fpdate)+14),DAY(fpdate))),IF(DAY(DATE(YEAR(fpdate),MONTH(fpdate)+(A271-1)*months_per_period,DAY(fpdate)))&lt;&gt;DAY(fpdate),DATE(YEAR(fpdate),MONTH(fpdate)+(A271-1)*months_per_period+1,0),DATE(YEAR(fpdate),MONTH(fpdate)+(A271-1)*months_per_period,DAY(fpdate))))))</f>
        <v/>
      </c>
      <c r="C271" s="17" t="str">
        <f t="shared" si="14"/>
        <v/>
      </c>
      <c r="D271" s="67"/>
      <c r="E271" s="17"/>
      <c r="F271" s="17" t="str">
        <f>IF(A271="","",IF(AND(A271=1,pmtType=1),0,IF(roundOpt,ROUND(rate*H270,2),rate*H270)))</f>
        <v/>
      </c>
      <c r="G271" s="17" t="str">
        <f t="shared" si="15"/>
        <v/>
      </c>
      <c r="H271" s="17" t="str">
        <f t="shared" si="16"/>
        <v/>
      </c>
    </row>
    <row r="272" spans="1:8">
      <c r="A272" s="16" t="str">
        <f t="shared" si="13"/>
        <v/>
      </c>
      <c r="B272" s="18" t="str">
        <f>IF(A272="","",IF(OR(periods_per_year=26,periods_per_year=52),IF(periods_per_year=26,IF(A272=1,fpdate,B271+14),IF(periods_per_year=52,IF(A272=1,fpdate,B271+7),"n/a")),IF(periods_per_year=24,DATE(YEAR(fpdate),MONTH(fpdate)+(A272-1)/2+IF(AND(DAY(fpdate)&gt;=15,MOD(A272,2)=0),1,0),IF(MOD(A272,2)=0,IF(DAY(fpdate)&gt;=15,DAY(fpdate)-14,DAY(fpdate)+14),DAY(fpdate))),IF(DAY(DATE(YEAR(fpdate),MONTH(fpdate)+(A272-1)*months_per_period,DAY(fpdate)))&lt;&gt;DAY(fpdate),DATE(YEAR(fpdate),MONTH(fpdate)+(A272-1)*months_per_period+1,0),DATE(YEAR(fpdate),MONTH(fpdate)+(A272-1)*months_per_period,DAY(fpdate))))))</f>
        <v/>
      </c>
      <c r="C272" s="17" t="str">
        <f t="shared" si="14"/>
        <v/>
      </c>
      <c r="D272" s="67"/>
      <c r="E272" s="17"/>
      <c r="F272" s="17" t="str">
        <f>IF(A272="","",IF(AND(A272=1,pmtType=1),0,IF(roundOpt,ROUND(rate*H271,2),rate*H271)))</f>
        <v/>
      </c>
      <c r="G272" s="17" t="str">
        <f t="shared" si="15"/>
        <v/>
      </c>
      <c r="H272" s="17" t="str">
        <f t="shared" si="16"/>
        <v/>
      </c>
    </row>
    <row r="273" spans="1:8">
      <c r="A273" s="16" t="str">
        <f t="shared" si="13"/>
        <v/>
      </c>
      <c r="B273" s="18" t="str">
        <f>IF(A273="","",IF(OR(periods_per_year=26,periods_per_year=52),IF(periods_per_year=26,IF(A273=1,fpdate,B272+14),IF(periods_per_year=52,IF(A273=1,fpdate,B272+7),"n/a")),IF(periods_per_year=24,DATE(YEAR(fpdate),MONTH(fpdate)+(A273-1)/2+IF(AND(DAY(fpdate)&gt;=15,MOD(A273,2)=0),1,0),IF(MOD(A273,2)=0,IF(DAY(fpdate)&gt;=15,DAY(fpdate)-14,DAY(fpdate)+14),DAY(fpdate))),IF(DAY(DATE(YEAR(fpdate),MONTH(fpdate)+(A273-1)*months_per_period,DAY(fpdate)))&lt;&gt;DAY(fpdate),DATE(YEAR(fpdate),MONTH(fpdate)+(A273-1)*months_per_period+1,0),DATE(YEAR(fpdate),MONTH(fpdate)+(A273-1)*months_per_period,DAY(fpdate))))))</f>
        <v/>
      </c>
      <c r="C273" s="17" t="str">
        <f t="shared" si="14"/>
        <v/>
      </c>
      <c r="D273" s="67"/>
      <c r="E273" s="17"/>
      <c r="F273" s="17" t="str">
        <f>IF(A273="","",IF(AND(A273=1,pmtType=1),0,IF(roundOpt,ROUND(rate*H272,2),rate*H272)))</f>
        <v/>
      </c>
      <c r="G273" s="17" t="str">
        <f t="shared" si="15"/>
        <v/>
      </c>
      <c r="H273" s="17" t="str">
        <f t="shared" si="16"/>
        <v/>
      </c>
    </row>
    <row r="274" spans="1:8">
      <c r="A274" s="16" t="str">
        <f t="shared" ref="A274:A337" si="17">IF(H273="","",IF(roundOpt,IF(OR(A273&gt;=nper,ROUND(H273,2)&lt;=0),"",A273+1),IF(OR(A273&gt;=nper,H273&lt;=0),"",A273+1)))</f>
        <v/>
      </c>
      <c r="B274" s="18" t="str">
        <f>IF(A274="","",IF(OR(periods_per_year=26,periods_per_year=52),IF(periods_per_year=26,IF(A274=1,fpdate,B273+14),IF(periods_per_year=52,IF(A274=1,fpdate,B273+7),"n/a")),IF(periods_per_year=24,DATE(YEAR(fpdate),MONTH(fpdate)+(A274-1)/2+IF(AND(DAY(fpdate)&gt;=15,MOD(A274,2)=0),1,0),IF(MOD(A274,2)=0,IF(DAY(fpdate)&gt;=15,DAY(fpdate)-14,DAY(fpdate)+14),DAY(fpdate))),IF(DAY(DATE(YEAR(fpdate),MONTH(fpdate)+(A274-1)*months_per_period,DAY(fpdate)))&lt;&gt;DAY(fpdate),DATE(YEAR(fpdate),MONTH(fpdate)+(A274-1)*months_per_period+1,0),DATE(YEAR(fpdate),MONTH(fpdate)+(A274-1)*months_per_period,DAY(fpdate))))))</f>
        <v/>
      </c>
      <c r="C274" s="17" t="str">
        <f t="shared" ref="C274:C337" si="18">IF(A274="","",IF(roundOpt,IF(OR(A274=nper,payment&gt;ROUND((1+rate)*H273,2)),ROUND((1+rate)*H273,2),payment),IF(OR(A274=nper,payment&gt;(1+rate)*H273),(1+rate)*H273,payment)))</f>
        <v/>
      </c>
      <c r="D274" s="67"/>
      <c r="E274" s="17"/>
      <c r="F274" s="17" t="str">
        <f>IF(A274="","",IF(AND(A274=1,pmtType=1),0,IF(roundOpt,ROUND(rate*H273,2),rate*H273)))</f>
        <v/>
      </c>
      <c r="G274" s="17" t="str">
        <f t="shared" ref="G274:G337" si="19">IF(A274="","",C274-F274+D274)</f>
        <v/>
      </c>
      <c r="H274" s="17" t="str">
        <f t="shared" ref="H274:H337" si="20">IF(A274="","",H273-G274)</f>
        <v/>
      </c>
    </row>
    <row r="275" spans="1:8">
      <c r="A275" s="16" t="str">
        <f t="shared" si="17"/>
        <v/>
      </c>
      <c r="B275" s="18" t="str">
        <f>IF(A275="","",IF(OR(periods_per_year=26,periods_per_year=52),IF(periods_per_year=26,IF(A275=1,fpdate,B274+14),IF(periods_per_year=52,IF(A275=1,fpdate,B274+7),"n/a")),IF(periods_per_year=24,DATE(YEAR(fpdate),MONTH(fpdate)+(A275-1)/2+IF(AND(DAY(fpdate)&gt;=15,MOD(A275,2)=0),1,0),IF(MOD(A275,2)=0,IF(DAY(fpdate)&gt;=15,DAY(fpdate)-14,DAY(fpdate)+14),DAY(fpdate))),IF(DAY(DATE(YEAR(fpdate),MONTH(fpdate)+(A275-1)*months_per_period,DAY(fpdate)))&lt;&gt;DAY(fpdate),DATE(YEAR(fpdate),MONTH(fpdate)+(A275-1)*months_per_period+1,0),DATE(YEAR(fpdate),MONTH(fpdate)+(A275-1)*months_per_period,DAY(fpdate))))))</f>
        <v/>
      </c>
      <c r="C275" s="17" t="str">
        <f t="shared" si="18"/>
        <v/>
      </c>
      <c r="D275" s="67"/>
      <c r="E275" s="17"/>
      <c r="F275" s="17" t="str">
        <f>IF(A275="","",IF(AND(A275=1,pmtType=1),0,IF(roundOpt,ROUND(rate*H274,2),rate*H274)))</f>
        <v/>
      </c>
      <c r="G275" s="17" t="str">
        <f t="shared" si="19"/>
        <v/>
      </c>
      <c r="H275" s="17" t="str">
        <f t="shared" si="20"/>
        <v/>
      </c>
    </row>
    <row r="276" spans="1:8">
      <c r="A276" s="16" t="str">
        <f t="shared" si="17"/>
        <v/>
      </c>
      <c r="B276" s="18" t="str">
        <f>IF(A276="","",IF(OR(periods_per_year=26,periods_per_year=52),IF(periods_per_year=26,IF(A276=1,fpdate,B275+14),IF(periods_per_year=52,IF(A276=1,fpdate,B275+7),"n/a")),IF(periods_per_year=24,DATE(YEAR(fpdate),MONTH(fpdate)+(A276-1)/2+IF(AND(DAY(fpdate)&gt;=15,MOD(A276,2)=0),1,0),IF(MOD(A276,2)=0,IF(DAY(fpdate)&gt;=15,DAY(fpdate)-14,DAY(fpdate)+14),DAY(fpdate))),IF(DAY(DATE(YEAR(fpdate),MONTH(fpdate)+(A276-1)*months_per_period,DAY(fpdate)))&lt;&gt;DAY(fpdate),DATE(YEAR(fpdate),MONTH(fpdate)+(A276-1)*months_per_period+1,0),DATE(YEAR(fpdate),MONTH(fpdate)+(A276-1)*months_per_period,DAY(fpdate))))))</f>
        <v/>
      </c>
      <c r="C276" s="17" t="str">
        <f t="shared" si="18"/>
        <v/>
      </c>
      <c r="D276" s="67"/>
      <c r="E276" s="17"/>
      <c r="F276" s="17" t="str">
        <f>IF(A276="","",IF(AND(A276=1,pmtType=1),0,IF(roundOpt,ROUND(rate*H275,2),rate*H275)))</f>
        <v/>
      </c>
      <c r="G276" s="17" t="str">
        <f t="shared" si="19"/>
        <v/>
      </c>
      <c r="H276" s="17" t="str">
        <f t="shared" si="20"/>
        <v/>
      </c>
    </row>
    <row r="277" spans="1:8">
      <c r="A277" s="16" t="str">
        <f t="shared" si="17"/>
        <v/>
      </c>
      <c r="B277" s="18" t="str">
        <f>IF(A277="","",IF(OR(periods_per_year=26,periods_per_year=52),IF(periods_per_year=26,IF(A277=1,fpdate,B276+14),IF(periods_per_year=52,IF(A277=1,fpdate,B276+7),"n/a")),IF(periods_per_year=24,DATE(YEAR(fpdate),MONTH(fpdate)+(A277-1)/2+IF(AND(DAY(fpdate)&gt;=15,MOD(A277,2)=0),1,0),IF(MOD(A277,2)=0,IF(DAY(fpdate)&gt;=15,DAY(fpdate)-14,DAY(fpdate)+14),DAY(fpdate))),IF(DAY(DATE(YEAR(fpdate),MONTH(fpdate)+(A277-1)*months_per_period,DAY(fpdate)))&lt;&gt;DAY(fpdate),DATE(YEAR(fpdate),MONTH(fpdate)+(A277-1)*months_per_period+1,0),DATE(YEAR(fpdate),MONTH(fpdate)+(A277-1)*months_per_period,DAY(fpdate))))))</f>
        <v/>
      </c>
      <c r="C277" s="17" t="str">
        <f t="shared" si="18"/>
        <v/>
      </c>
      <c r="D277" s="67"/>
      <c r="E277" s="17"/>
      <c r="F277" s="17" t="str">
        <f>IF(A277="","",IF(AND(A277=1,pmtType=1),0,IF(roundOpt,ROUND(rate*H276,2),rate*H276)))</f>
        <v/>
      </c>
      <c r="G277" s="17" t="str">
        <f t="shared" si="19"/>
        <v/>
      </c>
      <c r="H277" s="17" t="str">
        <f t="shared" si="20"/>
        <v/>
      </c>
    </row>
    <row r="278" spans="1:8">
      <c r="A278" s="16" t="str">
        <f t="shared" si="17"/>
        <v/>
      </c>
      <c r="B278" s="18" t="str">
        <f>IF(A278="","",IF(OR(periods_per_year=26,periods_per_year=52),IF(periods_per_year=26,IF(A278=1,fpdate,B277+14),IF(periods_per_year=52,IF(A278=1,fpdate,B277+7),"n/a")),IF(periods_per_year=24,DATE(YEAR(fpdate),MONTH(fpdate)+(A278-1)/2+IF(AND(DAY(fpdate)&gt;=15,MOD(A278,2)=0),1,0),IF(MOD(A278,2)=0,IF(DAY(fpdate)&gt;=15,DAY(fpdate)-14,DAY(fpdate)+14),DAY(fpdate))),IF(DAY(DATE(YEAR(fpdate),MONTH(fpdate)+(A278-1)*months_per_period,DAY(fpdate)))&lt;&gt;DAY(fpdate),DATE(YEAR(fpdate),MONTH(fpdate)+(A278-1)*months_per_period+1,0),DATE(YEAR(fpdate),MONTH(fpdate)+(A278-1)*months_per_period,DAY(fpdate))))))</f>
        <v/>
      </c>
      <c r="C278" s="17" t="str">
        <f t="shared" si="18"/>
        <v/>
      </c>
      <c r="D278" s="67"/>
      <c r="E278" s="17"/>
      <c r="F278" s="17" t="str">
        <f>IF(A278="","",IF(AND(A278=1,pmtType=1),0,IF(roundOpt,ROUND(rate*H277,2),rate*H277)))</f>
        <v/>
      </c>
      <c r="G278" s="17" t="str">
        <f t="shared" si="19"/>
        <v/>
      </c>
      <c r="H278" s="17" t="str">
        <f t="shared" si="20"/>
        <v/>
      </c>
    </row>
    <row r="279" spans="1:8">
      <c r="A279" s="16" t="str">
        <f t="shared" si="17"/>
        <v/>
      </c>
      <c r="B279" s="18" t="str">
        <f>IF(A279="","",IF(OR(periods_per_year=26,periods_per_year=52),IF(periods_per_year=26,IF(A279=1,fpdate,B278+14),IF(periods_per_year=52,IF(A279=1,fpdate,B278+7),"n/a")),IF(periods_per_year=24,DATE(YEAR(fpdate),MONTH(fpdate)+(A279-1)/2+IF(AND(DAY(fpdate)&gt;=15,MOD(A279,2)=0),1,0),IF(MOD(A279,2)=0,IF(DAY(fpdate)&gt;=15,DAY(fpdate)-14,DAY(fpdate)+14),DAY(fpdate))),IF(DAY(DATE(YEAR(fpdate),MONTH(fpdate)+(A279-1)*months_per_period,DAY(fpdate)))&lt;&gt;DAY(fpdate),DATE(YEAR(fpdate),MONTH(fpdate)+(A279-1)*months_per_period+1,0),DATE(YEAR(fpdate),MONTH(fpdate)+(A279-1)*months_per_period,DAY(fpdate))))))</f>
        <v/>
      </c>
      <c r="C279" s="17" t="str">
        <f t="shared" si="18"/>
        <v/>
      </c>
      <c r="D279" s="67"/>
      <c r="E279" s="17"/>
      <c r="F279" s="17" t="str">
        <f>IF(A279="","",IF(AND(A279=1,pmtType=1),0,IF(roundOpt,ROUND(rate*H278,2),rate*H278)))</f>
        <v/>
      </c>
      <c r="G279" s="17" t="str">
        <f t="shared" si="19"/>
        <v/>
      </c>
      <c r="H279" s="17" t="str">
        <f t="shared" si="20"/>
        <v/>
      </c>
    </row>
    <row r="280" spans="1:8">
      <c r="A280" s="16" t="str">
        <f t="shared" si="17"/>
        <v/>
      </c>
      <c r="B280" s="18" t="str">
        <f>IF(A280="","",IF(OR(periods_per_year=26,periods_per_year=52),IF(periods_per_year=26,IF(A280=1,fpdate,B279+14),IF(periods_per_year=52,IF(A280=1,fpdate,B279+7),"n/a")),IF(periods_per_year=24,DATE(YEAR(fpdate),MONTH(fpdate)+(A280-1)/2+IF(AND(DAY(fpdate)&gt;=15,MOD(A280,2)=0),1,0),IF(MOD(A280,2)=0,IF(DAY(fpdate)&gt;=15,DAY(fpdate)-14,DAY(fpdate)+14),DAY(fpdate))),IF(DAY(DATE(YEAR(fpdate),MONTH(fpdate)+(A280-1)*months_per_period,DAY(fpdate)))&lt;&gt;DAY(fpdate),DATE(YEAR(fpdate),MONTH(fpdate)+(A280-1)*months_per_period+1,0),DATE(YEAR(fpdate),MONTH(fpdate)+(A280-1)*months_per_period,DAY(fpdate))))))</f>
        <v/>
      </c>
      <c r="C280" s="17" t="str">
        <f t="shared" si="18"/>
        <v/>
      </c>
      <c r="D280" s="67"/>
      <c r="E280" s="17"/>
      <c r="F280" s="17" t="str">
        <f>IF(A280="","",IF(AND(A280=1,pmtType=1),0,IF(roundOpt,ROUND(rate*H279,2),rate*H279)))</f>
        <v/>
      </c>
      <c r="G280" s="17" t="str">
        <f t="shared" si="19"/>
        <v/>
      </c>
      <c r="H280" s="17" t="str">
        <f t="shared" si="20"/>
        <v/>
      </c>
    </row>
    <row r="281" spans="1:8">
      <c r="A281" s="16" t="str">
        <f t="shared" si="17"/>
        <v/>
      </c>
      <c r="B281" s="18" t="str">
        <f>IF(A281="","",IF(OR(periods_per_year=26,periods_per_year=52),IF(periods_per_year=26,IF(A281=1,fpdate,B280+14),IF(periods_per_year=52,IF(A281=1,fpdate,B280+7),"n/a")),IF(periods_per_year=24,DATE(YEAR(fpdate),MONTH(fpdate)+(A281-1)/2+IF(AND(DAY(fpdate)&gt;=15,MOD(A281,2)=0),1,0),IF(MOD(A281,2)=0,IF(DAY(fpdate)&gt;=15,DAY(fpdate)-14,DAY(fpdate)+14),DAY(fpdate))),IF(DAY(DATE(YEAR(fpdate),MONTH(fpdate)+(A281-1)*months_per_period,DAY(fpdate)))&lt;&gt;DAY(fpdate),DATE(YEAR(fpdate),MONTH(fpdate)+(A281-1)*months_per_period+1,0),DATE(YEAR(fpdate),MONTH(fpdate)+(A281-1)*months_per_period,DAY(fpdate))))))</f>
        <v/>
      </c>
      <c r="C281" s="17" t="str">
        <f t="shared" si="18"/>
        <v/>
      </c>
      <c r="D281" s="67"/>
      <c r="E281" s="17"/>
      <c r="F281" s="17" t="str">
        <f>IF(A281="","",IF(AND(A281=1,pmtType=1),0,IF(roundOpt,ROUND(rate*H280,2),rate*H280)))</f>
        <v/>
      </c>
      <c r="G281" s="17" t="str">
        <f t="shared" si="19"/>
        <v/>
      </c>
      <c r="H281" s="17" t="str">
        <f t="shared" si="20"/>
        <v/>
      </c>
    </row>
    <row r="282" spans="1:8">
      <c r="A282" s="16" t="str">
        <f t="shared" si="17"/>
        <v/>
      </c>
      <c r="B282" s="18" t="str">
        <f>IF(A282="","",IF(OR(periods_per_year=26,periods_per_year=52),IF(periods_per_year=26,IF(A282=1,fpdate,B281+14),IF(periods_per_year=52,IF(A282=1,fpdate,B281+7),"n/a")),IF(periods_per_year=24,DATE(YEAR(fpdate),MONTH(fpdate)+(A282-1)/2+IF(AND(DAY(fpdate)&gt;=15,MOD(A282,2)=0),1,0),IF(MOD(A282,2)=0,IF(DAY(fpdate)&gt;=15,DAY(fpdate)-14,DAY(fpdate)+14),DAY(fpdate))),IF(DAY(DATE(YEAR(fpdate),MONTH(fpdate)+(A282-1)*months_per_period,DAY(fpdate)))&lt;&gt;DAY(fpdate),DATE(YEAR(fpdate),MONTH(fpdate)+(A282-1)*months_per_period+1,0),DATE(YEAR(fpdate),MONTH(fpdate)+(A282-1)*months_per_period,DAY(fpdate))))))</f>
        <v/>
      </c>
      <c r="C282" s="17" t="str">
        <f t="shared" si="18"/>
        <v/>
      </c>
      <c r="D282" s="67"/>
      <c r="E282" s="17"/>
      <c r="F282" s="17" t="str">
        <f>IF(A282="","",IF(AND(A282=1,pmtType=1),0,IF(roundOpt,ROUND(rate*H281,2),rate*H281)))</f>
        <v/>
      </c>
      <c r="G282" s="17" t="str">
        <f t="shared" si="19"/>
        <v/>
      </c>
      <c r="H282" s="17" t="str">
        <f t="shared" si="20"/>
        <v/>
      </c>
    </row>
    <row r="283" spans="1:8">
      <c r="A283" s="16" t="str">
        <f t="shared" si="17"/>
        <v/>
      </c>
      <c r="B283" s="18" t="str">
        <f>IF(A283="","",IF(OR(periods_per_year=26,periods_per_year=52),IF(periods_per_year=26,IF(A283=1,fpdate,B282+14),IF(periods_per_year=52,IF(A283=1,fpdate,B282+7),"n/a")),IF(periods_per_year=24,DATE(YEAR(fpdate),MONTH(fpdate)+(A283-1)/2+IF(AND(DAY(fpdate)&gt;=15,MOD(A283,2)=0),1,0),IF(MOD(A283,2)=0,IF(DAY(fpdate)&gt;=15,DAY(fpdate)-14,DAY(fpdate)+14),DAY(fpdate))),IF(DAY(DATE(YEAR(fpdate),MONTH(fpdate)+(A283-1)*months_per_period,DAY(fpdate)))&lt;&gt;DAY(fpdate),DATE(YEAR(fpdate),MONTH(fpdate)+(A283-1)*months_per_period+1,0),DATE(YEAR(fpdate),MONTH(fpdate)+(A283-1)*months_per_period,DAY(fpdate))))))</f>
        <v/>
      </c>
      <c r="C283" s="17" t="str">
        <f t="shared" si="18"/>
        <v/>
      </c>
      <c r="D283" s="67"/>
      <c r="E283" s="17"/>
      <c r="F283" s="17" t="str">
        <f>IF(A283="","",IF(AND(A283=1,pmtType=1),0,IF(roundOpt,ROUND(rate*H282,2),rate*H282)))</f>
        <v/>
      </c>
      <c r="G283" s="17" t="str">
        <f t="shared" si="19"/>
        <v/>
      </c>
      <c r="H283" s="17" t="str">
        <f t="shared" si="20"/>
        <v/>
      </c>
    </row>
    <row r="284" spans="1:8">
      <c r="A284" s="16" t="str">
        <f t="shared" si="17"/>
        <v/>
      </c>
      <c r="B284" s="18" t="str">
        <f>IF(A284="","",IF(OR(periods_per_year=26,periods_per_year=52),IF(periods_per_year=26,IF(A284=1,fpdate,B283+14),IF(periods_per_year=52,IF(A284=1,fpdate,B283+7),"n/a")),IF(periods_per_year=24,DATE(YEAR(fpdate),MONTH(fpdate)+(A284-1)/2+IF(AND(DAY(fpdate)&gt;=15,MOD(A284,2)=0),1,0),IF(MOD(A284,2)=0,IF(DAY(fpdate)&gt;=15,DAY(fpdate)-14,DAY(fpdate)+14),DAY(fpdate))),IF(DAY(DATE(YEAR(fpdate),MONTH(fpdate)+(A284-1)*months_per_period,DAY(fpdate)))&lt;&gt;DAY(fpdate),DATE(YEAR(fpdate),MONTH(fpdate)+(A284-1)*months_per_period+1,0),DATE(YEAR(fpdate),MONTH(fpdate)+(A284-1)*months_per_period,DAY(fpdate))))))</f>
        <v/>
      </c>
      <c r="C284" s="17" t="str">
        <f t="shared" si="18"/>
        <v/>
      </c>
      <c r="D284" s="67"/>
      <c r="E284" s="17"/>
      <c r="F284" s="17" t="str">
        <f>IF(A284="","",IF(AND(A284=1,pmtType=1),0,IF(roundOpt,ROUND(rate*H283,2),rate*H283)))</f>
        <v/>
      </c>
      <c r="G284" s="17" t="str">
        <f t="shared" si="19"/>
        <v/>
      </c>
      <c r="H284" s="17" t="str">
        <f t="shared" si="20"/>
        <v/>
      </c>
    </row>
    <row r="285" spans="1:8">
      <c r="A285" s="16" t="str">
        <f t="shared" si="17"/>
        <v/>
      </c>
      <c r="B285" s="18" t="str">
        <f>IF(A285="","",IF(OR(periods_per_year=26,periods_per_year=52),IF(periods_per_year=26,IF(A285=1,fpdate,B284+14),IF(periods_per_year=52,IF(A285=1,fpdate,B284+7),"n/a")),IF(periods_per_year=24,DATE(YEAR(fpdate),MONTH(fpdate)+(A285-1)/2+IF(AND(DAY(fpdate)&gt;=15,MOD(A285,2)=0),1,0),IF(MOD(A285,2)=0,IF(DAY(fpdate)&gt;=15,DAY(fpdate)-14,DAY(fpdate)+14),DAY(fpdate))),IF(DAY(DATE(YEAR(fpdate),MONTH(fpdate)+(A285-1)*months_per_period,DAY(fpdate)))&lt;&gt;DAY(fpdate),DATE(YEAR(fpdate),MONTH(fpdate)+(A285-1)*months_per_period+1,0),DATE(YEAR(fpdate),MONTH(fpdate)+(A285-1)*months_per_period,DAY(fpdate))))))</f>
        <v/>
      </c>
      <c r="C285" s="17" t="str">
        <f t="shared" si="18"/>
        <v/>
      </c>
      <c r="D285" s="67"/>
      <c r="E285" s="17"/>
      <c r="F285" s="17" t="str">
        <f>IF(A285="","",IF(AND(A285=1,pmtType=1),0,IF(roundOpt,ROUND(rate*H284,2),rate*H284)))</f>
        <v/>
      </c>
      <c r="G285" s="17" t="str">
        <f t="shared" si="19"/>
        <v/>
      </c>
      <c r="H285" s="17" t="str">
        <f t="shared" si="20"/>
        <v/>
      </c>
    </row>
    <row r="286" spans="1:8">
      <c r="A286" s="16" t="str">
        <f t="shared" si="17"/>
        <v/>
      </c>
      <c r="B286" s="18" t="str">
        <f>IF(A286="","",IF(OR(periods_per_year=26,periods_per_year=52),IF(periods_per_year=26,IF(A286=1,fpdate,B285+14),IF(periods_per_year=52,IF(A286=1,fpdate,B285+7),"n/a")),IF(periods_per_year=24,DATE(YEAR(fpdate),MONTH(fpdate)+(A286-1)/2+IF(AND(DAY(fpdate)&gt;=15,MOD(A286,2)=0),1,0),IF(MOD(A286,2)=0,IF(DAY(fpdate)&gt;=15,DAY(fpdate)-14,DAY(fpdate)+14),DAY(fpdate))),IF(DAY(DATE(YEAR(fpdate),MONTH(fpdate)+(A286-1)*months_per_period,DAY(fpdate)))&lt;&gt;DAY(fpdate),DATE(YEAR(fpdate),MONTH(fpdate)+(A286-1)*months_per_period+1,0),DATE(YEAR(fpdate),MONTH(fpdate)+(A286-1)*months_per_period,DAY(fpdate))))))</f>
        <v/>
      </c>
      <c r="C286" s="17" t="str">
        <f t="shared" si="18"/>
        <v/>
      </c>
      <c r="D286" s="67"/>
      <c r="E286" s="17"/>
      <c r="F286" s="17" t="str">
        <f>IF(A286="","",IF(AND(A286=1,pmtType=1),0,IF(roundOpt,ROUND(rate*H285,2),rate*H285)))</f>
        <v/>
      </c>
      <c r="G286" s="17" t="str">
        <f t="shared" si="19"/>
        <v/>
      </c>
      <c r="H286" s="17" t="str">
        <f t="shared" si="20"/>
        <v/>
      </c>
    </row>
    <row r="287" spans="1:8">
      <c r="A287" s="16" t="str">
        <f t="shared" si="17"/>
        <v/>
      </c>
      <c r="B287" s="18" t="str">
        <f>IF(A287="","",IF(OR(periods_per_year=26,periods_per_year=52),IF(periods_per_year=26,IF(A287=1,fpdate,B286+14),IF(periods_per_year=52,IF(A287=1,fpdate,B286+7),"n/a")),IF(periods_per_year=24,DATE(YEAR(fpdate),MONTH(fpdate)+(A287-1)/2+IF(AND(DAY(fpdate)&gt;=15,MOD(A287,2)=0),1,0),IF(MOD(A287,2)=0,IF(DAY(fpdate)&gt;=15,DAY(fpdate)-14,DAY(fpdate)+14),DAY(fpdate))),IF(DAY(DATE(YEAR(fpdate),MONTH(fpdate)+(A287-1)*months_per_period,DAY(fpdate)))&lt;&gt;DAY(fpdate),DATE(YEAR(fpdate),MONTH(fpdate)+(A287-1)*months_per_period+1,0),DATE(YEAR(fpdate),MONTH(fpdate)+(A287-1)*months_per_period,DAY(fpdate))))))</f>
        <v/>
      </c>
      <c r="C287" s="17" t="str">
        <f t="shared" si="18"/>
        <v/>
      </c>
      <c r="D287" s="67"/>
      <c r="E287" s="17"/>
      <c r="F287" s="17" t="str">
        <f>IF(A287="","",IF(AND(A287=1,pmtType=1),0,IF(roundOpt,ROUND(rate*H286,2),rate*H286)))</f>
        <v/>
      </c>
      <c r="G287" s="17" t="str">
        <f t="shared" si="19"/>
        <v/>
      </c>
      <c r="H287" s="17" t="str">
        <f t="shared" si="20"/>
        <v/>
      </c>
    </row>
    <row r="288" spans="1:8">
      <c r="A288" s="16" t="str">
        <f t="shared" si="17"/>
        <v/>
      </c>
      <c r="B288" s="18" t="str">
        <f>IF(A288="","",IF(OR(periods_per_year=26,periods_per_year=52),IF(periods_per_year=26,IF(A288=1,fpdate,B287+14),IF(periods_per_year=52,IF(A288=1,fpdate,B287+7),"n/a")),IF(periods_per_year=24,DATE(YEAR(fpdate),MONTH(fpdate)+(A288-1)/2+IF(AND(DAY(fpdate)&gt;=15,MOD(A288,2)=0),1,0),IF(MOD(A288,2)=0,IF(DAY(fpdate)&gt;=15,DAY(fpdate)-14,DAY(fpdate)+14),DAY(fpdate))),IF(DAY(DATE(YEAR(fpdate),MONTH(fpdate)+(A288-1)*months_per_period,DAY(fpdate)))&lt;&gt;DAY(fpdate),DATE(YEAR(fpdate),MONTH(fpdate)+(A288-1)*months_per_period+1,0),DATE(YEAR(fpdate),MONTH(fpdate)+(A288-1)*months_per_period,DAY(fpdate))))))</f>
        <v/>
      </c>
      <c r="C288" s="17" t="str">
        <f t="shared" si="18"/>
        <v/>
      </c>
      <c r="D288" s="67"/>
      <c r="E288" s="17"/>
      <c r="F288" s="17" t="str">
        <f>IF(A288="","",IF(AND(A288=1,pmtType=1),0,IF(roundOpt,ROUND(rate*H287,2),rate*H287)))</f>
        <v/>
      </c>
      <c r="G288" s="17" t="str">
        <f t="shared" si="19"/>
        <v/>
      </c>
      <c r="H288" s="17" t="str">
        <f t="shared" si="20"/>
        <v/>
      </c>
    </row>
    <row r="289" spans="1:8">
      <c r="A289" s="16" t="str">
        <f t="shared" si="17"/>
        <v/>
      </c>
      <c r="B289" s="18" t="str">
        <f>IF(A289="","",IF(OR(periods_per_year=26,periods_per_year=52),IF(periods_per_year=26,IF(A289=1,fpdate,B288+14),IF(periods_per_year=52,IF(A289=1,fpdate,B288+7),"n/a")),IF(periods_per_year=24,DATE(YEAR(fpdate),MONTH(fpdate)+(A289-1)/2+IF(AND(DAY(fpdate)&gt;=15,MOD(A289,2)=0),1,0),IF(MOD(A289,2)=0,IF(DAY(fpdate)&gt;=15,DAY(fpdate)-14,DAY(fpdate)+14),DAY(fpdate))),IF(DAY(DATE(YEAR(fpdate),MONTH(fpdate)+(A289-1)*months_per_period,DAY(fpdate)))&lt;&gt;DAY(fpdate),DATE(YEAR(fpdate),MONTH(fpdate)+(A289-1)*months_per_period+1,0),DATE(YEAR(fpdate),MONTH(fpdate)+(A289-1)*months_per_period,DAY(fpdate))))))</f>
        <v/>
      </c>
      <c r="C289" s="17" t="str">
        <f t="shared" si="18"/>
        <v/>
      </c>
      <c r="D289" s="67"/>
      <c r="E289" s="17"/>
      <c r="F289" s="17" t="str">
        <f>IF(A289="","",IF(AND(A289=1,pmtType=1),0,IF(roundOpt,ROUND(rate*H288,2),rate*H288)))</f>
        <v/>
      </c>
      <c r="G289" s="17" t="str">
        <f t="shared" si="19"/>
        <v/>
      </c>
      <c r="H289" s="17" t="str">
        <f t="shared" si="20"/>
        <v/>
      </c>
    </row>
    <row r="290" spans="1:8">
      <c r="A290" s="16" t="str">
        <f t="shared" si="17"/>
        <v/>
      </c>
      <c r="B290" s="18" t="str">
        <f>IF(A290="","",IF(OR(periods_per_year=26,periods_per_year=52),IF(periods_per_year=26,IF(A290=1,fpdate,B289+14),IF(periods_per_year=52,IF(A290=1,fpdate,B289+7),"n/a")),IF(periods_per_year=24,DATE(YEAR(fpdate),MONTH(fpdate)+(A290-1)/2+IF(AND(DAY(fpdate)&gt;=15,MOD(A290,2)=0),1,0),IF(MOD(A290,2)=0,IF(DAY(fpdate)&gt;=15,DAY(fpdate)-14,DAY(fpdate)+14),DAY(fpdate))),IF(DAY(DATE(YEAR(fpdate),MONTH(fpdate)+(A290-1)*months_per_period,DAY(fpdate)))&lt;&gt;DAY(fpdate),DATE(YEAR(fpdate),MONTH(fpdate)+(A290-1)*months_per_period+1,0),DATE(YEAR(fpdate),MONTH(fpdate)+(A290-1)*months_per_period,DAY(fpdate))))))</f>
        <v/>
      </c>
      <c r="C290" s="17" t="str">
        <f t="shared" si="18"/>
        <v/>
      </c>
      <c r="D290" s="67"/>
      <c r="E290" s="17"/>
      <c r="F290" s="17" t="str">
        <f>IF(A290="","",IF(AND(A290=1,pmtType=1),0,IF(roundOpt,ROUND(rate*H289,2),rate*H289)))</f>
        <v/>
      </c>
      <c r="G290" s="17" t="str">
        <f t="shared" si="19"/>
        <v/>
      </c>
      <c r="H290" s="17" t="str">
        <f t="shared" si="20"/>
        <v/>
      </c>
    </row>
    <row r="291" spans="1:8">
      <c r="A291" s="16" t="str">
        <f t="shared" si="17"/>
        <v/>
      </c>
      <c r="B291" s="18" t="str">
        <f>IF(A291="","",IF(OR(periods_per_year=26,periods_per_year=52),IF(periods_per_year=26,IF(A291=1,fpdate,B290+14),IF(periods_per_year=52,IF(A291=1,fpdate,B290+7),"n/a")),IF(periods_per_year=24,DATE(YEAR(fpdate),MONTH(fpdate)+(A291-1)/2+IF(AND(DAY(fpdate)&gt;=15,MOD(A291,2)=0),1,0),IF(MOD(A291,2)=0,IF(DAY(fpdate)&gt;=15,DAY(fpdate)-14,DAY(fpdate)+14),DAY(fpdate))),IF(DAY(DATE(YEAR(fpdate),MONTH(fpdate)+(A291-1)*months_per_period,DAY(fpdate)))&lt;&gt;DAY(fpdate),DATE(YEAR(fpdate),MONTH(fpdate)+(A291-1)*months_per_period+1,0),DATE(YEAR(fpdate),MONTH(fpdate)+(A291-1)*months_per_period,DAY(fpdate))))))</f>
        <v/>
      </c>
      <c r="C291" s="17" t="str">
        <f t="shared" si="18"/>
        <v/>
      </c>
      <c r="D291" s="67"/>
      <c r="E291" s="17"/>
      <c r="F291" s="17" t="str">
        <f>IF(A291="","",IF(AND(A291=1,pmtType=1),0,IF(roundOpt,ROUND(rate*H290,2),rate*H290)))</f>
        <v/>
      </c>
      <c r="G291" s="17" t="str">
        <f t="shared" si="19"/>
        <v/>
      </c>
      <c r="H291" s="17" t="str">
        <f t="shared" si="20"/>
        <v/>
      </c>
    </row>
    <row r="292" spans="1:8">
      <c r="A292" s="16" t="str">
        <f t="shared" si="17"/>
        <v/>
      </c>
      <c r="B292" s="18" t="str">
        <f>IF(A292="","",IF(OR(periods_per_year=26,periods_per_year=52),IF(periods_per_year=26,IF(A292=1,fpdate,B291+14),IF(periods_per_year=52,IF(A292=1,fpdate,B291+7),"n/a")),IF(periods_per_year=24,DATE(YEAR(fpdate),MONTH(fpdate)+(A292-1)/2+IF(AND(DAY(fpdate)&gt;=15,MOD(A292,2)=0),1,0),IF(MOD(A292,2)=0,IF(DAY(fpdate)&gt;=15,DAY(fpdate)-14,DAY(fpdate)+14),DAY(fpdate))),IF(DAY(DATE(YEAR(fpdate),MONTH(fpdate)+(A292-1)*months_per_period,DAY(fpdate)))&lt;&gt;DAY(fpdate),DATE(YEAR(fpdate),MONTH(fpdate)+(A292-1)*months_per_period+1,0),DATE(YEAR(fpdate),MONTH(fpdate)+(A292-1)*months_per_period,DAY(fpdate))))))</f>
        <v/>
      </c>
      <c r="C292" s="17" t="str">
        <f t="shared" si="18"/>
        <v/>
      </c>
      <c r="D292" s="67"/>
      <c r="E292" s="17"/>
      <c r="F292" s="17" t="str">
        <f>IF(A292="","",IF(AND(A292=1,pmtType=1),0,IF(roundOpt,ROUND(rate*H291,2),rate*H291)))</f>
        <v/>
      </c>
      <c r="G292" s="17" t="str">
        <f t="shared" si="19"/>
        <v/>
      </c>
      <c r="H292" s="17" t="str">
        <f t="shared" si="20"/>
        <v/>
      </c>
    </row>
    <row r="293" spans="1:8">
      <c r="A293" s="16" t="str">
        <f t="shared" si="17"/>
        <v/>
      </c>
      <c r="B293" s="18" t="str">
        <f>IF(A293="","",IF(OR(periods_per_year=26,periods_per_year=52),IF(periods_per_year=26,IF(A293=1,fpdate,B292+14),IF(periods_per_year=52,IF(A293=1,fpdate,B292+7),"n/a")),IF(periods_per_year=24,DATE(YEAR(fpdate),MONTH(fpdate)+(A293-1)/2+IF(AND(DAY(fpdate)&gt;=15,MOD(A293,2)=0),1,0),IF(MOD(A293,2)=0,IF(DAY(fpdate)&gt;=15,DAY(fpdate)-14,DAY(fpdate)+14),DAY(fpdate))),IF(DAY(DATE(YEAR(fpdate),MONTH(fpdate)+(A293-1)*months_per_period,DAY(fpdate)))&lt;&gt;DAY(fpdate),DATE(YEAR(fpdate),MONTH(fpdate)+(A293-1)*months_per_period+1,0),DATE(YEAR(fpdate),MONTH(fpdate)+(A293-1)*months_per_period,DAY(fpdate))))))</f>
        <v/>
      </c>
      <c r="C293" s="17" t="str">
        <f t="shared" si="18"/>
        <v/>
      </c>
      <c r="D293" s="67"/>
      <c r="E293" s="17"/>
      <c r="F293" s="17" t="str">
        <f>IF(A293="","",IF(AND(A293=1,pmtType=1),0,IF(roundOpt,ROUND(rate*H292,2),rate*H292)))</f>
        <v/>
      </c>
      <c r="G293" s="17" t="str">
        <f t="shared" si="19"/>
        <v/>
      </c>
      <c r="H293" s="17" t="str">
        <f t="shared" si="20"/>
        <v/>
      </c>
    </row>
    <row r="294" spans="1:8">
      <c r="A294" s="16" t="str">
        <f t="shared" si="17"/>
        <v/>
      </c>
      <c r="B294" s="18" t="str">
        <f>IF(A294="","",IF(OR(periods_per_year=26,periods_per_year=52),IF(periods_per_year=26,IF(A294=1,fpdate,B293+14),IF(periods_per_year=52,IF(A294=1,fpdate,B293+7),"n/a")),IF(periods_per_year=24,DATE(YEAR(fpdate),MONTH(fpdate)+(A294-1)/2+IF(AND(DAY(fpdate)&gt;=15,MOD(A294,2)=0),1,0),IF(MOD(A294,2)=0,IF(DAY(fpdate)&gt;=15,DAY(fpdate)-14,DAY(fpdate)+14),DAY(fpdate))),IF(DAY(DATE(YEAR(fpdate),MONTH(fpdate)+(A294-1)*months_per_period,DAY(fpdate)))&lt;&gt;DAY(fpdate),DATE(YEAR(fpdate),MONTH(fpdate)+(A294-1)*months_per_period+1,0),DATE(YEAR(fpdate),MONTH(fpdate)+(A294-1)*months_per_period,DAY(fpdate))))))</f>
        <v/>
      </c>
      <c r="C294" s="17" t="str">
        <f t="shared" si="18"/>
        <v/>
      </c>
      <c r="D294" s="67"/>
      <c r="E294" s="17"/>
      <c r="F294" s="17" t="str">
        <f>IF(A294="","",IF(AND(A294=1,pmtType=1),0,IF(roundOpt,ROUND(rate*H293,2),rate*H293)))</f>
        <v/>
      </c>
      <c r="G294" s="17" t="str">
        <f t="shared" si="19"/>
        <v/>
      </c>
      <c r="H294" s="17" t="str">
        <f t="shared" si="20"/>
        <v/>
      </c>
    </row>
    <row r="295" spans="1:8">
      <c r="A295" s="16" t="str">
        <f t="shared" si="17"/>
        <v/>
      </c>
      <c r="B295" s="18" t="str">
        <f>IF(A295="","",IF(OR(periods_per_year=26,periods_per_year=52),IF(periods_per_year=26,IF(A295=1,fpdate,B294+14),IF(periods_per_year=52,IF(A295=1,fpdate,B294+7),"n/a")),IF(periods_per_year=24,DATE(YEAR(fpdate),MONTH(fpdate)+(A295-1)/2+IF(AND(DAY(fpdate)&gt;=15,MOD(A295,2)=0),1,0),IF(MOD(A295,2)=0,IF(DAY(fpdate)&gt;=15,DAY(fpdate)-14,DAY(fpdate)+14),DAY(fpdate))),IF(DAY(DATE(YEAR(fpdate),MONTH(fpdate)+(A295-1)*months_per_period,DAY(fpdate)))&lt;&gt;DAY(fpdate),DATE(YEAR(fpdate),MONTH(fpdate)+(A295-1)*months_per_period+1,0),DATE(YEAR(fpdate),MONTH(fpdate)+(A295-1)*months_per_period,DAY(fpdate))))))</f>
        <v/>
      </c>
      <c r="C295" s="17" t="str">
        <f t="shared" si="18"/>
        <v/>
      </c>
      <c r="D295" s="67"/>
      <c r="E295" s="17"/>
      <c r="F295" s="17" t="str">
        <f>IF(A295="","",IF(AND(A295=1,pmtType=1),0,IF(roundOpt,ROUND(rate*H294,2),rate*H294)))</f>
        <v/>
      </c>
      <c r="G295" s="17" t="str">
        <f t="shared" si="19"/>
        <v/>
      </c>
      <c r="H295" s="17" t="str">
        <f t="shared" si="20"/>
        <v/>
      </c>
    </row>
    <row r="296" spans="1:8">
      <c r="A296" s="16" t="str">
        <f t="shared" si="17"/>
        <v/>
      </c>
      <c r="B296" s="18" t="str">
        <f>IF(A296="","",IF(OR(periods_per_year=26,periods_per_year=52),IF(periods_per_year=26,IF(A296=1,fpdate,B295+14),IF(periods_per_year=52,IF(A296=1,fpdate,B295+7),"n/a")),IF(periods_per_year=24,DATE(YEAR(fpdate),MONTH(fpdate)+(A296-1)/2+IF(AND(DAY(fpdate)&gt;=15,MOD(A296,2)=0),1,0),IF(MOD(A296,2)=0,IF(DAY(fpdate)&gt;=15,DAY(fpdate)-14,DAY(fpdate)+14),DAY(fpdate))),IF(DAY(DATE(YEAR(fpdate),MONTH(fpdate)+(A296-1)*months_per_period,DAY(fpdate)))&lt;&gt;DAY(fpdate),DATE(YEAR(fpdate),MONTH(fpdate)+(A296-1)*months_per_period+1,0),DATE(YEAR(fpdate),MONTH(fpdate)+(A296-1)*months_per_period,DAY(fpdate))))))</f>
        <v/>
      </c>
      <c r="C296" s="17" t="str">
        <f t="shared" si="18"/>
        <v/>
      </c>
      <c r="D296" s="67"/>
      <c r="E296" s="17"/>
      <c r="F296" s="17" t="str">
        <f>IF(A296="","",IF(AND(A296=1,pmtType=1),0,IF(roundOpt,ROUND(rate*H295,2),rate*H295)))</f>
        <v/>
      </c>
      <c r="G296" s="17" t="str">
        <f t="shared" si="19"/>
        <v/>
      </c>
      <c r="H296" s="17" t="str">
        <f t="shared" si="20"/>
        <v/>
      </c>
    </row>
    <row r="297" spans="1:8">
      <c r="A297" s="16" t="str">
        <f t="shared" si="17"/>
        <v/>
      </c>
      <c r="B297" s="18" t="str">
        <f>IF(A297="","",IF(OR(periods_per_year=26,periods_per_year=52),IF(periods_per_year=26,IF(A297=1,fpdate,B296+14),IF(periods_per_year=52,IF(A297=1,fpdate,B296+7),"n/a")),IF(periods_per_year=24,DATE(YEAR(fpdate),MONTH(fpdate)+(A297-1)/2+IF(AND(DAY(fpdate)&gt;=15,MOD(A297,2)=0),1,0),IF(MOD(A297,2)=0,IF(DAY(fpdate)&gt;=15,DAY(fpdate)-14,DAY(fpdate)+14),DAY(fpdate))),IF(DAY(DATE(YEAR(fpdate),MONTH(fpdate)+(A297-1)*months_per_period,DAY(fpdate)))&lt;&gt;DAY(fpdate),DATE(YEAR(fpdate),MONTH(fpdate)+(A297-1)*months_per_period+1,0),DATE(YEAR(fpdate),MONTH(fpdate)+(A297-1)*months_per_period,DAY(fpdate))))))</f>
        <v/>
      </c>
      <c r="C297" s="17" t="str">
        <f t="shared" si="18"/>
        <v/>
      </c>
      <c r="D297" s="67"/>
      <c r="E297" s="17"/>
      <c r="F297" s="17" t="str">
        <f>IF(A297="","",IF(AND(A297=1,pmtType=1),0,IF(roundOpt,ROUND(rate*H296,2),rate*H296)))</f>
        <v/>
      </c>
      <c r="G297" s="17" t="str">
        <f t="shared" si="19"/>
        <v/>
      </c>
      <c r="H297" s="17" t="str">
        <f t="shared" si="20"/>
        <v/>
      </c>
    </row>
    <row r="298" spans="1:8">
      <c r="A298" s="16" t="str">
        <f t="shared" si="17"/>
        <v/>
      </c>
      <c r="B298" s="18" t="str">
        <f>IF(A298="","",IF(OR(periods_per_year=26,periods_per_year=52),IF(periods_per_year=26,IF(A298=1,fpdate,B297+14),IF(periods_per_year=52,IF(A298=1,fpdate,B297+7),"n/a")),IF(periods_per_year=24,DATE(YEAR(fpdate),MONTH(fpdate)+(A298-1)/2+IF(AND(DAY(fpdate)&gt;=15,MOD(A298,2)=0),1,0),IF(MOD(A298,2)=0,IF(DAY(fpdate)&gt;=15,DAY(fpdate)-14,DAY(fpdate)+14),DAY(fpdate))),IF(DAY(DATE(YEAR(fpdate),MONTH(fpdate)+(A298-1)*months_per_period,DAY(fpdate)))&lt;&gt;DAY(fpdate),DATE(YEAR(fpdate),MONTH(fpdate)+(A298-1)*months_per_period+1,0),DATE(YEAR(fpdate),MONTH(fpdate)+(A298-1)*months_per_period,DAY(fpdate))))))</f>
        <v/>
      </c>
      <c r="C298" s="17" t="str">
        <f t="shared" si="18"/>
        <v/>
      </c>
      <c r="D298" s="67"/>
      <c r="E298" s="17"/>
      <c r="F298" s="17" t="str">
        <f>IF(A298="","",IF(AND(A298=1,pmtType=1),0,IF(roundOpt,ROUND(rate*H297,2),rate*H297)))</f>
        <v/>
      </c>
      <c r="G298" s="17" t="str">
        <f t="shared" si="19"/>
        <v/>
      </c>
      <c r="H298" s="17" t="str">
        <f t="shared" si="20"/>
        <v/>
      </c>
    </row>
    <row r="299" spans="1:8">
      <c r="A299" s="16" t="str">
        <f t="shared" si="17"/>
        <v/>
      </c>
      <c r="B299" s="18" t="str">
        <f>IF(A299="","",IF(OR(periods_per_year=26,periods_per_year=52),IF(periods_per_year=26,IF(A299=1,fpdate,B298+14),IF(periods_per_year=52,IF(A299=1,fpdate,B298+7),"n/a")),IF(periods_per_year=24,DATE(YEAR(fpdate),MONTH(fpdate)+(A299-1)/2+IF(AND(DAY(fpdate)&gt;=15,MOD(A299,2)=0),1,0),IF(MOD(A299,2)=0,IF(DAY(fpdate)&gt;=15,DAY(fpdate)-14,DAY(fpdate)+14),DAY(fpdate))),IF(DAY(DATE(YEAR(fpdate),MONTH(fpdate)+(A299-1)*months_per_period,DAY(fpdate)))&lt;&gt;DAY(fpdate),DATE(YEAR(fpdate),MONTH(fpdate)+(A299-1)*months_per_period+1,0),DATE(YEAR(fpdate),MONTH(fpdate)+(A299-1)*months_per_period,DAY(fpdate))))))</f>
        <v/>
      </c>
      <c r="C299" s="17" t="str">
        <f t="shared" si="18"/>
        <v/>
      </c>
      <c r="D299" s="67"/>
      <c r="E299" s="17"/>
      <c r="F299" s="17" t="str">
        <f>IF(A299="","",IF(AND(A299=1,pmtType=1),0,IF(roundOpt,ROUND(rate*H298,2),rate*H298)))</f>
        <v/>
      </c>
      <c r="G299" s="17" t="str">
        <f t="shared" si="19"/>
        <v/>
      </c>
      <c r="H299" s="17" t="str">
        <f t="shared" si="20"/>
        <v/>
      </c>
    </row>
    <row r="300" spans="1:8">
      <c r="A300" s="16" t="str">
        <f t="shared" si="17"/>
        <v/>
      </c>
      <c r="B300" s="18" t="str">
        <f>IF(A300="","",IF(OR(periods_per_year=26,periods_per_year=52),IF(periods_per_year=26,IF(A300=1,fpdate,B299+14),IF(periods_per_year=52,IF(A300=1,fpdate,B299+7),"n/a")),IF(periods_per_year=24,DATE(YEAR(fpdate),MONTH(fpdate)+(A300-1)/2+IF(AND(DAY(fpdate)&gt;=15,MOD(A300,2)=0),1,0),IF(MOD(A300,2)=0,IF(DAY(fpdate)&gt;=15,DAY(fpdate)-14,DAY(fpdate)+14),DAY(fpdate))),IF(DAY(DATE(YEAR(fpdate),MONTH(fpdate)+(A300-1)*months_per_period,DAY(fpdate)))&lt;&gt;DAY(fpdate),DATE(YEAR(fpdate),MONTH(fpdate)+(A300-1)*months_per_period+1,0),DATE(YEAR(fpdate),MONTH(fpdate)+(A300-1)*months_per_period,DAY(fpdate))))))</f>
        <v/>
      </c>
      <c r="C300" s="17" t="str">
        <f t="shared" si="18"/>
        <v/>
      </c>
      <c r="D300" s="67"/>
      <c r="E300" s="17"/>
      <c r="F300" s="17" t="str">
        <f>IF(A300="","",IF(AND(A300=1,pmtType=1),0,IF(roundOpt,ROUND(rate*H299,2),rate*H299)))</f>
        <v/>
      </c>
      <c r="G300" s="17" t="str">
        <f t="shared" si="19"/>
        <v/>
      </c>
      <c r="H300" s="17" t="str">
        <f t="shared" si="20"/>
        <v/>
      </c>
    </row>
    <row r="301" spans="1:8">
      <c r="A301" s="16" t="str">
        <f t="shared" si="17"/>
        <v/>
      </c>
      <c r="B301" s="18" t="str">
        <f>IF(A301="","",IF(OR(periods_per_year=26,periods_per_year=52),IF(periods_per_year=26,IF(A301=1,fpdate,B300+14),IF(periods_per_year=52,IF(A301=1,fpdate,B300+7),"n/a")),IF(periods_per_year=24,DATE(YEAR(fpdate),MONTH(fpdate)+(A301-1)/2+IF(AND(DAY(fpdate)&gt;=15,MOD(A301,2)=0),1,0),IF(MOD(A301,2)=0,IF(DAY(fpdate)&gt;=15,DAY(fpdate)-14,DAY(fpdate)+14),DAY(fpdate))),IF(DAY(DATE(YEAR(fpdate),MONTH(fpdate)+(A301-1)*months_per_period,DAY(fpdate)))&lt;&gt;DAY(fpdate),DATE(YEAR(fpdate),MONTH(fpdate)+(A301-1)*months_per_period+1,0),DATE(YEAR(fpdate),MONTH(fpdate)+(A301-1)*months_per_period,DAY(fpdate))))))</f>
        <v/>
      </c>
      <c r="C301" s="17" t="str">
        <f t="shared" si="18"/>
        <v/>
      </c>
      <c r="D301" s="67"/>
      <c r="E301" s="17"/>
      <c r="F301" s="17" t="str">
        <f>IF(A301="","",IF(AND(A301=1,pmtType=1),0,IF(roundOpt,ROUND(rate*H300,2),rate*H300)))</f>
        <v/>
      </c>
      <c r="G301" s="17" t="str">
        <f t="shared" si="19"/>
        <v/>
      </c>
      <c r="H301" s="17" t="str">
        <f t="shared" si="20"/>
        <v/>
      </c>
    </row>
    <row r="302" spans="1:8">
      <c r="A302" s="16" t="str">
        <f t="shared" si="17"/>
        <v/>
      </c>
      <c r="B302" s="18" t="str">
        <f>IF(A302="","",IF(OR(periods_per_year=26,periods_per_year=52),IF(periods_per_year=26,IF(A302=1,fpdate,B301+14),IF(periods_per_year=52,IF(A302=1,fpdate,B301+7),"n/a")),IF(periods_per_year=24,DATE(YEAR(fpdate),MONTH(fpdate)+(A302-1)/2+IF(AND(DAY(fpdate)&gt;=15,MOD(A302,2)=0),1,0),IF(MOD(A302,2)=0,IF(DAY(fpdate)&gt;=15,DAY(fpdate)-14,DAY(fpdate)+14),DAY(fpdate))),IF(DAY(DATE(YEAR(fpdate),MONTH(fpdate)+(A302-1)*months_per_period,DAY(fpdate)))&lt;&gt;DAY(fpdate),DATE(YEAR(fpdate),MONTH(fpdate)+(A302-1)*months_per_period+1,0),DATE(YEAR(fpdate),MONTH(fpdate)+(A302-1)*months_per_period,DAY(fpdate))))))</f>
        <v/>
      </c>
      <c r="C302" s="17" t="str">
        <f t="shared" si="18"/>
        <v/>
      </c>
      <c r="D302" s="67"/>
      <c r="E302" s="17"/>
      <c r="F302" s="17" t="str">
        <f>IF(A302="","",IF(AND(A302=1,pmtType=1),0,IF(roundOpt,ROUND(rate*H301,2),rate*H301)))</f>
        <v/>
      </c>
      <c r="G302" s="17" t="str">
        <f t="shared" si="19"/>
        <v/>
      </c>
      <c r="H302" s="17" t="str">
        <f t="shared" si="20"/>
        <v/>
      </c>
    </row>
    <row r="303" spans="1:8">
      <c r="A303" s="16" t="str">
        <f t="shared" si="17"/>
        <v/>
      </c>
      <c r="B303" s="18" t="str">
        <f>IF(A303="","",IF(OR(periods_per_year=26,periods_per_year=52),IF(periods_per_year=26,IF(A303=1,fpdate,B302+14),IF(periods_per_year=52,IF(A303=1,fpdate,B302+7),"n/a")),IF(periods_per_year=24,DATE(YEAR(fpdate),MONTH(fpdate)+(A303-1)/2+IF(AND(DAY(fpdate)&gt;=15,MOD(A303,2)=0),1,0),IF(MOD(A303,2)=0,IF(DAY(fpdate)&gt;=15,DAY(fpdate)-14,DAY(fpdate)+14),DAY(fpdate))),IF(DAY(DATE(YEAR(fpdate),MONTH(fpdate)+(A303-1)*months_per_period,DAY(fpdate)))&lt;&gt;DAY(fpdate),DATE(YEAR(fpdate),MONTH(fpdate)+(A303-1)*months_per_period+1,0),DATE(YEAR(fpdate),MONTH(fpdate)+(A303-1)*months_per_period,DAY(fpdate))))))</f>
        <v/>
      </c>
      <c r="C303" s="17" t="str">
        <f t="shared" si="18"/>
        <v/>
      </c>
      <c r="D303" s="67"/>
      <c r="E303" s="17"/>
      <c r="F303" s="17" t="str">
        <f>IF(A303="","",IF(AND(A303=1,pmtType=1),0,IF(roundOpt,ROUND(rate*H302,2),rate*H302)))</f>
        <v/>
      </c>
      <c r="G303" s="17" t="str">
        <f t="shared" si="19"/>
        <v/>
      </c>
      <c r="H303" s="17" t="str">
        <f t="shared" si="20"/>
        <v/>
      </c>
    </row>
    <row r="304" spans="1:8">
      <c r="A304" s="16" t="str">
        <f t="shared" si="17"/>
        <v/>
      </c>
      <c r="B304" s="18" t="str">
        <f>IF(A304="","",IF(OR(periods_per_year=26,periods_per_year=52),IF(periods_per_year=26,IF(A304=1,fpdate,B303+14),IF(periods_per_year=52,IF(A304=1,fpdate,B303+7),"n/a")),IF(periods_per_year=24,DATE(YEAR(fpdate),MONTH(fpdate)+(A304-1)/2+IF(AND(DAY(fpdate)&gt;=15,MOD(A304,2)=0),1,0),IF(MOD(A304,2)=0,IF(DAY(fpdate)&gt;=15,DAY(fpdate)-14,DAY(fpdate)+14),DAY(fpdate))),IF(DAY(DATE(YEAR(fpdate),MONTH(fpdate)+(A304-1)*months_per_period,DAY(fpdate)))&lt;&gt;DAY(fpdate),DATE(YEAR(fpdate),MONTH(fpdate)+(A304-1)*months_per_period+1,0),DATE(YEAR(fpdate),MONTH(fpdate)+(A304-1)*months_per_period,DAY(fpdate))))))</f>
        <v/>
      </c>
      <c r="C304" s="17" t="str">
        <f t="shared" si="18"/>
        <v/>
      </c>
      <c r="D304" s="67"/>
      <c r="E304" s="17"/>
      <c r="F304" s="17" t="str">
        <f>IF(A304="","",IF(AND(A304=1,pmtType=1),0,IF(roundOpt,ROUND(rate*H303,2),rate*H303)))</f>
        <v/>
      </c>
      <c r="G304" s="17" t="str">
        <f t="shared" si="19"/>
        <v/>
      </c>
      <c r="H304" s="17" t="str">
        <f t="shared" si="20"/>
        <v/>
      </c>
    </row>
    <row r="305" spans="1:8">
      <c r="A305" s="16" t="str">
        <f t="shared" si="17"/>
        <v/>
      </c>
      <c r="B305" s="18" t="str">
        <f>IF(A305="","",IF(OR(periods_per_year=26,periods_per_year=52),IF(periods_per_year=26,IF(A305=1,fpdate,B304+14),IF(periods_per_year=52,IF(A305=1,fpdate,B304+7),"n/a")),IF(periods_per_year=24,DATE(YEAR(fpdate),MONTH(fpdate)+(A305-1)/2+IF(AND(DAY(fpdate)&gt;=15,MOD(A305,2)=0),1,0),IF(MOD(A305,2)=0,IF(DAY(fpdate)&gt;=15,DAY(fpdate)-14,DAY(fpdate)+14),DAY(fpdate))),IF(DAY(DATE(YEAR(fpdate),MONTH(fpdate)+(A305-1)*months_per_period,DAY(fpdate)))&lt;&gt;DAY(fpdate),DATE(YEAR(fpdate),MONTH(fpdate)+(A305-1)*months_per_period+1,0),DATE(YEAR(fpdate),MONTH(fpdate)+(A305-1)*months_per_period,DAY(fpdate))))))</f>
        <v/>
      </c>
      <c r="C305" s="17" t="str">
        <f t="shared" si="18"/>
        <v/>
      </c>
      <c r="D305" s="67"/>
      <c r="E305" s="17"/>
      <c r="F305" s="17" t="str">
        <f>IF(A305="","",IF(AND(A305=1,pmtType=1),0,IF(roundOpt,ROUND(rate*H304,2),rate*H304)))</f>
        <v/>
      </c>
      <c r="G305" s="17" t="str">
        <f t="shared" si="19"/>
        <v/>
      </c>
      <c r="H305" s="17" t="str">
        <f t="shared" si="20"/>
        <v/>
      </c>
    </row>
    <row r="306" spans="1:8">
      <c r="A306" s="16" t="str">
        <f t="shared" si="17"/>
        <v/>
      </c>
      <c r="B306" s="18" t="str">
        <f>IF(A306="","",IF(OR(periods_per_year=26,periods_per_year=52),IF(periods_per_year=26,IF(A306=1,fpdate,B305+14),IF(periods_per_year=52,IF(A306=1,fpdate,B305+7),"n/a")),IF(periods_per_year=24,DATE(YEAR(fpdate),MONTH(fpdate)+(A306-1)/2+IF(AND(DAY(fpdate)&gt;=15,MOD(A306,2)=0),1,0),IF(MOD(A306,2)=0,IF(DAY(fpdate)&gt;=15,DAY(fpdate)-14,DAY(fpdate)+14),DAY(fpdate))),IF(DAY(DATE(YEAR(fpdate),MONTH(fpdate)+(A306-1)*months_per_period,DAY(fpdate)))&lt;&gt;DAY(fpdate),DATE(YEAR(fpdate),MONTH(fpdate)+(A306-1)*months_per_period+1,0),DATE(YEAR(fpdate),MONTH(fpdate)+(A306-1)*months_per_period,DAY(fpdate))))))</f>
        <v/>
      </c>
      <c r="C306" s="17" t="str">
        <f t="shared" si="18"/>
        <v/>
      </c>
      <c r="D306" s="67"/>
      <c r="E306" s="17"/>
      <c r="F306" s="17" t="str">
        <f>IF(A306="","",IF(AND(A306=1,pmtType=1),0,IF(roundOpt,ROUND(rate*H305,2),rate*H305)))</f>
        <v/>
      </c>
      <c r="G306" s="17" t="str">
        <f t="shared" si="19"/>
        <v/>
      </c>
      <c r="H306" s="17" t="str">
        <f t="shared" si="20"/>
        <v/>
      </c>
    </row>
    <row r="307" spans="1:8">
      <c r="A307" s="16" t="str">
        <f t="shared" si="17"/>
        <v/>
      </c>
      <c r="B307" s="18" t="str">
        <f>IF(A307="","",IF(OR(periods_per_year=26,periods_per_year=52),IF(periods_per_year=26,IF(A307=1,fpdate,B306+14),IF(periods_per_year=52,IF(A307=1,fpdate,B306+7),"n/a")),IF(periods_per_year=24,DATE(YEAR(fpdate),MONTH(fpdate)+(A307-1)/2+IF(AND(DAY(fpdate)&gt;=15,MOD(A307,2)=0),1,0),IF(MOD(A307,2)=0,IF(DAY(fpdate)&gt;=15,DAY(fpdate)-14,DAY(fpdate)+14),DAY(fpdate))),IF(DAY(DATE(YEAR(fpdate),MONTH(fpdate)+(A307-1)*months_per_period,DAY(fpdate)))&lt;&gt;DAY(fpdate),DATE(YEAR(fpdate),MONTH(fpdate)+(A307-1)*months_per_period+1,0),DATE(YEAR(fpdate),MONTH(fpdate)+(A307-1)*months_per_period,DAY(fpdate))))))</f>
        <v/>
      </c>
      <c r="C307" s="17" t="str">
        <f t="shared" si="18"/>
        <v/>
      </c>
      <c r="D307" s="67"/>
      <c r="E307" s="17"/>
      <c r="F307" s="17" t="str">
        <f>IF(A307="","",IF(AND(A307=1,pmtType=1),0,IF(roundOpt,ROUND(rate*H306,2),rate*H306)))</f>
        <v/>
      </c>
      <c r="G307" s="17" t="str">
        <f t="shared" si="19"/>
        <v/>
      </c>
      <c r="H307" s="17" t="str">
        <f t="shared" si="20"/>
        <v/>
      </c>
    </row>
    <row r="308" spans="1:8">
      <c r="A308" s="16" t="str">
        <f t="shared" si="17"/>
        <v/>
      </c>
      <c r="B308" s="18" t="str">
        <f>IF(A308="","",IF(OR(periods_per_year=26,periods_per_year=52),IF(periods_per_year=26,IF(A308=1,fpdate,B307+14),IF(periods_per_year=52,IF(A308=1,fpdate,B307+7),"n/a")),IF(periods_per_year=24,DATE(YEAR(fpdate),MONTH(fpdate)+(A308-1)/2+IF(AND(DAY(fpdate)&gt;=15,MOD(A308,2)=0),1,0),IF(MOD(A308,2)=0,IF(DAY(fpdate)&gt;=15,DAY(fpdate)-14,DAY(fpdate)+14),DAY(fpdate))),IF(DAY(DATE(YEAR(fpdate),MONTH(fpdate)+(A308-1)*months_per_period,DAY(fpdate)))&lt;&gt;DAY(fpdate),DATE(YEAR(fpdate),MONTH(fpdate)+(A308-1)*months_per_period+1,0),DATE(YEAR(fpdate),MONTH(fpdate)+(A308-1)*months_per_period,DAY(fpdate))))))</f>
        <v/>
      </c>
      <c r="C308" s="17" t="str">
        <f t="shared" si="18"/>
        <v/>
      </c>
      <c r="D308" s="67"/>
      <c r="E308" s="17"/>
      <c r="F308" s="17" t="str">
        <f>IF(A308="","",IF(AND(A308=1,pmtType=1),0,IF(roundOpt,ROUND(rate*H307,2),rate*H307)))</f>
        <v/>
      </c>
      <c r="G308" s="17" t="str">
        <f t="shared" si="19"/>
        <v/>
      </c>
      <c r="H308" s="17" t="str">
        <f t="shared" si="20"/>
        <v/>
      </c>
    </row>
    <row r="309" spans="1:8">
      <c r="A309" s="16" t="str">
        <f t="shared" si="17"/>
        <v/>
      </c>
      <c r="B309" s="18" t="str">
        <f>IF(A309="","",IF(OR(periods_per_year=26,periods_per_year=52),IF(periods_per_year=26,IF(A309=1,fpdate,B308+14),IF(periods_per_year=52,IF(A309=1,fpdate,B308+7),"n/a")),IF(periods_per_year=24,DATE(YEAR(fpdate),MONTH(fpdate)+(A309-1)/2+IF(AND(DAY(fpdate)&gt;=15,MOD(A309,2)=0),1,0),IF(MOD(A309,2)=0,IF(DAY(fpdate)&gt;=15,DAY(fpdate)-14,DAY(fpdate)+14),DAY(fpdate))),IF(DAY(DATE(YEAR(fpdate),MONTH(fpdate)+(A309-1)*months_per_period,DAY(fpdate)))&lt;&gt;DAY(fpdate),DATE(YEAR(fpdate),MONTH(fpdate)+(A309-1)*months_per_period+1,0),DATE(YEAR(fpdate),MONTH(fpdate)+(A309-1)*months_per_period,DAY(fpdate))))))</f>
        <v/>
      </c>
      <c r="C309" s="17" t="str">
        <f t="shared" si="18"/>
        <v/>
      </c>
      <c r="D309" s="67"/>
      <c r="E309" s="17"/>
      <c r="F309" s="17" t="str">
        <f>IF(A309="","",IF(AND(A309=1,pmtType=1),0,IF(roundOpt,ROUND(rate*H308,2),rate*H308)))</f>
        <v/>
      </c>
      <c r="G309" s="17" t="str">
        <f t="shared" si="19"/>
        <v/>
      </c>
      <c r="H309" s="17" t="str">
        <f t="shared" si="20"/>
        <v/>
      </c>
    </row>
    <row r="310" spans="1:8">
      <c r="A310" s="16" t="str">
        <f t="shared" si="17"/>
        <v/>
      </c>
      <c r="B310" s="18" t="str">
        <f>IF(A310="","",IF(OR(periods_per_year=26,periods_per_year=52),IF(periods_per_year=26,IF(A310=1,fpdate,B309+14),IF(periods_per_year=52,IF(A310=1,fpdate,B309+7),"n/a")),IF(periods_per_year=24,DATE(YEAR(fpdate),MONTH(fpdate)+(A310-1)/2+IF(AND(DAY(fpdate)&gt;=15,MOD(A310,2)=0),1,0),IF(MOD(A310,2)=0,IF(DAY(fpdate)&gt;=15,DAY(fpdate)-14,DAY(fpdate)+14),DAY(fpdate))),IF(DAY(DATE(YEAR(fpdate),MONTH(fpdate)+(A310-1)*months_per_period,DAY(fpdate)))&lt;&gt;DAY(fpdate),DATE(YEAR(fpdate),MONTH(fpdate)+(A310-1)*months_per_period+1,0),DATE(YEAR(fpdate),MONTH(fpdate)+(A310-1)*months_per_period,DAY(fpdate))))))</f>
        <v/>
      </c>
      <c r="C310" s="17" t="str">
        <f t="shared" si="18"/>
        <v/>
      </c>
      <c r="D310" s="67"/>
      <c r="E310" s="17"/>
      <c r="F310" s="17" t="str">
        <f>IF(A310="","",IF(AND(A310=1,pmtType=1),0,IF(roundOpt,ROUND(rate*H309,2),rate*H309)))</f>
        <v/>
      </c>
      <c r="G310" s="17" t="str">
        <f t="shared" si="19"/>
        <v/>
      </c>
      <c r="H310" s="17" t="str">
        <f t="shared" si="20"/>
        <v/>
      </c>
    </row>
    <row r="311" spans="1:8">
      <c r="A311" s="16" t="str">
        <f t="shared" si="17"/>
        <v/>
      </c>
      <c r="B311" s="18" t="str">
        <f>IF(A311="","",IF(OR(periods_per_year=26,periods_per_year=52),IF(periods_per_year=26,IF(A311=1,fpdate,B310+14),IF(periods_per_year=52,IF(A311=1,fpdate,B310+7),"n/a")),IF(periods_per_year=24,DATE(YEAR(fpdate),MONTH(fpdate)+(A311-1)/2+IF(AND(DAY(fpdate)&gt;=15,MOD(A311,2)=0),1,0),IF(MOD(A311,2)=0,IF(DAY(fpdate)&gt;=15,DAY(fpdate)-14,DAY(fpdate)+14),DAY(fpdate))),IF(DAY(DATE(YEAR(fpdate),MONTH(fpdate)+(A311-1)*months_per_period,DAY(fpdate)))&lt;&gt;DAY(fpdate),DATE(YEAR(fpdate),MONTH(fpdate)+(A311-1)*months_per_period+1,0),DATE(YEAR(fpdate),MONTH(fpdate)+(A311-1)*months_per_period,DAY(fpdate))))))</f>
        <v/>
      </c>
      <c r="C311" s="17" t="str">
        <f t="shared" si="18"/>
        <v/>
      </c>
      <c r="D311" s="67"/>
      <c r="E311" s="17"/>
      <c r="F311" s="17" t="str">
        <f>IF(A311="","",IF(AND(A311=1,pmtType=1),0,IF(roundOpt,ROUND(rate*H310,2),rate*H310)))</f>
        <v/>
      </c>
      <c r="G311" s="17" t="str">
        <f t="shared" si="19"/>
        <v/>
      </c>
      <c r="H311" s="17" t="str">
        <f t="shared" si="20"/>
        <v/>
      </c>
    </row>
    <row r="312" spans="1:8">
      <c r="A312" s="16" t="str">
        <f t="shared" si="17"/>
        <v/>
      </c>
      <c r="B312" s="18" t="str">
        <f>IF(A312="","",IF(OR(periods_per_year=26,periods_per_year=52),IF(periods_per_year=26,IF(A312=1,fpdate,B311+14),IF(periods_per_year=52,IF(A312=1,fpdate,B311+7),"n/a")),IF(periods_per_year=24,DATE(YEAR(fpdate),MONTH(fpdate)+(A312-1)/2+IF(AND(DAY(fpdate)&gt;=15,MOD(A312,2)=0),1,0),IF(MOD(A312,2)=0,IF(DAY(fpdate)&gt;=15,DAY(fpdate)-14,DAY(fpdate)+14),DAY(fpdate))),IF(DAY(DATE(YEAR(fpdate),MONTH(fpdate)+(A312-1)*months_per_period,DAY(fpdate)))&lt;&gt;DAY(fpdate),DATE(YEAR(fpdate),MONTH(fpdate)+(A312-1)*months_per_period+1,0),DATE(YEAR(fpdate),MONTH(fpdate)+(A312-1)*months_per_period,DAY(fpdate))))))</f>
        <v/>
      </c>
      <c r="C312" s="17" t="str">
        <f t="shared" si="18"/>
        <v/>
      </c>
      <c r="D312" s="67"/>
      <c r="E312" s="17"/>
      <c r="F312" s="17" t="str">
        <f>IF(A312="","",IF(AND(A312=1,pmtType=1),0,IF(roundOpt,ROUND(rate*H311,2),rate*H311)))</f>
        <v/>
      </c>
      <c r="G312" s="17" t="str">
        <f t="shared" si="19"/>
        <v/>
      </c>
      <c r="H312" s="17" t="str">
        <f t="shared" si="20"/>
        <v/>
      </c>
    </row>
    <row r="313" spans="1:8">
      <c r="A313" s="16" t="str">
        <f t="shared" si="17"/>
        <v/>
      </c>
      <c r="B313" s="18" t="str">
        <f>IF(A313="","",IF(OR(periods_per_year=26,periods_per_year=52),IF(periods_per_year=26,IF(A313=1,fpdate,B312+14),IF(periods_per_year=52,IF(A313=1,fpdate,B312+7),"n/a")),IF(periods_per_year=24,DATE(YEAR(fpdate),MONTH(fpdate)+(A313-1)/2+IF(AND(DAY(fpdate)&gt;=15,MOD(A313,2)=0),1,0),IF(MOD(A313,2)=0,IF(DAY(fpdate)&gt;=15,DAY(fpdate)-14,DAY(fpdate)+14),DAY(fpdate))),IF(DAY(DATE(YEAR(fpdate),MONTH(fpdate)+(A313-1)*months_per_period,DAY(fpdate)))&lt;&gt;DAY(fpdate),DATE(YEAR(fpdate),MONTH(fpdate)+(A313-1)*months_per_period+1,0),DATE(YEAR(fpdate),MONTH(fpdate)+(A313-1)*months_per_period,DAY(fpdate))))))</f>
        <v/>
      </c>
      <c r="C313" s="17" t="str">
        <f t="shared" si="18"/>
        <v/>
      </c>
      <c r="D313" s="67"/>
      <c r="E313" s="17"/>
      <c r="F313" s="17" t="str">
        <f>IF(A313="","",IF(AND(A313=1,pmtType=1),0,IF(roundOpt,ROUND(rate*H312,2),rate*H312)))</f>
        <v/>
      </c>
      <c r="G313" s="17" t="str">
        <f t="shared" si="19"/>
        <v/>
      </c>
      <c r="H313" s="17" t="str">
        <f t="shared" si="20"/>
        <v/>
      </c>
    </row>
    <row r="314" spans="1:8">
      <c r="A314" s="16" t="str">
        <f t="shared" si="17"/>
        <v/>
      </c>
      <c r="B314" s="18" t="str">
        <f>IF(A314="","",IF(OR(periods_per_year=26,periods_per_year=52),IF(periods_per_year=26,IF(A314=1,fpdate,B313+14),IF(periods_per_year=52,IF(A314=1,fpdate,B313+7),"n/a")),IF(periods_per_year=24,DATE(YEAR(fpdate),MONTH(fpdate)+(A314-1)/2+IF(AND(DAY(fpdate)&gt;=15,MOD(A314,2)=0),1,0),IF(MOD(A314,2)=0,IF(DAY(fpdate)&gt;=15,DAY(fpdate)-14,DAY(fpdate)+14),DAY(fpdate))),IF(DAY(DATE(YEAR(fpdate),MONTH(fpdate)+(A314-1)*months_per_period,DAY(fpdate)))&lt;&gt;DAY(fpdate),DATE(YEAR(fpdate),MONTH(fpdate)+(A314-1)*months_per_period+1,0),DATE(YEAR(fpdate),MONTH(fpdate)+(A314-1)*months_per_period,DAY(fpdate))))))</f>
        <v/>
      </c>
      <c r="C314" s="17" t="str">
        <f t="shared" si="18"/>
        <v/>
      </c>
      <c r="D314" s="67"/>
      <c r="E314" s="17"/>
      <c r="F314" s="17" t="str">
        <f>IF(A314="","",IF(AND(A314=1,pmtType=1),0,IF(roundOpt,ROUND(rate*H313,2),rate*H313)))</f>
        <v/>
      </c>
      <c r="G314" s="17" t="str">
        <f t="shared" si="19"/>
        <v/>
      </c>
      <c r="H314" s="17" t="str">
        <f t="shared" si="20"/>
        <v/>
      </c>
    </row>
    <row r="315" spans="1:8">
      <c r="A315" s="16" t="str">
        <f t="shared" si="17"/>
        <v/>
      </c>
      <c r="B315" s="18" t="str">
        <f>IF(A315="","",IF(OR(periods_per_year=26,periods_per_year=52),IF(periods_per_year=26,IF(A315=1,fpdate,B314+14),IF(periods_per_year=52,IF(A315=1,fpdate,B314+7),"n/a")),IF(periods_per_year=24,DATE(YEAR(fpdate),MONTH(fpdate)+(A315-1)/2+IF(AND(DAY(fpdate)&gt;=15,MOD(A315,2)=0),1,0),IF(MOD(A315,2)=0,IF(DAY(fpdate)&gt;=15,DAY(fpdate)-14,DAY(fpdate)+14),DAY(fpdate))),IF(DAY(DATE(YEAR(fpdate),MONTH(fpdate)+(A315-1)*months_per_period,DAY(fpdate)))&lt;&gt;DAY(fpdate),DATE(YEAR(fpdate),MONTH(fpdate)+(A315-1)*months_per_period+1,0),DATE(YEAR(fpdate),MONTH(fpdate)+(A315-1)*months_per_period,DAY(fpdate))))))</f>
        <v/>
      </c>
      <c r="C315" s="17" t="str">
        <f t="shared" si="18"/>
        <v/>
      </c>
      <c r="D315" s="67"/>
      <c r="E315" s="17"/>
      <c r="F315" s="17" t="str">
        <f>IF(A315="","",IF(AND(A315=1,pmtType=1),0,IF(roundOpt,ROUND(rate*H314,2),rate*H314)))</f>
        <v/>
      </c>
      <c r="G315" s="17" t="str">
        <f t="shared" si="19"/>
        <v/>
      </c>
      <c r="H315" s="17" t="str">
        <f t="shared" si="20"/>
        <v/>
      </c>
    </row>
    <row r="316" spans="1:8">
      <c r="A316" s="16" t="str">
        <f t="shared" si="17"/>
        <v/>
      </c>
      <c r="B316" s="18" t="str">
        <f>IF(A316="","",IF(OR(periods_per_year=26,periods_per_year=52),IF(periods_per_year=26,IF(A316=1,fpdate,B315+14),IF(periods_per_year=52,IF(A316=1,fpdate,B315+7),"n/a")),IF(periods_per_year=24,DATE(YEAR(fpdate),MONTH(fpdate)+(A316-1)/2+IF(AND(DAY(fpdate)&gt;=15,MOD(A316,2)=0),1,0),IF(MOD(A316,2)=0,IF(DAY(fpdate)&gt;=15,DAY(fpdate)-14,DAY(fpdate)+14),DAY(fpdate))),IF(DAY(DATE(YEAR(fpdate),MONTH(fpdate)+(A316-1)*months_per_period,DAY(fpdate)))&lt;&gt;DAY(fpdate),DATE(YEAR(fpdate),MONTH(fpdate)+(A316-1)*months_per_period+1,0),DATE(YEAR(fpdate),MONTH(fpdate)+(A316-1)*months_per_period,DAY(fpdate))))))</f>
        <v/>
      </c>
      <c r="C316" s="17" t="str">
        <f t="shared" si="18"/>
        <v/>
      </c>
      <c r="D316" s="67"/>
      <c r="E316" s="17"/>
      <c r="F316" s="17" t="str">
        <f>IF(A316="","",IF(AND(A316=1,pmtType=1),0,IF(roundOpt,ROUND(rate*H315,2),rate*H315)))</f>
        <v/>
      </c>
      <c r="G316" s="17" t="str">
        <f t="shared" si="19"/>
        <v/>
      </c>
      <c r="H316" s="17" t="str">
        <f t="shared" si="20"/>
        <v/>
      </c>
    </row>
    <row r="317" spans="1:8">
      <c r="A317" s="16" t="str">
        <f t="shared" si="17"/>
        <v/>
      </c>
      <c r="B317" s="18" t="str">
        <f>IF(A317="","",IF(OR(periods_per_year=26,periods_per_year=52),IF(periods_per_year=26,IF(A317=1,fpdate,B316+14),IF(periods_per_year=52,IF(A317=1,fpdate,B316+7),"n/a")),IF(periods_per_year=24,DATE(YEAR(fpdate),MONTH(fpdate)+(A317-1)/2+IF(AND(DAY(fpdate)&gt;=15,MOD(A317,2)=0),1,0),IF(MOD(A317,2)=0,IF(DAY(fpdate)&gt;=15,DAY(fpdate)-14,DAY(fpdate)+14),DAY(fpdate))),IF(DAY(DATE(YEAR(fpdate),MONTH(fpdate)+(A317-1)*months_per_period,DAY(fpdate)))&lt;&gt;DAY(fpdate),DATE(YEAR(fpdate),MONTH(fpdate)+(A317-1)*months_per_period+1,0),DATE(YEAR(fpdate),MONTH(fpdate)+(A317-1)*months_per_period,DAY(fpdate))))))</f>
        <v/>
      </c>
      <c r="C317" s="17" t="str">
        <f t="shared" si="18"/>
        <v/>
      </c>
      <c r="D317" s="67"/>
      <c r="E317" s="17"/>
      <c r="F317" s="17" t="str">
        <f>IF(A317="","",IF(AND(A317=1,pmtType=1),0,IF(roundOpt,ROUND(rate*H316,2),rate*H316)))</f>
        <v/>
      </c>
      <c r="G317" s="17" t="str">
        <f t="shared" si="19"/>
        <v/>
      </c>
      <c r="H317" s="17" t="str">
        <f t="shared" si="20"/>
        <v/>
      </c>
    </row>
    <row r="318" spans="1:8">
      <c r="A318" s="16" t="str">
        <f t="shared" si="17"/>
        <v/>
      </c>
      <c r="B318" s="18" t="str">
        <f>IF(A318="","",IF(OR(periods_per_year=26,periods_per_year=52),IF(periods_per_year=26,IF(A318=1,fpdate,B317+14),IF(periods_per_year=52,IF(A318=1,fpdate,B317+7),"n/a")),IF(periods_per_year=24,DATE(YEAR(fpdate),MONTH(fpdate)+(A318-1)/2+IF(AND(DAY(fpdate)&gt;=15,MOD(A318,2)=0),1,0),IF(MOD(A318,2)=0,IF(DAY(fpdate)&gt;=15,DAY(fpdate)-14,DAY(fpdate)+14),DAY(fpdate))),IF(DAY(DATE(YEAR(fpdate),MONTH(fpdate)+(A318-1)*months_per_period,DAY(fpdate)))&lt;&gt;DAY(fpdate),DATE(YEAR(fpdate),MONTH(fpdate)+(A318-1)*months_per_period+1,0),DATE(YEAR(fpdate),MONTH(fpdate)+(A318-1)*months_per_period,DAY(fpdate))))))</f>
        <v/>
      </c>
      <c r="C318" s="17" t="str">
        <f t="shared" si="18"/>
        <v/>
      </c>
      <c r="D318" s="67"/>
      <c r="E318" s="17"/>
      <c r="F318" s="17" t="str">
        <f>IF(A318="","",IF(AND(A318=1,pmtType=1),0,IF(roundOpt,ROUND(rate*H317,2),rate*H317)))</f>
        <v/>
      </c>
      <c r="G318" s="17" t="str">
        <f t="shared" si="19"/>
        <v/>
      </c>
      <c r="H318" s="17" t="str">
        <f t="shared" si="20"/>
        <v/>
      </c>
    </row>
    <row r="319" spans="1:8">
      <c r="A319" s="16" t="str">
        <f t="shared" si="17"/>
        <v/>
      </c>
      <c r="B319" s="18" t="str">
        <f>IF(A319="","",IF(OR(periods_per_year=26,periods_per_year=52),IF(periods_per_year=26,IF(A319=1,fpdate,B318+14),IF(periods_per_year=52,IF(A319=1,fpdate,B318+7),"n/a")),IF(periods_per_year=24,DATE(YEAR(fpdate),MONTH(fpdate)+(A319-1)/2+IF(AND(DAY(fpdate)&gt;=15,MOD(A319,2)=0),1,0),IF(MOD(A319,2)=0,IF(DAY(fpdate)&gt;=15,DAY(fpdate)-14,DAY(fpdate)+14),DAY(fpdate))),IF(DAY(DATE(YEAR(fpdate),MONTH(fpdate)+(A319-1)*months_per_period,DAY(fpdate)))&lt;&gt;DAY(fpdate),DATE(YEAR(fpdate),MONTH(fpdate)+(A319-1)*months_per_period+1,0),DATE(YEAR(fpdate),MONTH(fpdate)+(A319-1)*months_per_period,DAY(fpdate))))))</f>
        <v/>
      </c>
      <c r="C319" s="17" t="str">
        <f t="shared" si="18"/>
        <v/>
      </c>
      <c r="D319" s="67"/>
      <c r="E319" s="17"/>
      <c r="F319" s="17" t="str">
        <f>IF(A319="","",IF(AND(A319=1,pmtType=1),0,IF(roundOpt,ROUND(rate*H318,2),rate*H318)))</f>
        <v/>
      </c>
      <c r="G319" s="17" t="str">
        <f t="shared" si="19"/>
        <v/>
      </c>
      <c r="H319" s="17" t="str">
        <f t="shared" si="20"/>
        <v/>
      </c>
    </row>
    <row r="320" spans="1:8">
      <c r="A320" s="16" t="str">
        <f t="shared" si="17"/>
        <v/>
      </c>
      <c r="B320" s="18" t="str">
        <f>IF(A320="","",IF(OR(periods_per_year=26,periods_per_year=52),IF(periods_per_year=26,IF(A320=1,fpdate,B319+14),IF(periods_per_year=52,IF(A320=1,fpdate,B319+7),"n/a")),IF(periods_per_year=24,DATE(YEAR(fpdate),MONTH(fpdate)+(A320-1)/2+IF(AND(DAY(fpdate)&gt;=15,MOD(A320,2)=0),1,0),IF(MOD(A320,2)=0,IF(DAY(fpdate)&gt;=15,DAY(fpdate)-14,DAY(fpdate)+14),DAY(fpdate))),IF(DAY(DATE(YEAR(fpdate),MONTH(fpdate)+(A320-1)*months_per_period,DAY(fpdate)))&lt;&gt;DAY(fpdate),DATE(YEAR(fpdate),MONTH(fpdate)+(A320-1)*months_per_period+1,0),DATE(YEAR(fpdate),MONTH(fpdate)+(A320-1)*months_per_period,DAY(fpdate))))))</f>
        <v/>
      </c>
      <c r="C320" s="17" t="str">
        <f t="shared" si="18"/>
        <v/>
      </c>
      <c r="D320" s="67"/>
      <c r="E320" s="17"/>
      <c r="F320" s="17" t="str">
        <f>IF(A320="","",IF(AND(A320=1,pmtType=1),0,IF(roundOpt,ROUND(rate*H319,2),rate*H319)))</f>
        <v/>
      </c>
      <c r="G320" s="17" t="str">
        <f t="shared" si="19"/>
        <v/>
      </c>
      <c r="H320" s="17" t="str">
        <f t="shared" si="20"/>
        <v/>
      </c>
    </row>
    <row r="321" spans="1:8">
      <c r="A321" s="16" t="str">
        <f t="shared" si="17"/>
        <v/>
      </c>
      <c r="B321" s="18" t="str">
        <f>IF(A321="","",IF(OR(periods_per_year=26,periods_per_year=52),IF(periods_per_year=26,IF(A321=1,fpdate,B320+14),IF(periods_per_year=52,IF(A321=1,fpdate,B320+7),"n/a")),IF(periods_per_year=24,DATE(YEAR(fpdate),MONTH(fpdate)+(A321-1)/2+IF(AND(DAY(fpdate)&gt;=15,MOD(A321,2)=0),1,0),IF(MOD(A321,2)=0,IF(DAY(fpdate)&gt;=15,DAY(fpdate)-14,DAY(fpdate)+14),DAY(fpdate))),IF(DAY(DATE(YEAR(fpdate),MONTH(fpdate)+(A321-1)*months_per_period,DAY(fpdate)))&lt;&gt;DAY(fpdate),DATE(YEAR(fpdate),MONTH(fpdate)+(A321-1)*months_per_period+1,0),DATE(YEAR(fpdate),MONTH(fpdate)+(A321-1)*months_per_period,DAY(fpdate))))))</f>
        <v/>
      </c>
      <c r="C321" s="17" t="str">
        <f t="shared" si="18"/>
        <v/>
      </c>
      <c r="D321" s="67"/>
      <c r="E321" s="17"/>
      <c r="F321" s="17" t="str">
        <f>IF(A321="","",IF(AND(A321=1,pmtType=1),0,IF(roundOpt,ROUND(rate*H320,2),rate*H320)))</f>
        <v/>
      </c>
      <c r="G321" s="17" t="str">
        <f t="shared" si="19"/>
        <v/>
      </c>
      <c r="H321" s="17" t="str">
        <f t="shared" si="20"/>
        <v/>
      </c>
    </row>
    <row r="322" spans="1:8">
      <c r="A322" s="16" t="str">
        <f t="shared" si="17"/>
        <v/>
      </c>
      <c r="B322" s="18" t="str">
        <f>IF(A322="","",IF(OR(periods_per_year=26,periods_per_year=52),IF(periods_per_year=26,IF(A322=1,fpdate,B321+14),IF(periods_per_year=52,IF(A322=1,fpdate,B321+7),"n/a")),IF(periods_per_year=24,DATE(YEAR(fpdate),MONTH(fpdate)+(A322-1)/2+IF(AND(DAY(fpdate)&gt;=15,MOD(A322,2)=0),1,0),IF(MOD(A322,2)=0,IF(DAY(fpdate)&gt;=15,DAY(fpdate)-14,DAY(fpdate)+14),DAY(fpdate))),IF(DAY(DATE(YEAR(fpdate),MONTH(fpdate)+(A322-1)*months_per_period,DAY(fpdate)))&lt;&gt;DAY(fpdate),DATE(YEAR(fpdate),MONTH(fpdate)+(A322-1)*months_per_period+1,0),DATE(YEAR(fpdate),MONTH(fpdate)+(A322-1)*months_per_period,DAY(fpdate))))))</f>
        <v/>
      </c>
      <c r="C322" s="17" t="str">
        <f t="shared" si="18"/>
        <v/>
      </c>
      <c r="D322" s="67"/>
      <c r="E322" s="17"/>
      <c r="F322" s="17" t="str">
        <f>IF(A322="","",IF(AND(A322=1,pmtType=1),0,IF(roundOpt,ROUND(rate*H321,2),rate*H321)))</f>
        <v/>
      </c>
      <c r="G322" s="17" t="str">
        <f t="shared" si="19"/>
        <v/>
      </c>
      <c r="H322" s="17" t="str">
        <f t="shared" si="20"/>
        <v/>
      </c>
    </row>
    <row r="323" spans="1:8">
      <c r="A323" s="16" t="str">
        <f t="shared" si="17"/>
        <v/>
      </c>
      <c r="B323" s="18" t="str">
        <f>IF(A323="","",IF(OR(periods_per_year=26,periods_per_year=52),IF(periods_per_year=26,IF(A323=1,fpdate,B322+14),IF(periods_per_year=52,IF(A323=1,fpdate,B322+7),"n/a")),IF(periods_per_year=24,DATE(YEAR(fpdate),MONTH(fpdate)+(A323-1)/2+IF(AND(DAY(fpdate)&gt;=15,MOD(A323,2)=0),1,0),IF(MOD(A323,2)=0,IF(DAY(fpdate)&gt;=15,DAY(fpdate)-14,DAY(fpdate)+14),DAY(fpdate))),IF(DAY(DATE(YEAR(fpdate),MONTH(fpdate)+(A323-1)*months_per_period,DAY(fpdate)))&lt;&gt;DAY(fpdate),DATE(YEAR(fpdate),MONTH(fpdate)+(A323-1)*months_per_period+1,0),DATE(YEAR(fpdate),MONTH(fpdate)+(A323-1)*months_per_period,DAY(fpdate))))))</f>
        <v/>
      </c>
      <c r="C323" s="17" t="str">
        <f t="shared" si="18"/>
        <v/>
      </c>
      <c r="D323" s="67"/>
      <c r="E323" s="17"/>
      <c r="F323" s="17" t="str">
        <f>IF(A323="","",IF(AND(A323=1,pmtType=1),0,IF(roundOpt,ROUND(rate*H322,2),rate*H322)))</f>
        <v/>
      </c>
      <c r="G323" s="17" t="str">
        <f t="shared" si="19"/>
        <v/>
      </c>
      <c r="H323" s="17" t="str">
        <f t="shared" si="20"/>
        <v/>
      </c>
    </row>
    <row r="324" spans="1:8">
      <c r="A324" s="16" t="str">
        <f t="shared" si="17"/>
        <v/>
      </c>
      <c r="B324" s="18" t="str">
        <f>IF(A324="","",IF(OR(periods_per_year=26,periods_per_year=52),IF(periods_per_year=26,IF(A324=1,fpdate,B323+14),IF(periods_per_year=52,IF(A324=1,fpdate,B323+7),"n/a")),IF(periods_per_year=24,DATE(YEAR(fpdate),MONTH(fpdate)+(A324-1)/2+IF(AND(DAY(fpdate)&gt;=15,MOD(A324,2)=0),1,0),IF(MOD(A324,2)=0,IF(DAY(fpdate)&gt;=15,DAY(fpdate)-14,DAY(fpdate)+14),DAY(fpdate))),IF(DAY(DATE(YEAR(fpdate),MONTH(fpdate)+(A324-1)*months_per_period,DAY(fpdate)))&lt;&gt;DAY(fpdate),DATE(YEAR(fpdate),MONTH(fpdate)+(A324-1)*months_per_period+1,0),DATE(YEAR(fpdate),MONTH(fpdate)+(A324-1)*months_per_period,DAY(fpdate))))))</f>
        <v/>
      </c>
      <c r="C324" s="17" t="str">
        <f t="shared" si="18"/>
        <v/>
      </c>
      <c r="D324" s="67"/>
      <c r="E324" s="17"/>
      <c r="F324" s="17" t="str">
        <f>IF(A324="","",IF(AND(A324=1,pmtType=1),0,IF(roundOpt,ROUND(rate*H323,2),rate*H323)))</f>
        <v/>
      </c>
      <c r="G324" s="17" t="str">
        <f t="shared" si="19"/>
        <v/>
      </c>
      <c r="H324" s="17" t="str">
        <f t="shared" si="20"/>
        <v/>
      </c>
    </row>
    <row r="325" spans="1:8">
      <c r="A325" s="16" t="str">
        <f t="shared" si="17"/>
        <v/>
      </c>
      <c r="B325" s="18" t="str">
        <f>IF(A325="","",IF(OR(periods_per_year=26,periods_per_year=52),IF(periods_per_year=26,IF(A325=1,fpdate,B324+14),IF(periods_per_year=52,IF(A325=1,fpdate,B324+7),"n/a")),IF(periods_per_year=24,DATE(YEAR(fpdate),MONTH(fpdate)+(A325-1)/2+IF(AND(DAY(fpdate)&gt;=15,MOD(A325,2)=0),1,0),IF(MOD(A325,2)=0,IF(DAY(fpdate)&gt;=15,DAY(fpdate)-14,DAY(fpdate)+14),DAY(fpdate))),IF(DAY(DATE(YEAR(fpdate),MONTH(fpdate)+(A325-1)*months_per_period,DAY(fpdate)))&lt;&gt;DAY(fpdate),DATE(YEAR(fpdate),MONTH(fpdate)+(A325-1)*months_per_period+1,0),DATE(YEAR(fpdate),MONTH(fpdate)+(A325-1)*months_per_period,DAY(fpdate))))))</f>
        <v/>
      </c>
      <c r="C325" s="17" t="str">
        <f t="shared" si="18"/>
        <v/>
      </c>
      <c r="D325" s="67"/>
      <c r="E325" s="17"/>
      <c r="F325" s="17" t="str">
        <f>IF(A325="","",IF(AND(A325=1,pmtType=1),0,IF(roundOpt,ROUND(rate*H324,2),rate*H324)))</f>
        <v/>
      </c>
      <c r="G325" s="17" t="str">
        <f t="shared" si="19"/>
        <v/>
      </c>
      <c r="H325" s="17" t="str">
        <f t="shared" si="20"/>
        <v/>
      </c>
    </row>
    <row r="326" spans="1:8">
      <c r="A326" s="16" t="str">
        <f t="shared" si="17"/>
        <v/>
      </c>
      <c r="B326" s="18" t="str">
        <f>IF(A326="","",IF(OR(periods_per_year=26,periods_per_year=52),IF(periods_per_year=26,IF(A326=1,fpdate,B325+14),IF(periods_per_year=52,IF(A326=1,fpdate,B325+7),"n/a")),IF(periods_per_year=24,DATE(YEAR(fpdate),MONTH(fpdate)+(A326-1)/2+IF(AND(DAY(fpdate)&gt;=15,MOD(A326,2)=0),1,0),IF(MOD(A326,2)=0,IF(DAY(fpdate)&gt;=15,DAY(fpdate)-14,DAY(fpdate)+14),DAY(fpdate))),IF(DAY(DATE(YEAR(fpdate),MONTH(fpdate)+(A326-1)*months_per_period,DAY(fpdate)))&lt;&gt;DAY(fpdate),DATE(YEAR(fpdate),MONTH(fpdate)+(A326-1)*months_per_period+1,0),DATE(YEAR(fpdate),MONTH(fpdate)+(A326-1)*months_per_period,DAY(fpdate))))))</f>
        <v/>
      </c>
      <c r="C326" s="17" t="str">
        <f t="shared" si="18"/>
        <v/>
      </c>
      <c r="D326" s="67"/>
      <c r="E326" s="17"/>
      <c r="F326" s="17" t="str">
        <f>IF(A326="","",IF(AND(A326=1,pmtType=1),0,IF(roundOpt,ROUND(rate*H325,2),rate*H325)))</f>
        <v/>
      </c>
      <c r="G326" s="17" t="str">
        <f t="shared" si="19"/>
        <v/>
      </c>
      <c r="H326" s="17" t="str">
        <f t="shared" si="20"/>
        <v/>
      </c>
    </row>
    <row r="327" spans="1:8">
      <c r="A327" s="16" t="str">
        <f t="shared" si="17"/>
        <v/>
      </c>
      <c r="B327" s="18" t="str">
        <f>IF(A327="","",IF(OR(periods_per_year=26,periods_per_year=52),IF(periods_per_year=26,IF(A327=1,fpdate,B326+14),IF(periods_per_year=52,IF(A327=1,fpdate,B326+7),"n/a")),IF(periods_per_year=24,DATE(YEAR(fpdate),MONTH(fpdate)+(A327-1)/2+IF(AND(DAY(fpdate)&gt;=15,MOD(A327,2)=0),1,0),IF(MOD(A327,2)=0,IF(DAY(fpdate)&gt;=15,DAY(fpdate)-14,DAY(fpdate)+14),DAY(fpdate))),IF(DAY(DATE(YEAR(fpdate),MONTH(fpdate)+(A327-1)*months_per_period,DAY(fpdate)))&lt;&gt;DAY(fpdate),DATE(YEAR(fpdate),MONTH(fpdate)+(A327-1)*months_per_period+1,0),DATE(YEAR(fpdate),MONTH(fpdate)+(A327-1)*months_per_period,DAY(fpdate))))))</f>
        <v/>
      </c>
      <c r="C327" s="17" t="str">
        <f t="shared" si="18"/>
        <v/>
      </c>
      <c r="D327" s="67"/>
      <c r="E327" s="17"/>
      <c r="F327" s="17" t="str">
        <f>IF(A327="","",IF(AND(A327=1,pmtType=1),0,IF(roundOpt,ROUND(rate*H326,2),rate*H326)))</f>
        <v/>
      </c>
      <c r="G327" s="17" t="str">
        <f t="shared" si="19"/>
        <v/>
      </c>
      <c r="H327" s="17" t="str">
        <f t="shared" si="20"/>
        <v/>
      </c>
    </row>
    <row r="328" spans="1:8">
      <c r="A328" s="16" t="str">
        <f t="shared" si="17"/>
        <v/>
      </c>
      <c r="B328" s="18" t="str">
        <f>IF(A328="","",IF(OR(periods_per_year=26,periods_per_year=52),IF(periods_per_year=26,IF(A328=1,fpdate,B327+14),IF(periods_per_year=52,IF(A328=1,fpdate,B327+7),"n/a")),IF(periods_per_year=24,DATE(YEAR(fpdate),MONTH(fpdate)+(A328-1)/2+IF(AND(DAY(fpdate)&gt;=15,MOD(A328,2)=0),1,0),IF(MOD(A328,2)=0,IF(DAY(fpdate)&gt;=15,DAY(fpdate)-14,DAY(fpdate)+14),DAY(fpdate))),IF(DAY(DATE(YEAR(fpdate),MONTH(fpdate)+(A328-1)*months_per_period,DAY(fpdate)))&lt;&gt;DAY(fpdate),DATE(YEAR(fpdate),MONTH(fpdate)+(A328-1)*months_per_period+1,0),DATE(YEAR(fpdate),MONTH(fpdate)+(A328-1)*months_per_period,DAY(fpdate))))))</f>
        <v/>
      </c>
      <c r="C328" s="17" t="str">
        <f t="shared" si="18"/>
        <v/>
      </c>
      <c r="D328" s="67"/>
      <c r="E328" s="17"/>
      <c r="F328" s="17" t="str">
        <f>IF(A328="","",IF(AND(A328=1,pmtType=1),0,IF(roundOpt,ROUND(rate*H327,2),rate*H327)))</f>
        <v/>
      </c>
      <c r="G328" s="17" t="str">
        <f t="shared" si="19"/>
        <v/>
      </c>
      <c r="H328" s="17" t="str">
        <f t="shared" si="20"/>
        <v/>
      </c>
    </row>
    <row r="329" spans="1:8">
      <c r="A329" s="16" t="str">
        <f t="shared" si="17"/>
        <v/>
      </c>
      <c r="B329" s="18" t="str">
        <f>IF(A329="","",IF(OR(periods_per_year=26,periods_per_year=52),IF(periods_per_year=26,IF(A329=1,fpdate,B328+14),IF(periods_per_year=52,IF(A329=1,fpdate,B328+7),"n/a")),IF(periods_per_year=24,DATE(YEAR(fpdate),MONTH(fpdate)+(A329-1)/2+IF(AND(DAY(fpdate)&gt;=15,MOD(A329,2)=0),1,0),IF(MOD(A329,2)=0,IF(DAY(fpdate)&gt;=15,DAY(fpdate)-14,DAY(fpdate)+14),DAY(fpdate))),IF(DAY(DATE(YEAR(fpdate),MONTH(fpdate)+(A329-1)*months_per_period,DAY(fpdate)))&lt;&gt;DAY(fpdate),DATE(YEAR(fpdate),MONTH(fpdate)+(A329-1)*months_per_period+1,0),DATE(YEAR(fpdate),MONTH(fpdate)+(A329-1)*months_per_period,DAY(fpdate))))))</f>
        <v/>
      </c>
      <c r="C329" s="17" t="str">
        <f t="shared" si="18"/>
        <v/>
      </c>
      <c r="D329" s="67"/>
      <c r="E329" s="17"/>
      <c r="F329" s="17" t="str">
        <f>IF(A329="","",IF(AND(A329=1,pmtType=1),0,IF(roundOpt,ROUND(rate*H328,2),rate*H328)))</f>
        <v/>
      </c>
      <c r="G329" s="17" t="str">
        <f t="shared" si="19"/>
        <v/>
      </c>
      <c r="H329" s="17" t="str">
        <f t="shared" si="20"/>
        <v/>
      </c>
    </row>
    <row r="330" spans="1:8">
      <c r="A330" s="16" t="str">
        <f t="shared" si="17"/>
        <v/>
      </c>
      <c r="B330" s="18" t="str">
        <f>IF(A330="","",IF(OR(periods_per_year=26,periods_per_year=52),IF(periods_per_year=26,IF(A330=1,fpdate,B329+14),IF(periods_per_year=52,IF(A330=1,fpdate,B329+7),"n/a")),IF(periods_per_year=24,DATE(YEAR(fpdate),MONTH(fpdate)+(A330-1)/2+IF(AND(DAY(fpdate)&gt;=15,MOD(A330,2)=0),1,0),IF(MOD(A330,2)=0,IF(DAY(fpdate)&gt;=15,DAY(fpdate)-14,DAY(fpdate)+14),DAY(fpdate))),IF(DAY(DATE(YEAR(fpdate),MONTH(fpdate)+(A330-1)*months_per_period,DAY(fpdate)))&lt;&gt;DAY(fpdate),DATE(YEAR(fpdate),MONTH(fpdate)+(A330-1)*months_per_period+1,0),DATE(YEAR(fpdate),MONTH(fpdate)+(A330-1)*months_per_period,DAY(fpdate))))))</f>
        <v/>
      </c>
      <c r="C330" s="17" t="str">
        <f t="shared" si="18"/>
        <v/>
      </c>
      <c r="D330" s="67"/>
      <c r="E330" s="17"/>
      <c r="F330" s="17" t="str">
        <f>IF(A330="","",IF(AND(A330=1,pmtType=1),0,IF(roundOpt,ROUND(rate*H329,2),rate*H329)))</f>
        <v/>
      </c>
      <c r="G330" s="17" t="str">
        <f t="shared" si="19"/>
        <v/>
      </c>
      <c r="H330" s="17" t="str">
        <f t="shared" si="20"/>
        <v/>
      </c>
    </row>
    <row r="331" spans="1:8">
      <c r="A331" s="16" t="str">
        <f t="shared" si="17"/>
        <v/>
      </c>
      <c r="B331" s="18" t="str">
        <f>IF(A331="","",IF(OR(periods_per_year=26,periods_per_year=52),IF(periods_per_year=26,IF(A331=1,fpdate,B330+14),IF(periods_per_year=52,IF(A331=1,fpdate,B330+7),"n/a")),IF(periods_per_year=24,DATE(YEAR(fpdate),MONTH(fpdate)+(A331-1)/2+IF(AND(DAY(fpdate)&gt;=15,MOD(A331,2)=0),1,0),IF(MOD(A331,2)=0,IF(DAY(fpdate)&gt;=15,DAY(fpdate)-14,DAY(fpdate)+14),DAY(fpdate))),IF(DAY(DATE(YEAR(fpdate),MONTH(fpdate)+(A331-1)*months_per_period,DAY(fpdate)))&lt;&gt;DAY(fpdate),DATE(YEAR(fpdate),MONTH(fpdate)+(A331-1)*months_per_period+1,0),DATE(YEAR(fpdate),MONTH(fpdate)+(A331-1)*months_per_period,DAY(fpdate))))))</f>
        <v/>
      </c>
      <c r="C331" s="17" t="str">
        <f t="shared" si="18"/>
        <v/>
      </c>
      <c r="D331" s="67"/>
      <c r="E331" s="17"/>
      <c r="F331" s="17" t="str">
        <f>IF(A331="","",IF(AND(A331=1,pmtType=1),0,IF(roundOpt,ROUND(rate*H330,2),rate*H330)))</f>
        <v/>
      </c>
      <c r="G331" s="17" t="str">
        <f t="shared" si="19"/>
        <v/>
      </c>
      <c r="H331" s="17" t="str">
        <f t="shared" si="20"/>
        <v/>
      </c>
    </row>
    <row r="332" spans="1:8">
      <c r="A332" s="16" t="str">
        <f t="shared" si="17"/>
        <v/>
      </c>
      <c r="B332" s="18" t="str">
        <f>IF(A332="","",IF(OR(periods_per_year=26,periods_per_year=52),IF(periods_per_year=26,IF(A332=1,fpdate,B331+14),IF(periods_per_year=52,IF(A332=1,fpdate,B331+7),"n/a")),IF(periods_per_year=24,DATE(YEAR(fpdate),MONTH(fpdate)+(A332-1)/2+IF(AND(DAY(fpdate)&gt;=15,MOD(A332,2)=0),1,0),IF(MOD(A332,2)=0,IF(DAY(fpdate)&gt;=15,DAY(fpdate)-14,DAY(fpdate)+14),DAY(fpdate))),IF(DAY(DATE(YEAR(fpdate),MONTH(fpdate)+(A332-1)*months_per_period,DAY(fpdate)))&lt;&gt;DAY(fpdate),DATE(YEAR(fpdate),MONTH(fpdate)+(A332-1)*months_per_period+1,0),DATE(YEAR(fpdate),MONTH(fpdate)+(A332-1)*months_per_period,DAY(fpdate))))))</f>
        <v/>
      </c>
      <c r="C332" s="17" t="str">
        <f t="shared" si="18"/>
        <v/>
      </c>
      <c r="D332" s="67"/>
      <c r="E332" s="17"/>
      <c r="F332" s="17" t="str">
        <f>IF(A332="","",IF(AND(A332=1,pmtType=1),0,IF(roundOpt,ROUND(rate*H331,2),rate*H331)))</f>
        <v/>
      </c>
      <c r="G332" s="17" t="str">
        <f t="shared" si="19"/>
        <v/>
      </c>
      <c r="H332" s="17" t="str">
        <f t="shared" si="20"/>
        <v/>
      </c>
    </row>
    <row r="333" spans="1:8">
      <c r="A333" s="16" t="str">
        <f t="shared" si="17"/>
        <v/>
      </c>
      <c r="B333" s="18" t="str">
        <f>IF(A333="","",IF(OR(periods_per_year=26,periods_per_year=52),IF(periods_per_year=26,IF(A333=1,fpdate,B332+14),IF(periods_per_year=52,IF(A333=1,fpdate,B332+7),"n/a")),IF(periods_per_year=24,DATE(YEAR(fpdate),MONTH(fpdate)+(A333-1)/2+IF(AND(DAY(fpdate)&gt;=15,MOD(A333,2)=0),1,0),IF(MOD(A333,2)=0,IF(DAY(fpdate)&gt;=15,DAY(fpdate)-14,DAY(fpdate)+14),DAY(fpdate))),IF(DAY(DATE(YEAR(fpdate),MONTH(fpdate)+(A333-1)*months_per_period,DAY(fpdate)))&lt;&gt;DAY(fpdate),DATE(YEAR(fpdate),MONTH(fpdate)+(A333-1)*months_per_period+1,0),DATE(YEAR(fpdate),MONTH(fpdate)+(A333-1)*months_per_period,DAY(fpdate))))))</f>
        <v/>
      </c>
      <c r="C333" s="17" t="str">
        <f t="shared" si="18"/>
        <v/>
      </c>
      <c r="D333" s="67"/>
      <c r="E333" s="17"/>
      <c r="F333" s="17" t="str">
        <f>IF(A333="","",IF(AND(A333=1,pmtType=1),0,IF(roundOpt,ROUND(rate*H332,2),rate*H332)))</f>
        <v/>
      </c>
      <c r="G333" s="17" t="str">
        <f t="shared" si="19"/>
        <v/>
      </c>
      <c r="H333" s="17" t="str">
        <f t="shared" si="20"/>
        <v/>
      </c>
    </row>
    <row r="334" spans="1:8">
      <c r="A334" s="16" t="str">
        <f t="shared" si="17"/>
        <v/>
      </c>
      <c r="B334" s="18" t="str">
        <f>IF(A334="","",IF(OR(periods_per_year=26,periods_per_year=52),IF(periods_per_year=26,IF(A334=1,fpdate,B333+14),IF(periods_per_year=52,IF(A334=1,fpdate,B333+7),"n/a")),IF(periods_per_year=24,DATE(YEAR(fpdate),MONTH(fpdate)+(A334-1)/2+IF(AND(DAY(fpdate)&gt;=15,MOD(A334,2)=0),1,0),IF(MOD(A334,2)=0,IF(DAY(fpdate)&gt;=15,DAY(fpdate)-14,DAY(fpdate)+14),DAY(fpdate))),IF(DAY(DATE(YEAR(fpdate),MONTH(fpdate)+(A334-1)*months_per_period,DAY(fpdate)))&lt;&gt;DAY(fpdate),DATE(YEAR(fpdate),MONTH(fpdate)+(A334-1)*months_per_period+1,0),DATE(YEAR(fpdate),MONTH(fpdate)+(A334-1)*months_per_period,DAY(fpdate))))))</f>
        <v/>
      </c>
      <c r="C334" s="17" t="str">
        <f t="shared" si="18"/>
        <v/>
      </c>
      <c r="D334" s="67"/>
      <c r="E334" s="17"/>
      <c r="F334" s="17" t="str">
        <f>IF(A334="","",IF(AND(A334=1,pmtType=1),0,IF(roundOpt,ROUND(rate*H333,2),rate*H333)))</f>
        <v/>
      </c>
      <c r="G334" s="17" t="str">
        <f t="shared" si="19"/>
        <v/>
      </c>
      <c r="H334" s="17" t="str">
        <f t="shared" si="20"/>
        <v/>
      </c>
    </row>
    <row r="335" spans="1:8">
      <c r="A335" s="16" t="str">
        <f t="shared" si="17"/>
        <v/>
      </c>
      <c r="B335" s="18" t="str">
        <f>IF(A335="","",IF(OR(periods_per_year=26,periods_per_year=52),IF(periods_per_year=26,IF(A335=1,fpdate,B334+14),IF(periods_per_year=52,IF(A335=1,fpdate,B334+7),"n/a")),IF(periods_per_year=24,DATE(YEAR(fpdate),MONTH(fpdate)+(A335-1)/2+IF(AND(DAY(fpdate)&gt;=15,MOD(A335,2)=0),1,0),IF(MOD(A335,2)=0,IF(DAY(fpdate)&gt;=15,DAY(fpdate)-14,DAY(fpdate)+14),DAY(fpdate))),IF(DAY(DATE(YEAR(fpdate),MONTH(fpdate)+(A335-1)*months_per_period,DAY(fpdate)))&lt;&gt;DAY(fpdate),DATE(YEAR(fpdate),MONTH(fpdate)+(A335-1)*months_per_period+1,0),DATE(YEAR(fpdate),MONTH(fpdate)+(A335-1)*months_per_period,DAY(fpdate))))))</f>
        <v/>
      </c>
      <c r="C335" s="17" t="str">
        <f t="shared" si="18"/>
        <v/>
      </c>
      <c r="D335" s="67"/>
      <c r="E335" s="17"/>
      <c r="F335" s="17" t="str">
        <f>IF(A335="","",IF(AND(A335=1,pmtType=1),0,IF(roundOpt,ROUND(rate*H334,2),rate*H334)))</f>
        <v/>
      </c>
      <c r="G335" s="17" t="str">
        <f t="shared" si="19"/>
        <v/>
      </c>
      <c r="H335" s="17" t="str">
        <f t="shared" si="20"/>
        <v/>
      </c>
    </row>
    <row r="336" spans="1:8">
      <c r="A336" s="16" t="str">
        <f t="shared" si="17"/>
        <v/>
      </c>
      <c r="B336" s="18" t="str">
        <f>IF(A336="","",IF(OR(periods_per_year=26,periods_per_year=52),IF(periods_per_year=26,IF(A336=1,fpdate,B335+14),IF(periods_per_year=52,IF(A336=1,fpdate,B335+7),"n/a")),IF(periods_per_year=24,DATE(YEAR(fpdate),MONTH(fpdate)+(A336-1)/2+IF(AND(DAY(fpdate)&gt;=15,MOD(A336,2)=0),1,0),IF(MOD(A336,2)=0,IF(DAY(fpdate)&gt;=15,DAY(fpdate)-14,DAY(fpdate)+14),DAY(fpdate))),IF(DAY(DATE(YEAR(fpdate),MONTH(fpdate)+(A336-1)*months_per_period,DAY(fpdate)))&lt;&gt;DAY(fpdate),DATE(YEAR(fpdate),MONTH(fpdate)+(A336-1)*months_per_period+1,0),DATE(YEAR(fpdate),MONTH(fpdate)+(A336-1)*months_per_period,DAY(fpdate))))))</f>
        <v/>
      </c>
      <c r="C336" s="17" t="str">
        <f t="shared" si="18"/>
        <v/>
      </c>
      <c r="D336" s="67"/>
      <c r="E336" s="17"/>
      <c r="F336" s="17" t="str">
        <f>IF(A336="","",IF(AND(A336=1,pmtType=1),0,IF(roundOpt,ROUND(rate*H335,2),rate*H335)))</f>
        <v/>
      </c>
      <c r="G336" s="17" t="str">
        <f t="shared" si="19"/>
        <v/>
      </c>
      <c r="H336" s="17" t="str">
        <f t="shared" si="20"/>
        <v/>
      </c>
    </row>
    <row r="337" spans="1:8">
      <c r="A337" s="16" t="str">
        <f t="shared" si="17"/>
        <v/>
      </c>
      <c r="B337" s="18" t="str">
        <f>IF(A337="","",IF(OR(periods_per_year=26,periods_per_year=52),IF(periods_per_year=26,IF(A337=1,fpdate,B336+14),IF(periods_per_year=52,IF(A337=1,fpdate,B336+7),"n/a")),IF(periods_per_year=24,DATE(YEAR(fpdate),MONTH(fpdate)+(A337-1)/2+IF(AND(DAY(fpdate)&gt;=15,MOD(A337,2)=0),1,0),IF(MOD(A337,2)=0,IF(DAY(fpdate)&gt;=15,DAY(fpdate)-14,DAY(fpdate)+14),DAY(fpdate))),IF(DAY(DATE(YEAR(fpdate),MONTH(fpdate)+(A337-1)*months_per_period,DAY(fpdate)))&lt;&gt;DAY(fpdate),DATE(YEAR(fpdate),MONTH(fpdate)+(A337-1)*months_per_period+1,0),DATE(YEAR(fpdate),MONTH(fpdate)+(A337-1)*months_per_period,DAY(fpdate))))))</f>
        <v/>
      </c>
      <c r="C337" s="17" t="str">
        <f t="shared" si="18"/>
        <v/>
      </c>
      <c r="D337" s="67"/>
      <c r="E337" s="17"/>
      <c r="F337" s="17" t="str">
        <f>IF(A337="","",IF(AND(A337=1,pmtType=1),0,IF(roundOpt,ROUND(rate*H336,2),rate*H336)))</f>
        <v/>
      </c>
      <c r="G337" s="17" t="str">
        <f t="shared" si="19"/>
        <v/>
      </c>
      <c r="H337" s="17" t="str">
        <f t="shared" si="20"/>
        <v/>
      </c>
    </row>
    <row r="338" spans="1:8">
      <c r="A338" s="16" t="str">
        <f t="shared" ref="A338:A401" si="21">IF(H337="","",IF(roundOpt,IF(OR(A337&gt;=nper,ROUND(H337,2)&lt;=0),"",A337+1),IF(OR(A337&gt;=nper,H337&lt;=0),"",A337+1)))</f>
        <v/>
      </c>
      <c r="B338" s="18" t="str">
        <f>IF(A338="","",IF(OR(periods_per_year=26,periods_per_year=52),IF(periods_per_year=26,IF(A338=1,fpdate,B337+14),IF(periods_per_year=52,IF(A338=1,fpdate,B337+7),"n/a")),IF(periods_per_year=24,DATE(YEAR(fpdate),MONTH(fpdate)+(A338-1)/2+IF(AND(DAY(fpdate)&gt;=15,MOD(A338,2)=0),1,0),IF(MOD(A338,2)=0,IF(DAY(fpdate)&gt;=15,DAY(fpdate)-14,DAY(fpdate)+14),DAY(fpdate))),IF(DAY(DATE(YEAR(fpdate),MONTH(fpdate)+(A338-1)*months_per_period,DAY(fpdate)))&lt;&gt;DAY(fpdate),DATE(YEAR(fpdate),MONTH(fpdate)+(A338-1)*months_per_period+1,0),DATE(YEAR(fpdate),MONTH(fpdate)+(A338-1)*months_per_period,DAY(fpdate))))))</f>
        <v/>
      </c>
      <c r="C338" s="17" t="str">
        <f t="shared" ref="C338:C401" si="22">IF(A338="","",IF(roundOpt,IF(OR(A338=nper,payment&gt;ROUND((1+rate)*H337,2)),ROUND((1+rate)*H337,2),payment),IF(OR(A338=nper,payment&gt;(1+rate)*H337),(1+rate)*H337,payment)))</f>
        <v/>
      </c>
      <c r="D338" s="67"/>
      <c r="E338" s="17"/>
      <c r="F338" s="17" t="str">
        <f>IF(A338="","",IF(AND(A338=1,pmtType=1),0,IF(roundOpt,ROUND(rate*H337,2),rate*H337)))</f>
        <v/>
      </c>
      <c r="G338" s="17" t="str">
        <f t="shared" ref="G338:G401" si="23">IF(A338="","",C338-F338+D338)</f>
        <v/>
      </c>
      <c r="H338" s="17" t="str">
        <f t="shared" ref="H338:H401" si="24">IF(A338="","",H337-G338)</f>
        <v/>
      </c>
    </row>
    <row r="339" spans="1:8">
      <c r="A339" s="16" t="str">
        <f t="shared" si="21"/>
        <v/>
      </c>
      <c r="B339" s="18" t="str">
        <f>IF(A339="","",IF(OR(periods_per_year=26,periods_per_year=52),IF(periods_per_year=26,IF(A339=1,fpdate,B338+14),IF(periods_per_year=52,IF(A339=1,fpdate,B338+7),"n/a")),IF(periods_per_year=24,DATE(YEAR(fpdate),MONTH(fpdate)+(A339-1)/2+IF(AND(DAY(fpdate)&gt;=15,MOD(A339,2)=0),1,0),IF(MOD(A339,2)=0,IF(DAY(fpdate)&gt;=15,DAY(fpdate)-14,DAY(fpdate)+14),DAY(fpdate))),IF(DAY(DATE(YEAR(fpdate),MONTH(fpdate)+(A339-1)*months_per_period,DAY(fpdate)))&lt;&gt;DAY(fpdate),DATE(YEAR(fpdate),MONTH(fpdate)+(A339-1)*months_per_period+1,0),DATE(YEAR(fpdate),MONTH(fpdate)+(A339-1)*months_per_period,DAY(fpdate))))))</f>
        <v/>
      </c>
      <c r="C339" s="17" t="str">
        <f t="shared" si="22"/>
        <v/>
      </c>
      <c r="D339" s="67"/>
      <c r="E339" s="17"/>
      <c r="F339" s="17" t="str">
        <f>IF(A339="","",IF(AND(A339=1,pmtType=1),0,IF(roundOpt,ROUND(rate*H338,2),rate*H338)))</f>
        <v/>
      </c>
      <c r="G339" s="17" t="str">
        <f t="shared" si="23"/>
        <v/>
      </c>
      <c r="H339" s="17" t="str">
        <f t="shared" si="24"/>
        <v/>
      </c>
    </row>
    <row r="340" spans="1:8">
      <c r="A340" s="16" t="str">
        <f t="shared" si="21"/>
        <v/>
      </c>
      <c r="B340" s="18" t="str">
        <f>IF(A340="","",IF(OR(periods_per_year=26,periods_per_year=52),IF(periods_per_year=26,IF(A340=1,fpdate,B339+14),IF(periods_per_year=52,IF(A340=1,fpdate,B339+7),"n/a")),IF(periods_per_year=24,DATE(YEAR(fpdate),MONTH(fpdate)+(A340-1)/2+IF(AND(DAY(fpdate)&gt;=15,MOD(A340,2)=0),1,0),IF(MOD(A340,2)=0,IF(DAY(fpdate)&gt;=15,DAY(fpdate)-14,DAY(fpdate)+14),DAY(fpdate))),IF(DAY(DATE(YEAR(fpdate),MONTH(fpdate)+(A340-1)*months_per_period,DAY(fpdate)))&lt;&gt;DAY(fpdate),DATE(YEAR(fpdate),MONTH(fpdate)+(A340-1)*months_per_period+1,0),DATE(YEAR(fpdate),MONTH(fpdate)+(A340-1)*months_per_period,DAY(fpdate))))))</f>
        <v/>
      </c>
      <c r="C340" s="17" t="str">
        <f t="shared" si="22"/>
        <v/>
      </c>
      <c r="D340" s="67"/>
      <c r="E340" s="17"/>
      <c r="F340" s="17" t="str">
        <f>IF(A340="","",IF(AND(A340=1,pmtType=1),0,IF(roundOpt,ROUND(rate*H339,2),rate*H339)))</f>
        <v/>
      </c>
      <c r="G340" s="17" t="str">
        <f t="shared" si="23"/>
        <v/>
      </c>
      <c r="H340" s="17" t="str">
        <f t="shared" si="24"/>
        <v/>
      </c>
    </row>
    <row r="341" spans="1:8">
      <c r="A341" s="16" t="str">
        <f t="shared" si="21"/>
        <v/>
      </c>
      <c r="B341" s="18" t="str">
        <f>IF(A341="","",IF(OR(periods_per_year=26,periods_per_year=52),IF(periods_per_year=26,IF(A341=1,fpdate,B340+14),IF(periods_per_year=52,IF(A341=1,fpdate,B340+7),"n/a")),IF(periods_per_year=24,DATE(YEAR(fpdate),MONTH(fpdate)+(A341-1)/2+IF(AND(DAY(fpdate)&gt;=15,MOD(A341,2)=0),1,0),IF(MOD(A341,2)=0,IF(DAY(fpdate)&gt;=15,DAY(fpdate)-14,DAY(fpdate)+14),DAY(fpdate))),IF(DAY(DATE(YEAR(fpdate),MONTH(fpdate)+(A341-1)*months_per_period,DAY(fpdate)))&lt;&gt;DAY(fpdate),DATE(YEAR(fpdate),MONTH(fpdate)+(A341-1)*months_per_period+1,0),DATE(YEAR(fpdate),MONTH(fpdate)+(A341-1)*months_per_period,DAY(fpdate))))))</f>
        <v/>
      </c>
      <c r="C341" s="17" t="str">
        <f t="shared" si="22"/>
        <v/>
      </c>
      <c r="D341" s="67"/>
      <c r="E341" s="17"/>
      <c r="F341" s="17" t="str">
        <f>IF(A341="","",IF(AND(A341=1,pmtType=1),0,IF(roundOpt,ROUND(rate*H340,2),rate*H340)))</f>
        <v/>
      </c>
      <c r="G341" s="17" t="str">
        <f t="shared" si="23"/>
        <v/>
      </c>
      <c r="H341" s="17" t="str">
        <f t="shared" si="24"/>
        <v/>
      </c>
    </row>
    <row r="342" spans="1:8">
      <c r="A342" s="16" t="str">
        <f t="shared" si="21"/>
        <v/>
      </c>
      <c r="B342" s="18" t="str">
        <f>IF(A342="","",IF(OR(periods_per_year=26,periods_per_year=52),IF(periods_per_year=26,IF(A342=1,fpdate,B341+14),IF(periods_per_year=52,IF(A342=1,fpdate,B341+7),"n/a")),IF(periods_per_year=24,DATE(YEAR(fpdate),MONTH(fpdate)+(A342-1)/2+IF(AND(DAY(fpdate)&gt;=15,MOD(A342,2)=0),1,0),IF(MOD(A342,2)=0,IF(DAY(fpdate)&gt;=15,DAY(fpdate)-14,DAY(fpdate)+14),DAY(fpdate))),IF(DAY(DATE(YEAR(fpdate),MONTH(fpdate)+(A342-1)*months_per_period,DAY(fpdate)))&lt;&gt;DAY(fpdate),DATE(YEAR(fpdate),MONTH(fpdate)+(A342-1)*months_per_period+1,0),DATE(YEAR(fpdate),MONTH(fpdate)+(A342-1)*months_per_period,DAY(fpdate))))))</f>
        <v/>
      </c>
      <c r="C342" s="17" t="str">
        <f t="shared" si="22"/>
        <v/>
      </c>
      <c r="D342" s="67"/>
      <c r="E342" s="17"/>
      <c r="F342" s="17" t="str">
        <f>IF(A342="","",IF(AND(A342=1,pmtType=1),0,IF(roundOpt,ROUND(rate*H341,2),rate*H341)))</f>
        <v/>
      </c>
      <c r="G342" s="17" t="str">
        <f t="shared" si="23"/>
        <v/>
      </c>
      <c r="H342" s="17" t="str">
        <f t="shared" si="24"/>
        <v/>
      </c>
    </row>
    <row r="343" spans="1:8">
      <c r="A343" s="16" t="str">
        <f t="shared" si="21"/>
        <v/>
      </c>
      <c r="B343" s="18" t="str">
        <f>IF(A343="","",IF(OR(periods_per_year=26,periods_per_year=52),IF(periods_per_year=26,IF(A343=1,fpdate,B342+14),IF(periods_per_year=52,IF(A343=1,fpdate,B342+7),"n/a")),IF(periods_per_year=24,DATE(YEAR(fpdate),MONTH(fpdate)+(A343-1)/2+IF(AND(DAY(fpdate)&gt;=15,MOD(A343,2)=0),1,0),IF(MOD(A343,2)=0,IF(DAY(fpdate)&gt;=15,DAY(fpdate)-14,DAY(fpdate)+14),DAY(fpdate))),IF(DAY(DATE(YEAR(fpdate),MONTH(fpdate)+(A343-1)*months_per_period,DAY(fpdate)))&lt;&gt;DAY(fpdate),DATE(YEAR(fpdate),MONTH(fpdate)+(A343-1)*months_per_period+1,0),DATE(YEAR(fpdate),MONTH(fpdate)+(A343-1)*months_per_period,DAY(fpdate))))))</f>
        <v/>
      </c>
      <c r="C343" s="17" t="str">
        <f t="shared" si="22"/>
        <v/>
      </c>
      <c r="D343" s="67"/>
      <c r="E343" s="17"/>
      <c r="F343" s="17" t="str">
        <f>IF(A343="","",IF(AND(A343=1,pmtType=1),0,IF(roundOpt,ROUND(rate*H342,2),rate*H342)))</f>
        <v/>
      </c>
      <c r="G343" s="17" t="str">
        <f t="shared" si="23"/>
        <v/>
      </c>
      <c r="H343" s="17" t="str">
        <f t="shared" si="24"/>
        <v/>
      </c>
    </row>
    <row r="344" spans="1:8">
      <c r="A344" s="16" t="str">
        <f t="shared" si="21"/>
        <v/>
      </c>
      <c r="B344" s="18" t="str">
        <f>IF(A344="","",IF(OR(periods_per_year=26,periods_per_year=52),IF(periods_per_year=26,IF(A344=1,fpdate,B343+14),IF(periods_per_year=52,IF(A344=1,fpdate,B343+7),"n/a")),IF(periods_per_year=24,DATE(YEAR(fpdate),MONTH(fpdate)+(A344-1)/2+IF(AND(DAY(fpdate)&gt;=15,MOD(A344,2)=0),1,0),IF(MOD(A344,2)=0,IF(DAY(fpdate)&gt;=15,DAY(fpdate)-14,DAY(fpdate)+14),DAY(fpdate))),IF(DAY(DATE(YEAR(fpdate),MONTH(fpdate)+(A344-1)*months_per_period,DAY(fpdate)))&lt;&gt;DAY(fpdate),DATE(YEAR(fpdate),MONTH(fpdate)+(A344-1)*months_per_period+1,0),DATE(YEAR(fpdate),MONTH(fpdate)+(A344-1)*months_per_period,DAY(fpdate))))))</f>
        <v/>
      </c>
      <c r="C344" s="17" t="str">
        <f t="shared" si="22"/>
        <v/>
      </c>
      <c r="D344" s="67"/>
      <c r="E344" s="17"/>
      <c r="F344" s="17" t="str">
        <f>IF(A344="","",IF(AND(A344=1,pmtType=1),0,IF(roundOpt,ROUND(rate*H343,2),rate*H343)))</f>
        <v/>
      </c>
      <c r="G344" s="17" t="str">
        <f t="shared" si="23"/>
        <v/>
      </c>
      <c r="H344" s="17" t="str">
        <f t="shared" si="24"/>
        <v/>
      </c>
    </row>
    <row r="345" spans="1:8">
      <c r="A345" s="16" t="str">
        <f t="shared" si="21"/>
        <v/>
      </c>
      <c r="B345" s="18" t="str">
        <f>IF(A345="","",IF(OR(periods_per_year=26,periods_per_year=52),IF(periods_per_year=26,IF(A345=1,fpdate,B344+14),IF(periods_per_year=52,IF(A345=1,fpdate,B344+7),"n/a")),IF(periods_per_year=24,DATE(YEAR(fpdate),MONTH(fpdate)+(A345-1)/2+IF(AND(DAY(fpdate)&gt;=15,MOD(A345,2)=0),1,0),IF(MOD(A345,2)=0,IF(DAY(fpdate)&gt;=15,DAY(fpdate)-14,DAY(fpdate)+14),DAY(fpdate))),IF(DAY(DATE(YEAR(fpdate),MONTH(fpdate)+(A345-1)*months_per_period,DAY(fpdate)))&lt;&gt;DAY(fpdate),DATE(YEAR(fpdate),MONTH(fpdate)+(A345-1)*months_per_period+1,0),DATE(YEAR(fpdate),MONTH(fpdate)+(A345-1)*months_per_period,DAY(fpdate))))))</f>
        <v/>
      </c>
      <c r="C345" s="17" t="str">
        <f t="shared" si="22"/>
        <v/>
      </c>
      <c r="D345" s="67"/>
      <c r="E345" s="17"/>
      <c r="F345" s="17" t="str">
        <f>IF(A345="","",IF(AND(A345=1,pmtType=1),0,IF(roundOpt,ROUND(rate*H344,2),rate*H344)))</f>
        <v/>
      </c>
      <c r="G345" s="17" t="str">
        <f t="shared" si="23"/>
        <v/>
      </c>
      <c r="H345" s="17" t="str">
        <f t="shared" si="24"/>
        <v/>
      </c>
    </row>
    <row r="346" spans="1:8">
      <c r="A346" s="16" t="str">
        <f t="shared" si="21"/>
        <v/>
      </c>
      <c r="B346" s="18" t="str">
        <f>IF(A346="","",IF(OR(periods_per_year=26,periods_per_year=52),IF(periods_per_year=26,IF(A346=1,fpdate,B345+14),IF(periods_per_year=52,IF(A346=1,fpdate,B345+7),"n/a")),IF(periods_per_year=24,DATE(YEAR(fpdate),MONTH(fpdate)+(A346-1)/2+IF(AND(DAY(fpdate)&gt;=15,MOD(A346,2)=0),1,0),IF(MOD(A346,2)=0,IF(DAY(fpdate)&gt;=15,DAY(fpdate)-14,DAY(fpdate)+14),DAY(fpdate))),IF(DAY(DATE(YEAR(fpdate),MONTH(fpdate)+(A346-1)*months_per_period,DAY(fpdate)))&lt;&gt;DAY(fpdate),DATE(YEAR(fpdate),MONTH(fpdate)+(A346-1)*months_per_period+1,0),DATE(YEAR(fpdate),MONTH(fpdate)+(A346-1)*months_per_period,DAY(fpdate))))))</f>
        <v/>
      </c>
      <c r="C346" s="17" t="str">
        <f t="shared" si="22"/>
        <v/>
      </c>
      <c r="D346" s="67"/>
      <c r="E346" s="17"/>
      <c r="F346" s="17" t="str">
        <f>IF(A346="","",IF(AND(A346=1,pmtType=1),0,IF(roundOpt,ROUND(rate*H345,2),rate*H345)))</f>
        <v/>
      </c>
      <c r="G346" s="17" t="str">
        <f t="shared" si="23"/>
        <v/>
      </c>
      <c r="H346" s="17" t="str">
        <f t="shared" si="24"/>
        <v/>
      </c>
    </row>
    <row r="347" spans="1:8">
      <c r="A347" s="16" t="str">
        <f t="shared" si="21"/>
        <v/>
      </c>
      <c r="B347" s="18" t="str">
        <f>IF(A347="","",IF(OR(periods_per_year=26,periods_per_year=52),IF(periods_per_year=26,IF(A347=1,fpdate,B346+14),IF(periods_per_year=52,IF(A347=1,fpdate,B346+7),"n/a")),IF(periods_per_year=24,DATE(YEAR(fpdate),MONTH(fpdate)+(A347-1)/2+IF(AND(DAY(fpdate)&gt;=15,MOD(A347,2)=0),1,0),IF(MOD(A347,2)=0,IF(DAY(fpdate)&gt;=15,DAY(fpdate)-14,DAY(fpdate)+14),DAY(fpdate))),IF(DAY(DATE(YEAR(fpdate),MONTH(fpdate)+(A347-1)*months_per_period,DAY(fpdate)))&lt;&gt;DAY(fpdate),DATE(YEAR(fpdate),MONTH(fpdate)+(A347-1)*months_per_period+1,0),DATE(YEAR(fpdate),MONTH(fpdate)+(A347-1)*months_per_period,DAY(fpdate))))))</f>
        <v/>
      </c>
      <c r="C347" s="17" t="str">
        <f t="shared" si="22"/>
        <v/>
      </c>
      <c r="D347" s="67"/>
      <c r="E347" s="17"/>
      <c r="F347" s="17" t="str">
        <f>IF(A347="","",IF(AND(A347=1,pmtType=1),0,IF(roundOpt,ROUND(rate*H346,2),rate*H346)))</f>
        <v/>
      </c>
      <c r="G347" s="17" t="str">
        <f t="shared" si="23"/>
        <v/>
      </c>
      <c r="H347" s="17" t="str">
        <f t="shared" si="24"/>
        <v/>
      </c>
    </row>
    <row r="348" spans="1:8">
      <c r="A348" s="16" t="str">
        <f t="shared" si="21"/>
        <v/>
      </c>
      <c r="B348" s="18" t="str">
        <f>IF(A348="","",IF(OR(periods_per_year=26,periods_per_year=52),IF(periods_per_year=26,IF(A348=1,fpdate,B347+14),IF(periods_per_year=52,IF(A348=1,fpdate,B347+7),"n/a")),IF(periods_per_year=24,DATE(YEAR(fpdate),MONTH(fpdate)+(A348-1)/2+IF(AND(DAY(fpdate)&gt;=15,MOD(A348,2)=0),1,0),IF(MOD(A348,2)=0,IF(DAY(fpdate)&gt;=15,DAY(fpdate)-14,DAY(fpdate)+14),DAY(fpdate))),IF(DAY(DATE(YEAR(fpdate),MONTH(fpdate)+(A348-1)*months_per_period,DAY(fpdate)))&lt;&gt;DAY(fpdate),DATE(YEAR(fpdate),MONTH(fpdate)+(A348-1)*months_per_period+1,0),DATE(YEAR(fpdate),MONTH(fpdate)+(A348-1)*months_per_period,DAY(fpdate))))))</f>
        <v/>
      </c>
      <c r="C348" s="17" t="str">
        <f t="shared" si="22"/>
        <v/>
      </c>
      <c r="D348" s="67"/>
      <c r="E348" s="17"/>
      <c r="F348" s="17" t="str">
        <f>IF(A348="","",IF(AND(A348=1,pmtType=1),0,IF(roundOpt,ROUND(rate*H347,2),rate*H347)))</f>
        <v/>
      </c>
      <c r="G348" s="17" t="str">
        <f t="shared" si="23"/>
        <v/>
      </c>
      <c r="H348" s="17" t="str">
        <f t="shared" si="24"/>
        <v/>
      </c>
    </row>
    <row r="349" spans="1:8">
      <c r="A349" s="16" t="str">
        <f t="shared" si="21"/>
        <v/>
      </c>
      <c r="B349" s="18" t="str">
        <f>IF(A349="","",IF(OR(periods_per_year=26,periods_per_year=52),IF(periods_per_year=26,IF(A349=1,fpdate,B348+14),IF(periods_per_year=52,IF(A349=1,fpdate,B348+7),"n/a")),IF(periods_per_year=24,DATE(YEAR(fpdate),MONTH(fpdate)+(A349-1)/2+IF(AND(DAY(fpdate)&gt;=15,MOD(A349,2)=0),1,0),IF(MOD(A349,2)=0,IF(DAY(fpdate)&gt;=15,DAY(fpdate)-14,DAY(fpdate)+14),DAY(fpdate))),IF(DAY(DATE(YEAR(fpdate),MONTH(fpdate)+(A349-1)*months_per_period,DAY(fpdate)))&lt;&gt;DAY(fpdate),DATE(YEAR(fpdate),MONTH(fpdate)+(A349-1)*months_per_period+1,0),DATE(YEAR(fpdate),MONTH(fpdate)+(A349-1)*months_per_period,DAY(fpdate))))))</f>
        <v/>
      </c>
      <c r="C349" s="17" t="str">
        <f t="shared" si="22"/>
        <v/>
      </c>
      <c r="D349" s="67"/>
      <c r="E349" s="17"/>
      <c r="F349" s="17" t="str">
        <f>IF(A349="","",IF(AND(A349=1,pmtType=1),0,IF(roundOpt,ROUND(rate*H348,2),rate*H348)))</f>
        <v/>
      </c>
      <c r="G349" s="17" t="str">
        <f t="shared" si="23"/>
        <v/>
      </c>
      <c r="H349" s="17" t="str">
        <f t="shared" si="24"/>
        <v/>
      </c>
    </row>
    <row r="350" spans="1:8">
      <c r="A350" s="16" t="str">
        <f t="shared" si="21"/>
        <v/>
      </c>
      <c r="B350" s="18" t="str">
        <f>IF(A350="","",IF(OR(periods_per_year=26,periods_per_year=52),IF(periods_per_year=26,IF(A350=1,fpdate,B349+14),IF(periods_per_year=52,IF(A350=1,fpdate,B349+7),"n/a")),IF(periods_per_year=24,DATE(YEAR(fpdate),MONTH(fpdate)+(A350-1)/2+IF(AND(DAY(fpdate)&gt;=15,MOD(A350,2)=0),1,0),IF(MOD(A350,2)=0,IF(DAY(fpdate)&gt;=15,DAY(fpdate)-14,DAY(fpdate)+14),DAY(fpdate))),IF(DAY(DATE(YEAR(fpdate),MONTH(fpdate)+(A350-1)*months_per_period,DAY(fpdate)))&lt;&gt;DAY(fpdate),DATE(YEAR(fpdate),MONTH(fpdate)+(A350-1)*months_per_period+1,0),DATE(YEAR(fpdate),MONTH(fpdate)+(A350-1)*months_per_period,DAY(fpdate))))))</f>
        <v/>
      </c>
      <c r="C350" s="17" t="str">
        <f t="shared" si="22"/>
        <v/>
      </c>
      <c r="D350" s="67"/>
      <c r="E350" s="17"/>
      <c r="F350" s="17" t="str">
        <f>IF(A350="","",IF(AND(A350=1,pmtType=1),0,IF(roundOpt,ROUND(rate*H349,2),rate*H349)))</f>
        <v/>
      </c>
      <c r="G350" s="17" t="str">
        <f t="shared" si="23"/>
        <v/>
      </c>
      <c r="H350" s="17" t="str">
        <f t="shared" si="24"/>
        <v/>
      </c>
    </row>
    <row r="351" spans="1:8">
      <c r="A351" s="16" t="str">
        <f t="shared" si="21"/>
        <v/>
      </c>
      <c r="B351" s="18" t="str">
        <f>IF(A351="","",IF(OR(periods_per_year=26,periods_per_year=52),IF(periods_per_year=26,IF(A351=1,fpdate,B350+14),IF(periods_per_year=52,IF(A351=1,fpdate,B350+7),"n/a")),IF(periods_per_year=24,DATE(YEAR(fpdate),MONTH(fpdate)+(A351-1)/2+IF(AND(DAY(fpdate)&gt;=15,MOD(A351,2)=0),1,0),IF(MOD(A351,2)=0,IF(DAY(fpdate)&gt;=15,DAY(fpdate)-14,DAY(fpdate)+14),DAY(fpdate))),IF(DAY(DATE(YEAR(fpdate),MONTH(fpdate)+(A351-1)*months_per_period,DAY(fpdate)))&lt;&gt;DAY(fpdate),DATE(YEAR(fpdate),MONTH(fpdate)+(A351-1)*months_per_period+1,0),DATE(YEAR(fpdate),MONTH(fpdate)+(A351-1)*months_per_period,DAY(fpdate))))))</f>
        <v/>
      </c>
      <c r="C351" s="17" t="str">
        <f t="shared" si="22"/>
        <v/>
      </c>
      <c r="D351" s="67"/>
      <c r="E351" s="17"/>
      <c r="F351" s="17" t="str">
        <f>IF(A351="","",IF(AND(A351=1,pmtType=1),0,IF(roundOpt,ROUND(rate*H350,2),rate*H350)))</f>
        <v/>
      </c>
      <c r="G351" s="17" t="str">
        <f t="shared" si="23"/>
        <v/>
      </c>
      <c r="H351" s="17" t="str">
        <f t="shared" si="24"/>
        <v/>
      </c>
    </row>
    <row r="352" spans="1:8">
      <c r="A352" s="16" t="str">
        <f t="shared" si="21"/>
        <v/>
      </c>
      <c r="B352" s="18" t="str">
        <f>IF(A352="","",IF(OR(periods_per_year=26,periods_per_year=52),IF(periods_per_year=26,IF(A352=1,fpdate,B351+14),IF(periods_per_year=52,IF(A352=1,fpdate,B351+7),"n/a")),IF(periods_per_year=24,DATE(YEAR(fpdate),MONTH(fpdate)+(A352-1)/2+IF(AND(DAY(fpdate)&gt;=15,MOD(A352,2)=0),1,0),IF(MOD(A352,2)=0,IF(DAY(fpdate)&gt;=15,DAY(fpdate)-14,DAY(fpdate)+14),DAY(fpdate))),IF(DAY(DATE(YEAR(fpdate),MONTH(fpdate)+(A352-1)*months_per_period,DAY(fpdate)))&lt;&gt;DAY(fpdate),DATE(YEAR(fpdate),MONTH(fpdate)+(A352-1)*months_per_period+1,0),DATE(YEAR(fpdate),MONTH(fpdate)+(A352-1)*months_per_period,DAY(fpdate))))))</f>
        <v/>
      </c>
      <c r="C352" s="17" t="str">
        <f t="shared" si="22"/>
        <v/>
      </c>
      <c r="D352" s="67"/>
      <c r="E352" s="17"/>
      <c r="F352" s="17" t="str">
        <f>IF(A352="","",IF(AND(A352=1,pmtType=1),0,IF(roundOpt,ROUND(rate*H351,2),rate*H351)))</f>
        <v/>
      </c>
      <c r="G352" s="17" t="str">
        <f t="shared" si="23"/>
        <v/>
      </c>
      <c r="H352" s="17" t="str">
        <f t="shared" si="24"/>
        <v/>
      </c>
    </row>
    <row r="353" spans="1:8">
      <c r="A353" s="16" t="str">
        <f t="shared" si="21"/>
        <v/>
      </c>
      <c r="B353" s="18" t="str">
        <f>IF(A353="","",IF(OR(periods_per_year=26,periods_per_year=52),IF(periods_per_year=26,IF(A353=1,fpdate,B352+14),IF(periods_per_year=52,IF(A353=1,fpdate,B352+7),"n/a")),IF(periods_per_year=24,DATE(YEAR(fpdate),MONTH(fpdate)+(A353-1)/2+IF(AND(DAY(fpdate)&gt;=15,MOD(A353,2)=0),1,0),IF(MOD(A353,2)=0,IF(DAY(fpdate)&gt;=15,DAY(fpdate)-14,DAY(fpdate)+14),DAY(fpdate))),IF(DAY(DATE(YEAR(fpdate),MONTH(fpdate)+(A353-1)*months_per_period,DAY(fpdate)))&lt;&gt;DAY(fpdate),DATE(YEAR(fpdate),MONTH(fpdate)+(A353-1)*months_per_period+1,0),DATE(YEAR(fpdate),MONTH(fpdate)+(A353-1)*months_per_period,DAY(fpdate))))))</f>
        <v/>
      </c>
      <c r="C353" s="17" t="str">
        <f t="shared" si="22"/>
        <v/>
      </c>
      <c r="D353" s="67"/>
      <c r="E353" s="17"/>
      <c r="F353" s="17" t="str">
        <f>IF(A353="","",IF(AND(A353=1,pmtType=1),0,IF(roundOpt,ROUND(rate*H352,2),rate*H352)))</f>
        <v/>
      </c>
      <c r="G353" s="17" t="str">
        <f t="shared" si="23"/>
        <v/>
      </c>
      <c r="H353" s="17" t="str">
        <f t="shared" si="24"/>
        <v/>
      </c>
    </row>
    <row r="354" spans="1:8">
      <c r="A354" s="16" t="str">
        <f t="shared" si="21"/>
        <v/>
      </c>
      <c r="B354" s="18" t="str">
        <f>IF(A354="","",IF(OR(periods_per_year=26,periods_per_year=52),IF(periods_per_year=26,IF(A354=1,fpdate,B353+14),IF(periods_per_year=52,IF(A354=1,fpdate,B353+7),"n/a")),IF(periods_per_year=24,DATE(YEAR(fpdate),MONTH(fpdate)+(A354-1)/2+IF(AND(DAY(fpdate)&gt;=15,MOD(A354,2)=0),1,0),IF(MOD(A354,2)=0,IF(DAY(fpdate)&gt;=15,DAY(fpdate)-14,DAY(fpdate)+14),DAY(fpdate))),IF(DAY(DATE(YEAR(fpdate),MONTH(fpdate)+(A354-1)*months_per_period,DAY(fpdate)))&lt;&gt;DAY(fpdate),DATE(YEAR(fpdate),MONTH(fpdate)+(A354-1)*months_per_period+1,0),DATE(YEAR(fpdate),MONTH(fpdate)+(A354-1)*months_per_period,DAY(fpdate))))))</f>
        <v/>
      </c>
      <c r="C354" s="17" t="str">
        <f t="shared" si="22"/>
        <v/>
      </c>
      <c r="D354" s="67"/>
      <c r="E354" s="17"/>
      <c r="F354" s="17" t="str">
        <f>IF(A354="","",IF(AND(A354=1,pmtType=1),0,IF(roundOpt,ROUND(rate*H353,2),rate*H353)))</f>
        <v/>
      </c>
      <c r="G354" s="17" t="str">
        <f t="shared" si="23"/>
        <v/>
      </c>
      <c r="H354" s="17" t="str">
        <f t="shared" si="24"/>
        <v/>
      </c>
    </row>
    <row r="355" spans="1:8">
      <c r="A355" s="16" t="str">
        <f t="shared" si="21"/>
        <v/>
      </c>
      <c r="B355" s="18" t="str">
        <f>IF(A355="","",IF(OR(periods_per_year=26,periods_per_year=52),IF(periods_per_year=26,IF(A355=1,fpdate,B354+14),IF(periods_per_year=52,IF(A355=1,fpdate,B354+7),"n/a")),IF(periods_per_year=24,DATE(YEAR(fpdate),MONTH(fpdate)+(A355-1)/2+IF(AND(DAY(fpdate)&gt;=15,MOD(A355,2)=0),1,0),IF(MOD(A355,2)=0,IF(DAY(fpdate)&gt;=15,DAY(fpdate)-14,DAY(fpdate)+14),DAY(fpdate))),IF(DAY(DATE(YEAR(fpdate),MONTH(fpdate)+(A355-1)*months_per_period,DAY(fpdate)))&lt;&gt;DAY(fpdate),DATE(YEAR(fpdate),MONTH(fpdate)+(A355-1)*months_per_period+1,0),DATE(YEAR(fpdate),MONTH(fpdate)+(A355-1)*months_per_period,DAY(fpdate))))))</f>
        <v/>
      </c>
      <c r="C355" s="17" t="str">
        <f t="shared" si="22"/>
        <v/>
      </c>
      <c r="D355" s="67"/>
      <c r="E355" s="17"/>
      <c r="F355" s="17" t="str">
        <f>IF(A355="","",IF(AND(A355=1,pmtType=1),0,IF(roundOpt,ROUND(rate*H354,2),rate*H354)))</f>
        <v/>
      </c>
      <c r="G355" s="17" t="str">
        <f t="shared" si="23"/>
        <v/>
      </c>
      <c r="H355" s="17" t="str">
        <f t="shared" si="24"/>
        <v/>
      </c>
    </row>
    <row r="356" spans="1:8">
      <c r="A356" s="16" t="str">
        <f t="shared" si="21"/>
        <v/>
      </c>
      <c r="B356" s="18" t="str">
        <f>IF(A356="","",IF(OR(periods_per_year=26,periods_per_year=52),IF(periods_per_year=26,IF(A356=1,fpdate,B355+14),IF(periods_per_year=52,IF(A356=1,fpdate,B355+7),"n/a")),IF(periods_per_year=24,DATE(YEAR(fpdate),MONTH(fpdate)+(A356-1)/2+IF(AND(DAY(fpdate)&gt;=15,MOD(A356,2)=0),1,0),IF(MOD(A356,2)=0,IF(DAY(fpdate)&gt;=15,DAY(fpdate)-14,DAY(fpdate)+14),DAY(fpdate))),IF(DAY(DATE(YEAR(fpdate),MONTH(fpdate)+(A356-1)*months_per_period,DAY(fpdate)))&lt;&gt;DAY(fpdate),DATE(YEAR(fpdate),MONTH(fpdate)+(A356-1)*months_per_period+1,0),DATE(YEAR(fpdate),MONTH(fpdate)+(A356-1)*months_per_period,DAY(fpdate))))))</f>
        <v/>
      </c>
      <c r="C356" s="17" t="str">
        <f t="shared" si="22"/>
        <v/>
      </c>
      <c r="D356" s="67"/>
      <c r="E356" s="17"/>
      <c r="F356" s="17" t="str">
        <f>IF(A356="","",IF(AND(A356=1,pmtType=1),0,IF(roundOpt,ROUND(rate*H355,2),rate*H355)))</f>
        <v/>
      </c>
      <c r="G356" s="17" t="str">
        <f t="shared" si="23"/>
        <v/>
      </c>
      <c r="H356" s="17" t="str">
        <f t="shared" si="24"/>
        <v/>
      </c>
    </row>
    <row r="357" spans="1:8">
      <c r="A357" s="16" t="str">
        <f t="shared" si="21"/>
        <v/>
      </c>
      <c r="B357" s="18" t="str">
        <f>IF(A357="","",IF(OR(periods_per_year=26,periods_per_year=52),IF(periods_per_year=26,IF(A357=1,fpdate,B356+14),IF(periods_per_year=52,IF(A357=1,fpdate,B356+7),"n/a")),IF(periods_per_year=24,DATE(YEAR(fpdate),MONTH(fpdate)+(A357-1)/2+IF(AND(DAY(fpdate)&gt;=15,MOD(A357,2)=0),1,0),IF(MOD(A357,2)=0,IF(DAY(fpdate)&gt;=15,DAY(fpdate)-14,DAY(fpdate)+14),DAY(fpdate))),IF(DAY(DATE(YEAR(fpdate),MONTH(fpdate)+(A357-1)*months_per_period,DAY(fpdate)))&lt;&gt;DAY(fpdate),DATE(YEAR(fpdate),MONTH(fpdate)+(A357-1)*months_per_period+1,0),DATE(YEAR(fpdate),MONTH(fpdate)+(A357-1)*months_per_period,DAY(fpdate))))))</f>
        <v/>
      </c>
      <c r="C357" s="17" t="str">
        <f t="shared" si="22"/>
        <v/>
      </c>
      <c r="D357" s="67"/>
      <c r="E357" s="17"/>
      <c r="F357" s="17" t="str">
        <f>IF(A357="","",IF(AND(A357=1,pmtType=1),0,IF(roundOpt,ROUND(rate*H356,2),rate*H356)))</f>
        <v/>
      </c>
      <c r="G357" s="17" t="str">
        <f t="shared" si="23"/>
        <v/>
      </c>
      <c r="H357" s="17" t="str">
        <f t="shared" si="24"/>
        <v/>
      </c>
    </row>
    <row r="358" spans="1:8">
      <c r="A358" s="16" t="str">
        <f t="shared" si="21"/>
        <v/>
      </c>
      <c r="B358" s="18" t="str">
        <f>IF(A358="","",IF(OR(periods_per_year=26,periods_per_year=52),IF(periods_per_year=26,IF(A358=1,fpdate,B357+14),IF(periods_per_year=52,IF(A358=1,fpdate,B357+7),"n/a")),IF(periods_per_year=24,DATE(YEAR(fpdate),MONTH(fpdate)+(A358-1)/2+IF(AND(DAY(fpdate)&gt;=15,MOD(A358,2)=0),1,0),IF(MOD(A358,2)=0,IF(DAY(fpdate)&gt;=15,DAY(fpdate)-14,DAY(fpdate)+14),DAY(fpdate))),IF(DAY(DATE(YEAR(fpdate),MONTH(fpdate)+(A358-1)*months_per_period,DAY(fpdate)))&lt;&gt;DAY(fpdate),DATE(YEAR(fpdate),MONTH(fpdate)+(A358-1)*months_per_period+1,0),DATE(YEAR(fpdate),MONTH(fpdate)+(A358-1)*months_per_period,DAY(fpdate))))))</f>
        <v/>
      </c>
      <c r="C358" s="17" t="str">
        <f t="shared" si="22"/>
        <v/>
      </c>
      <c r="D358" s="67"/>
      <c r="E358" s="17"/>
      <c r="F358" s="17" t="str">
        <f>IF(A358="","",IF(AND(A358=1,pmtType=1),0,IF(roundOpt,ROUND(rate*H357,2),rate*H357)))</f>
        <v/>
      </c>
      <c r="G358" s="17" t="str">
        <f t="shared" si="23"/>
        <v/>
      </c>
      <c r="H358" s="17" t="str">
        <f t="shared" si="24"/>
        <v/>
      </c>
    </row>
    <row r="359" spans="1:8">
      <c r="A359" s="16" t="str">
        <f t="shared" si="21"/>
        <v/>
      </c>
      <c r="B359" s="18" t="str">
        <f>IF(A359="","",IF(OR(periods_per_year=26,periods_per_year=52),IF(periods_per_year=26,IF(A359=1,fpdate,B358+14),IF(periods_per_year=52,IF(A359=1,fpdate,B358+7),"n/a")),IF(periods_per_year=24,DATE(YEAR(fpdate),MONTH(fpdate)+(A359-1)/2+IF(AND(DAY(fpdate)&gt;=15,MOD(A359,2)=0),1,0),IF(MOD(A359,2)=0,IF(DAY(fpdate)&gt;=15,DAY(fpdate)-14,DAY(fpdate)+14),DAY(fpdate))),IF(DAY(DATE(YEAR(fpdate),MONTH(fpdate)+(A359-1)*months_per_period,DAY(fpdate)))&lt;&gt;DAY(fpdate),DATE(YEAR(fpdate),MONTH(fpdate)+(A359-1)*months_per_period+1,0),DATE(YEAR(fpdate),MONTH(fpdate)+(A359-1)*months_per_period,DAY(fpdate))))))</f>
        <v/>
      </c>
      <c r="C359" s="17" t="str">
        <f t="shared" si="22"/>
        <v/>
      </c>
      <c r="D359" s="67"/>
      <c r="E359" s="17"/>
      <c r="F359" s="17" t="str">
        <f>IF(A359="","",IF(AND(A359=1,pmtType=1),0,IF(roundOpt,ROUND(rate*H358,2),rate*H358)))</f>
        <v/>
      </c>
      <c r="G359" s="17" t="str">
        <f t="shared" si="23"/>
        <v/>
      </c>
      <c r="H359" s="17" t="str">
        <f t="shared" si="24"/>
        <v/>
      </c>
    </row>
    <row r="360" spans="1:8">
      <c r="A360" s="16" t="str">
        <f t="shared" si="21"/>
        <v/>
      </c>
      <c r="B360" s="18" t="str">
        <f>IF(A360="","",IF(OR(periods_per_year=26,periods_per_year=52),IF(periods_per_year=26,IF(A360=1,fpdate,B359+14),IF(periods_per_year=52,IF(A360=1,fpdate,B359+7),"n/a")),IF(periods_per_year=24,DATE(YEAR(fpdate),MONTH(fpdate)+(A360-1)/2+IF(AND(DAY(fpdate)&gt;=15,MOD(A360,2)=0),1,0),IF(MOD(A360,2)=0,IF(DAY(fpdate)&gt;=15,DAY(fpdate)-14,DAY(fpdate)+14),DAY(fpdate))),IF(DAY(DATE(YEAR(fpdate),MONTH(fpdate)+(A360-1)*months_per_period,DAY(fpdate)))&lt;&gt;DAY(fpdate),DATE(YEAR(fpdate),MONTH(fpdate)+(A360-1)*months_per_period+1,0),DATE(YEAR(fpdate),MONTH(fpdate)+(A360-1)*months_per_period,DAY(fpdate))))))</f>
        <v/>
      </c>
      <c r="C360" s="17" t="str">
        <f t="shared" si="22"/>
        <v/>
      </c>
      <c r="D360" s="67"/>
      <c r="E360" s="17"/>
      <c r="F360" s="17" t="str">
        <f>IF(A360="","",IF(AND(A360=1,pmtType=1),0,IF(roundOpt,ROUND(rate*H359,2),rate*H359)))</f>
        <v/>
      </c>
      <c r="G360" s="17" t="str">
        <f t="shared" si="23"/>
        <v/>
      </c>
      <c r="H360" s="17" t="str">
        <f t="shared" si="24"/>
        <v/>
      </c>
    </row>
    <row r="361" spans="1:8">
      <c r="A361" s="16" t="str">
        <f t="shared" si="21"/>
        <v/>
      </c>
      <c r="B361" s="18" t="str">
        <f>IF(A361="","",IF(OR(periods_per_year=26,periods_per_year=52),IF(periods_per_year=26,IF(A361=1,fpdate,B360+14),IF(periods_per_year=52,IF(A361=1,fpdate,B360+7),"n/a")),IF(periods_per_year=24,DATE(YEAR(fpdate),MONTH(fpdate)+(A361-1)/2+IF(AND(DAY(fpdate)&gt;=15,MOD(A361,2)=0),1,0),IF(MOD(A361,2)=0,IF(DAY(fpdate)&gt;=15,DAY(fpdate)-14,DAY(fpdate)+14),DAY(fpdate))),IF(DAY(DATE(YEAR(fpdate),MONTH(fpdate)+(A361-1)*months_per_period,DAY(fpdate)))&lt;&gt;DAY(fpdate),DATE(YEAR(fpdate),MONTH(fpdate)+(A361-1)*months_per_period+1,0),DATE(YEAR(fpdate),MONTH(fpdate)+(A361-1)*months_per_period,DAY(fpdate))))))</f>
        <v/>
      </c>
      <c r="C361" s="17" t="str">
        <f t="shared" si="22"/>
        <v/>
      </c>
      <c r="D361" s="67"/>
      <c r="E361" s="17"/>
      <c r="F361" s="17" t="str">
        <f>IF(A361="","",IF(AND(A361=1,pmtType=1),0,IF(roundOpt,ROUND(rate*H360,2),rate*H360)))</f>
        <v/>
      </c>
      <c r="G361" s="17" t="str">
        <f t="shared" si="23"/>
        <v/>
      </c>
      <c r="H361" s="17" t="str">
        <f t="shared" si="24"/>
        <v/>
      </c>
    </row>
    <row r="362" spans="1:8">
      <c r="A362" s="16" t="str">
        <f t="shared" si="21"/>
        <v/>
      </c>
      <c r="B362" s="18" t="str">
        <f>IF(A362="","",IF(OR(periods_per_year=26,periods_per_year=52),IF(periods_per_year=26,IF(A362=1,fpdate,B361+14),IF(periods_per_year=52,IF(A362=1,fpdate,B361+7),"n/a")),IF(periods_per_year=24,DATE(YEAR(fpdate),MONTH(fpdate)+(A362-1)/2+IF(AND(DAY(fpdate)&gt;=15,MOD(A362,2)=0),1,0),IF(MOD(A362,2)=0,IF(DAY(fpdate)&gt;=15,DAY(fpdate)-14,DAY(fpdate)+14),DAY(fpdate))),IF(DAY(DATE(YEAR(fpdate),MONTH(fpdate)+(A362-1)*months_per_period,DAY(fpdate)))&lt;&gt;DAY(fpdate),DATE(YEAR(fpdate),MONTH(fpdate)+(A362-1)*months_per_period+1,0),DATE(YEAR(fpdate),MONTH(fpdate)+(A362-1)*months_per_period,DAY(fpdate))))))</f>
        <v/>
      </c>
      <c r="C362" s="17" t="str">
        <f t="shared" si="22"/>
        <v/>
      </c>
      <c r="D362" s="67"/>
      <c r="E362" s="17"/>
      <c r="F362" s="17" t="str">
        <f>IF(A362="","",IF(AND(A362=1,pmtType=1),0,IF(roundOpt,ROUND(rate*H361,2),rate*H361)))</f>
        <v/>
      </c>
      <c r="G362" s="17" t="str">
        <f t="shared" si="23"/>
        <v/>
      </c>
      <c r="H362" s="17" t="str">
        <f t="shared" si="24"/>
        <v/>
      </c>
    </row>
    <row r="363" spans="1:8">
      <c r="A363" s="16" t="str">
        <f t="shared" si="21"/>
        <v/>
      </c>
      <c r="B363" s="18" t="str">
        <f>IF(A363="","",IF(OR(periods_per_year=26,periods_per_year=52),IF(periods_per_year=26,IF(A363=1,fpdate,B362+14),IF(periods_per_year=52,IF(A363=1,fpdate,B362+7),"n/a")),IF(periods_per_year=24,DATE(YEAR(fpdate),MONTH(fpdate)+(A363-1)/2+IF(AND(DAY(fpdate)&gt;=15,MOD(A363,2)=0),1,0),IF(MOD(A363,2)=0,IF(DAY(fpdate)&gt;=15,DAY(fpdate)-14,DAY(fpdate)+14),DAY(fpdate))),IF(DAY(DATE(YEAR(fpdate),MONTH(fpdate)+(A363-1)*months_per_period,DAY(fpdate)))&lt;&gt;DAY(fpdate),DATE(YEAR(fpdate),MONTH(fpdate)+(A363-1)*months_per_period+1,0),DATE(YEAR(fpdate),MONTH(fpdate)+(A363-1)*months_per_period,DAY(fpdate))))))</f>
        <v/>
      </c>
      <c r="C363" s="17" t="str">
        <f t="shared" si="22"/>
        <v/>
      </c>
      <c r="D363" s="67"/>
      <c r="E363" s="17"/>
      <c r="F363" s="17" t="str">
        <f>IF(A363="","",IF(AND(A363=1,pmtType=1),0,IF(roundOpt,ROUND(rate*H362,2),rate*H362)))</f>
        <v/>
      </c>
      <c r="G363" s="17" t="str">
        <f t="shared" si="23"/>
        <v/>
      </c>
      <c r="H363" s="17" t="str">
        <f t="shared" si="24"/>
        <v/>
      </c>
    </row>
    <row r="364" spans="1:8">
      <c r="A364" s="16" t="str">
        <f t="shared" si="21"/>
        <v/>
      </c>
      <c r="B364" s="18" t="str">
        <f>IF(A364="","",IF(OR(periods_per_year=26,periods_per_year=52),IF(periods_per_year=26,IF(A364=1,fpdate,B363+14),IF(periods_per_year=52,IF(A364=1,fpdate,B363+7),"n/a")),IF(periods_per_year=24,DATE(YEAR(fpdate),MONTH(fpdate)+(A364-1)/2+IF(AND(DAY(fpdate)&gt;=15,MOD(A364,2)=0),1,0),IF(MOD(A364,2)=0,IF(DAY(fpdate)&gt;=15,DAY(fpdate)-14,DAY(fpdate)+14),DAY(fpdate))),IF(DAY(DATE(YEAR(fpdate),MONTH(fpdate)+(A364-1)*months_per_period,DAY(fpdate)))&lt;&gt;DAY(fpdate),DATE(YEAR(fpdate),MONTH(fpdate)+(A364-1)*months_per_period+1,0),DATE(YEAR(fpdate),MONTH(fpdate)+(A364-1)*months_per_period,DAY(fpdate))))))</f>
        <v/>
      </c>
      <c r="C364" s="17" t="str">
        <f t="shared" si="22"/>
        <v/>
      </c>
      <c r="D364" s="67"/>
      <c r="E364" s="17"/>
      <c r="F364" s="17" t="str">
        <f>IF(A364="","",IF(AND(A364=1,pmtType=1),0,IF(roundOpt,ROUND(rate*H363,2),rate*H363)))</f>
        <v/>
      </c>
      <c r="G364" s="17" t="str">
        <f t="shared" si="23"/>
        <v/>
      </c>
      <c r="H364" s="17" t="str">
        <f t="shared" si="24"/>
        <v/>
      </c>
    </row>
    <row r="365" spans="1:8">
      <c r="A365" s="16" t="str">
        <f t="shared" si="21"/>
        <v/>
      </c>
      <c r="B365" s="18" t="str">
        <f>IF(A365="","",IF(OR(periods_per_year=26,periods_per_year=52),IF(periods_per_year=26,IF(A365=1,fpdate,B364+14),IF(periods_per_year=52,IF(A365=1,fpdate,B364+7),"n/a")),IF(periods_per_year=24,DATE(YEAR(fpdate),MONTH(fpdate)+(A365-1)/2+IF(AND(DAY(fpdate)&gt;=15,MOD(A365,2)=0),1,0),IF(MOD(A365,2)=0,IF(DAY(fpdate)&gt;=15,DAY(fpdate)-14,DAY(fpdate)+14),DAY(fpdate))),IF(DAY(DATE(YEAR(fpdate),MONTH(fpdate)+(A365-1)*months_per_period,DAY(fpdate)))&lt;&gt;DAY(fpdate),DATE(YEAR(fpdate),MONTH(fpdate)+(A365-1)*months_per_period+1,0),DATE(YEAR(fpdate),MONTH(fpdate)+(A365-1)*months_per_period,DAY(fpdate))))))</f>
        <v/>
      </c>
      <c r="C365" s="17" t="str">
        <f t="shared" si="22"/>
        <v/>
      </c>
      <c r="D365" s="67"/>
      <c r="E365" s="17"/>
      <c r="F365" s="17" t="str">
        <f>IF(A365="","",IF(AND(A365=1,pmtType=1),0,IF(roundOpt,ROUND(rate*H364,2),rate*H364)))</f>
        <v/>
      </c>
      <c r="G365" s="17" t="str">
        <f t="shared" si="23"/>
        <v/>
      </c>
      <c r="H365" s="17" t="str">
        <f t="shared" si="24"/>
        <v/>
      </c>
    </row>
    <row r="366" spans="1:8">
      <c r="A366" s="16" t="str">
        <f t="shared" si="21"/>
        <v/>
      </c>
      <c r="B366" s="18" t="str">
        <f>IF(A366="","",IF(OR(periods_per_year=26,periods_per_year=52),IF(periods_per_year=26,IF(A366=1,fpdate,B365+14),IF(periods_per_year=52,IF(A366=1,fpdate,B365+7),"n/a")),IF(periods_per_year=24,DATE(YEAR(fpdate),MONTH(fpdate)+(A366-1)/2+IF(AND(DAY(fpdate)&gt;=15,MOD(A366,2)=0),1,0),IF(MOD(A366,2)=0,IF(DAY(fpdate)&gt;=15,DAY(fpdate)-14,DAY(fpdate)+14),DAY(fpdate))),IF(DAY(DATE(YEAR(fpdate),MONTH(fpdate)+(A366-1)*months_per_period,DAY(fpdate)))&lt;&gt;DAY(fpdate),DATE(YEAR(fpdate),MONTH(fpdate)+(A366-1)*months_per_period+1,0),DATE(YEAR(fpdate),MONTH(fpdate)+(A366-1)*months_per_period,DAY(fpdate))))))</f>
        <v/>
      </c>
      <c r="C366" s="17" t="str">
        <f t="shared" si="22"/>
        <v/>
      </c>
      <c r="D366" s="67"/>
      <c r="E366" s="17"/>
      <c r="F366" s="17" t="str">
        <f>IF(A366="","",IF(AND(A366=1,pmtType=1),0,IF(roundOpt,ROUND(rate*H365,2),rate*H365)))</f>
        <v/>
      </c>
      <c r="G366" s="17" t="str">
        <f t="shared" si="23"/>
        <v/>
      </c>
      <c r="H366" s="17" t="str">
        <f t="shared" si="24"/>
        <v/>
      </c>
    </row>
    <row r="367" spans="1:8">
      <c r="A367" s="16" t="str">
        <f t="shared" si="21"/>
        <v/>
      </c>
      <c r="B367" s="18" t="str">
        <f>IF(A367="","",IF(OR(periods_per_year=26,periods_per_year=52),IF(periods_per_year=26,IF(A367=1,fpdate,B366+14),IF(periods_per_year=52,IF(A367=1,fpdate,B366+7),"n/a")),IF(periods_per_year=24,DATE(YEAR(fpdate),MONTH(fpdate)+(A367-1)/2+IF(AND(DAY(fpdate)&gt;=15,MOD(A367,2)=0),1,0),IF(MOD(A367,2)=0,IF(DAY(fpdate)&gt;=15,DAY(fpdate)-14,DAY(fpdate)+14),DAY(fpdate))),IF(DAY(DATE(YEAR(fpdate),MONTH(fpdate)+(A367-1)*months_per_period,DAY(fpdate)))&lt;&gt;DAY(fpdate),DATE(YEAR(fpdate),MONTH(fpdate)+(A367-1)*months_per_period+1,0),DATE(YEAR(fpdate),MONTH(fpdate)+(A367-1)*months_per_period,DAY(fpdate))))))</f>
        <v/>
      </c>
      <c r="C367" s="17" t="str">
        <f t="shared" si="22"/>
        <v/>
      </c>
      <c r="D367" s="67"/>
      <c r="E367" s="17"/>
      <c r="F367" s="17" t="str">
        <f>IF(A367="","",IF(AND(A367=1,pmtType=1),0,IF(roundOpt,ROUND(rate*H366,2),rate*H366)))</f>
        <v/>
      </c>
      <c r="G367" s="17" t="str">
        <f t="shared" si="23"/>
        <v/>
      </c>
      <c r="H367" s="17" t="str">
        <f t="shared" si="24"/>
        <v/>
      </c>
    </row>
    <row r="368" spans="1:8">
      <c r="A368" s="16" t="str">
        <f t="shared" si="21"/>
        <v/>
      </c>
      <c r="B368" s="18" t="str">
        <f>IF(A368="","",IF(OR(periods_per_year=26,periods_per_year=52),IF(periods_per_year=26,IF(A368=1,fpdate,B367+14),IF(periods_per_year=52,IF(A368=1,fpdate,B367+7),"n/a")),IF(periods_per_year=24,DATE(YEAR(fpdate),MONTH(fpdate)+(A368-1)/2+IF(AND(DAY(fpdate)&gt;=15,MOD(A368,2)=0),1,0),IF(MOD(A368,2)=0,IF(DAY(fpdate)&gt;=15,DAY(fpdate)-14,DAY(fpdate)+14),DAY(fpdate))),IF(DAY(DATE(YEAR(fpdate),MONTH(fpdate)+(A368-1)*months_per_period,DAY(fpdate)))&lt;&gt;DAY(fpdate),DATE(YEAR(fpdate),MONTH(fpdate)+(A368-1)*months_per_period+1,0),DATE(YEAR(fpdate),MONTH(fpdate)+(A368-1)*months_per_period,DAY(fpdate))))))</f>
        <v/>
      </c>
      <c r="C368" s="17" t="str">
        <f t="shared" si="22"/>
        <v/>
      </c>
      <c r="D368" s="67"/>
      <c r="E368" s="17"/>
      <c r="F368" s="17" t="str">
        <f>IF(A368="","",IF(AND(A368=1,pmtType=1),0,IF(roundOpt,ROUND(rate*H367,2),rate*H367)))</f>
        <v/>
      </c>
      <c r="G368" s="17" t="str">
        <f t="shared" si="23"/>
        <v/>
      </c>
      <c r="H368" s="17" t="str">
        <f t="shared" si="24"/>
        <v/>
      </c>
    </row>
    <row r="369" spans="1:8">
      <c r="A369" s="16" t="str">
        <f t="shared" si="21"/>
        <v/>
      </c>
      <c r="B369" s="18" t="str">
        <f>IF(A369="","",IF(OR(periods_per_year=26,periods_per_year=52),IF(periods_per_year=26,IF(A369=1,fpdate,B368+14),IF(periods_per_year=52,IF(A369=1,fpdate,B368+7),"n/a")),IF(periods_per_year=24,DATE(YEAR(fpdate),MONTH(fpdate)+(A369-1)/2+IF(AND(DAY(fpdate)&gt;=15,MOD(A369,2)=0),1,0),IF(MOD(A369,2)=0,IF(DAY(fpdate)&gt;=15,DAY(fpdate)-14,DAY(fpdate)+14),DAY(fpdate))),IF(DAY(DATE(YEAR(fpdate),MONTH(fpdate)+(A369-1)*months_per_period,DAY(fpdate)))&lt;&gt;DAY(fpdate),DATE(YEAR(fpdate),MONTH(fpdate)+(A369-1)*months_per_period+1,0),DATE(YEAR(fpdate),MONTH(fpdate)+(A369-1)*months_per_period,DAY(fpdate))))))</f>
        <v/>
      </c>
      <c r="C369" s="17" t="str">
        <f t="shared" si="22"/>
        <v/>
      </c>
      <c r="D369" s="67"/>
      <c r="E369" s="17"/>
      <c r="F369" s="17" t="str">
        <f>IF(A369="","",IF(AND(A369=1,pmtType=1),0,IF(roundOpt,ROUND(rate*H368,2),rate*H368)))</f>
        <v/>
      </c>
      <c r="G369" s="17" t="str">
        <f t="shared" si="23"/>
        <v/>
      </c>
      <c r="H369" s="17" t="str">
        <f t="shared" si="24"/>
        <v/>
      </c>
    </row>
    <row r="370" spans="1:8">
      <c r="A370" s="16" t="str">
        <f t="shared" si="21"/>
        <v/>
      </c>
      <c r="B370" s="18" t="str">
        <f>IF(A370="","",IF(OR(periods_per_year=26,periods_per_year=52),IF(periods_per_year=26,IF(A370=1,fpdate,B369+14),IF(periods_per_year=52,IF(A370=1,fpdate,B369+7),"n/a")),IF(periods_per_year=24,DATE(YEAR(fpdate),MONTH(fpdate)+(A370-1)/2+IF(AND(DAY(fpdate)&gt;=15,MOD(A370,2)=0),1,0),IF(MOD(A370,2)=0,IF(DAY(fpdate)&gt;=15,DAY(fpdate)-14,DAY(fpdate)+14),DAY(fpdate))),IF(DAY(DATE(YEAR(fpdate),MONTH(fpdate)+(A370-1)*months_per_period,DAY(fpdate)))&lt;&gt;DAY(fpdate),DATE(YEAR(fpdate),MONTH(fpdate)+(A370-1)*months_per_period+1,0),DATE(YEAR(fpdate),MONTH(fpdate)+(A370-1)*months_per_period,DAY(fpdate))))))</f>
        <v/>
      </c>
      <c r="C370" s="17" t="str">
        <f t="shared" si="22"/>
        <v/>
      </c>
      <c r="D370" s="67"/>
      <c r="E370" s="17"/>
      <c r="F370" s="17" t="str">
        <f>IF(A370="","",IF(AND(A370=1,pmtType=1),0,IF(roundOpt,ROUND(rate*H369,2),rate*H369)))</f>
        <v/>
      </c>
      <c r="G370" s="17" t="str">
        <f t="shared" si="23"/>
        <v/>
      </c>
      <c r="H370" s="17" t="str">
        <f t="shared" si="24"/>
        <v/>
      </c>
    </row>
    <row r="371" spans="1:8">
      <c r="A371" s="16" t="str">
        <f t="shared" si="21"/>
        <v/>
      </c>
      <c r="B371" s="18" t="str">
        <f>IF(A371="","",IF(OR(periods_per_year=26,periods_per_year=52),IF(periods_per_year=26,IF(A371=1,fpdate,B370+14),IF(periods_per_year=52,IF(A371=1,fpdate,B370+7),"n/a")),IF(periods_per_year=24,DATE(YEAR(fpdate),MONTH(fpdate)+(A371-1)/2+IF(AND(DAY(fpdate)&gt;=15,MOD(A371,2)=0),1,0),IF(MOD(A371,2)=0,IF(DAY(fpdate)&gt;=15,DAY(fpdate)-14,DAY(fpdate)+14),DAY(fpdate))),IF(DAY(DATE(YEAR(fpdate),MONTH(fpdate)+(A371-1)*months_per_period,DAY(fpdate)))&lt;&gt;DAY(fpdate),DATE(YEAR(fpdate),MONTH(fpdate)+(A371-1)*months_per_period+1,0),DATE(YEAR(fpdate),MONTH(fpdate)+(A371-1)*months_per_period,DAY(fpdate))))))</f>
        <v/>
      </c>
      <c r="C371" s="17" t="str">
        <f t="shared" si="22"/>
        <v/>
      </c>
      <c r="D371" s="67"/>
      <c r="E371" s="17"/>
      <c r="F371" s="17" t="str">
        <f>IF(A371="","",IF(AND(A371=1,pmtType=1),0,IF(roundOpt,ROUND(rate*H370,2),rate*H370)))</f>
        <v/>
      </c>
      <c r="G371" s="17" t="str">
        <f t="shared" si="23"/>
        <v/>
      </c>
      <c r="H371" s="17" t="str">
        <f t="shared" si="24"/>
        <v/>
      </c>
    </row>
    <row r="372" spans="1:8">
      <c r="A372" s="16" t="str">
        <f t="shared" si="21"/>
        <v/>
      </c>
      <c r="B372" s="18" t="str">
        <f>IF(A372="","",IF(OR(periods_per_year=26,periods_per_year=52),IF(periods_per_year=26,IF(A372=1,fpdate,B371+14),IF(periods_per_year=52,IF(A372=1,fpdate,B371+7),"n/a")),IF(periods_per_year=24,DATE(YEAR(fpdate),MONTH(fpdate)+(A372-1)/2+IF(AND(DAY(fpdate)&gt;=15,MOD(A372,2)=0),1,0),IF(MOD(A372,2)=0,IF(DAY(fpdate)&gt;=15,DAY(fpdate)-14,DAY(fpdate)+14),DAY(fpdate))),IF(DAY(DATE(YEAR(fpdate),MONTH(fpdate)+(A372-1)*months_per_period,DAY(fpdate)))&lt;&gt;DAY(fpdate),DATE(YEAR(fpdate),MONTH(fpdate)+(A372-1)*months_per_period+1,0),DATE(YEAR(fpdate),MONTH(fpdate)+(A372-1)*months_per_period,DAY(fpdate))))))</f>
        <v/>
      </c>
      <c r="C372" s="17" t="str">
        <f t="shared" si="22"/>
        <v/>
      </c>
      <c r="D372" s="67"/>
      <c r="E372" s="17"/>
      <c r="F372" s="17" t="str">
        <f>IF(A372="","",IF(AND(A372=1,pmtType=1),0,IF(roundOpt,ROUND(rate*H371,2),rate*H371)))</f>
        <v/>
      </c>
      <c r="G372" s="17" t="str">
        <f t="shared" si="23"/>
        <v/>
      </c>
      <c r="H372" s="17" t="str">
        <f t="shared" si="24"/>
        <v/>
      </c>
    </row>
    <row r="373" spans="1:8">
      <c r="A373" s="16" t="str">
        <f t="shared" si="21"/>
        <v/>
      </c>
      <c r="B373" s="18" t="str">
        <f>IF(A373="","",IF(OR(periods_per_year=26,periods_per_year=52),IF(periods_per_year=26,IF(A373=1,fpdate,B372+14),IF(periods_per_year=52,IF(A373=1,fpdate,B372+7),"n/a")),IF(periods_per_year=24,DATE(YEAR(fpdate),MONTH(fpdate)+(A373-1)/2+IF(AND(DAY(fpdate)&gt;=15,MOD(A373,2)=0),1,0),IF(MOD(A373,2)=0,IF(DAY(fpdate)&gt;=15,DAY(fpdate)-14,DAY(fpdate)+14),DAY(fpdate))),IF(DAY(DATE(YEAR(fpdate),MONTH(fpdate)+(A373-1)*months_per_period,DAY(fpdate)))&lt;&gt;DAY(fpdate),DATE(YEAR(fpdate),MONTH(fpdate)+(A373-1)*months_per_period+1,0),DATE(YEAR(fpdate),MONTH(fpdate)+(A373-1)*months_per_period,DAY(fpdate))))))</f>
        <v/>
      </c>
      <c r="C373" s="17" t="str">
        <f t="shared" si="22"/>
        <v/>
      </c>
      <c r="D373" s="67"/>
      <c r="E373" s="17"/>
      <c r="F373" s="17" t="str">
        <f>IF(A373="","",IF(AND(A373=1,pmtType=1),0,IF(roundOpt,ROUND(rate*H372,2),rate*H372)))</f>
        <v/>
      </c>
      <c r="G373" s="17" t="str">
        <f t="shared" si="23"/>
        <v/>
      </c>
      <c r="H373" s="17" t="str">
        <f t="shared" si="24"/>
        <v/>
      </c>
    </row>
    <row r="374" spans="1:8">
      <c r="A374" s="16" t="str">
        <f t="shared" si="21"/>
        <v/>
      </c>
      <c r="B374" s="18" t="str">
        <f>IF(A374="","",IF(OR(periods_per_year=26,periods_per_year=52),IF(periods_per_year=26,IF(A374=1,fpdate,B373+14),IF(periods_per_year=52,IF(A374=1,fpdate,B373+7),"n/a")),IF(periods_per_year=24,DATE(YEAR(fpdate),MONTH(fpdate)+(A374-1)/2+IF(AND(DAY(fpdate)&gt;=15,MOD(A374,2)=0),1,0),IF(MOD(A374,2)=0,IF(DAY(fpdate)&gt;=15,DAY(fpdate)-14,DAY(fpdate)+14),DAY(fpdate))),IF(DAY(DATE(YEAR(fpdate),MONTH(fpdate)+(A374-1)*months_per_period,DAY(fpdate)))&lt;&gt;DAY(fpdate),DATE(YEAR(fpdate),MONTH(fpdate)+(A374-1)*months_per_period+1,0),DATE(YEAR(fpdate),MONTH(fpdate)+(A374-1)*months_per_period,DAY(fpdate))))))</f>
        <v/>
      </c>
      <c r="C374" s="17" t="str">
        <f t="shared" si="22"/>
        <v/>
      </c>
      <c r="D374" s="67"/>
      <c r="E374" s="17"/>
      <c r="F374" s="17" t="str">
        <f>IF(A374="","",IF(AND(A374=1,pmtType=1),0,IF(roundOpt,ROUND(rate*H373,2),rate*H373)))</f>
        <v/>
      </c>
      <c r="G374" s="17" t="str">
        <f t="shared" si="23"/>
        <v/>
      </c>
      <c r="H374" s="17" t="str">
        <f t="shared" si="24"/>
        <v/>
      </c>
    </row>
    <row r="375" spans="1:8">
      <c r="A375" s="16" t="str">
        <f t="shared" si="21"/>
        <v/>
      </c>
      <c r="B375" s="18" t="str">
        <f>IF(A375="","",IF(OR(periods_per_year=26,periods_per_year=52),IF(periods_per_year=26,IF(A375=1,fpdate,B374+14),IF(periods_per_year=52,IF(A375=1,fpdate,B374+7),"n/a")),IF(periods_per_year=24,DATE(YEAR(fpdate),MONTH(fpdate)+(A375-1)/2+IF(AND(DAY(fpdate)&gt;=15,MOD(A375,2)=0),1,0),IF(MOD(A375,2)=0,IF(DAY(fpdate)&gt;=15,DAY(fpdate)-14,DAY(fpdate)+14),DAY(fpdate))),IF(DAY(DATE(YEAR(fpdate),MONTH(fpdate)+(A375-1)*months_per_period,DAY(fpdate)))&lt;&gt;DAY(fpdate),DATE(YEAR(fpdate),MONTH(fpdate)+(A375-1)*months_per_period+1,0),DATE(YEAR(fpdate),MONTH(fpdate)+(A375-1)*months_per_period,DAY(fpdate))))))</f>
        <v/>
      </c>
      <c r="C375" s="17" t="str">
        <f t="shared" si="22"/>
        <v/>
      </c>
      <c r="D375" s="67"/>
      <c r="E375" s="17"/>
      <c r="F375" s="17" t="str">
        <f>IF(A375="","",IF(AND(A375=1,pmtType=1),0,IF(roundOpt,ROUND(rate*H374,2),rate*H374)))</f>
        <v/>
      </c>
      <c r="G375" s="17" t="str">
        <f t="shared" si="23"/>
        <v/>
      </c>
      <c r="H375" s="17" t="str">
        <f t="shared" si="24"/>
        <v/>
      </c>
    </row>
    <row r="376" spans="1:8">
      <c r="A376" s="16" t="str">
        <f t="shared" si="21"/>
        <v/>
      </c>
      <c r="B376" s="18" t="str">
        <f>IF(A376="","",IF(OR(periods_per_year=26,periods_per_year=52),IF(periods_per_year=26,IF(A376=1,fpdate,B375+14),IF(periods_per_year=52,IF(A376=1,fpdate,B375+7),"n/a")),IF(periods_per_year=24,DATE(YEAR(fpdate),MONTH(fpdate)+(A376-1)/2+IF(AND(DAY(fpdate)&gt;=15,MOD(A376,2)=0),1,0),IF(MOD(A376,2)=0,IF(DAY(fpdate)&gt;=15,DAY(fpdate)-14,DAY(fpdate)+14),DAY(fpdate))),IF(DAY(DATE(YEAR(fpdate),MONTH(fpdate)+(A376-1)*months_per_period,DAY(fpdate)))&lt;&gt;DAY(fpdate),DATE(YEAR(fpdate),MONTH(fpdate)+(A376-1)*months_per_period+1,0),DATE(YEAR(fpdate),MONTH(fpdate)+(A376-1)*months_per_period,DAY(fpdate))))))</f>
        <v/>
      </c>
      <c r="C376" s="17" t="str">
        <f t="shared" si="22"/>
        <v/>
      </c>
      <c r="D376" s="67"/>
      <c r="E376" s="17"/>
      <c r="F376" s="17" t="str">
        <f>IF(A376="","",IF(AND(A376=1,pmtType=1),0,IF(roundOpt,ROUND(rate*H375,2),rate*H375)))</f>
        <v/>
      </c>
      <c r="G376" s="17" t="str">
        <f t="shared" si="23"/>
        <v/>
      </c>
      <c r="H376" s="17" t="str">
        <f t="shared" si="24"/>
        <v/>
      </c>
    </row>
    <row r="377" spans="1:8">
      <c r="A377" s="16" t="str">
        <f t="shared" si="21"/>
        <v/>
      </c>
      <c r="B377" s="18" t="str">
        <f>IF(A377="","",IF(OR(periods_per_year=26,periods_per_year=52),IF(periods_per_year=26,IF(A377=1,fpdate,B376+14),IF(periods_per_year=52,IF(A377=1,fpdate,B376+7),"n/a")),IF(periods_per_year=24,DATE(YEAR(fpdate),MONTH(fpdate)+(A377-1)/2+IF(AND(DAY(fpdate)&gt;=15,MOD(A377,2)=0),1,0),IF(MOD(A377,2)=0,IF(DAY(fpdate)&gt;=15,DAY(fpdate)-14,DAY(fpdate)+14),DAY(fpdate))),IF(DAY(DATE(YEAR(fpdate),MONTH(fpdate)+(A377-1)*months_per_period,DAY(fpdate)))&lt;&gt;DAY(fpdate),DATE(YEAR(fpdate),MONTH(fpdate)+(A377-1)*months_per_period+1,0),DATE(YEAR(fpdate),MONTH(fpdate)+(A377-1)*months_per_period,DAY(fpdate))))))</f>
        <v/>
      </c>
      <c r="C377" s="17" t="str">
        <f t="shared" si="22"/>
        <v/>
      </c>
      <c r="D377" s="67"/>
      <c r="E377" s="17"/>
      <c r="F377" s="17" t="str">
        <f>IF(A377="","",IF(AND(A377=1,pmtType=1),0,IF(roundOpt,ROUND(rate*H376,2),rate*H376)))</f>
        <v/>
      </c>
      <c r="G377" s="17" t="str">
        <f t="shared" si="23"/>
        <v/>
      </c>
      <c r="H377" s="17" t="str">
        <f t="shared" si="24"/>
        <v/>
      </c>
    </row>
    <row r="378" spans="1:8">
      <c r="A378" s="16" t="str">
        <f t="shared" si="21"/>
        <v/>
      </c>
      <c r="B378" s="18" t="str">
        <f>IF(A378="","",IF(OR(periods_per_year=26,periods_per_year=52),IF(periods_per_year=26,IF(A378=1,fpdate,B377+14),IF(periods_per_year=52,IF(A378=1,fpdate,B377+7),"n/a")),IF(periods_per_year=24,DATE(YEAR(fpdate),MONTH(fpdate)+(A378-1)/2+IF(AND(DAY(fpdate)&gt;=15,MOD(A378,2)=0),1,0),IF(MOD(A378,2)=0,IF(DAY(fpdate)&gt;=15,DAY(fpdate)-14,DAY(fpdate)+14),DAY(fpdate))),IF(DAY(DATE(YEAR(fpdate),MONTH(fpdate)+(A378-1)*months_per_period,DAY(fpdate)))&lt;&gt;DAY(fpdate),DATE(YEAR(fpdate),MONTH(fpdate)+(A378-1)*months_per_period+1,0),DATE(YEAR(fpdate),MONTH(fpdate)+(A378-1)*months_per_period,DAY(fpdate))))))</f>
        <v/>
      </c>
      <c r="C378" s="17" t="str">
        <f t="shared" si="22"/>
        <v/>
      </c>
      <c r="D378" s="67"/>
      <c r="E378" s="17"/>
      <c r="F378" s="17" t="str">
        <f>IF(A378="","",IF(AND(A378=1,pmtType=1),0,IF(roundOpt,ROUND(rate*H377,2),rate*H377)))</f>
        <v/>
      </c>
      <c r="G378" s="17" t="str">
        <f t="shared" si="23"/>
        <v/>
      </c>
      <c r="H378" s="17" t="str">
        <f t="shared" si="24"/>
        <v/>
      </c>
    </row>
    <row r="379" spans="1:8">
      <c r="A379" s="16" t="str">
        <f t="shared" si="21"/>
        <v/>
      </c>
      <c r="B379" s="18" t="str">
        <f>IF(A379="","",IF(OR(periods_per_year=26,periods_per_year=52),IF(periods_per_year=26,IF(A379=1,fpdate,B378+14),IF(periods_per_year=52,IF(A379=1,fpdate,B378+7),"n/a")),IF(periods_per_year=24,DATE(YEAR(fpdate),MONTH(fpdate)+(A379-1)/2+IF(AND(DAY(fpdate)&gt;=15,MOD(A379,2)=0),1,0),IF(MOD(A379,2)=0,IF(DAY(fpdate)&gt;=15,DAY(fpdate)-14,DAY(fpdate)+14),DAY(fpdate))),IF(DAY(DATE(YEAR(fpdate),MONTH(fpdate)+(A379-1)*months_per_period,DAY(fpdate)))&lt;&gt;DAY(fpdate),DATE(YEAR(fpdate),MONTH(fpdate)+(A379-1)*months_per_period+1,0),DATE(YEAR(fpdate),MONTH(fpdate)+(A379-1)*months_per_period,DAY(fpdate))))))</f>
        <v/>
      </c>
      <c r="C379" s="17" t="str">
        <f t="shared" si="22"/>
        <v/>
      </c>
      <c r="D379" s="67"/>
      <c r="E379" s="17"/>
      <c r="F379" s="17" t="str">
        <f>IF(A379="","",IF(AND(A379=1,pmtType=1),0,IF(roundOpt,ROUND(rate*H378,2),rate*H378)))</f>
        <v/>
      </c>
      <c r="G379" s="17" t="str">
        <f t="shared" si="23"/>
        <v/>
      </c>
      <c r="H379" s="17" t="str">
        <f t="shared" si="24"/>
        <v/>
      </c>
    </row>
    <row r="380" spans="1:8">
      <c r="A380" s="16" t="str">
        <f t="shared" si="21"/>
        <v/>
      </c>
      <c r="B380" s="18" t="str">
        <f>IF(A380="","",IF(OR(periods_per_year=26,periods_per_year=52),IF(periods_per_year=26,IF(A380=1,fpdate,B379+14),IF(periods_per_year=52,IF(A380=1,fpdate,B379+7),"n/a")),IF(periods_per_year=24,DATE(YEAR(fpdate),MONTH(fpdate)+(A380-1)/2+IF(AND(DAY(fpdate)&gt;=15,MOD(A380,2)=0),1,0),IF(MOD(A380,2)=0,IF(DAY(fpdate)&gt;=15,DAY(fpdate)-14,DAY(fpdate)+14),DAY(fpdate))),IF(DAY(DATE(YEAR(fpdate),MONTH(fpdate)+(A380-1)*months_per_period,DAY(fpdate)))&lt;&gt;DAY(fpdate),DATE(YEAR(fpdate),MONTH(fpdate)+(A380-1)*months_per_period+1,0),DATE(YEAR(fpdate),MONTH(fpdate)+(A380-1)*months_per_period,DAY(fpdate))))))</f>
        <v/>
      </c>
      <c r="C380" s="17" t="str">
        <f t="shared" si="22"/>
        <v/>
      </c>
      <c r="D380" s="67"/>
      <c r="E380" s="17"/>
      <c r="F380" s="17" t="str">
        <f>IF(A380="","",IF(AND(A380=1,pmtType=1),0,IF(roundOpt,ROUND(rate*H379,2),rate*H379)))</f>
        <v/>
      </c>
      <c r="G380" s="17" t="str">
        <f t="shared" si="23"/>
        <v/>
      </c>
      <c r="H380" s="17" t="str">
        <f t="shared" si="24"/>
        <v/>
      </c>
    </row>
    <row r="381" spans="1:8">
      <c r="A381" s="16" t="str">
        <f t="shared" si="21"/>
        <v/>
      </c>
      <c r="B381" s="18" t="str">
        <f>IF(A381="","",IF(OR(periods_per_year=26,periods_per_year=52),IF(periods_per_year=26,IF(A381=1,fpdate,B380+14),IF(periods_per_year=52,IF(A381=1,fpdate,B380+7),"n/a")),IF(periods_per_year=24,DATE(YEAR(fpdate),MONTH(fpdate)+(A381-1)/2+IF(AND(DAY(fpdate)&gt;=15,MOD(A381,2)=0),1,0),IF(MOD(A381,2)=0,IF(DAY(fpdate)&gt;=15,DAY(fpdate)-14,DAY(fpdate)+14),DAY(fpdate))),IF(DAY(DATE(YEAR(fpdate),MONTH(fpdate)+(A381-1)*months_per_period,DAY(fpdate)))&lt;&gt;DAY(fpdate),DATE(YEAR(fpdate),MONTH(fpdate)+(A381-1)*months_per_period+1,0),DATE(YEAR(fpdate),MONTH(fpdate)+(A381-1)*months_per_period,DAY(fpdate))))))</f>
        <v/>
      </c>
      <c r="C381" s="17" t="str">
        <f t="shared" si="22"/>
        <v/>
      </c>
      <c r="D381" s="67"/>
      <c r="E381" s="17"/>
      <c r="F381" s="17" t="str">
        <f>IF(A381="","",IF(AND(A381=1,pmtType=1),0,IF(roundOpt,ROUND(rate*H380,2),rate*H380)))</f>
        <v/>
      </c>
      <c r="G381" s="17" t="str">
        <f t="shared" si="23"/>
        <v/>
      </c>
      <c r="H381" s="17" t="str">
        <f t="shared" si="24"/>
        <v/>
      </c>
    </row>
    <row r="382" spans="1:8">
      <c r="A382" s="16" t="str">
        <f t="shared" si="21"/>
        <v/>
      </c>
      <c r="B382" s="18" t="str">
        <f>IF(A382="","",IF(OR(periods_per_year=26,periods_per_year=52),IF(periods_per_year=26,IF(A382=1,fpdate,B381+14),IF(periods_per_year=52,IF(A382=1,fpdate,B381+7),"n/a")),IF(periods_per_year=24,DATE(YEAR(fpdate),MONTH(fpdate)+(A382-1)/2+IF(AND(DAY(fpdate)&gt;=15,MOD(A382,2)=0),1,0),IF(MOD(A382,2)=0,IF(DAY(fpdate)&gt;=15,DAY(fpdate)-14,DAY(fpdate)+14),DAY(fpdate))),IF(DAY(DATE(YEAR(fpdate),MONTH(fpdate)+(A382-1)*months_per_period,DAY(fpdate)))&lt;&gt;DAY(fpdate),DATE(YEAR(fpdate),MONTH(fpdate)+(A382-1)*months_per_period+1,0),DATE(YEAR(fpdate),MONTH(fpdate)+(A382-1)*months_per_period,DAY(fpdate))))))</f>
        <v/>
      </c>
      <c r="C382" s="17" t="str">
        <f t="shared" si="22"/>
        <v/>
      </c>
      <c r="D382" s="67"/>
      <c r="E382" s="17"/>
      <c r="F382" s="17" t="str">
        <f>IF(A382="","",IF(AND(A382=1,pmtType=1),0,IF(roundOpt,ROUND(rate*H381,2),rate*H381)))</f>
        <v/>
      </c>
      <c r="G382" s="17" t="str">
        <f t="shared" si="23"/>
        <v/>
      </c>
      <c r="H382" s="17" t="str">
        <f t="shared" si="24"/>
        <v/>
      </c>
    </row>
    <row r="383" spans="1:8">
      <c r="A383" s="16" t="str">
        <f t="shared" si="21"/>
        <v/>
      </c>
      <c r="B383" s="18" t="str">
        <f>IF(A383="","",IF(OR(periods_per_year=26,periods_per_year=52),IF(periods_per_year=26,IF(A383=1,fpdate,B382+14),IF(periods_per_year=52,IF(A383=1,fpdate,B382+7),"n/a")),IF(periods_per_year=24,DATE(YEAR(fpdate),MONTH(fpdate)+(A383-1)/2+IF(AND(DAY(fpdate)&gt;=15,MOD(A383,2)=0),1,0),IF(MOD(A383,2)=0,IF(DAY(fpdate)&gt;=15,DAY(fpdate)-14,DAY(fpdate)+14),DAY(fpdate))),IF(DAY(DATE(YEAR(fpdate),MONTH(fpdate)+(A383-1)*months_per_period,DAY(fpdate)))&lt;&gt;DAY(fpdate),DATE(YEAR(fpdate),MONTH(fpdate)+(A383-1)*months_per_period+1,0),DATE(YEAR(fpdate),MONTH(fpdate)+(A383-1)*months_per_period,DAY(fpdate))))))</f>
        <v/>
      </c>
      <c r="C383" s="17" t="str">
        <f t="shared" si="22"/>
        <v/>
      </c>
      <c r="D383" s="67"/>
      <c r="E383" s="17"/>
      <c r="F383" s="17" t="str">
        <f>IF(A383="","",IF(AND(A383=1,pmtType=1),0,IF(roundOpt,ROUND(rate*H382,2),rate*H382)))</f>
        <v/>
      </c>
      <c r="G383" s="17" t="str">
        <f t="shared" si="23"/>
        <v/>
      </c>
      <c r="H383" s="17" t="str">
        <f t="shared" si="24"/>
        <v/>
      </c>
    </row>
    <row r="384" spans="1:8">
      <c r="A384" s="16" t="str">
        <f t="shared" si="21"/>
        <v/>
      </c>
      <c r="B384" s="18" t="str">
        <f>IF(A384="","",IF(OR(periods_per_year=26,periods_per_year=52),IF(periods_per_year=26,IF(A384=1,fpdate,B383+14),IF(periods_per_year=52,IF(A384=1,fpdate,B383+7),"n/a")),IF(periods_per_year=24,DATE(YEAR(fpdate),MONTH(fpdate)+(A384-1)/2+IF(AND(DAY(fpdate)&gt;=15,MOD(A384,2)=0),1,0),IF(MOD(A384,2)=0,IF(DAY(fpdate)&gt;=15,DAY(fpdate)-14,DAY(fpdate)+14),DAY(fpdate))),IF(DAY(DATE(YEAR(fpdate),MONTH(fpdate)+(A384-1)*months_per_period,DAY(fpdate)))&lt;&gt;DAY(fpdate),DATE(YEAR(fpdate),MONTH(fpdate)+(A384-1)*months_per_period+1,0),DATE(YEAR(fpdate),MONTH(fpdate)+(A384-1)*months_per_period,DAY(fpdate))))))</f>
        <v/>
      </c>
      <c r="C384" s="17" t="str">
        <f t="shared" si="22"/>
        <v/>
      </c>
      <c r="D384" s="67"/>
      <c r="E384" s="17"/>
      <c r="F384" s="17" t="str">
        <f>IF(A384="","",IF(AND(A384=1,pmtType=1),0,IF(roundOpt,ROUND(rate*H383,2),rate*H383)))</f>
        <v/>
      </c>
      <c r="G384" s="17" t="str">
        <f t="shared" si="23"/>
        <v/>
      </c>
      <c r="H384" s="17" t="str">
        <f t="shared" si="24"/>
        <v/>
      </c>
    </row>
    <row r="385" spans="1:8">
      <c r="A385" s="16" t="str">
        <f t="shared" si="21"/>
        <v/>
      </c>
      <c r="B385" s="18" t="str">
        <f>IF(A385="","",IF(OR(periods_per_year=26,periods_per_year=52),IF(periods_per_year=26,IF(A385=1,fpdate,B384+14),IF(periods_per_year=52,IF(A385=1,fpdate,B384+7),"n/a")),IF(periods_per_year=24,DATE(YEAR(fpdate),MONTH(fpdate)+(A385-1)/2+IF(AND(DAY(fpdate)&gt;=15,MOD(A385,2)=0),1,0),IF(MOD(A385,2)=0,IF(DAY(fpdate)&gt;=15,DAY(fpdate)-14,DAY(fpdate)+14),DAY(fpdate))),IF(DAY(DATE(YEAR(fpdate),MONTH(fpdate)+(A385-1)*months_per_period,DAY(fpdate)))&lt;&gt;DAY(fpdate),DATE(YEAR(fpdate),MONTH(fpdate)+(A385-1)*months_per_period+1,0),DATE(YEAR(fpdate),MONTH(fpdate)+(A385-1)*months_per_period,DAY(fpdate))))))</f>
        <v/>
      </c>
      <c r="C385" s="17" t="str">
        <f t="shared" si="22"/>
        <v/>
      </c>
      <c r="D385" s="67"/>
      <c r="E385" s="17"/>
      <c r="F385" s="17" t="str">
        <f>IF(A385="","",IF(AND(A385=1,pmtType=1),0,IF(roundOpt,ROUND(rate*H384,2),rate*H384)))</f>
        <v/>
      </c>
      <c r="G385" s="17" t="str">
        <f t="shared" si="23"/>
        <v/>
      </c>
      <c r="H385" s="17" t="str">
        <f t="shared" si="24"/>
        <v/>
      </c>
    </row>
    <row r="386" spans="1:8">
      <c r="A386" s="16" t="str">
        <f t="shared" si="21"/>
        <v/>
      </c>
      <c r="B386" s="18" t="str">
        <f>IF(A386="","",IF(OR(periods_per_year=26,periods_per_year=52),IF(periods_per_year=26,IF(A386=1,fpdate,B385+14),IF(periods_per_year=52,IF(A386=1,fpdate,B385+7),"n/a")),IF(periods_per_year=24,DATE(YEAR(fpdate),MONTH(fpdate)+(A386-1)/2+IF(AND(DAY(fpdate)&gt;=15,MOD(A386,2)=0),1,0),IF(MOD(A386,2)=0,IF(DAY(fpdate)&gt;=15,DAY(fpdate)-14,DAY(fpdate)+14),DAY(fpdate))),IF(DAY(DATE(YEAR(fpdate),MONTH(fpdate)+(A386-1)*months_per_period,DAY(fpdate)))&lt;&gt;DAY(fpdate),DATE(YEAR(fpdate),MONTH(fpdate)+(A386-1)*months_per_period+1,0),DATE(YEAR(fpdate),MONTH(fpdate)+(A386-1)*months_per_period,DAY(fpdate))))))</f>
        <v/>
      </c>
      <c r="C386" s="17" t="str">
        <f t="shared" si="22"/>
        <v/>
      </c>
      <c r="D386" s="67"/>
      <c r="E386" s="17"/>
      <c r="F386" s="17" t="str">
        <f>IF(A386="","",IF(AND(A386=1,pmtType=1),0,IF(roundOpt,ROUND(rate*H385,2),rate*H385)))</f>
        <v/>
      </c>
      <c r="G386" s="17" t="str">
        <f t="shared" si="23"/>
        <v/>
      </c>
      <c r="H386" s="17" t="str">
        <f t="shared" si="24"/>
        <v/>
      </c>
    </row>
    <row r="387" spans="1:8">
      <c r="A387" s="16" t="str">
        <f t="shared" si="21"/>
        <v/>
      </c>
      <c r="B387" s="18" t="str">
        <f>IF(A387="","",IF(OR(periods_per_year=26,periods_per_year=52),IF(periods_per_year=26,IF(A387=1,fpdate,B386+14),IF(periods_per_year=52,IF(A387=1,fpdate,B386+7),"n/a")),IF(periods_per_year=24,DATE(YEAR(fpdate),MONTH(fpdate)+(A387-1)/2+IF(AND(DAY(fpdate)&gt;=15,MOD(A387,2)=0),1,0),IF(MOD(A387,2)=0,IF(DAY(fpdate)&gt;=15,DAY(fpdate)-14,DAY(fpdate)+14),DAY(fpdate))),IF(DAY(DATE(YEAR(fpdate),MONTH(fpdate)+(A387-1)*months_per_period,DAY(fpdate)))&lt;&gt;DAY(fpdate),DATE(YEAR(fpdate),MONTH(fpdate)+(A387-1)*months_per_period+1,0),DATE(YEAR(fpdate),MONTH(fpdate)+(A387-1)*months_per_period,DAY(fpdate))))))</f>
        <v/>
      </c>
      <c r="C387" s="17" t="str">
        <f t="shared" si="22"/>
        <v/>
      </c>
      <c r="D387" s="67"/>
      <c r="E387" s="17"/>
      <c r="F387" s="17" t="str">
        <f>IF(A387="","",IF(AND(A387=1,pmtType=1),0,IF(roundOpt,ROUND(rate*H386,2),rate*H386)))</f>
        <v/>
      </c>
      <c r="G387" s="17" t="str">
        <f t="shared" si="23"/>
        <v/>
      </c>
      <c r="H387" s="17" t="str">
        <f t="shared" si="24"/>
        <v/>
      </c>
    </row>
    <row r="388" spans="1:8">
      <c r="A388" s="16" t="str">
        <f t="shared" si="21"/>
        <v/>
      </c>
      <c r="B388" s="18" t="str">
        <f>IF(A388="","",IF(OR(periods_per_year=26,periods_per_year=52),IF(periods_per_year=26,IF(A388=1,fpdate,B387+14),IF(periods_per_year=52,IF(A388=1,fpdate,B387+7),"n/a")),IF(periods_per_year=24,DATE(YEAR(fpdate),MONTH(fpdate)+(A388-1)/2+IF(AND(DAY(fpdate)&gt;=15,MOD(A388,2)=0),1,0),IF(MOD(A388,2)=0,IF(DAY(fpdate)&gt;=15,DAY(fpdate)-14,DAY(fpdate)+14),DAY(fpdate))),IF(DAY(DATE(YEAR(fpdate),MONTH(fpdate)+(A388-1)*months_per_period,DAY(fpdate)))&lt;&gt;DAY(fpdate),DATE(YEAR(fpdate),MONTH(fpdate)+(A388-1)*months_per_period+1,0),DATE(YEAR(fpdate),MONTH(fpdate)+(A388-1)*months_per_period,DAY(fpdate))))))</f>
        <v/>
      </c>
      <c r="C388" s="17" t="str">
        <f t="shared" si="22"/>
        <v/>
      </c>
      <c r="D388" s="67"/>
      <c r="E388" s="17"/>
      <c r="F388" s="17" t="str">
        <f>IF(A388="","",IF(AND(A388=1,pmtType=1),0,IF(roundOpt,ROUND(rate*H387,2),rate*H387)))</f>
        <v/>
      </c>
      <c r="G388" s="17" t="str">
        <f t="shared" si="23"/>
        <v/>
      </c>
      <c r="H388" s="17" t="str">
        <f t="shared" si="24"/>
        <v/>
      </c>
    </row>
    <row r="389" spans="1:8">
      <c r="A389" s="16" t="str">
        <f t="shared" si="21"/>
        <v/>
      </c>
      <c r="B389" s="18" t="str">
        <f>IF(A389="","",IF(OR(periods_per_year=26,periods_per_year=52),IF(periods_per_year=26,IF(A389=1,fpdate,B388+14),IF(periods_per_year=52,IF(A389=1,fpdate,B388+7),"n/a")),IF(periods_per_year=24,DATE(YEAR(fpdate),MONTH(fpdate)+(A389-1)/2+IF(AND(DAY(fpdate)&gt;=15,MOD(A389,2)=0),1,0),IF(MOD(A389,2)=0,IF(DAY(fpdate)&gt;=15,DAY(fpdate)-14,DAY(fpdate)+14),DAY(fpdate))),IF(DAY(DATE(YEAR(fpdate),MONTH(fpdate)+(A389-1)*months_per_period,DAY(fpdate)))&lt;&gt;DAY(fpdate),DATE(YEAR(fpdate),MONTH(fpdate)+(A389-1)*months_per_period+1,0),DATE(YEAR(fpdate),MONTH(fpdate)+(A389-1)*months_per_period,DAY(fpdate))))))</f>
        <v/>
      </c>
      <c r="C389" s="17" t="str">
        <f t="shared" si="22"/>
        <v/>
      </c>
      <c r="D389" s="67"/>
      <c r="E389" s="17"/>
      <c r="F389" s="17" t="str">
        <f>IF(A389="","",IF(AND(A389=1,pmtType=1),0,IF(roundOpt,ROUND(rate*H388,2),rate*H388)))</f>
        <v/>
      </c>
      <c r="G389" s="17" t="str">
        <f t="shared" si="23"/>
        <v/>
      </c>
      <c r="H389" s="17" t="str">
        <f t="shared" si="24"/>
        <v/>
      </c>
    </row>
    <row r="390" spans="1:8">
      <c r="A390" s="16" t="str">
        <f t="shared" si="21"/>
        <v/>
      </c>
      <c r="B390" s="18" t="str">
        <f>IF(A390="","",IF(OR(periods_per_year=26,periods_per_year=52),IF(periods_per_year=26,IF(A390=1,fpdate,B389+14),IF(periods_per_year=52,IF(A390=1,fpdate,B389+7),"n/a")),IF(periods_per_year=24,DATE(YEAR(fpdate),MONTH(fpdate)+(A390-1)/2+IF(AND(DAY(fpdate)&gt;=15,MOD(A390,2)=0),1,0),IF(MOD(A390,2)=0,IF(DAY(fpdate)&gt;=15,DAY(fpdate)-14,DAY(fpdate)+14),DAY(fpdate))),IF(DAY(DATE(YEAR(fpdate),MONTH(fpdate)+(A390-1)*months_per_period,DAY(fpdate)))&lt;&gt;DAY(fpdate),DATE(YEAR(fpdate),MONTH(fpdate)+(A390-1)*months_per_period+1,0),DATE(YEAR(fpdate),MONTH(fpdate)+(A390-1)*months_per_period,DAY(fpdate))))))</f>
        <v/>
      </c>
      <c r="C390" s="17" t="str">
        <f t="shared" si="22"/>
        <v/>
      </c>
      <c r="D390" s="67"/>
      <c r="E390" s="17"/>
      <c r="F390" s="17" t="str">
        <f>IF(A390="","",IF(AND(A390=1,pmtType=1),0,IF(roundOpt,ROUND(rate*H389,2),rate*H389)))</f>
        <v/>
      </c>
      <c r="G390" s="17" t="str">
        <f t="shared" si="23"/>
        <v/>
      </c>
      <c r="H390" s="17" t="str">
        <f t="shared" si="24"/>
        <v/>
      </c>
    </row>
    <row r="391" spans="1:8">
      <c r="A391" s="16" t="str">
        <f t="shared" si="21"/>
        <v/>
      </c>
      <c r="B391" s="18" t="str">
        <f>IF(A391="","",IF(OR(periods_per_year=26,periods_per_year=52),IF(periods_per_year=26,IF(A391=1,fpdate,B390+14),IF(periods_per_year=52,IF(A391=1,fpdate,B390+7),"n/a")),IF(periods_per_year=24,DATE(YEAR(fpdate),MONTH(fpdate)+(A391-1)/2+IF(AND(DAY(fpdate)&gt;=15,MOD(A391,2)=0),1,0),IF(MOD(A391,2)=0,IF(DAY(fpdate)&gt;=15,DAY(fpdate)-14,DAY(fpdate)+14),DAY(fpdate))),IF(DAY(DATE(YEAR(fpdate),MONTH(fpdate)+(A391-1)*months_per_period,DAY(fpdate)))&lt;&gt;DAY(fpdate),DATE(YEAR(fpdate),MONTH(fpdate)+(A391-1)*months_per_period+1,0),DATE(YEAR(fpdate),MONTH(fpdate)+(A391-1)*months_per_period,DAY(fpdate))))))</f>
        <v/>
      </c>
      <c r="C391" s="17" t="str">
        <f t="shared" si="22"/>
        <v/>
      </c>
      <c r="D391" s="67"/>
      <c r="E391" s="17"/>
      <c r="F391" s="17" t="str">
        <f>IF(A391="","",IF(AND(A391=1,pmtType=1),0,IF(roundOpt,ROUND(rate*H390,2),rate*H390)))</f>
        <v/>
      </c>
      <c r="G391" s="17" t="str">
        <f t="shared" si="23"/>
        <v/>
      </c>
      <c r="H391" s="17" t="str">
        <f t="shared" si="24"/>
        <v/>
      </c>
    </row>
    <row r="392" spans="1:8">
      <c r="A392" s="16" t="str">
        <f t="shared" si="21"/>
        <v/>
      </c>
      <c r="B392" s="18" t="str">
        <f>IF(A392="","",IF(OR(periods_per_year=26,periods_per_year=52),IF(periods_per_year=26,IF(A392=1,fpdate,B391+14),IF(periods_per_year=52,IF(A392=1,fpdate,B391+7),"n/a")),IF(periods_per_year=24,DATE(YEAR(fpdate),MONTH(fpdate)+(A392-1)/2+IF(AND(DAY(fpdate)&gt;=15,MOD(A392,2)=0),1,0),IF(MOD(A392,2)=0,IF(DAY(fpdate)&gt;=15,DAY(fpdate)-14,DAY(fpdate)+14),DAY(fpdate))),IF(DAY(DATE(YEAR(fpdate),MONTH(fpdate)+(A392-1)*months_per_period,DAY(fpdate)))&lt;&gt;DAY(fpdate),DATE(YEAR(fpdate),MONTH(fpdate)+(A392-1)*months_per_period+1,0),DATE(YEAR(fpdate),MONTH(fpdate)+(A392-1)*months_per_period,DAY(fpdate))))))</f>
        <v/>
      </c>
      <c r="C392" s="17" t="str">
        <f t="shared" si="22"/>
        <v/>
      </c>
      <c r="D392" s="67"/>
      <c r="E392" s="17"/>
      <c r="F392" s="17" t="str">
        <f>IF(A392="","",IF(AND(A392=1,pmtType=1),0,IF(roundOpt,ROUND(rate*H391,2),rate*H391)))</f>
        <v/>
      </c>
      <c r="G392" s="17" t="str">
        <f t="shared" si="23"/>
        <v/>
      </c>
      <c r="H392" s="17" t="str">
        <f t="shared" si="24"/>
        <v/>
      </c>
    </row>
    <row r="393" spans="1:8">
      <c r="A393" s="16" t="str">
        <f t="shared" si="21"/>
        <v/>
      </c>
      <c r="B393" s="18" t="str">
        <f>IF(A393="","",IF(OR(periods_per_year=26,periods_per_year=52),IF(periods_per_year=26,IF(A393=1,fpdate,B392+14),IF(periods_per_year=52,IF(A393=1,fpdate,B392+7),"n/a")),IF(periods_per_year=24,DATE(YEAR(fpdate),MONTH(fpdate)+(A393-1)/2+IF(AND(DAY(fpdate)&gt;=15,MOD(A393,2)=0),1,0),IF(MOD(A393,2)=0,IF(DAY(fpdate)&gt;=15,DAY(fpdate)-14,DAY(fpdate)+14),DAY(fpdate))),IF(DAY(DATE(YEAR(fpdate),MONTH(fpdate)+(A393-1)*months_per_period,DAY(fpdate)))&lt;&gt;DAY(fpdate),DATE(YEAR(fpdate),MONTH(fpdate)+(A393-1)*months_per_period+1,0),DATE(YEAR(fpdate),MONTH(fpdate)+(A393-1)*months_per_period,DAY(fpdate))))))</f>
        <v/>
      </c>
      <c r="C393" s="17" t="str">
        <f t="shared" si="22"/>
        <v/>
      </c>
      <c r="D393" s="67"/>
      <c r="E393" s="17"/>
      <c r="F393" s="17" t="str">
        <f>IF(A393="","",IF(AND(A393=1,pmtType=1),0,IF(roundOpt,ROUND(rate*H392,2),rate*H392)))</f>
        <v/>
      </c>
      <c r="G393" s="17" t="str">
        <f t="shared" si="23"/>
        <v/>
      </c>
      <c r="H393" s="17" t="str">
        <f t="shared" si="24"/>
        <v/>
      </c>
    </row>
    <row r="394" spans="1:8">
      <c r="A394" s="16" t="str">
        <f t="shared" si="21"/>
        <v/>
      </c>
      <c r="B394" s="18" t="str">
        <f>IF(A394="","",IF(OR(periods_per_year=26,periods_per_year=52),IF(periods_per_year=26,IF(A394=1,fpdate,B393+14),IF(periods_per_year=52,IF(A394=1,fpdate,B393+7),"n/a")),IF(periods_per_year=24,DATE(YEAR(fpdate),MONTH(fpdate)+(A394-1)/2+IF(AND(DAY(fpdate)&gt;=15,MOD(A394,2)=0),1,0),IF(MOD(A394,2)=0,IF(DAY(fpdate)&gt;=15,DAY(fpdate)-14,DAY(fpdate)+14),DAY(fpdate))),IF(DAY(DATE(YEAR(fpdate),MONTH(fpdate)+(A394-1)*months_per_period,DAY(fpdate)))&lt;&gt;DAY(fpdate),DATE(YEAR(fpdate),MONTH(fpdate)+(A394-1)*months_per_period+1,0),DATE(YEAR(fpdate),MONTH(fpdate)+(A394-1)*months_per_period,DAY(fpdate))))))</f>
        <v/>
      </c>
      <c r="C394" s="17" t="str">
        <f t="shared" si="22"/>
        <v/>
      </c>
      <c r="D394" s="67"/>
      <c r="E394" s="17"/>
      <c r="F394" s="17" t="str">
        <f>IF(A394="","",IF(AND(A394=1,pmtType=1),0,IF(roundOpt,ROUND(rate*H393,2),rate*H393)))</f>
        <v/>
      </c>
      <c r="G394" s="17" t="str">
        <f t="shared" si="23"/>
        <v/>
      </c>
      <c r="H394" s="17" t="str">
        <f t="shared" si="24"/>
        <v/>
      </c>
    </row>
    <row r="395" spans="1:8">
      <c r="A395" s="16" t="str">
        <f t="shared" si="21"/>
        <v/>
      </c>
      <c r="B395" s="18" t="str">
        <f>IF(A395="","",IF(OR(periods_per_year=26,periods_per_year=52),IF(periods_per_year=26,IF(A395=1,fpdate,B394+14),IF(periods_per_year=52,IF(A395=1,fpdate,B394+7),"n/a")),IF(periods_per_year=24,DATE(YEAR(fpdate),MONTH(fpdate)+(A395-1)/2+IF(AND(DAY(fpdate)&gt;=15,MOD(A395,2)=0),1,0),IF(MOD(A395,2)=0,IF(DAY(fpdate)&gt;=15,DAY(fpdate)-14,DAY(fpdate)+14),DAY(fpdate))),IF(DAY(DATE(YEAR(fpdate),MONTH(fpdate)+(A395-1)*months_per_period,DAY(fpdate)))&lt;&gt;DAY(fpdate),DATE(YEAR(fpdate),MONTH(fpdate)+(A395-1)*months_per_period+1,0),DATE(YEAR(fpdate),MONTH(fpdate)+(A395-1)*months_per_period,DAY(fpdate))))))</f>
        <v/>
      </c>
      <c r="C395" s="17" t="str">
        <f t="shared" si="22"/>
        <v/>
      </c>
      <c r="D395" s="67"/>
      <c r="E395" s="17"/>
      <c r="F395" s="17" t="str">
        <f>IF(A395="","",IF(AND(A395=1,pmtType=1),0,IF(roundOpt,ROUND(rate*H394,2),rate*H394)))</f>
        <v/>
      </c>
      <c r="G395" s="17" t="str">
        <f t="shared" si="23"/>
        <v/>
      </c>
      <c r="H395" s="17" t="str">
        <f t="shared" si="24"/>
        <v/>
      </c>
    </row>
    <row r="396" spans="1:8">
      <c r="A396" s="16" t="str">
        <f t="shared" si="21"/>
        <v/>
      </c>
      <c r="B396" s="18" t="str">
        <f>IF(A396="","",IF(OR(periods_per_year=26,periods_per_year=52),IF(periods_per_year=26,IF(A396=1,fpdate,B395+14),IF(periods_per_year=52,IF(A396=1,fpdate,B395+7),"n/a")),IF(periods_per_year=24,DATE(YEAR(fpdate),MONTH(fpdate)+(A396-1)/2+IF(AND(DAY(fpdate)&gt;=15,MOD(A396,2)=0),1,0),IF(MOD(A396,2)=0,IF(DAY(fpdate)&gt;=15,DAY(fpdate)-14,DAY(fpdate)+14),DAY(fpdate))),IF(DAY(DATE(YEAR(fpdate),MONTH(fpdate)+(A396-1)*months_per_period,DAY(fpdate)))&lt;&gt;DAY(fpdate),DATE(YEAR(fpdate),MONTH(fpdate)+(A396-1)*months_per_period+1,0),DATE(YEAR(fpdate),MONTH(fpdate)+(A396-1)*months_per_period,DAY(fpdate))))))</f>
        <v/>
      </c>
      <c r="C396" s="17" t="str">
        <f t="shared" si="22"/>
        <v/>
      </c>
      <c r="D396" s="67"/>
      <c r="E396" s="17"/>
      <c r="F396" s="17" t="str">
        <f>IF(A396="","",IF(AND(A396=1,pmtType=1),0,IF(roundOpt,ROUND(rate*H395,2),rate*H395)))</f>
        <v/>
      </c>
      <c r="G396" s="17" t="str">
        <f t="shared" si="23"/>
        <v/>
      </c>
      <c r="H396" s="17" t="str">
        <f t="shared" si="24"/>
        <v/>
      </c>
    </row>
    <row r="397" spans="1:8">
      <c r="A397" s="16" t="str">
        <f t="shared" si="21"/>
        <v/>
      </c>
      <c r="B397" s="18" t="str">
        <f>IF(A397="","",IF(OR(periods_per_year=26,periods_per_year=52),IF(periods_per_year=26,IF(A397=1,fpdate,B396+14),IF(periods_per_year=52,IF(A397=1,fpdate,B396+7),"n/a")),IF(periods_per_year=24,DATE(YEAR(fpdate),MONTH(fpdate)+(A397-1)/2+IF(AND(DAY(fpdate)&gt;=15,MOD(A397,2)=0),1,0),IF(MOD(A397,2)=0,IF(DAY(fpdate)&gt;=15,DAY(fpdate)-14,DAY(fpdate)+14),DAY(fpdate))),IF(DAY(DATE(YEAR(fpdate),MONTH(fpdate)+(A397-1)*months_per_period,DAY(fpdate)))&lt;&gt;DAY(fpdate),DATE(YEAR(fpdate),MONTH(fpdate)+(A397-1)*months_per_period+1,0),DATE(YEAR(fpdate),MONTH(fpdate)+(A397-1)*months_per_period,DAY(fpdate))))))</f>
        <v/>
      </c>
      <c r="C397" s="17" t="str">
        <f t="shared" si="22"/>
        <v/>
      </c>
      <c r="D397" s="67"/>
      <c r="E397" s="17"/>
      <c r="F397" s="17" t="str">
        <f>IF(A397="","",IF(AND(A397=1,pmtType=1),0,IF(roundOpt,ROUND(rate*H396,2),rate*H396)))</f>
        <v/>
      </c>
      <c r="G397" s="17" t="str">
        <f t="shared" si="23"/>
        <v/>
      </c>
      <c r="H397" s="17" t="str">
        <f t="shared" si="24"/>
        <v/>
      </c>
    </row>
    <row r="398" spans="1:8">
      <c r="A398" s="16" t="str">
        <f t="shared" si="21"/>
        <v/>
      </c>
      <c r="B398" s="18" t="str">
        <f>IF(A398="","",IF(OR(periods_per_year=26,periods_per_year=52),IF(periods_per_year=26,IF(A398=1,fpdate,B397+14),IF(periods_per_year=52,IF(A398=1,fpdate,B397+7),"n/a")),IF(periods_per_year=24,DATE(YEAR(fpdate),MONTH(fpdate)+(A398-1)/2+IF(AND(DAY(fpdate)&gt;=15,MOD(A398,2)=0),1,0),IF(MOD(A398,2)=0,IF(DAY(fpdate)&gt;=15,DAY(fpdate)-14,DAY(fpdate)+14),DAY(fpdate))),IF(DAY(DATE(YEAR(fpdate),MONTH(fpdate)+(A398-1)*months_per_period,DAY(fpdate)))&lt;&gt;DAY(fpdate),DATE(YEAR(fpdate),MONTH(fpdate)+(A398-1)*months_per_period+1,0),DATE(YEAR(fpdate),MONTH(fpdate)+(A398-1)*months_per_period,DAY(fpdate))))))</f>
        <v/>
      </c>
      <c r="C398" s="17" t="str">
        <f t="shared" si="22"/>
        <v/>
      </c>
      <c r="D398" s="67"/>
      <c r="E398" s="17"/>
      <c r="F398" s="17" t="str">
        <f>IF(A398="","",IF(AND(A398=1,pmtType=1),0,IF(roundOpt,ROUND(rate*H397,2),rate*H397)))</f>
        <v/>
      </c>
      <c r="G398" s="17" t="str">
        <f t="shared" si="23"/>
        <v/>
      </c>
      <c r="H398" s="17" t="str">
        <f t="shared" si="24"/>
        <v/>
      </c>
    </row>
    <row r="399" spans="1:8">
      <c r="A399" s="16" t="str">
        <f t="shared" si="21"/>
        <v/>
      </c>
      <c r="B399" s="18" t="str">
        <f>IF(A399="","",IF(OR(periods_per_year=26,periods_per_year=52),IF(periods_per_year=26,IF(A399=1,fpdate,B398+14),IF(periods_per_year=52,IF(A399=1,fpdate,B398+7),"n/a")),IF(periods_per_year=24,DATE(YEAR(fpdate),MONTH(fpdate)+(A399-1)/2+IF(AND(DAY(fpdate)&gt;=15,MOD(A399,2)=0),1,0),IF(MOD(A399,2)=0,IF(DAY(fpdate)&gt;=15,DAY(fpdate)-14,DAY(fpdate)+14),DAY(fpdate))),IF(DAY(DATE(YEAR(fpdate),MONTH(fpdate)+(A399-1)*months_per_period,DAY(fpdate)))&lt;&gt;DAY(fpdate),DATE(YEAR(fpdate),MONTH(fpdate)+(A399-1)*months_per_period+1,0),DATE(YEAR(fpdate),MONTH(fpdate)+(A399-1)*months_per_period,DAY(fpdate))))))</f>
        <v/>
      </c>
      <c r="C399" s="17" t="str">
        <f t="shared" si="22"/>
        <v/>
      </c>
      <c r="D399" s="67"/>
      <c r="E399" s="17"/>
      <c r="F399" s="17" t="str">
        <f>IF(A399="","",IF(AND(A399=1,pmtType=1),0,IF(roundOpt,ROUND(rate*H398,2),rate*H398)))</f>
        <v/>
      </c>
      <c r="G399" s="17" t="str">
        <f t="shared" si="23"/>
        <v/>
      </c>
      <c r="H399" s="17" t="str">
        <f t="shared" si="24"/>
        <v/>
      </c>
    </row>
    <row r="400" spans="1:8">
      <c r="A400" s="16" t="str">
        <f t="shared" si="21"/>
        <v/>
      </c>
      <c r="B400" s="18" t="str">
        <f>IF(A400="","",IF(OR(periods_per_year=26,periods_per_year=52),IF(periods_per_year=26,IF(A400=1,fpdate,B399+14),IF(periods_per_year=52,IF(A400=1,fpdate,B399+7),"n/a")),IF(periods_per_year=24,DATE(YEAR(fpdate),MONTH(fpdate)+(A400-1)/2+IF(AND(DAY(fpdate)&gt;=15,MOD(A400,2)=0),1,0),IF(MOD(A400,2)=0,IF(DAY(fpdate)&gt;=15,DAY(fpdate)-14,DAY(fpdate)+14),DAY(fpdate))),IF(DAY(DATE(YEAR(fpdate),MONTH(fpdate)+(A400-1)*months_per_period,DAY(fpdate)))&lt;&gt;DAY(fpdate),DATE(YEAR(fpdate),MONTH(fpdate)+(A400-1)*months_per_period+1,0),DATE(YEAR(fpdate),MONTH(fpdate)+(A400-1)*months_per_period,DAY(fpdate))))))</f>
        <v/>
      </c>
      <c r="C400" s="17" t="str">
        <f t="shared" si="22"/>
        <v/>
      </c>
      <c r="D400" s="67"/>
      <c r="E400" s="17"/>
      <c r="F400" s="17" t="str">
        <f>IF(A400="","",IF(AND(A400=1,pmtType=1),0,IF(roundOpt,ROUND(rate*H399,2),rate*H399)))</f>
        <v/>
      </c>
      <c r="G400" s="17" t="str">
        <f t="shared" si="23"/>
        <v/>
      </c>
      <c r="H400" s="17" t="str">
        <f t="shared" si="24"/>
        <v/>
      </c>
    </row>
    <row r="401" spans="1:8">
      <c r="A401" s="16" t="str">
        <f t="shared" si="21"/>
        <v/>
      </c>
      <c r="B401" s="18" t="str">
        <f>IF(A401="","",IF(OR(periods_per_year=26,periods_per_year=52),IF(periods_per_year=26,IF(A401=1,fpdate,B400+14),IF(periods_per_year=52,IF(A401=1,fpdate,B400+7),"n/a")),IF(periods_per_year=24,DATE(YEAR(fpdate),MONTH(fpdate)+(A401-1)/2+IF(AND(DAY(fpdate)&gt;=15,MOD(A401,2)=0),1,0),IF(MOD(A401,2)=0,IF(DAY(fpdate)&gt;=15,DAY(fpdate)-14,DAY(fpdate)+14),DAY(fpdate))),IF(DAY(DATE(YEAR(fpdate),MONTH(fpdate)+(A401-1)*months_per_period,DAY(fpdate)))&lt;&gt;DAY(fpdate),DATE(YEAR(fpdate),MONTH(fpdate)+(A401-1)*months_per_period+1,0),DATE(YEAR(fpdate),MONTH(fpdate)+(A401-1)*months_per_period,DAY(fpdate))))))</f>
        <v/>
      </c>
      <c r="C401" s="17" t="str">
        <f t="shared" si="22"/>
        <v/>
      </c>
      <c r="D401" s="67"/>
      <c r="E401" s="17"/>
      <c r="F401" s="17" t="str">
        <f>IF(A401="","",IF(AND(A401=1,pmtType=1),0,IF(roundOpt,ROUND(rate*H400,2),rate*H400)))</f>
        <v/>
      </c>
      <c r="G401" s="17" t="str">
        <f t="shared" si="23"/>
        <v/>
      </c>
      <c r="H401" s="17" t="str">
        <f t="shared" si="24"/>
        <v/>
      </c>
    </row>
    <row r="402" spans="1:8">
      <c r="A402" s="16" t="str">
        <f t="shared" ref="A402:A465" si="25">IF(H401="","",IF(roundOpt,IF(OR(A401&gt;=nper,ROUND(H401,2)&lt;=0),"",A401+1),IF(OR(A401&gt;=nper,H401&lt;=0),"",A401+1)))</f>
        <v/>
      </c>
      <c r="B402" s="18" t="str">
        <f>IF(A402="","",IF(OR(periods_per_year=26,periods_per_year=52),IF(periods_per_year=26,IF(A402=1,fpdate,B401+14),IF(periods_per_year=52,IF(A402=1,fpdate,B401+7),"n/a")),IF(periods_per_year=24,DATE(YEAR(fpdate),MONTH(fpdate)+(A402-1)/2+IF(AND(DAY(fpdate)&gt;=15,MOD(A402,2)=0),1,0),IF(MOD(A402,2)=0,IF(DAY(fpdate)&gt;=15,DAY(fpdate)-14,DAY(fpdate)+14),DAY(fpdate))),IF(DAY(DATE(YEAR(fpdate),MONTH(fpdate)+(A402-1)*months_per_period,DAY(fpdate)))&lt;&gt;DAY(fpdate),DATE(YEAR(fpdate),MONTH(fpdate)+(A402-1)*months_per_period+1,0),DATE(YEAR(fpdate),MONTH(fpdate)+(A402-1)*months_per_period,DAY(fpdate))))))</f>
        <v/>
      </c>
      <c r="C402" s="17" t="str">
        <f t="shared" ref="C402:C465" si="26">IF(A402="","",IF(roundOpt,IF(OR(A402=nper,payment&gt;ROUND((1+rate)*H401,2)),ROUND((1+rate)*H401,2),payment),IF(OR(A402=nper,payment&gt;(1+rate)*H401),(1+rate)*H401,payment)))</f>
        <v/>
      </c>
      <c r="D402" s="67"/>
      <c r="E402" s="17"/>
      <c r="F402" s="17" t="str">
        <f>IF(A402="","",IF(AND(A402=1,pmtType=1),0,IF(roundOpt,ROUND(rate*H401,2),rate*H401)))</f>
        <v/>
      </c>
      <c r="G402" s="17" t="str">
        <f t="shared" ref="G402:G465" si="27">IF(A402="","",C402-F402+D402)</f>
        <v/>
      </c>
      <c r="H402" s="17" t="str">
        <f t="shared" ref="H402:H465" si="28">IF(A402="","",H401-G402)</f>
        <v/>
      </c>
    </row>
    <row r="403" spans="1:8">
      <c r="A403" s="16" t="str">
        <f t="shared" si="25"/>
        <v/>
      </c>
      <c r="B403" s="18" t="str">
        <f>IF(A403="","",IF(OR(periods_per_year=26,periods_per_year=52),IF(periods_per_year=26,IF(A403=1,fpdate,B402+14),IF(periods_per_year=52,IF(A403=1,fpdate,B402+7),"n/a")),IF(periods_per_year=24,DATE(YEAR(fpdate),MONTH(fpdate)+(A403-1)/2+IF(AND(DAY(fpdate)&gt;=15,MOD(A403,2)=0),1,0),IF(MOD(A403,2)=0,IF(DAY(fpdate)&gt;=15,DAY(fpdate)-14,DAY(fpdate)+14),DAY(fpdate))),IF(DAY(DATE(YEAR(fpdate),MONTH(fpdate)+(A403-1)*months_per_period,DAY(fpdate)))&lt;&gt;DAY(fpdate),DATE(YEAR(fpdate),MONTH(fpdate)+(A403-1)*months_per_period+1,0),DATE(YEAR(fpdate),MONTH(fpdate)+(A403-1)*months_per_period,DAY(fpdate))))))</f>
        <v/>
      </c>
      <c r="C403" s="17" t="str">
        <f t="shared" si="26"/>
        <v/>
      </c>
      <c r="D403" s="67"/>
      <c r="E403" s="17"/>
      <c r="F403" s="17" t="str">
        <f>IF(A403="","",IF(AND(A403=1,pmtType=1),0,IF(roundOpt,ROUND(rate*H402,2),rate*H402)))</f>
        <v/>
      </c>
      <c r="G403" s="17" t="str">
        <f t="shared" si="27"/>
        <v/>
      </c>
      <c r="H403" s="17" t="str">
        <f t="shared" si="28"/>
        <v/>
      </c>
    </row>
    <row r="404" spans="1:8">
      <c r="A404" s="16" t="str">
        <f t="shared" si="25"/>
        <v/>
      </c>
      <c r="B404" s="18" t="str">
        <f>IF(A404="","",IF(OR(periods_per_year=26,periods_per_year=52),IF(periods_per_year=26,IF(A404=1,fpdate,B403+14),IF(periods_per_year=52,IF(A404=1,fpdate,B403+7),"n/a")),IF(periods_per_year=24,DATE(YEAR(fpdate),MONTH(fpdate)+(A404-1)/2+IF(AND(DAY(fpdate)&gt;=15,MOD(A404,2)=0),1,0),IF(MOD(A404,2)=0,IF(DAY(fpdate)&gt;=15,DAY(fpdate)-14,DAY(fpdate)+14),DAY(fpdate))),IF(DAY(DATE(YEAR(fpdate),MONTH(fpdate)+(A404-1)*months_per_period,DAY(fpdate)))&lt;&gt;DAY(fpdate),DATE(YEAR(fpdate),MONTH(fpdate)+(A404-1)*months_per_period+1,0),DATE(YEAR(fpdate),MONTH(fpdate)+(A404-1)*months_per_period,DAY(fpdate))))))</f>
        <v/>
      </c>
      <c r="C404" s="17" t="str">
        <f t="shared" si="26"/>
        <v/>
      </c>
      <c r="D404" s="67"/>
      <c r="E404" s="17"/>
      <c r="F404" s="17" t="str">
        <f>IF(A404="","",IF(AND(A404=1,pmtType=1),0,IF(roundOpt,ROUND(rate*H403,2),rate*H403)))</f>
        <v/>
      </c>
      <c r="G404" s="17" t="str">
        <f t="shared" si="27"/>
        <v/>
      </c>
      <c r="H404" s="17" t="str">
        <f t="shared" si="28"/>
        <v/>
      </c>
    </row>
    <row r="405" spans="1:8">
      <c r="A405" s="16" t="str">
        <f t="shared" si="25"/>
        <v/>
      </c>
      <c r="B405" s="18" t="str">
        <f>IF(A405="","",IF(OR(periods_per_year=26,periods_per_year=52),IF(periods_per_year=26,IF(A405=1,fpdate,B404+14),IF(periods_per_year=52,IF(A405=1,fpdate,B404+7),"n/a")),IF(periods_per_year=24,DATE(YEAR(fpdate),MONTH(fpdate)+(A405-1)/2+IF(AND(DAY(fpdate)&gt;=15,MOD(A405,2)=0),1,0),IF(MOD(A405,2)=0,IF(DAY(fpdate)&gt;=15,DAY(fpdate)-14,DAY(fpdate)+14),DAY(fpdate))),IF(DAY(DATE(YEAR(fpdate),MONTH(fpdate)+(A405-1)*months_per_period,DAY(fpdate)))&lt;&gt;DAY(fpdate),DATE(YEAR(fpdate),MONTH(fpdate)+(A405-1)*months_per_period+1,0),DATE(YEAR(fpdate),MONTH(fpdate)+(A405-1)*months_per_period,DAY(fpdate))))))</f>
        <v/>
      </c>
      <c r="C405" s="17" t="str">
        <f t="shared" si="26"/>
        <v/>
      </c>
      <c r="D405" s="67"/>
      <c r="E405" s="17"/>
      <c r="F405" s="17" t="str">
        <f>IF(A405="","",IF(AND(A405=1,pmtType=1),0,IF(roundOpt,ROUND(rate*H404,2),rate*H404)))</f>
        <v/>
      </c>
      <c r="G405" s="17" t="str">
        <f t="shared" si="27"/>
        <v/>
      </c>
      <c r="H405" s="17" t="str">
        <f t="shared" si="28"/>
        <v/>
      </c>
    </row>
    <row r="406" spans="1:8">
      <c r="A406" s="16" t="str">
        <f t="shared" si="25"/>
        <v/>
      </c>
      <c r="B406" s="18" t="str">
        <f>IF(A406="","",IF(OR(periods_per_year=26,periods_per_year=52),IF(periods_per_year=26,IF(A406=1,fpdate,B405+14),IF(periods_per_year=52,IF(A406=1,fpdate,B405+7),"n/a")),IF(periods_per_year=24,DATE(YEAR(fpdate),MONTH(fpdate)+(A406-1)/2+IF(AND(DAY(fpdate)&gt;=15,MOD(A406,2)=0),1,0),IF(MOD(A406,2)=0,IF(DAY(fpdate)&gt;=15,DAY(fpdate)-14,DAY(fpdate)+14),DAY(fpdate))),IF(DAY(DATE(YEAR(fpdate),MONTH(fpdate)+(A406-1)*months_per_period,DAY(fpdate)))&lt;&gt;DAY(fpdate),DATE(YEAR(fpdate),MONTH(fpdate)+(A406-1)*months_per_period+1,0),DATE(YEAR(fpdate),MONTH(fpdate)+(A406-1)*months_per_period,DAY(fpdate))))))</f>
        <v/>
      </c>
      <c r="C406" s="17" t="str">
        <f t="shared" si="26"/>
        <v/>
      </c>
      <c r="D406" s="67"/>
      <c r="E406" s="17"/>
      <c r="F406" s="17" t="str">
        <f>IF(A406="","",IF(AND(A406=1,pmtType=1),0,IF(roundOpt,ROUND(rate*H405,2),rate*H405)))</f>
        <v/>
      </c>
      <c r="G406" s="17" t="str">
        <f t="shared" si="27"/>
        <v/>
      </c>
      <c r="H406" s="17" t="str">
        <f t="shared" si="28"/>
        <v/>
      </c>
    </row>
    <row r="407" spans="1:8">
      <c r="A407" s="16" t="str">
        <f t="shared" si="25"/>
        <v/>
      </c>
      <c r="B407" s="18" t="str">
        <f>IF(A407="","",IF(OR(periods_per_year=26,periods_per_year=52),IF(periods_per_year=26,IF(A407=1,fpdate,B406+14),IF(periods_per_year=52,IF(A407=1,fpdate,B406+7),"n/a")),IF(periods_per_year=24,DATE(YEAR(fpdate),MONTH(fpdate)+(A407-1)/2+IF(AND(DAY(fpdate)&gt;=15,MOD(A407,2)=0),1,0),IF(MOD(A407,2)=0,IF(DAY(fpdate)&gt;=15,DAY(fpdate)-14,DAY(fpdate)+14),DAY(fpdate))),IF(DAY(DATE(YEAR(fpdate),MONTH(fpdate)+(A407-1)*months_per_period,DAY(fpdate)))&lt;&gt;DAY(fpdate),DATE(YEAR(fpdate),MONTH(fpdate)+(A407-1)*months_per_period+1,0),DATE(YEAR(fpdate),MONTH(fpdate)+(A407-1)*months_per_period,DAY(fpdate))))))</f>
        <v/>
      </c>
      <c r="C407" s="17" t="str">
        <f t="shared" si="26"/>
        <v/>
      </c>
      <c r="D407" s="67"/>
      <c r="E407" s="17"/>
      <c r="F407" s="17" t="str">
        <f>IF(A407="","",IF(AND(A407=1,pmtType=1),0,IF(roundOpt,ROUND(rate*H406,2),rate*H406)))</f>
        <v/>
      </c>
      <c r="G407" s="17" t="str">
        <f t="shared" si="27"/>
        <v/>
      </c>
      <c r="H407" s="17" t="str">
        <f t="shared" si="28"/>
        <v/>
      </c>
    </row>
    <row r="408" spans="1:8">
      <c r="A408" s="16" t="str">
        <f t="shared" si="25"/>
        <v/>
      </c>
      <c r="B408" s="18" t="str">
        <f>IF(A408="","",IF(OR(periods_per_year=26,periods_per_year=52),IF(periods_per_year=26,IF(A408=1,fpdate,B407+14),IF(periods_per_year=52,IF(A408=1,fpdate,B407+7),"n/a")),IF(periods_per_year=24,DATE(YEAR(fpdate),MONTH(fpdate)+(A408-1)/2+IF(AND(DAY(fpdate)&gt;=15,MOD(A408,2)=0),1,0),IF(MOD(A408,2)=0,IF(DAY(fpdate)&gt;=15,DAY(fpdate)-14,DAY(fpdate)+14),DAY(fpdate))),IF(DAY(DATE(YEAR(fpdate),MONTH(fpdate)+(A408-1)*months_per_period,DAY(fpdate)))&lt;&gt;DAY(fpdate),DATE(YEAR(fpdate),MONTH(fpdate)+(A408-1)*months_per_period+1,0),DATE(YEAR(fpdate),MONTH(fpdate)+(A408-1)*months_per_period,DAY(fpdate))))))</f>
        <v/>
      </c>
      <c r="C408" s="17" t="str">
        <f t="shared" si="26"/>
        <v/>
      </c>
      <c r="D408" s="67"/>
      <c r="E408" s="17"/>
      <c r="F408" s="17" t="str">
        <f>IF(A408="","",IF(AND(A408=1,pmtType=1),0,IF(roundOpt,ROUND(rate*H407,2),rate*H407)))</f>
        <v/>
      </c>
      <c r="G408" s="17" t="str">
        <f t="shared" si="27"/>
        <v/>
      </c>
      <c r="H408" s="17" t="str">
        <f t="shared" si="28"/>
        <v/>
      </c>
    </row>
    <row r="409" spans="1:8">
      <c r="A409" s="16" t="str">
        <f t="shared" si="25"/>
        <v/>
      </c>
      <c r="B409" s="18" t="str">
        <f>IF(A409="","",IF(OR(periods_per_year=26,periods_per_year=52),IF(periods_per_year=26,IF(A409=1,fpdate,B408+14),IF(periods_per_year=52,IF(A409=1,fpdate,B408+7),"n/a")),IF(periods_per_year=24,DATE(YEAR(fpdate),MONTH(fpdate)+(A409-1)/2+IF(AND(DAY(fpdate)&gt;=15,MOD(A409,2)=0),1,0),IF(MOD(A409,2)=0,IF(DAY(fpdate)&gt;=15,DAY(fpdate)-14,DAY(fpdate)+14),DAY(fpdate))),IF(DAY(DATE(YEAR(fpdate),MONTH(fpdate)+(A409-1)*months_per_period,DAY(fpdate)))&lt;&gt;DAY(fpdate),DATE(YEAR(fpdate),MONTH(fpdate)+(A409-1)*months_per_period+1,0),DATE(YEAR(fpdate),MONTH(fpdate)+(A409-1)*months_per_period,DAY(fpdate))))))</f>
        <v/>
      </c>
      <c r="C409" s="17" t="str">
        <f t="shared" si="26"/>
        <v/>
      </c>
      <c r="D409" s="67"/>
      <c r="E409" s="17"/>
      <c r="F409" s="17" t="str">
        <f>IF(A409="","",IF(AND(A409=1,pmtType=1),0,IF(roundOpt,ROUND(rate*H408,2),rate*H408)))</f>
        <v/>
      </c>
      <c r="G409" s="17" t="str">
        <f t="shared" si="27"/>
        <v/>
      </c>
      <c r="H409" s="17" t="str">
        <f t="shared" si="28"/>
        <v/>
      </c>
    </row>
    <row r="410" spans="1:8">
      <c r="A410" s="16" t="str">
        <f t="shared" si="25"/>
        <v/>
      </c>
      <c r="B410" s="18" t="str">
        <f>IF(A410="","",IF(OR(periods_per_year=26,periods_per_year=52),IF(periods_per_year=26,IF(A410=1,fpdate,B409+14),IF(periods_per_year=52,IF(A410=1,fpdate,B409+7),"n/a")),IF(periods_per_year=24,DATE(YEAR(fpdate),MONTH(fpdate)+(A410-1)/2+IF(AND(DAY(fpdate)&gt;=15,MOD(A410,2)=0),1,0),IF(MOD(A410,2)=0,IF(DAY(fpdate)&gt;=15,DAY(fpdate)-14,DAY(fpdate)+14),DAY(fpdate))),IF(DAY(DATE(YEAR(fpdate),MONTH(fpdate)+(A410-1)*months_per_period,DAY(fpdate)))&lt;&gt;DAY(fpdate),DATE(YEAR(fpdate),MONTH(fpdate)+(A410-1)*months_per_period+1,0),DATE(YEAR(fpdate),MONTH(fpdate)+(A410-1)*months_per_period,DAY(fpdate))))))</f>
        <v/>
      </c>
      <c r="C410" s="17" t="str">
        <f t="shared" si="26"/>
        <v/>
      </c>
      <c r="D410" s="67"/>
      <c r="E410" s="17"/>
      <c r="F410" s="17" t="str">
        <f>IF(A410="","",IF(AND(A410=1,pmtType=1),0,IF(roundOpt,ROUND(rate*H409,2),rate*H409)))</f>
        <v/>
      </c>
      <c r="G410" s="17" t="str">
        <f t="shared" si="27"/>
        <v/>
      </c>
      <c r="H410" s="17" t="str">
        <f t="shared" si="28"/>
        <v/>
      </c>
    </row>
    <row r="411" spans="1:8">
      <c r="A411" s="16" t="str">
        <f t="shared" si="25"/>
        <v/>
      </c>
      <c r="B411" s="18" t="str">
        <f>IF(A411="","",IF(OR(periods_per_year=26,periods_per_year=52),IF(periods_per_year=26,IF(A411=1,fpdate,B410+14),IF(periods_per_year=52,IF(A411=1,fpdate,B410+7),"n/a")),IF(periods_per_year=24,DATE(YEAR(fpdate),MONTH(fpdate)+(A411-1)/2+IF(AND(DAY(fpdate)&gt;=15,MOD(A411,2)=0),1,0),IF(MOD(A411,2)=0,IF(DAY(fpdate)&gt;=15,DAY(fpdate)-14,DAY(fpdate)+14),DAY(fpdate))),IF(DAY(DATE(YEAR(fpdate),MONTH(fpdate)+(A411-1)*months_per_period,DAY(fpdate)))&lt;&gt;DAY(fpdate),DATE(YEAR(fpdate),MONTH(fpdate)+(A411-1)*months_per_period+1,0),DATE(YEAR(fpdate),MONTH(fpdate)+(A411-1)*months_per_period,DAY(fpdate))))))</f>
        <v/>
      </c>
      <c r="C411" s="17" t="str">
        <f t="shared" si="26"/>
        <v/>
      </c>
      <c r="D411" s="67"/>
      <c r="E411" s="17"/>
      <c r="F411" s="17" t="str">
        <f>IF(A411="","",IF(AND(A411=1,pmtType=1),0,IF(roundOpt,ROUND(rate*H410,2),rate*H410)))</f>
        <v/>
      </c>
      <c r="G411" s="17" t="str">
        <f t="shared" si="27"/>
        <v/>
      </c>
      <c r="H411" s="17" t="str">
        <f t="shared" si="28"/>
        <v/>
      </c>
    </row>
    <row r="412" spans="1:8">
      <c r="A412" s="16" t="str">
        <f t="shared" si="25"/>
        <v/>
      </c>
      <c r="B412" s="18" t="str">
        <f>IF(A412="","",IF(OR(periods_per_year=26,periods_per_year=52),IF(periods_per_year=26,IF(A412=1,fpdate,B411+14),IF(periods_per_year=52,IF(A412=1,fpdate,B411+7),"n/a")),IF(periods_per_year=24,DATE(YEAR(fpdate),MONTH(fpdate)+(A412-1)/2+IF(AND(DAY(fpdate)&gt;=15,MOD(A412,2)=0),1,0),IF(MOD(A412,2)=0,IF(DAY(fpdate)&gt;=15,DAY(fpdate)-14,DAY(fpdate)+14),DAY(fpdate))),IF(DAY(DATE(YEAR(fpdate),MONTH(fpdate)+(A412-1)*months_per_period,DAY(fpdate)))&lt;&gt;DAY(fpdate),DATE(YEAR(fpdate),MONTH(fpdate)+(A412-1)*months_per_period+1,0),DATE(YEAR(fpdate),MONTH(fpdate)+(A412-1)*months_per_period,DAY(fpdate))))))</f>
        <v/>
      </c>
      <c r="C412" s="17" t="str">
        <f t="shared" si="26"/>
        <v/>
      </c>
      <c r="D412" s="67"/>
      <c r="E412" s="17"/>
      <c r="F412" s="17" t="str">
        <f>IF(A412="","",IF(AND(A412=1,pmtType=1),0,IF(roundOpt,ROUND(rate*H411,2),rate*H411)))</f>
        <v/>
      </c>
      <c r="G412" s="17" t="str">
        <f t="shared" si="27"/>
        <v/>
      </c>
      <c r="H412" s="17" t="str">
        <f t="shared" si="28"/>
        <v/>
      </c>
    </row>
    <row r="413" spans="1:8">
      <c r="A413" s="16" t="str">
        <f t="shared" si="25"/>
        <v/>
      </c>
      <c r="B413" s="18" t="str">
        <f>IF(A413="","",IF(OR(periods_per_year=26,periods_per_year=52),IF(periods_per_year=26,IF(A413=1,fpdate,B412+14),IF(periods_per_year=52,IF(A413=1,fpdate,B412+7),"n/a")),IF(periods_per_year=24,DATE(YEAR(fpdate),MONTH(fpdate)+(A413-1)/2+IF(AND(DAY(fpdate)&gt;=15,MOD(A413,2)=0),1,0),IF(MOD(A413,2)=0,IF(DAY(fpdate)&gt;=15,DAY(fpdate)-14,DAY(fpdate)+14),DAY(fpdate))),IF(DAY(DATE(YEAR(fpdate),MONTH(fpdate)+(A413-1)*months_per_period,DAY(fpdate)))&lt;&gt;DAY(fpdate),DATE(YEAR(fpdate),MONTH(fpdate)+(A413-1)*months_per_period+1,0),DATE(YEAR(fpdate),MONTH(fpdate)+(A413-1)*months_per_period,DAY(fpdate))))))</f>
        <v/>
      </c>
      <c r="C413" s="17" t="str">
        <f t="shared" si="26"/>
        <v/>
      </c>
      <c r="D413" s="67"/>
      <c r="E413" s="17"/>
      <c r="F413" s="17" t="str">
        <f>IF(A413="","",IF(AND(A413=1,pmtType=1),0,IF(roundOpt,ROUND(rate*H412,2),rate*H412)))</f>
        <v/>
      </c>
      <c r="G413" s="17" t="str">
        <f t="shared" si="27"/>
        <v/>
      </c>
      <c r="H413" s="17" t="str">
        <f t="shared" si="28"/>
        <v/>
      </c>
    </row>
    <row r="414" spans="1:8">
      <c r="A414" s="16" t="str">
        <f t="shared" si="25"/>
        <v/>
      </c>
      <c r="B414" s="18" t="str">
        <f>IF(A414="","",IF(OR(periods_per_year=26,periods_per_year=52),IF(periods_per_year=26,IF(A414=1,fpdate,B413+14),IF(periods_per_year=52,IF(A414=1,fpdate,B413+7),"n/a")),IF(periods_per_year=24,DATE(YEAR(fpdate),MONTH(fpdate)+(A414-1)/2+IF(AND(DAY(fpdate)&gt;=15,MOD(A414,2)=0),1,0),IF(MOD(A414,2)=0,IF(DAY(fpdate)&gt;=15,DAY(fpdate)-14,DAY(fpdate)+14),DAY(fpdate))),IF(DAY(DATE(YEAR(fpdate),MONTH(fpdate)+(A414-1)*months_per_period,DAY(fpdate)))&lt;&gt;DAY(fpdate),DATE(YEAR(fpdate),MONTH(fpdate)+(A414-1)*months_per_period+1,0),DATE(YEAR(fpdate),MONTH(fpdate)+(A414-1)*months_per_period,DAY(fpdate))))))</f>
        <v/>
      </c>
      <c r="C414" s="17" t="str">
        <f t="shared" si="26"/>
        <v/>
      </c>
      <c r="D414" s="67"/>
      <c r="E414" s="17"/>
      <c r="F414" s="17" t="str">
        <f>IF(A414="","",IF(AND(A414=1,pmtType=1),0,IF(roundOpt,ROUND(rate*H413,2),rate*H413)))</f>
        <v/>
      </c>
      <c r="G414" s="17" t="str">
        <f t="shared" si="27"/>
        <v/>
      </c>
      <c r="H414" s="17" t="str">
        <f t="shared" si="28"/>
        <v/>
      </c>
    </row>
    <row r="415" spans="1:8">
      <c r="A415" s="16" t="str">
        <f t="shared" si="25"/>
        <v/>
      </c>
      <c r="B415" s="18" t="str">
        <f>IF(A415="","",IF(OR(periods_per_year=26,periods_per_year=52),IF(periods_per_year=26,IF(A415=1,fpdate,B414+14),IF(periods_per_year=52,IF(A415=1,fpdate,B414+7),"n/a")),IF(periods_per_year=24,DATE(YEAR(fpdate),MONTH(fpdate)+(A415-1)/2+IF(AND(DAY(fpdate)&gt;=15,MOD(A415,2)=0),1,0),IF(MOD(A415,2)=0,IF(DAY(fpdate)&gt;=15,DAY(fpdate)-14,DAY(fpdate)+14),DAY(fpdate))),IF(DAY(DATE(YEAR(fpdate),MONTH(fpdate)+(A415-1)*months_per_period,DAY(fpdate)))&lt;&gt;DAY(fpdate),DATE(YEAR(fpdate),MONTH(fpdate)+(A415-1)*months_per_period+1,0),DATE(YEAR(fpdate),MONTH(fpdate)+(A415-1)*months_per_period,DAY(fpdate))))))</f>
        <v/>
      </c>
      <c r="C415" s="17" t="str">
        <f t="shared" si="26"/>
        <v/>
      </c>
      <c r="D415" s="67"/>
      <c r="E415" s="17"/>
      <c r="F415" s="17" t="str">
        <f>IF(A415="","",IF(AND(A415=1,pmtType=1),0,IF(roundOpt,ROUND(rate*H414,2),rate*H414)))</f>
        <v/>
      </c>
      <c r="G415" s="17" t="str">
        <f t="shared" si="27"/>
        <v/>
      </c>
      <c r="H415" s="17" t="str">
        <f t="shared" si="28"/>
        <v/>
      </c>
    </row>
    <row r="416" spans="1:8">
      <c r="A416" s="16" t="str">
        <f t="shared" si="25"/>
        <v/>
      </c>
      <c r="B416" s="18" t="str">
        <f>IF(A416="","",IF(OR(periods_per_year=26,periods_per_year=52),IF(periods_per_year=26,IF(A416=1,fpdate,B415+14),IF(periods_per_year=52,IF(A416=1,fpdate,B415+7),"n/a")),IF(periods_per_year=24,DATE(YEAR(fpdate),MONTH(fpdate)+(A416-1)/2+IF(AND(DAY(fpdate)&gt;=15,MOD(A416,2)=0),1,0),IF(MOD(A416,2)=0,IF(DAY(fpdate)&gt;=15,DAY(fpdate)-14,DAY(fpdate)+14),DAY(fpdate))),IF(DAY(DATE(YEAR(fpdate),MONTH(fpdate)+(A416-1)*months_per_period,DAY(fpdate)))&lt;&gt;DAY(fpdate),DATE(YEAR(fpdate),MONTH(fpdate)+(A416-1)*months_per_period+1,0),DATE(YEAR(fpdate),MONTH(fpdate)+(A416-1)*months_per_period,DAY(fpdate))))))</f>
        <v/>
      </c>
      <c r="C416" s="17" t="str">
        <f t="shared" si="26"/>
        <v/>
      </c>
      <c r="D416" s="67"/>
      <c r="E416" s="17"/>
      <c r="F416" s="17" t="str">
        <f>IF(A416="","",IF(AND(A416=1,pmtType=1),0,IF(roundOpt,ROUND(rate*H415,2),rate*H415)))</f>
        <v/>
      </c>
      <c r="G416" s="17" t="str">
        <f t="shared" si="27"/>
        <v/>
      </c>
      <c r="H416" s="17" t="str">
        <f t="shared" si="28"/>
        <v/>
      </c>
    </row>
    <row r="417" spans="1:8">
      <c r="A417" s="16" t="str">
        <f t="shared" si="25"/>
        <v/>
      </c>
      <c r="B417" s="18" t="str">
        <f>IF(A417="","",IF(OR(periods_per_year=26,periods_per_year=52),IF(periods_per_year=26,IF(A417=1,fpdate,B416+14),IF(periods_per_year=52,IF(A417=1,fpdate,B416+7),"n/a")),IF(periods_per_year=24,DATE(YEAR(fpdate),MONTH(fpdate)+(A417-1)/2+IF(AND(DAY(fpdate)&gt;=15,MOD(A417,2)=0),1,0),IF(MOD(A417,2)=0,IF(DAY(fpdate)&gt;=15,DAY(fpdate)-14,DAY(fpdate)+14),DAY(fpdate))),IF(DAY(DATE(YEAR(fpdate),MONTH(fpdate)+(A417-1)*months_per_period,DAY(fpdate)))&lt;&gt;DAY(fpdate),DATE(YEAR(fpdate),MONTH(fpdate)+(A417-1)*months_per_period+1,0),DATE(YEAR(fpdate),MONTH(fpdate)+(A417-1)*months_per_period,DAY(fpdate))))))</f>
        <v/>
      </c>
      <c r="C417" s="17" t="str">
        <f t="shared" si="26"/>
        <v/>
      </c>
      <c r="D417" s="67"/>
      <c r="E417" s="17"/>
      <c r="F417" s="17" t="str">
        <f>IF(A417="","",IF(AND(A417=1,pmtType=1),0,IF(roundOpt,ROUND(rate*H416,2),rate*H416)))</f>
        <v/>
      </c>
      <c r="G417" s="17" t="str">
        <f t="shared" si="27"/>
        <v/>
      </c>
      <c r="H417" s="17" t="str">
        <f t="shared" si="28"/>
        <v/>
      </c>
    </row>
    <row r="418" spans="1:8">
      <c r="A418" s="16" t="str">
        <f t="shared" si="25"/>
        <v/>
      </c>
      <c r="B418" s="18" t="str">
        <f>IF(A418="","",IF(OR(periods_per_year=26,periods_per_year=52),IF(periods_per_year=26,IF(A418=1,fpdate,B417+14),IF(periods_per_year=52,IF(A418=1,fpdate,B417+7),"n/a")),IF(periods_per_year=24,DATE(YEAR(fpdate),MONTH(fpdate)+(A418-1)/2+IF(AND(DAY(fpdate)&gt;=15,MOD(A418,2)=0),1,0),IF(MOD(A418,2)=0,IF(DAY(fpdate)&gt;=15,DAY(fpdate)-14,DAY(fpdate)+14),DAY(fpdate))),IF(DAY(DATE(YEAR(fpdate),MONTH(fpdate)+(A418-1)*months_per_period,DAY(fpdate)))&lt;&gt;DAY(fpdate),DATE(YEAR(fpdate),MONTH(fpdate)+(A418-1)*months_per_period+1,0),DATE(YEAR(fpdate),MONTH(fpdate)+(A418-1)*months_per_period,DAY(fpdate))))))</f>
        <v/>
      </c>
      <c r="C418" s="17" t="str">
        <f t="shared" si="26"/>
        <v/>
      </c>
      <c r="D418" s="67"/>
      <c r="E418" s="17"/>
      <c r="F418" s="17" t="str">
        <f>IF(A418="","",IF(AND(A418=1,pmtType=1),0,IF(roundOpt,ROUND(rate*H417,2),rate*H417)))</f>
        <v/>
      </c>
      <c r="G418" s="17" t="str">
        <f t="shared" si="27"/>
        <v/>
      </c>
      <c r="H418" s="17" t="str">
        <f t="shared" si="28"/>
        <v/>
      </c>
    </row>
    <row r="419" spans="1:8">
      <c r="A419" s="16" t="str">
        <f t="shared" si="25"/>
        <v/>
      </c>
      <c r="B419" s="18" t="str">
        <f>IF(A419="","",IF(OR(periods_per_year=26,periods_per_year=52),IF(periods_per_year=26,IF(A419=1,fpdate,B418+14),IF(periods_per_year=52,IF(A419=1,fpdate,B418+7),"n/a")),IF(periods_per_year=24,DATE(YEAR(fpdate),MONTH(fpdate)+(A419-1)/2+IF(AND(DAY(fpdate)&gt;=15,MOD(A419,2)=0),1,0),IF(MOD(A419,2)=0,IF(DAY(fpdate)&gt;=15,DAY(fpdate)-14,DAY(fpdate)+14),DAY(fpdate))),IF(DAY(DATE(YEAR(fpdate),MONTH(fpdate)+(A419-1)*months_per_period,DAY(fpdate)))&lt;&gt;DAY(fpdate),DATE(YEAR(fpdate),MONTH(fpdate)+(A419-1)*months_per_period+1,0),DATE(YEAR(fpdate),MONTH(fpdate)+(A419-1)*months_per_period,DAY(fpdate))))))</f>
        <v/>
      </c>
      <c r="C419" s="17" t="str">
        <f t="shared" si="26"/>
        <v/>
      </c>
      <c r="D419" s="67"/>
      <c r="E419" s="17"/>
      <c r="F419" s="17" t="str">
        <f>IF(A419="","",IF(AND(A419=1,pmtType=1),0,IF(roundOpt,ROUND(rate*H418,2),rate*H418)))</f>
        <v/>
      </c>
      <c r="G419" s="17" t="str">
        <f t="shared" si="27"/>
        <v/>
      </c>
      <c r="H419" s="17" t="str">
        <f t="shared" si="28"/>
        <v/>
      </c>
    </row>
    <row r="420" spans="1:8">
      <c r="A420" s="16" t="str">
        <f t="shared" si="25"/>
        <v/>
      </c>
      <c r="B420" s="18" t="str">
        <f>IF(A420="","",IF(OR(periods_per_year=26,periods_per_year=52),IF(periods_per_year=26,IF(A420=1,fpdate,B419+14),IF(periods_per_year=52,IF(A420=1,fpdate,B419+7),"n/a")),IF(periods_per_year=24,DATE(YEAR(fpdate),MONTH(fpdate)+(A420-1)/2+IF(AND(DAY(fpdate)&gt;=15,MOD(A420,2)=0),1,0),IF(MOD(A420,2)=0,IF(DAY(fpdate)&gt;=15,DAY(fpdate)-14,DAY(fpdate)+14),DAY(fpdate))),IF(DAY(DATE(YEAR(fpdate),MONTH(fpdate)+(A420-1)*months_per_period,DAY(fpdate)))&lt;&gt;DAY(fpdate),DATE(YEAR(fpdate),MONTH(fpdate)+(A420-1)*months_per_period+1,0),DATE(YEAR(fpdate),MONTH(fpdate)+(A420-1)*months_per_period,DAY(fpdate))))))</f>
        <v/>
      </c>
      <c r="C420" s="17" t="str">
        <f t="shared" si="26"/>
        <v/>
      </c>
      <c r="D420" s="67"/>
      <c r="E420" s="17"/>
      <c r="F420" s="17" t="str">
        <f>IF(A420="","",IF(AND(A420=1,pmtType=1),0,IF(roundOpt,ROUND(rate*H419,2),rate*H419)))</f>
        <v/>
      </c>
      <c r="G420" s="17" t="str">
        <f t="shared" si="27"/>
        <v/>
      </c>
      <c r="H420" s="17" t="str">
        <f t="shared" si="28"/>
        <v/>
      </c>
    </row>
    <row r="421" spans="1:8">
      <c r="A421" s="16" t="str">
        <f t="shared" si="25"/>
        <v/>
      </c>
      <c r="B421" s="18" t="str">
        <f>IF(A421="","",IF(OR(periods_per_year=26,periods_per_year=52),IF(periods_per_year=26,IF(A421=1,fpdate,B420+14),IF(periods_per_year=52,IF(A421=1,fpdate,B420+7),"n/a")),IF(periods_per_year=24,DATE(YEAR(fpdate),MONTH(fpdate)+(A421-1)/2+IF(AND(DAY(fpdate)&gt;=15,MOD(A421,2)=0),1,0),IF(MOD(A421,2)=0,IF(DAY(fpdate)&gt;=15,DAY(fpdate)-14,DAY(fpdate)+14),DAY(fpdate))),IF(DAY(DATE(YEAR(fpdate),MONTH(fpdate)+(A421-1)*months_per_period,DAY(fpdate)))&lt;&gt;DAY(fpdate),DATE(YEAR(fpdate),MONTH(fpdate)+(A421-1)*months_per_period+1,0),DATE(YEAR(fpdate),MONTH(fpdate)+(A421-1)*months_per_period,DAY(fpdate))))))</f>
        <v/>
      </c>
      <c r="C421" s="17" t="str">
        <f t="shared" si="26"/>
        <v/>
      </c>
      <c r="D421" s="67"/>
      <c r="E421" s="17"/>
      <c r="F421" s="17" t="str">
        <f>IF(A421="","",IF(AND(A421=1,pmtType=1),0,IF(roundOpt,ROUND(rate*H420,2),rate*H420)))</f>
        <v/>
      </c>
      <c r="G421" s="17" t="str">
        <f t="shared" si="27"/>
        <v/>
      </c>
      <c r="H421" s="17" t="str">
        <f t="shared" si="28"/>
        <v/>
      </c>
    </row>
    <row r="422" spans="1:8">
      <c r="A422" s="16" t="str">
        <f t="shared" si="25"/>
        <v/>
      </c>
      <c r="B422" s="18" t="str">
        <f>IF(A422="","",IF(OR(periods_per_year=26,periods_per_year=52),IF(periods_per_year=26,IF(A422=1,fpdate,B421+14),IF(periods_per_year=52,IF(A422=1,fpdate,B421+7),"n/a")),IF(periods_per_year=24,DATE(YEAR(fpdate),MONTH(fpdate)+(A422-1)/2+IF(AND(DAY(fpdate)&gt;=15,MOD(A422,2)=0),1,0),IF(MOD(A422,2)=0,IF(DAY(fpdate)&gt;=15,DAY(fpdate)-14,DAY(fpdate)+14),DAY(fpdate))),IF(DAY(DATE(YEAR(fpdate),MONTH(fpdate)+(A422-1)*months_per_period,DAY(fpdate)))&lt;&gt;DAY(fpdate),DATE(YEAR(fpdate),MONTH(fpdate)+(A422-1)*months_per_period+1,0),DATE(YEAR(fpdate),MONTH(fpdate)+(A422-1)*months_per_period,DAY(fpdate))))))</f>
        <v/>
      </c>
      <c r="C422" s="17" t="str">
        <f t="shared" si="26"/>
        <v/>
      </c>
      <c r="D422" s="67"/>
      <c r="E422" s="17"/>
      <c r="F422" s="17" t="str">
        <f>IF(A422="","",IF(AND(A422=1,pmtType=1),0,IF(roundOpt,ROUND(rate*H421,2),rate*H421)))</f>
        <v/>
      </c>
      <c r="G422" s="17" t="str">
        <f t="shared" si="27"/>
        <v/>
      </c>
      <c r="H422" s="17" t="str">
        <f t="shared" si="28"/>
        <v/>
      </c>
    </row>
    <row r="423" spans="1:8">
      <c r="A423" s="16" t="str">
        <f t="shared" si="25"/>
        <v/>
      </c>
      <c r="B423" s="18" t="str">
        <f>IF(A423="","",IF(OR(periods_per_year=26,periods_per_year=52),IF(periods_per_year=26,IF(A423=1,fpdate,B422+14),IF(periods_per_year=52,IF(A423=1,fpdate,B422+7),"n/a")),IF(periods_per_year=24,DATE(YEAR(fpdate),MONTH(fpdate)+(A423-1)/2+IF(AND(DAY(fpdate)&gt;=15,MOD(A423,2)=0),1,0),IF(MOD(A423,2)=0,IF(DAY(fpdate)&gt;=15,DAY(fpdate)-14,DAY(fpdate)+14),DAY(fpdate))),IF(DAY(DATE(YEAR(fpdate),MONTH(fpdate)+(A423-1)*months_per_period,DAY(fpdate)))&lt;&gt;DAY(fpdate),DATE(YEAR(fpdate),MONTH(fpdate)+(A423-1)*months_per_period+1,0),DATE(YEAR(fpdate),MONTH(fpdate)+(A423-1)*months_per_period,DAY(fpdate))))))</f>
        <v/>
      </c>
      <c r="C423" s="17" t="str">
        <f t="shared" si="26"/>
        <v/>
      </c>
      <c r="D423" s="67"/>
      <c r="E423" s="17"/>
      <c r="F423" s="17" t="str">
        <f>IF(A423="","",IF(AND(A423=1,pmtType=1),0,IF(roundOpt,ROUND(rate*H422,2),rate*H422)))</f>
        <v/>
      </c>
      <c r="G423" s="17" t="str">
        <f t="shared" si="27"/>
        <v/>
      </c>
      <c r="H423" s="17" t="str">
        <f t="shared" si="28"/>
        <v/>
      </c>
    </row>
    <row r="424" spans="1:8">
      <c r="A424" s="16" t="str">
        <f t="shared" si="25"/>
        <v/>
      </c>
      <c r="B424" s="18" t="str">
        <f>IF(A424="","",IF(OR(periods_per_year=26,periods_per_year=52),IF(periods_per_year=26,IF(A424=1,fpdate,B423+14),IF(periods_per_year=52,IF(A424=1,fpdate,B423+7),"n/a")),IF(periods_per_year=24,DATE(YEAR(fpdate),MONTH(fpdate)+(A424-1)/2+IF(AND(DAY(fpdate)&gt;=15,MOD(A424,2)=0),1,0),IF(MOD(A424,2)=0,IF(DAY(fpdate)&gt;=15,DAY(fpdate)-14,DAY(fpdate)+14),DAY(fpdate))),IF(DAY(DATE(YEAR(fpdate),MONTH(fpdate)+(A424-1)*months_per_period,DAY(fpdate)))&lt;&gt;DAY(fpdate),DATE(YEAR(fpdate),MONTH(fpdate)+(A424-1)*months_per_period+1,0),DATE(YEAR(fpdate),MONTH(fpdate)+(A424-1)*months_per_period,DAY(fpdate))))))</f>
        <v/>
      </c>
      <c r="C424" s="17" t="str">
        <f t="shared" si="26"/>
        <v/>
      </c>
      <c r="D424" s="67"/>
      <c r="E424" s="17"/>
      <c r="F424" s="17" t="str">
        <f>IF(A424="","",IF(AND(A424=1,pmtType=1),0,IF(roundOpt,ROUND(rate*H423,2),rate*H423)))</f>
        <v/>
      </c>
      <c r="G424" s="17" t="str">
        <f t="shared" si="27"/>
        <v/>
      </c>
      <c r="H424" s="17" t="str">
        <f t="shared" si="28"/>
        <v/>
      </c>
    </row>
    <row r="425" spans="1:8">
      <c r="A425" s="16" t="str">
        <f t="shared" si="25"/>
        <v/>
      </c>
      <c r="B425" s="18" t="str">
        <f>IF(A425="","",IF(OR(periods_per_year=26,periods_per_year=52),IF(periods_per_year=26,IF(A425=1,fpdate,B424+14),IF(periods_per_year=52,IF(A425=1,fpdate,B424+7),"n/a")),IF(periods_per_year=24,DATE(YEAR(fpdate),MONTH(fpdate)+(A425-1)/2+IF(AND(DAY(fpdate)&gt;=15,MOD(A425,2)=0),1,0),IF(MOD(A425,2)=0,IF(DAY(fpdate)&gt;=15,DAY(fpdate)-14,DAY(fpdate)+14),DAY(fpdate))),IF(DAY(DATE(YEAR(fpdate),MONTH(fpdate)+(A425-1)*months_per_period,DAY(fpdate)))&lt;&gt;DAY(fpdate),DATE(YEAR(fpdate),MONTH(fpdate)+(A425-1)*months_per_period+1,0),DATE(YEAR(fpdate),MONTH(fpdate)+(A425-1)*months_per_period,DAY(fpdate))))))</f>
        <v/>
      </c>
      <c r="C425" s="17" t="str">
        <f t="shared" si="26"/>
        <v/>
      </c>
      <c r="D425" s="67"/>
      <c r="E425" s="17"/>
      <c r="F425" s="17" t="str">
        <f>IF(A425="","",IF(AND(A425=1,pmtType=1),0,IF(roundOpt,ROUND(rate*H424,2),rate*H424)))</f>
        <v/>
      </c>
      <c r="G425" s="17" t="str">
        <f t="shared" si="27"/>
        <v/>
      </c>
      <c r="H425" s="17" t="str">
        <f t="shared" si="28"/>
        <v/>
      </c>
    </row>
    <row r="426" spans="1:8">
      <c r="A426" s="16" t="str">
        <f t="shared" si="25"/>
        <v/>
      </c>
      <c r="B426" s="18" t="str">
        <f>IF(A426="","",IF(OR(periods_per_year=26,periods_per_year=52),IF(periods_per_year=26,IF(A426=1,fpdate,B425+14),IF(periods_per_year=52,IF(A426=1,fpdate,B425+7),"n/a")),IF(periods_per_year=24,DATE(YEAR(fpdate),MONTH(fpdate)+(A426-1)/2+IF(AND(DAY(fpdate)&gt;=15,MOD(A426,2)=0),1,0),IF(MOD(A426,2)=0,IF(DAY(fpdate)&gt;=15,DAY(fpdate)-14,DAY(fpdate)+14),DAY(fpdate))),IF(DAY(DATE(YEAR(fpdate),MONTH(fpdate)+(A426-1)*months_per_period,DAY(fpdate)))&lt;&gt;DAY(fpdate),DATE(YEAR(fpdate),MONTH(fpdate)+(A426-1)*months_per_period+1,0),DATE(YEAR(fpdate),MONTH(fpdate)+(A426-1)*months_per_period,DAY(fpdate))))))</f>
        <v/>
      </c>
      <c r="C426" s="17" t="str">
        <f t="shared" si="26"/>
        <v/>
      </c>
      <c r="D426" s="67"/>
      <c r="E426" s="17"/>
      <c r="F426" s="17" t="str">
        <f>IF(A426="","",IF(AND(A426=1,pmtType=1),0,IF(roundOpt,ROUND(rate*H425,2),rate*H425)))</f>
        <v/>
      </c>
      <c r="G426" s="17" t="str">
        <f t="shared" si="27"/>
        <v/>
      </c>
      <c r="H426" s="17" t="str">
        <f t="shared" si="28"/>
        <v/>
      </c>
    </row>
    <row r="427" spans="1:8">
      <c r="A427" s="16" t="str">
        <f t="shared" si="25"/>
        <v/>
      </c>
      <c r="B427" s="18" t="str">
        <f>IF(A427="","",IF(OR(periods_per_year=26,periods_per_year=52),IF(periods_per_year=26,IF(A427=1,fpdate,B426+14),IF(periods_per_year=52,IF(A427=1,fpdate,B426+7),"n/a")),IF(periods_per_year=24,DATE(YEAR(fpdate),MONTH(fpdate)+(A427-1)/2+IF(AND(DAY(fpdate)&gt;=15,MOD(A427,2)=0),1,0),IF(MOD(A427,2)=0,IF(DAY(fpdate)&gt;=15,DAY(fpdate)-14,DAY(fpdate)+14),DAY(fpdate))),IF(DAY(DATE(YEAR(fpdate),MONTH(fpdate)+(A427-1)*months_per_period,DAY(fpdate)))&lt;&gt;DAY(fpdate),DATE(YEAR(fpdate),MONTH(fpdate)+(A427-1)*months_per_period+1,0),DATE(YEAR(fpdate),MONTH(fpdate)+(A427-1)*months_per_period,DAY(fpdate))))))</f>
        <v/>
      </c>
      <c r="C427" s="17" t="str">
        <f t="shared" si="26"/>
        <v/>
      </c>
      <c r="D427" s="67"/>
      <c r="E427" s="17"/>
      <c r="F427" s="17" t="str">
        <f>IF(A427="","",IF(AND(A427=1,pmtType=1),0,IF(roundOpt,ROUND(rate*H426,2),rate*H426)))</f>
        <v/>
      </c>
      <c r="G427" s="17" t="str">
        <f t="shared" si="27"/>
        <v/>
      </c>
      <c r="H427" s="17" t="str">
        <f t="shared" si="28"/>
        <v/>
      </c>
    </row>
    <row r="428" spans="1:8">
      <c r="A428" s="16" t="str">
        <f t="shared" si="25"/>
        <v/>
      </c>
      <c r="B428" s="18" t="str">
        <f>IF(A428="","",IF(OR(periods_per_year=26,periods_per_year=52),IF(periods_per_year=26,IF(A428=1,fpdate,B427+14),IF(periods_per_year=52,IF(A428=1,fpdate,B427+7),"n/a")),IF(periods_per_year=24,DATE(YEAR(fpdate),MONTH(fpdate)+(A428-1)/2+IF(AND(DAY(fpdate)&gt;=15,MOD(A428,2)=0),1,0),IF(MOD(A428,2)=0,IF(DAY(fpdate)&gt;=15,DAY(fpdate)-14,DAY(fpdate)+14),DAY(fpdate))),IF(DAY(DATE(YEAR(fpdate),MONTH(fpdate)+(A428-1)*months_per_period,DAY(fpdate)))&lt;&gt;DAY(fpdate),DATE(YEAR(fpdate),MONTH(fpdate)+(A428-1)*months_per_period+1,0),DATE(YEAR(fpdate),MONTH(fpdate)+(A428-1)*months_per_period,DAY(fpdate))))))</f>
        <v/>
      </c>
      <c r="C428" s="17" t="str">
        <f t="shared" si="26"/>
        <v/>
      </c>
      <c r="D428" s="67"/>
      <c r="E428" s="17"/>
      <c r="F428" s="17" t="str">
        <f>IF(A428="","",IF(AND(A428=1,pmtType=1),0,IF(roundOpt,ROUND(rate*H427,2),rate*H427)))</f>
        <v/>
      </c>
      <c r="G428" s="17" t="str">
        <f t="shared" si="27"/>
        <v/>
      </c>
      <c r="H428" s="17" t="str">
        <f t="shared" si="28"/>
        <v/>
      </c>
    </row>
    <row r="429" spans="1:8">
      <c r="A429" s="16" t="str">
        <f t="shared" si="25"/>
        <v/>
      </c>
      <c r="B429" s="18" t="str">
        <f>IF(A429="","",IF(OR(periods_per_year=26,periods_per_year=52),IF(periods_per_year=26,IF(A429=1,fpdate,B428+14),IF(periods_per_year=52,IF(A429=1,fpdate,B428+7),"n/a")),IF(periods_per_year=24,DATE(YEAR(fpdate),MONTH(fpdate)+(A429-1)/2+IF(AND(DAY(fpdate)&gt;=15,MOD(A429,2)=0),1,0),IF(MOD(A429,2)=0,IF(DAY(fpdate)&gt;=15,DAY(fpdate)-14,DAY(fpdate)+14),DAY(fpdate))),IF(DAY(DATE(YEAR(fpdate),MONTH(fpdate)+(A429-1)*months_per_period,DAY(fpdate)))&lt;&gt;DAY(fpdate),DATE(YEAR(fpdate),MONTH(fpdate)+(A429-1)*months_per_period+1,0),DATE(YEAR(fpdate),MONTH(fpdate)+(A429-1)*months_per_period,DAY(fpdate))))))</f>
        <v/>
      </c>
      <c r="C429" s="17" t="str">
        <f t="shared" si="26"/>
        <v/>
      </c>
      <c r="D429" s="67"/>
      <c r="E429" s="17"/>
      <c r="F429" s="17" t="str">
        <f>IF(A429="","",IF(AND(A429=1,pmtType=1),0,IF(roundOpt,ROUND(rate*H428,2),rate*H428)))</f>
        <v/>
      </c>
      <c r="G429" s="17" t="str">
        <f t="shared" si="27"/>
        <v/>
      </c>
      <c r="H429" s="17" t="str">
        <f t="shared" si="28"/>
        <v/>
      </c>
    </row>
    <row r="430" spans="1:8">
      <c r="A430" s="16" t="str">
        <f t="shared" si="25"/>
        <v/>
      </c>
      <c r="B430" s="18" t="str">
        <f>IF(A430="","",IF(OR(periods_per_year=26,periods_per_year=52),IF(periods_per_year=26,IF(A430=1,fpdate,B429+14),IF(periods_per_year=52,IF(A430=1,fpdate,B429+7),"n/a")),IF(periods_per_year=24,DATE(YEAR(fpdate),MONTH(fpdate)+(A430-1)/2+IF(AND(DAY(fpdate)&gt;=15,MOD(A430,2)=0),1,0),IF(MOD(A430,2)=0,IF(DAY(fpdate)&gt;=15,DAY(fpdate)-14,DAY(fpdate)+14),DAY(fpdate))),IF(DAY(DATE(YEAR(fpdate),MONTH(fpdate)+(A430-1)*months_per_period,DAY(fpdate)))&lt;&gt;DAY(fpdate),DATE(YEAR(fpdate),MONTH(fpdate)+(A430-1)*months_per_period+1,0),DATE(YEAR(fpdate),MONTH(fpdate)+(A430-1)*months_per_period,DAY(fpdate))))))</f>
        <v/>
      </c>
      <c r="C430" s="17" t="str">
        <f t="shared" si="26"/>
        <v/>
      </c>
      <c r="D430" s="67"/>
      <c r="E430" s="17"/>
      <c r="F430" s="17" t="str">
        <f>IF(A430="","",IF(AND(A430=1,pmtType=1),0,IF(roundOpt,ROUND(rate*H429,2),rate*H429)))</f>
        <v/>
      </c>
      <c r="G430" s="17" t="str">
        <f t="shared" si="27"/>
        <v/>
      </c>
      <c r="H430" s="17" t="str">
        <f t="shared" si="28"/>
        <v/>
      </c>
    </row>
    <row r="431" spans="1:8">
      <c r="A431" s="16" t="str">
        <f t="shared" si="25"/>
        <v/>
      </c>
      <c r="B431" s="18" t="str">
        <f>IF(A431="","",IF(OR(periods_per_year=26,periods_per_year=52),IF(periods_per_year=26,IF(A431=1,fpdate,B430+14),IF(periods_per_year=52,IF(A431=1,fpdate,B430+7),"n/a")),IF(periods_per_year=24,DATE(YEAR(fpdate),MONTH(fpdate)+(A431-1)/2+IF(AND(DAY(fpdate)&gt;=15,MOD(A431,2)=0),1,0),IF(MOD(A431,2)=0,IF(DAY(fpdate)&gt;=15,DAY(fpdate)-14,DAY(fpdate)+14),DAY(fpdate))),IF(DAY(DATE(YEAR(fpdate),MONTH(fpdate)+(A431-1)*months_per_period,DAY(fpdate)))&lt;&gt;DAY(fpdate),DATE(YEAR(fpdate),MONTH(fpdate)+(A431-1)*months_per_period+1,0),DATE(YEAR(fpdate),MONTH(fpdate)+(A431-1)*months_per_period,DAY(fpdate))))))</f>
        <v/>
      </c>
      <c r="C431" s="17" t="str">
        <f t="shared" si="26"/>
        <v/>
      </c>
      <c r="D431" s="67"/>
      <c r="E431" s="17"/>
      <c r="F431" s="17" t="str">
        <f>IF(A431="","",IF(AND(A431=1,pmtType=1),0,IF(roundOpt,ROUND(rate*H430,2),rate*H430)))</f>
        <v/>
      </c>
      <c r="G431" s="17" t="str">
        <f t="shared" si="27"/>
        <v/>
      </c>
      <c r="H431" s="17" t="str">
        <f t="shared" si="28"/>
        <v/>
      </c>
    </row>
    <row r="432" spans="1:8">
      <c r="A432" s="16" t="str">
        <f t="shared" si="25"/>
        <v/>
      </c>
      <c r="B432" s="18" t="str">
        <f>IF(A432="","",IF(OR(periods_per_year=26,periods_per_year=52),IF(periods_per_year=26,IF(A432=1,fpdate,B431+14),IF(periods_per_year=52,IF(A432=1,fpdate,B431+7),"n/a")),IF(periods_per_year=24,DATE(YEAR(fpdate),MONTH(fpdate)+(A432-1)/2+IF(AND(DAY(fpdate)&gt;=15,MOD(A432,2)=0),1,0),IF(MOD(A432,2)=0,IF(DAY(fpdate)&gt;=15,DAY(fpdate)-14,DAY(fpdate)+14),DAY(fpdate))),IF(DAY(DATE(YEAR(fpdate),MONTH(fpdate)+(A432-1)*months_per_period,DAY(fpdate)))&lt;&gt;DAY(fpdate),DATE(YEAR(fpdate),MONTH(fpdate)+(A432-1)*months_per_period+1,0),DATE(YEAR(fpdate),MONTH(fpdate)+(A432-1)*months_per_period,DAY(fpdate))))))</f>
        <v/>
      </c>
      <c r="C432" s="17" t="str">
        <f t="shared" si="26"/>
        <v/>
      </c>
      <c r="D432" s="67"/>
      <c r="E432" s="17"/>
      <c r="F432" s="17" t="str">
        <f>IF(A432="","",IF(AND(A432=1,pmtType=1),0,IF(roundOpt,ROUND(rate*H431,2),rate*H431)))</f>
        <v/>
      </c>
      <c r="G432" s="17" t="str">
        <f t="shared" si="27"/>
        <v/>
      </c>
      <c r="H432" s="17" t="str">
        <f t="shared" si="28"/>
        <v/>
      </c>
    </row>
    <row r="433" spans="1:8">
      <c r="A433" s="16" t="str">
        <f t="shared" si="25"/>
        <v/>
      </c>
      <c r="B433" s="18" t="str">
        <f>IF(A433="","",IF(OR(periods_per_year=26,periods_per_year=52),IF(periods_per_year=26,IF(A433=1,fpdate,B432+14),IF(periods_per_year=52,IF(A433=1,fpdate,B432+7),"n/a")),IF(periods_per_year=24,DATE(YEAR(fpdate),MONTH(fpdate)+(A433-1)/2+IF(AND(DAY(fpdate)&gt;=15,MOD(A433,2)=0),1,0),IF(MOD(A433,2)=0,IF(DAY(fpdate)&gt;=15,DAY(fpdate)-14,DAY(fpdate)+14),DAY(fpdate))),IF(DAY(DATE(YEAR(fpdate),MONTH(fpdate)+(A433-1)*months_per_period,DAY(fpdate)))&lt;&gt;DAY(fpdate),DATE(YEAR(fpdate),MONTH(fpdate)+(A433-1)*months_per_period+1,0),DATE(YEAR(fpdate),MONTH(fpdate)+(A433-1)*months_per_period,DAY(fpdate))))))</f>
        <v/>
      </c>
      <c r="C433" s="17" t="str">
        <f t="shared" si="26"/>
        <v/>
      </c>
      <c r="D433" s="67"/>
      <c r="E433" s="17"/>
      <c r="F433" s="17" t="str">
        <f>IF(A433="","",IF(AND(A433=1,pmtType=1),0,IF(roundOpt,ROUND(rate*H432,2),rate*H432)))</f>
        <v/>
      </c>
      <c r="G433" s="17" t="str">
        <f t="shared" si="27"/>
        <v/>
      </c>
      <c r="H433" s="17" t="str">
        <f t="shared" si="28"/>
        <v/>
      </c>
    </row>
    <row r="434" spans="1:8">
      <c r="A434" s="16" t="str">
        <f t="shared" si="25"/>
        <v/>
      </c>
      <c r="B434" s="18" t="str">
        <f>IF(A434="","",IF(OR(periods_per_year=26,periods_per_year=52),IF(periods_per_year=26,IF(A434=1,fpdate,B433+14),IF(periods_per_year=52,IF(A434=1,fpdate,B433+7),"n/a")),IF(periods_per_year=24,DATE(YEAR(fpdate),MONTH(fpdate)+(A434-1)/2+IF(AND(DAY(fpdate)&gt;=15,MOD(A434,2)=0),1,0),IF(MOD(A434,2)=0,IF(DAY(fpdate)&gt;=15,DAY(fpdate)-14,DAY(fpdate)+14),DAY(fpdate))),IF(DAY(DATE(YEAR(fpdate),MONTH(fpdate)+(A434-1)*months_per_period,DAY(fpdate)))&lt;&gt;DAY(fpdate),DATE(YEAR(fpdate),MONTH(fpdate)+(A434-1)*months_per_period+1,0),DATE(YEAR(fpdate),MONTH(fpdate)+(A434-1)*months_per_period,DAY(fpdate))))))</f>
        <v/>
      </c>
      <c r="C434" s="17" t="str">
        <f t="shared" si="26"/>
        <v/>
      </c>
      <c r="D434" s="67"/>
      <c r="E434" s="17"/>
      <c r="F434" s="17" t="str">
        <f>IF(A434="","",IF(AND(A434=1,pmtType=1),0,IF(roundOpt,ROUND(rate*H433,2),rate*H433)))</f>
        <v/>
      </c>
      <c r="G434" s="17" t="str">
        <f t="shared" si="27"/>
        <v/>
      </c>
      <c r="H434" s="17" t="str">
        <f t="shared" si="28"/>
        <v/>
      </c>
    </row>
    <row r="435" spans="1:8">
      <c r="A435" s="16" t="str">
        <f t="shared" si="25"/>
        <v/>
      </c>
      <c r="B435" s="18" t="str">
        <f>IF(A435="","",IF(OR(periods_per_year=26,periods_per_year=52),IF(periods_per_year=26,IF(A435=1,fpdate,B434+14),IF(periods_per_year=52,IF(A435=1,fpdate,B434+7),"n/a")),IF(periods_per_year=24,DATE(YEAR(fpdate),MONTH(fpdate)+(A435-1)/2+IF(AND(DAY(fpdate)&gt;=15,MOD(A435,2)=0),1,0),IF(MOD(A435,2)=0,IF(DAY(fpdate)&gt;=15,DAY(fpdate)-14,DAY(fpdate)+14),DAY(fpdate))),IF(DAY(DATE(YEAR(fpdate),MONTH(fpdate)+(A435-1)*months_per_period,DAY(fpdate)))&lt;&gt;DAY(fpdate),DATE(YEAR(fpdate),MONTH(fpdate)+(A435-1)*months_per_period+1,0),DATE(YEAR(fpdate),MONTH(fpdate)+(A435-1)*months_per_period,DAY(fpdate))))))</f>
        <v/>
      </c>
      <c r="C435" s="17" t="str">
        <f t="shared" si="26"/>
        <v/>
      </c>
      <c r="D435" s="67"/>
      <c r="E435" s="17"/>
      <c r="F435" s="17" t="str">
        <f>IF(A435="","",IF(AND(A435=1,pmtType=1),0,IF(roundOpt,ROUND(rate*H434,2),rate*H434)))</f>
        <v/>
      </c>
      <c r="G435" s="17" t="str">
        <f t="shared" si="27"/>
        <v/>
      </c>
      <c r="H435" s="17" t="str">
        <f t="shared" si="28"/>
        <v/>
      </c>
    </row>
    <row r="436" spans="1:8">
      <c r="A436" s="16" t="str">
        <f t="shared" si="25"/>
        <v/>
      </c>
      <c r="B436" s="18" t="str">
        <f>IF(A436="","",IF(OR(periods_per_year=26,periods_per_year=52),IF(periods_per_year=26,IF(A436=1,fpdate,B435+14),IF(periods_per_year=52,IF(A436=1,fpdate,B435+7),"n/a")),IF(periods_per_year=24,DATE(YEAR(fpdate),MONTH(fpdate)+(A436-1)/2+IF(AND(DAY(fpdate)&gt;=15,MOD(A436,2)=0),1,0),IF(MOD(A436,2)=0,IF(DAY(fpdate)&gt;=15,DAY(fpdate)-14,DAY(fpdate)+14),DAY(fpdate))),IF(DAY(DATE(YEAR(fpdate),MONTH(fpdate)+(A436-1)*months_per_period,DAY(fpdate)))&lt;&gt;DAY(fpdate),DATE(YEAR(fpdate),MONTH(fpdate)+(A436-1)*months_per_period+1,0),DATE(YEAR(fpdate),MONTH(fpdate)+(A436-1)*months_per_period,DAY(fpdate))))))</f>
        <v/>
      </c>
      <c r="C436" s="17" t="str">
        <f t="shared" si="26"/>
        <v/>
      </c>
      <c r="D436" s="67"/>
      <c r="E436" s="17"/>
      <c r="F436" s="17" t="str">
        <f>IF(A436="","",IF(AND(A436=1,pmtType=1),0,IF(roundOpt,ROUND(rate*H435,2),rate*H435)))</f>
        <v/>
      </c>
      <c r="G436" s="17" t="str">
        <f t="shared" si="27"/>
        <v/>
      </c>
      <c r="H436" s="17" t="str">
        <f t="shared" si="28"/>
        <v/>
      </c>
    </row>
    <row r="437" spans="1:8">
      <c r="A437" s="16" t="str">
        <f t="shared" si="25"/>
        <v/>
      </c>
      <c r="B437" s="18" t="str">
        <f>IF(A437="","",IF(OR(periods_per_year=26,periods_per_year=52),IF(periods_per_year=26,IF(A437=1,fpdate,B436+14),IF(periods_per_year=52,IF(A437=1,fpdate,B436+7),"n/a")),IF(periods_per_year=24,DATE(YEAR(fpdate),MONTH(fpdate)+(A437-1)/2+IF(AND(DAY(fpdate)&gt;=15,MOD(A437,2)=0),1,0),IF(MOD(A437,2)=0,IF(DAY(fpdate)&gt;=15,DAY(fpdate)-14,DAY(fpdate)+14),DAY(fpdate))),IF(DAY(DATE(YEAR(fpdate),MONTH(fpdate)+(A437-1)*months_per_period,DAY(fpdate)))&lt;&gt;DAY(fpdate),DATE(YEAR(fpdate),MONTH(fpdate)+(A437-1)*months_per_period+1,0),DATE(YEAR(fpdate),MONTH(fpdate)+(A437-1)*months_per_period,DAY(fpdate))))))</f>
        <v/>
      </c>
      <c r="C437" s="17" t="str">
        <f t="shared" si="26"/>
        <v/>
      </c>
      <c r="D437" s="67"/>
      <c r="E437" s="17"/>
      <c r="F437" s="17" t="str">
        <f>IF(A437="","",IF(AND(A437=1,pmtType=1),0,IF(roundOpt,ROUND(rate*H436,2),rate*H436)))</f>
        <v/>
      </c>
      <c r="G437" s="17" t="str">
        <f t="shared" si="27"/>
        <v/>
      </c>
      <c r="H437" s="17" t="str">
        <f t="shared" si="28"/>
        <v/>
      </c>
    </row>
    <row r="438" spans="1:8">
      <c r="A438" s="16" t="str">
        <f t="shared" si="25"/>
        <v/>
      </c>
      <c r="B438" s="18" t="str">
        <f>IF(A438="","",IF(OR(periods_per_year=26,periods_per_year=52),IF(periods_per_year=26,IF(A438=1,fpdate,B437+14),IF(periods_per_year=52,IF(A438=1,fpdate,B437+7),"n/a")),IF(periods_per_year=24,DATE(YEAR(fpdate),MONTH(fpdate)+(A438-1)/2+IF(AND(DAY(fpdate)&gt;=15,MOD(A438,2)=0),1,0),IF(MOD(A438,2)=0,IF(DAY(fpdate)&gt;=15,DAY(fpdate)-14,DAY(fpdate)+14),DAY(fpdate))),IF(DAY(DATE(YEAR(fpdate),MONTH(fpdate)+(A438-1)*months_per_period,DAY(fpdate)))&lt;&gt;DAY(fpdate),DATE(YEAR(fpdate),MONTH(fpdate)+(A438-1)*months_per_period+1,0),DATE(YEAR(fpdate),MONTH(fpdate)+(A438-1)*months_per_period,DAY(fpdate))))))</f>
        <v/>
      </c>
      <c r="C438" s="17" t="str">
        <f t="shared" si="26"/>
        <v/>
      </c>
      <c r="D438" s="67"/>
      <c r="E438" s="17"/>
      <c r="F438" s="17" t="str">
        <f>IF(A438="","",IF(AND(A438=1,pmtType=1),0,IF(roundOpt,ROUND(rate*H437,2),rate*H437)))</f>
        <v/>
      </c>
      <c r="G438" s="17" t="str">
        <f t="shared" si="27"/>
        <v/>
      </c>
      <c r="H438" s="17" t="str">
        <f t="shared" si="28"/>
        <v/>
      </c>
    </row>
    <row r="439" spans="1:8">
      <c r="A439" s="16" t="str">
        <f t="shared" si="25"/>
        <v/>
      </c>
      <c r="B439" s="18" t="str">
        <f>IF(A439="","",IF(OR(periods_per_year=26,periods_per_year=52),IF(periods_per_year=26,IF(A439=1,fpdate,B438+14),IF(periods_per_year=52,IF(A439=1,fpdate,B438+7),"n/a")),IF(periods_per_year=24,DATE(YEAR(fpdate),MONTH(fpdate)+(A439-1)/2+IF(AND(DAY(fpdate)&gt;=15,MOD(A439,2)=0),1,0),IF(MOD(A439,2)=0,IF(DAY(fpdate)&gt;=15,DAY(fpdate)-14,DAY(fpdate)+14),DAY(fpdate))),IF(DAY(DATE(YEAR(fpdate),MONTH(fpdate)+(A439-1)*months_per_period,DAY(fpdate)))&lt;&gt;DAY(fpdate),DATE(YEAR(fpdate),MONTH(fpdate)+(A439-1)*months_per_period+1,0),DATE(YEAR(fpdate),MONTH(fpdate)+(A439-1)*months_per_period,DAY(fpdate))))))</f>
        <v/>
      </c>
      <c r="C439" s="17" t="str">
        <f t="shared" si="26"/>
        <v/>
      </c>
      <c r="D439" s="67"/>
      <c r="E439" s="17"/>
      <c r="F439" s="17" t="str">
        <f>IF(A439="","",IF(AND(A439=1,pmtType=1),0,IF(roundOpt,ROUND(rate*H438,2),rate*H438)))</f>
        <v/>
      </c>
      <c r="G439" s="17" t="str">
        <f t="shared" si="27"/>
        <v/>
      </c>
      <c r="H439" s="17" t="str">
        <f t="shared" si="28"/>
        <v/>
      </c>
    </row>
    <row r="440" spans="1:8">
      <c r="A440" s="16" t="str">
        <f t="shared" si="25"/>
        <v/>
      </c>
      <c r="B440" s="18" t="str">
        <f>IF(A440="","",IF(OR(periods_per_year=26,periods_per_year=52),IF(periods_per_year=26,IF(A440=1,fpdate,B439+14),IF(periods_per_year=52,IF(A440=1,fpdate,B439+7),"n/a")),IF(periods_per_year=24,DATE(YEAR(fpdate),MONTH(fpdate)+(A440-1)/2+IF(AND(DAY(fpdate)&gt;=15,MOD(A440,2)=0),1,0),IF(MOD(A440,2)=0,IF(DAY(fpdate)&gt;=15,DAY(fpdate)-14,DAY(fpdate)+14),DAY(fpdate))),IF(DAY(DATE(YEAR(fpdate),MONTH(fpdate)+(A440-1)*months_per_period,DAY(fpdate)))&lt;&gt;DAY(fpdate),DATE(YEAR(fpdate),MONTH(fpdate)+(A440-1)*months_per_period+1,0),DATE(YEAR(fpdate),MONTH(fpdate)+(A440-1)*months_per_period,DAY(fpdate))))))</f>
        <v/>
      </c>
      <c r="C440" s="17" t="str">
        <f t="shared" si="26"/>
        <v/>
      </c>
      <c r="D440" s="67"/>
      <c r="E440" s="17"/>
      <c r="F440" s="17" t="str">
        <f>IF(A440="","",IF(AND(A440=1,pmtType=1),0,IF(roundOpt,ROUND(rate*H439,2),rate*H439)))</f>
        <v/>
      </c>
      <c r="G440" s="17" t="str">
        <f t="shared" si="27"/>
        <v/>
      </c>
      <c r="H440" s="17" t="str">
        <f t="shared" si="28"/>
        <v/>
      </c>
    </row>
    <row r="441" spans="1:8">
      <c r="A441" s="16" t="str">
        <f t="shared" si="25"/>
        <v/>
      </c>
      <c r="B441" s="18" t="str">
        <f>IF(A441="","",IF(OR(periods_per_year=26,periods_per_year=52),IF(periods_per_year=26,IF(A441=1,fpdate,B440+14),IF(periods_per_year=52,IF(A441=1,fpdate,B440+7),"n/a")),IF(periods_per_year=24,DATE(YEAR(fpdate),MONTH(fpdate)+(A441-1)/2+IF(AND(DAY(fpdate)&gt;=15,MOD(A441,2)=0),1,0),IF(MOD(A441,2)=0,IF(DAY(fpdate)&gt;=15,DAY(fpdate)-14,DAY(fpdate)+14),DAY(fpdate))),IF(DAY(DATE(YEAR(fpdate),MONTH(fpdate)+(A441-1)*months_per_period,DAY(fpdate)))&lt;&gt;DAY(fpdate),DATE(YEAR(fpdate),MONTH(fpdate)+(A441-1)*months_per_period+1,0),DATE(YEAR(fpdate),MONTH(fpdate)+(A441-1)*months_per_period,DAY(fpdate))))))</f>
        <v/>
      </c>
      <c r="C441" s="17" t="str">
        <f t="shared" si="26"/>
        <v/>
      </c>
      <c r="D441" s="67"/>
      <c r="E441" s="17"/>
      <c r="F441" s="17" t="str">
        <f>IF(A441="","",IF(AND(A441=1,pmtType=1),0,IF(roundOpt,ROUND(rate*H440,2),rate*H440)))</f>
        <v/>
      </c>
      <c r="G441" s="17" t="str">
        <f t="shared" si="27"/>
        <v/>
      </c>
      <c r="H441" s="17" t="str">
        <f t="shared" si="28"/>
        <v/>
      </c>
    </row>
    <row r="442" spans="1:8">
      <c r="A442" s="16" t="str">
        <f t="shared" si="25"/>
        <v/>
      </c>
      <c r="B442" s="18" t="str">
        <f>IF(A442="","",IF(OR(periods_per_year=26,periods_per_year=52),IF(periods_per_year=26,IF(A442=1,fpdate,B441+14),IF(periods_per_year=52,IF(A442=1,fpdate,B441+7),"n/a")),IF(periods_per_year=24,DATE(YEAR(fpdate),MONTH(fpdate)+(A442-1)/2+IF(AND(DAY(fpdate)&gt;=15,MOD(A442,2)=0),1,0),IF(MOD(A442,2)=0,IF(DAY(fpdate)&gt;=15,DAY(fpdate)-14,DAY(fpdate)+14),DAY(fpdate))),IF(DAY(DATE(YEAR(fpdate),MONTH(fpdate)+(A442-1)*months_per_period,DAY(fpdate)))&lt;&gt;DAY(fpdate),DATE(YEAR(fpdate),MONTH(fpdate)+(A442-1)*months_per_period+1,0),DATE(YEAR(fpdate),MONTH(fpdate)+(A442-1)*months_per_period,DAY(fpdate))))))</f>
        <v/>
      </c>
      <c r="C442" s="17" t="str">
        <f t="shared" si="26"/>
        <v/>
      </c>
      <c r="D442" s="67"/>
      <c r="E442" s="17"/>
      <c r="F442" s="17" t="str">
        <f>IF(A442="","",IF(AND(A442=1,pmtType=1),0,IF(roundOpt,ROUND(rate*H441,2),rate*H441)))</f>
        <v/>
      </c>
      <c r="G442" s="17" t="str">
        <f t="shared" si="27"/>
        <v/>
      </c>
      <c r="H442" s="17" t="str">
        <f t="shared" si="28"/>
        <v/>
      </c>
    </row>
    <row r="443" spans="1:8">
      <c r="A443" s="16" t="str">
        <f t="shared" si="25"/>
        <v/>
      </c>
      <c r="B443" s="18" t="str">
        <f>IF(A443="","",IF(OR(periods_per_year=26,periods_per_year=52),IF(periods_per_year=26,IF(A443=1,fpdate,B442+14),IF(periods_per_year=52,IF(A443=1,fpdate,B442+7),"n/a")),IF(periods_per_year=24,DATE(YEAR(fpdate),MONTH(fpdate)+(A443-1)/2+IF(AND(DAY(fpdate)&gt;=15,MOD(A443,2)=0),1,0),IF(MOD(A443,2)=0,IF(DAY(fpdate)&gt;=15,DAY(fpdate)-14,DAY(fpdate)+14),DAY(fpdate))),IF(DAY(DATE(YEAR(fpdate),MONTH(fpdate)+(A443-1)*months_per_period,DAY(fpdate)))&lt;&gt;DAY(fpdate),DATE(YEAR(fpdate),MONTH(fpdate)+(A443-1)*months_per_period+1,0),DATE(YEAR(fpdate),MONTH(fpdate)+(A443-1)*months_per_period,DAY(fpdate))))))</f>
        <v/>
      </c>
      <c r="C443" s="17" t="str">
        <f t="shared" si="26"/>
        <v/>
      </c>
      <c r="D443" s="67"/>
      <c r="E443" s="17"/>
      <c r="F443" s="17" t="str">
        <f>IF(A443="","",IF(AND(A443=1,pmtType=1),0,IF(roundOpt,ROUND(rate*H442,2),rate*H442)))</f>
        <v/>
      </c>
      <c r="G443" s="17" t="str">
        <f t="shared" si="27"/>
        <v/>
      </c>
      <c r="H443" s="17" t="str">
        <f t="shared" si="28"/>
        <v/>
      </c>
    </row>
    <row r="444" spans="1:8">
      <c r="A444" s="16" t="str">
        <f t="shared" si="25"/>
        <v/>
      </c>
      <c r="B444" s="18" t="str">
        <f>IF(A444="","",IF(OR(periods_per_year=26,periods_per_year=52),IF(periods_per_year=26,IF(A444=1,fpdate,B443+14),IF(periods_per_year=52,IF(A444=1,fpdate,B443+7),"n/a")),IF(periods_per_year=24,DATE(YEAR(fpdate),MONTH(fpdate)+(A444-1)/2+IF(AND(DAY(fpdate)&gt;=15,MOD(A444,2)=0),1,0),IF(MOD(A444,2)=0,IF(DAY(fpdate)&gt;=15,DAY(fpdate)-14,DAY(fpdate)+14),DAY(fpdate))),IF(DAY(DATE(YEAR(fpdate),MONTH(fpdate)+(A444-1)*months_per_period,DAY(fpdate)))&lt;&gt;DAY(fpdate),DATE(YEAR(fpdate),MONTH(fpdate)+(A444-1)*months_per_period+1,0),DATE(YEAR(fpdate),MONTH(fpdate)+(A444-1)*months_per_period,DAY(fpdate))))))</f>
        <v/>
      </c>
      <c r="C444" s="17" t="str">
        <f t="shared" si="26"/>
        <v/>
      </c>
      <c r="D444" s="67"/>
      <c r="E444" s="17"/>
      <c r="F444" s="17" t="str">
        <f>IF(A444="","",IF(AND(A444=1,pmtType=1),0,IF(roundOpt,ROUND(rate*H443,2),rate*H443)))</f>
        <v/>
      </c>
      <c r="G444" s="17" t="str">
        <f t="shared" si="27"/>
        <v/>
      </c>
      <c r="H444" s="17" t="str">
        <f t="shared" si="28"/>
        <v/>
      </c>
    </row>
    <row r="445" spans="1:8">
      <c r="A445" s="16" t="str">
        <f t="shared" si="25"/>
        <v/>
      </c>
      <c r="B445" s="18" t="str">
        <f>IF(A445="","",IF(OR(periods_per_year=26,periods_per_year=52),IF(periods_per_year=26,IF(A445=1,fpdate,B444+14),IF(periods_per_year=52,IF(A445=1,fpdate,B444+7),"n/a")),IF(periods_per_year=24,DATE(YEAR(fpdate),MONTH(fpdate)+(A445-1)/2+IF(AND(DAY(fpdate)&gt;=15,MOD(A445,2)=0),1,0),IF(MOD(A445,2)=0,IF(DAY(fpdate)&gt;=15,DAY(fpdate)-14,DAY(fpdate)+14),DAY(fpdate))),IF(DAY(DATE(YEAR(fpdate),MONTH(fpdate)+(A445-1)*months_per_period,DAY(fpdate)))&lt;&gt;DAY(fpdate),DATE(YEAR(fpdate),MONTH(fpdate)+(A445-1)*months_per_period+1,0),DATE(YEAR(fpdate),MONTH(fpdate)+(A445-1)*months_per_period,DAY(fpdate))))))</f>
        <v/>
      </c>
      <c r="C445" s="17" t="str">
        <f t="shared" si="26"/>
        <v/>
      </c>
      <c r="D445" s="67"/>
      <c r="E445" s="17"/>
      <c r="F445" s="17" t="str">
        <f>IF(A445="","",IF(AND(A445=1,pmtType=1),0,IF(roundOpt,ROUND(rate*H444,2),rate*H444)))</f>
        <v/>
      </c>
      <c r="G445" s="17" t="str">
        <f t="shared" si="27"/>
        <v/>
      </c>
      <c r="H445" s="17" t="str">
        <f t="shared" si="28"/>
        <v/>
      </c>
    </row>
    <row r="446" spans="1:8">
      <c r="A446" s="16" t="str">
        <f t="shared" si="25"/>
        <v/>
      </c>
      <c r="B446" s="18" t="str">
        <f>IF(A446="","",IF(OR(periods_per_year=26,periods_per_year=52),IF(periods_per_year=26,IF(A446=1,fpdate,B445+14),IF(periods_per_year=52,IF(A446=1,fpdate,B445+7),"n/a")),IF(periods_per_year=24,DATE(YEAR(fpdate),MONTH(fpdate)+(A446-1)/2+IF(AND(DAY(fpdate)&gt;=15,MOD(A446,2)=0),1,0),IF(MOD(A446,2)=0,IF(DAY(fpdate)&gt;=15,DAY(fpdate)-14,DAY(fpdate)+14),DAY(fpdate))),IF(DAY(DATE(YEAR(fpdate),MONTH(fpdate)+(A446-1)*months_per_period,DAY(fpdate)))&lt;&gt;DAY(fpdate),DATE(YEAR(fpdate),MONTH(fpdate)+(A446-1)*months_per_period+1,0),DATE(YEAR(fpdate),MONTH(fpdate)+(A446-1)*months_per_period,DAY(fpdate))))))</f>
        <v/>
      </c>
      <c r="C446" s="17" t="str">
        <f t="shared" si="26"/>
        <v/>
      </c>
      <c r="D446" s="67"/>
      <c r="E446" s="17"/>
      <c r="F446" s="17" t="str">
        <f>IF(A446="","",IF(AND(A446=1,pmtType=1),0,IF(roundOpt,ROUND(rate*H445,2),rate*H445)))</f>
        <v/>
      </c>
      <c r="G446" s="17" t="str">
        <f t="shared" si="27"/>
        <v/>
      </c>
      <c r="H446" s="17" t="str">
        <f t="shared" si="28"/>
        <v/>
      </c>
    </row>
    <row r="447" spans="1:8">
      <c r="A447" s="16" t="str">
        <f t="shared" si="25"/>
        <v/>
      </c>
      <c r="B447" s="18" t="str">
        <f>IF(A447="","",IF(OR(periods_per_year=26,periods_per_year=52),IF(periods_per_year=26,IF(A447=1,fpdate,B446+14),IF(periods_per_year=52,IF(A447=1,fpdate,B446+7),"n/a")),IF(periods_per_year=24,DATE(YEAR(fpdate),MONTH(fpdate)+(A447-1)/2+IF(AND(DAY(fpdate)&gt;=15,MOD(A447,2)=0),1,0),IF(MOD(A447,2)=0,IF(DAY(fpdate)&gt;=15,DAY(fpdate)-14,DAY(fpdate)+14),DAY(fpdate))),IF(DAY(DATE(YEAR(fpdate),MONTH(fpdate)+(A447-1)*months_per_period,DAY(fpdate)))&lt;&gt;DAY(fpdate),DATE(YEAR(fpdate),MONTH(fpdate)+(A447-1)*months_per_period+1,0),DATE(YEAR(fpdate),MONTH(fpdate)+(A447-1)*months_per_period,DAY(fpdate))))))</f>
        <v/>
      </c>
      <c r="C447" s="17" t="str">
        <f t="shared" si="26"/>
        <v/>
      </c>
      <c r="D447" s="67"/>
      <c r="E447" s="17"/>
      <c r="F447" s="17" t="str">
        <f>IF(A447="","",IF(AND(A447=1,pmtType=1),0,IF(roundOpt,ROUND(rate*H446,2),rate*H446)))</f>
        <v/>
      </c>
      <c r="G447" s="17" t="str">
        <f t="shared" si="27"/>
        <v/>
      </c>
      <c r="H447" s="17" t="str">
        <f t="shared" si="28"/>
        <v/>
      </c>
    </row>
    <row r="448" spans="1:8">
      <c r="A448" s="16" t="str">
        <f t="shared" si="25"/>
        <v/>
      </c>
      <c r="B448" s="18" t="str">
        <f>IF(A448="","",IF(OR(periods_per_year=26,periods_per_year=52),IF(periods_per_year=26,IF(A448=1,fpdate,B447+14),IF(periods_per_year=52,IF(A448=1,fpdate,B447+7),"n/a")),IF(periods_per_year=24,DATE(YEAR(fpdate),MONTH(fpdate)+(A448-1)/2+IF(AND(DAY(fpdate)&gt;=15,MOD(A448,2)=0),1,0),IF(MOD(A448,2)=0,IF(DAY(fpdate)&gt;=15,DAY(fpdate)-14,DAY(fpdate)+14),DAY(fpdate))),IF(DAY(DATE(YEAR(fpdate),MONTH(fpdate)+(A448-1)*months_per_period,DAY(fpdate)))&lt;&gt;DAY(fpdate),DATE(YEAR(fpdate),MONTH(fpdate)+(A448-1)*months_per_period+1,0),DATE(YEAR(fpdate),MONTH(fpdate)+(A448-1)*months_per_period,DAY(fpdate))))))</f>
        <v/>
      </c>
      <c r="C448" s="17" t="str">
        <f t="shared" si="26"/>
        <v/>
      </c>
      <c r="D448" s="67"/>
      <c r="E448" s="17"/>
      <c r="F448" s="17" t="str">
        <f>IF(A448="","",IF(AND(A448=1,pmtType=1),0,IF(roundOpt,ROUND(rate*H447,2),rate*H447)))</f>
        <v/>
      </c>
      <c r="G448" s="17" t="str">
        <f t="shared" si="27"/>
        <v/>
      </c>
      <c r="H448" s="17" t="str">
        <f t="shared" si="28"/>
        <v/>
      </c>
    </row>
    <row r="449" spans="1:8">
      <c r="A449" s="16" t="str">
        <f t="shared" si="25"/>
        <v/>
      </c>
      <c r="B449" s="18" t="str">
        <f>IF(A449="","",IF(OR(periods_per_year=26,periods_per_year=52),IF(periods_per_year=26,IF(A449=1,fpdate,B448+14),IF(periods_per_year=52,IF(A449=1,fpdate,B448+7),"n/a")),IF(periods_per_year=24,DATE(YEAR(fpdate),MONTH(fpdate)+(A449-1)/2+IF(AND(DAY(fpdate)&gt;=15,MOD(A449,2)=0),1,0),IF(MOD(A449,2)=0,IF(DAY(fpdate)&gt;=15,DAY(fpdate)-14,DAY(fpdate)+14),DAY(fpdate))),IF(DAY(DATE(YEAR(fpdate),MONTH(fpdate)+(A449-1)*months_per_period,DAY(fpdate)))&lt;&gt;DAY(fpdate),DATE(YEAR(fpdate),MONTH(fpdate)+(A449-1)*months_per_period+1,0),DATE(YEAR(fpdate),MONTH(fpdate)+(A449-1)*months_per_period,DAY(fpdate))))))</f>
        <v/>
      </c>
      <c r="C449" s="17" t="str">
        <f t="shared" si="26"/>
        <v/>
      </c>
      <c r="D449" s="67"/>
      <c r="E449" s="17"/>
      <c r="F449" s="17" t="str">
        <f>IF(A449="","",IF(AND(A449=1,pmtType=1),0,IF(roundOpt,ROUND(rate*H448,2),rate*H448)))</f>
        <v/>
      </c>
      <c r="G449" s="17" t="str">
        <f t="shared" si="27"/>
        <v/>
      </c>
      <c r="H449" s="17" t="str">
        <f t="shared" si="28"/>
        <v/>
      </c>
    </row>
    <row r="450" spans="1:8">
      <c r="A450" s="16" t="str">
        <f t="shared" si="25"/>
        <v/>
      </c>
      <c r="B450" s="18" t="str">
        <f>IF(A450="","",IF(OR(periods_per_year=26,periods_per_year=52),IF(periods_per_year=26,IF(A450=1,fpdate,B449+14),IF(periods_per_year=52,IF(A450=1,fpdate,B449+7),"n/a")),IF(periods_per_year=24,DATE(YEAR(fpdate),MONTH(fpdate)+(A450-1)/2+IF(AND(DAY(fpdate)&gt;=15,MOD(A450,2)=0),1,0),IF(MOD(A450,2)=0,IF(DAY(fpdate)&gt;=15,DAY(fpdate)-14,DAY(fpdate)+14),DAY(fpdate))),IF(DAY(DATE(YEAR(fpdate),MONTH(fpdate)+(A450-1)*months_per_period,DAY(fpdate)))&lt;&gt;DAY(fpdate),DATE(YEAR(fpdate),MONTH(fpdate)+(A450-1)*months_per_period+1,0),DATE(YEAR(fpdate),MONTH(fpdate)+(A450-1)*months_per_period,DAY(fpdate))))))</f>
        <v/>
      </c>
      <c r="C450" s="17" t="str">
        <f t="shared" si="26"/>
        <v/>
      </c>
      <c r="D450" s="67"/>
      <c r="E450" s="17"/>
      <c r="F450" s="17" t="str">
        <f>IF(A450="","",IF(AND(A450=1,pmtType=1),0,IF(roundOpt,ROUND(rate*H449,2),rate*H449)))</f>
        <v/>
      </c>
      <c r="G450" s="17" t="str">
        <f t="shared" si="27"/>
        <v/>
      </c>
      <c r="H450" s="17" t="str">
        <f t="shared" si="28"/>
        <v/>
      </c>
    </row>
    <row r="451" spans="1:8">
      <c r="A451" s="16" t="str">
        <f t="shared" si="25"/>
        <v/>
      </c>
      <c r="B451" s="18" t="str">
        <f>IF(A451="","",IF(OR(periods_per_year=26,periods_per_year=52),IF(periods_per_year=26,IF(A451=1,fpdate,B450+14),IF(periods_per_year=52,IF(A451=1,fpdate,B450+7),"n/a")),IF(periods_per_year=24,DATE(YEAR(fpdate),MONTH(fpdate)+(A451-1)/2+IF(AND(DAY(fpdate)&gt;=15,MOD(A451,2)=0),1,0),IF(MOD(A451,2)=0,IF(DAY(fpdate)&gt;=15,DAY(fpdate)-14,DAY(fpdate)+14),DAY(fpdate))),IF(DAY(DATE(YEAR(fpdate),MONTH(fpdate)+(A451-1)*months_per_period,DAY(fpdate)))&lt;&gt;DAY(fpdate),DATE(YEAR(fpdate),MONTH(fpdate)+(A451-1)*months_per_period+1,0),DATE(YEAR(fpdate),MONTH(fpdate)+(A451-1)*months_per_period,DAY(fpdate))))))</f>
        <v/>
      </c>
      <c r="C451" s="17" t="str">
        <f t="shared" si="26"/>
        <v/>
      </c>
      <c r="D451" s="67"/>
      <c r="E451" s="17"/>
      <c r="F451" s="17" t="str">
        <f>IF(A451="","",IF(AND(A451=1,pmtType=1),0,IF(roundOpt,ROUND(rate*H450,2),rate*H450)))</f>
        <v/>
      </c>
      <c r="G451" s="17" t="str">
        <f t="shared" si="27"/>
        <v/>
      </c>
      <c r="H451" s="17" t="str">
        <f t="shared" si="28"/>
        <v/>
      </c>
    </row>
    <row r="452" spans="1:8">
      <c r="A452" s="16" t="str">
        <f t="shared" si="25"/>
        <v/>
      </c>
      <c r="B452" s="18" t="str">
        <f>IF(A452="","",IF(OR(periods_per_year=26,periods_per_year=52),IF(periods_per_year=26,IF(A452=1,fpdate,B451+14),IF(periods_per_year=52,IF(A452=1,fpdate,B451+7),"n/a")),IF(periods_per_year=24,DATE(YEAR(fpdate),MONTH(fpdate)+(A452-1)/2+IF(AND(DAY(fpdate)&gt;=15,MOD(A452,2)=0),1,0),IF(MOD(A452,2)=0,IF(DAY(fpdate)&gt;=15,DAY(fpdate)-14,DAY(fpdate)+14),DAY(fpdate))),IF(DAY(DATE(YEAR(fpdate),MONTH(fpdate)+(A452-1)*months_per_period,DAY(fpdate)))&lt;&gt;DAY(fpdate),DATE(YEAR(fpdate),MONTH(fpdate)+(A452-1)*months_per_period+1,0),DATE(YEAR(fpdate),MONTH(fpdate)+(A452-1)*months_per_period,DAY(fpdate))))))</f>
        <v/>
      </c>
      <c r="C452" s="17" t="str">
        <f t="shared" si="26"/>
        <v/>
      </c>
      <c r="D452" s="67"/>
      <c r="E452" s="17"/>
      <c r="F452" s="17" t="str">
        <f>IF(A452="","",IF(AND(A452=1,pmtType=1),0,IF(roundOpt,ROUND(rate*H451,2),rate*H451)))</f>
        <v/>
      </c>
      <c r="G452" s="17" t="str">
        <f t="shared" si="27"/>
        <v/>
      </c>
      <c r="H452" s="17" t="str">
        <f t="shared" si="28"/>
        <v/>
      </c>
    </row>
    <row r="453" spans="1:8">
      <c r="A453" s="16" t="str">
        <f t="shared" si="25"/>
        <v/>
      </c>
      <c r="B453" s="18" t="str">
        <f>IF(A453="","",IF(OR(periods_per_year=26,periods_per_year=52),IF(periods_per_year=26,IF(A453=1,fpdate,B452+14),IF(periods_per_year=52,IF(A453=1,fpdate,B452+7),"n/a")),IF(periods_per_year=24,DATE(YEAR(fpdate),MONTH(fpdate)+(A453-1)/2+IF(AND(DAY(fpdate)&gt;=15,MOD(A453,2)=0),1,0),IF(MOD(A453,2)=0,IF(DAY(fpdate)&gt;=15,DAY(fpdate)-14,DAY(fpdate)+14),DAY(fpdate))),IF(DAY(DATE(YEAR(fpdate),MONTH(fpdate)+(A453-1)*months_per_period,DAY(fpdate)))&lt;&gt;DAY(fpdate),DATE(YEAR(fpdate),MONTH(fpdate)+(A453-1)*months_per_period+1,0),DATE(YEAR(fpdate),MONTH(fpdate)+(A453-1)*months_per_period,DAY(fpdate))))))</f>
        <v/>
      </c>
      <c r="C453" s="17" t="str">
        <f t="shared" si="26"/>
        <v/>
      </c>
      <c r="D453" s="67"/>
      <c r="E453" s="17"/>
      <c r="F453" s="17" t="str">
        <f>IF(A453="","",IF(AND(A453=1,pmtType=1),0,IF(roundOpt,ROUND(rate*H452,2),rate*H452)))</f>
        <v/>
      </c>
      <c r="G453" s="17" t="str">
        <f t="shared" si="27"/>
        <v/>
      </c>
      <c r="H453" s="17" t="str">
        <f t="shared" si="28"/>
        <v/>
      </c>
    </row>
    <row r="454" spans="1:8">
      <c r="A454" s="16" t="str">
        <f t="shared" si="25"/>
        <v/>
      </c>
      <c r="B454" s="18" t="str">
        <f>IF(A454="","",IF(OR(periods_per_year=26,periods_per_year=52),IF(periods_per_year=26,IF(A454=1,fpdate,B453+14),IF(periods_per_year=52,IF(A454=1,fpdate,B453+7),"n/a")),IF(periods_per_year=24,DATE(YEAR(fpdate),MONTH(fpdate)+(A454-1)/2+IF(AND(DAY(fpdate)&gt;=15,MOD(A454,2)=0),1,0),IF(MOD(A454,2)=0,IF(DAY(fpdate)&gt;=15,DAY(fpdate)-14,DAY(fpdate)+14),DAY(fpdate))),IF(DAY(DATE(YEAR(fpdate),MONTH(fpdate)+(A454-1)*months_per_period,DAY(fpdate)))&lt;&gt;DAY(fpdate),DATE(YEAR(fpdate),MONTH(fpdate)+(A454-1)*months_per_period+1,0),DATE(YEAR(fpdate),MONTH(fpdate)+(A454-1)*months_per_period,DAY(fpdate))))))</f>
        <v/>
      </c>
      <c r="C454" s="17" t="str">
        <f t="shared" si="26"/>
        <v/>
      </c>
      <c r="D454" s="67"/>
      <c r="E454" s="17"/>
      <c r="F454" s="17" t="str">
        <f>IF(A454="","",IF(AND(A454=1,pmtType=1),0,IF(roundOpt,ROUND(rate*H453,2),rate*H453)))</f>
        <v/>
      </c>
      <c r="G454" s="17" t="str">
        <f t="shared" si="27"/>
        <v/>
      </c>
      <c r="H454" s="17" t="str">
        <f t="shared" si="28"/>
        <v/>
      </c>
    </row>
    <row r="455" spans="1:8">
      <c r="A455" s="16" t="str">
        <f t="shared" si="25"/>
        <v/>
      </c>
      <c r="B455" s="18" t="str">
        <f>IF(A455="","",IF(OR(periods_per_year=26,periods_per_year=52),IF(periods_per_year=26,IF(A455=1,fpdate,B454+14),IF(periods_per_year=52,IF(A455=1,fpdate,B454+7),"n/a")),IF(periods_per_year=24,DATE(YEAR(fpdate),MONTH(fpdate)+(A455-1)/2+IF(AND(DAY(fpdate)&gt;=15,MOD(A455,2)=0),1,0),IF(MOD(A455,2)=0,IF(DAY(fpdate)&gt;=15,DAY(fpdate)-14,DAY(fpdate)+14),DAY(fpdate))),IF(DAY(DATE(YEAR(fpdate),MONTH(fpdate)+(A455-1)*months_per_period,DAY(fpdate)))&lt;&gt;DAY(fpdate),DATE(YEAR(fpdate),MONTH(fpdate)+(A455-1)*months_per_period+1,0),DATE(YEAR(fpdate),MONTH(fpdate)+(A455-1)*months_per_period,DAY(fpdate))))))</f>
        <v/>
      </c>
      <c r="C455" s="17" t="str">
        <f t="shared" si="26"/>
        <v/>
      </c>
      <c r="D455" s="67"/>
      <c r="E455" s="17"/>
      <c r="F455" s="17" t="str">
        <f>IF(A455="","",IF(AND(A455=1,pmtType=1),0,IF(roundOpt,ROUND(rate*H454,2),rate*H454)))</f>
        <v/>
      </c>
      <c r="G455" s="17" t="str">
        <f t="shared" si="27"/>
        <v/>
      </c>
      <c r="H455" s="17" t="str">
        <f t="shared" si="28"/>
        <v/>
      </c>
    </row>
    <row r="456" spans="1:8">
      <c r="A456" s="16" t="str">
        <f t="shared" si="25"/>
        <v/>
      </c>
      <c r="B456" s="18" t="str">
        <f>IF(A456="","",IF(OR(periods_per_year=26,periods_per_year=52),IF(periods_per_year=26,IF(A456=1,fpdate,B455+14),IF(periods_per_year=52,IF(A456=1,fpdate,B455+7),"n/a")),IF(periods_per_year=24,DATE(YEAR(fpdate),MONTH(fpdate)+(A456-1)/2+IF(AND(DAY(fpdate)&gt;=15,MOD(A456,2)=0),1,0),IF(MOD(A456,2)=0,IF(DAY(fpdate)&gt;=15,DAY(fpdate)-14,DAY(fpdate)+14),DAY(fpdate))),IF(DAY(DATE(YEAR(fpdate),MONTH(fpdate)+(A456-1)*months_per_period,DAY(fpdate)))&lt;&gt;DAY(fpdate),DATE(YEAR(fpdate),MONTH(fpdate)+(A456-1)*months_per_period+1,0),DATE(YEAR(fpdate),MONTH(fpdate)+(A456-1)*months_per_period,DAY(fpdate))))))</f>
        <v/>
      </c>
      <c r="C456" s="17" t="str">
        <f t="shared" si="26"/>
        <v/>
      </c>
      <c r="D456" s="67"/>
      <c r="E456" s="17"/>
      <c r="F456" s="17" t="str">
        <f>IF(A456="","",IF(AND(A456=1,pmtType=1),0,IF(roundOpt,ROUND(rate*H455,2),rate*H455)))</f>
        <v/>
      </c>
      <c r="G456" s="17" t="str">
        <f t="shared" si="27"/>
        <v/>
      </c>
      <c r="H456" s="17" t="str">
        <f t="shared" si="28"/>
        <v/>
      </c>
    </row>
    <row r="457" spans="1:8">
      <c r="A457" s="16" t="str">
        <f t="shared" si="25"/>
        <v/>
      </c>
      <c r="B457" s="18" t="str">
        <f>IF(A457="","",IF(OR(periods_per_year=26,periods_per_year=52),IF(periods_per_year=26,IF(A457=1,fpdate,B456+14),IF(periods_per_year=52,IF(A457=1,fpdate,B456+7),"n/a")),IF(periods_per_year=24,DATE(YEAR(fpdate),MONTH(fpdate)+(A457-1)/2+IF(AND(DAY(fpdate)&gt;=15,MOD(A457,2)=0),1,0),IF(MOD(A457,2)=0,IF(DAY(fpdate)&gt;=15,DAY(fpdate)-14,DAY(fpdate)+14),DAY(fpdate))),IF(DAY(DATE(YEAR(fpdate),MONTH(fpdate)+(A457-1)*months_per_period,DAY(fpdate)))&lt;&gt;DAY(fpdate),DATE(YEAR(fpdate),MONTH(fpdate)+(A457-1)*months_per_period+1,0),DATE(YEAR(fpdate),MONTH(fpdate)+(A457-1)*months_per_period,DAY(fpdate))))))</f>
        <v/>
      </c>
      <c r="C457" s="17" t="str">
        <f t="shared" si="26"/>
        <v/>
      </c>
      <c r="D457" s="67"/>
      <c r="E457" s="17"/>
      <c r="F457" s="17" t="str">
        <f>IF(A457="","",IF(AND(A457=1,pmtType=1),0,IF(roundOpt,ROUND(rate*H456,2),rate*H456)))</f>
        <v/>
      </c>
      <c r="G457" s="17" t="str">
        <f t="shared" si="27"/>
        <v/>
      </c>
      <c r="H457" s="17" t="str">
        <f t="shared" si="28"/>
        <v/>
      </c>
    </row>
    <row r="458" spans="1:8">
      <c r="A458" s="16" t="str">
        <f t="shared" si="25"/>
        <v/>
      </c>
      <c r="B458" s="18" t="str">
        <f>IF(A458="","",IF(OR(periods_per_year=26,periods_per_year=52),IF(periods_per_year=26,IF(A458=1,fpdate,B457+14),IF(periods_per_year=52,IF(A458=1,fpdate,B457+7),"n/a")),IF(periods_per_year=24,DATE(YEAR(fpdate),MONTH(fpdate)+(A458-1)/2+IF(AND(DAY(fpdate)&gt;=15,MOD(A458,2)=0),1,0),IF(MOD(A458,2)=0,IF(DAY(fpdate)&gt;=15,DAY(fpdate)-14,DAY(fpdate)+14),DAY(fpdate))),IF(DAY(DATE(YEAR(fpdate),MONTH(fpdate)+(A458-1)*months_per_period,DAY(fpdate)))&lt;&gt;DAY(fpdate),DATE(YEAR(fpdate),MONTH(fpdate)+(A458-1)*months_per_period+1,0),DATE(YEAR(fpdate),MONTH(fpdate)+(A458-1)*months_per_period,DAY(fpdate))))))</f>
        <v/>
      </c>
      <c r="C458" s="17" t="str">
        <f t="shared" si="26"/>
        <v/>
      </c>
      <c r="D458" s="67"/>
      <c r="E458" s="17"/>
      <c r="F458" s="17" t="str">
        <f>IF(A458="","",IF(AND(A458=1,pmtType=1),0,IF(roundOpt,ROUND(rate*H457,2),rate*H457)))</f>
        <v/>
      </c>
      <c r="G458" s="17" t="str">
        <f t="shared" si="27"/>
        <v/>
      </c>
      <c r="H458" s="17" t="str">
        <f t="shared" si="28"/>
        <v/>
      </c>
    </row>
    <row r="459" spans="1:8">
      <c r="A459" s="16" t="str">
        <f t="shared" si="25"/>
        <v/>
      </c>
      <c r="B459" s="18" t="str">
        <f>IF(A459="","",IF(OR(periods_per_year=26,periods_per_year=52),IF(periods_per_year=26,IF(A459=1,fpdate,B458+14),IF(periods_per_year=52,IF(A459=1,fpdate,B458+7),"n/a")),IF(periods_per_year=24,DATE(YEAR(fpdate),MONTH(fpdate)+(A459-1)/2+IF(AND(DAY(fpdate)&gt;=15,MOD(A459,2)=0),1,0),IF(MOD(A459,2)=0,IF(DAY(fpdate)&gt;=15,DAY(fpdate)-14,DAY(fpdate)+14),DAY(fpdate))),IF(DAY(DATE(YEAR(fpdate),MONTH(fpdate)+(A459-1)*months_per_period,DAY(fpdate)))&lt;&gt;DAY(fpdate),DATE(YEAR(fpdate),MONTH(fpdate)+(A459-1)*months_per_period+1,0),DATE(YEAR(fpdate),MONTH(fpdate)+(A459-1)*months_per_period,DAY(fpdate))))))</f>
        <v/>
      </c>
      <c r="C459" s="17" t="str">
        <f t="shared" si="26"/>
        <v/>
      </c>
      <c r="D459" s="67"/>
      <c r="E459" s="17"/>
      <c r="F459" s="17" t="str">
        <f>IF(A459="","",IF(AND(A459=1,pmtType=1),0,IF(roundOpt,ROUND(rate*H458,2),rate*H458)))</f>
        <v/>
      </c>
      <c r="G459" s="17" t="str">
        <f t="shared" si="27"/>
        <v/>
      </c>
      <c r="H459" s="17" t="str">
        <f t="shared" si="28"/>
        <v/>
      </c>
    </row>
    <row r="460" spans="1:8">
      <c r="A460" s="16" t="str">
        <f t="shared" si="25"/>
        <v/>
      </c>
      <c r="B460" s="18" t="str">
        <f>IF(A460="","",IF(OR(periods_per_year=26,periods_per_year=52),IF(periods_per_year=26,IF(A460=1,fpdate,B459+14),IF(periods_per_year=52,IF(A460=1,fpdate,B459+7),"n/a")),IF(periods_per_year=24,DATE(YEAR(fpdate),MONTH(fpdate)+(A460-1)/2+IF(AND(DAY(fpdate)&gt;=15,MOD(A460,2)=0),1,0),IF(MOD(A460,2)=0,IF(DAY(fpdate)&gt;=15,DAY(fpdate)-14,DAY(fpdate)+14),DAY(fpdate))),IF(DAY(DATE(YEAR(fpdate),MONTH(fpdate)+(A460-1)*months_per_period,DAY(fpdate)))&lt;&gt;DAY(fpdate),DATE(YEAR(fpdate),MONTH(fpdate)+(A460-1)*months_per_period+1,0),DATE(YEAR(fpdate),MONTH(fpdate)+(A460-1)*months_per_period,DAY(fpdate))))))</f>
        <v/>
      </c>
      <c r="C460" s="17" t="str">
        <f t="shared" si="26"/>
        <v/>
      </c>
      <c r="D460" s="67"/>
      <c r="E460" s="17"/>
      <c r="F460" s="17" t="str">
        <f>IF(A460="","",IF(AND(A460=1,pmtType=1),0,IF(roundOpt,ROUND(rate*H459,2),rate*H459)))</f>
        <v/>
      </c>
      <c r="G460" s="17" t="str">
        <f t="shared" si="27"/>
        <v/>
      </c>
      <c r="H460" s="17" t="str">
        <f t="shared" si="28"/>
        <v/>
      </c>
    </row>
    <row r="461" spans="1:8">
      <c r="A461" s="16" t="str">
        <f t="shared" si="25"/>
        <v/>
      </c>
      <c r="B461" s="18" t="str">
        <f>IF(A461="","",IF(OR(periods_per_year=26,periods_per_year=52),IF(periods_per_year=26,IF(A461=1,fpdate,B460+14),IF(periods_per_year=52,IF(A461=1,fpdate,B460+7),"n/a")),IF(periods_per_year=24,DATE(YEAR(fpdate),MONTH(fpdate)+(A461-1)/2+IF(AND(DAY(fpdate)&gt;=15,MOD(A461,2)=0),1,0),IF(MOD(A461,2)=0,IF(DAY(fpdate)&gt;=15,DAY(fpdate)-14,DAY(fpdate)+14),DAY(fpdate))),IF(DAY(DATE(YEAR(fpdate),MONTH(fpdate)+(A461-1)*months_per_period,DAY(fpdate)))&lt;&gt;DAY(fpdate),DATE(YEAR(fpdate),MONTH(fpdate)+(A461-1)*months_per_period+1,0),DATE(YEAR(fpdate),MONTH(fpdate)+(A461-1)*months_per_period,DAY(fpdate))))))</f>
        <v/>
      </c>
      <c r="C461" s="17" t="str">
        <f t="shared" si="26"/>
        <v/>
      </c>
      <c r="D461" s="67"/>
      <c r="E461" s="17"/>
      <c r="F461" s="17" t="str">
        <f>IF(A461="","",IF(AND(A461=1,pmtType=1),0,IF(roundOpt,ROUND(rate*H460,2),rate*H460)))</f>
        <v/>
      </c>
      <c r="G461" s="17" t="str">
        <f t="shared" si="27"/>
        <v/>
      </c>
      <c r="H461" s="17" t="str">
        <f t="shared" si="28"/>
        <v/>
      </c>
    </row>
    <row r="462" spans="1:8">
      <c r="A462" s="16" t="str">
        <f t="shared" si="25"/>
        <v/>
      </c>
      <c r="B462" s="18" t="str">
        <f>IF(A462="","",IF(OR(periods_per_year=26,periods_per_year=52),IF(periods_per_year=26,IF(A462=1,fpdate,B461+14),IF(periods_per_year=52,IF(A462=1,fpdate,B461+7),"n/a")),IF(periods_per_year=24,DATE(YEAR(fpdate),MONTH(fpdate)+(A462-1)/2+IF(AND(DAY(fpdate)&gt;=15,MOD(A462,2)=0),1,0),IF(MOD(A462,2)=0,IF(DAY(fpdate)&gt;=15,DAY(fpdate)-14,DAY(fpdate)+14),DAY(fpdate))),IF(DAY(DATE(YEAR(fpdate),MONTH(fpdate)+(A462-1)*months_per_period,DAY(fpdate)))&lt;&gt;DAY(fpdate),DATE(YEAR(fpdate),MONTH(fpdate)+(A462-1)*months_per_period+1,0),DATE(YEAR(fpdate),MONTH(fpdate)+(A462-1)*months_per_period,DAY(fpdate))))))</f>
        <v/>
      </c>
      <c r="C462" s="17" t="str">
        <f t="shared" si="26"/>
        <v/>
      </c>
      <c r="D462" s="67"/>
      <c r="E462" s="17"/>
      <c r="F462" s="17" t="str">
        <f>IF(A462="","",IF(AND(A462=1,pmtType=1),0,IF(roundOpt,ROUND(rate*H461,2),rate*H461)))</f>
        <v/>
      </c>
      <c r="G462" s="17" t="str">
        <f t="shared" si="27"/>
        <v/>
      </c>
      <c r="H462" s="17" t="str">
        <f t="shared" si="28"/>
        <v/>
      </c>
    </row>
    <row r="463" spans="1:8">
      <c r="A463" s="16" t="str">
        <f t="shared" si="25"/>
        <v/>
      </c>
      <c r="B463" s="18" t="str">
        <f>IF(A463="","",IF(OR(periods_per_year=26,periods_per_year=52),IF(periods_per_year=26,IF(A463=1,fpdate,B462+14),IF(periods_per_year=52,IF(A463=1,fpdate,B462+7),"n/a")),IF(periods_per_year=24,DATE(YEAR(fpdate),MONTH(fpdate)+(A463-1)/2+IF(AND(DAY(fpdate)&gt;=15,MOD(A463,2)=0),1,0),IF(MOD(A463,2)=0,IF(DAY(fpdate)&gt;=15,DAY(fpdate)-14,DAY(fpdate)+14),DAY(fpdate))),IF(DAY(DATE(YEAR(fpdate),MONTH(fpdate)+(A463-1)*months_per_period,DAY(fpdate)))&lt;&gt;DAY(fpdate),DATE(YEAR(fpdate),MONTH(fpdate)+(A463-1)*months_per_period+1,0),DATE(YEAR(fpdate),MONTH(fpdate)+(A463-1)*months_per_period,DAY(fpdate))))))</f>
        <v/>
      </c>
      <c r="C463" s="17" t="str">
        <f t="shared" si="26"/>
        <v/>
      </c>
      <c r="D463" s="67"/>
      <c r="E463" s="17"/>
      <c r="F463" s="17" t="str">
        <f>IF(A463="","",IF(AND(A463=1,pmtType=1),0,IF(roundOpt,ROUND(rate*H462,2),rate*H462)))</f>
        <v/>
      </c>
      <c r="G463" s="17" t="str">
        <f t="shared" si="27"/>
        <v/>
      </c>
      <c r="H463" s="17" t="str">
        <f t="shared" si="28"/>
        <v/>
      </c>
    </row>
    <row r="464" spans="1:8">
      <c r="A464" s="16" t="str">
        <f t="shared" si="25"/>
        <v/>
      </c>
      <c r="B464" s="18" t="str">
        <f>IF(A464="","",IF(OR(periods_per_year=26,periods_per_year=52),IF(periods_per_year=26,IF(A464=1,fpdate,B463+14),IF(periods_per_year=52,IF(A464=1,fpdate,B463+7),"n/a")),IF(periods_per_year=24,DATE(YEAR(fpdate),MONTH(fpdate)+(A464-1)/2+IF(AND(DAY(fpdate)&gt;=15,MOD(A464,2)=0),1,0),IF(MOD(A464,2)=0,IF(DAY(fpdate)&gt;=15,DAY(fpdate)-14,DAY(fpdate)+14),DAY(fpdate))),IF(DAY(DATE(YEAR(fpdate),MONTH(fpdate)+(A464-1)*months_per_period,DAY(fpdate)))&lt;&gt;DAY(fpdate),DATE(YEAR(fpdate),MONTH(fpdate)+(A464-1)*months_per_period+1,0),DATE(YEAR(fpdate),MONTH(fpdate)+(A464-1)*months_per_period,DAY(fpdate))))))</f>
        <v/>
      </c>
      <c r="C464" s="17" t="str">
        <f t="shared" si="26"/>
        <v/>
      </c>
      <c r="D464" s="67"/>
      <c r="E464" s="17"/>
      <c r="F464" s="17" t="str">
        <f>IF(A464="","",IF(AND(A464=1,pmtType=1),0,IF(roundOpt,ROUND(rate*H463,2),rate*H463)))</f>
        <v/>
      </c>
      <c r="G464" s="17" t="str">
        <f t="shared" si="27"/>
        <v/>
      </c>
      <c r="H464" s="17" t="str">
        <f t="shared" si="28"/>
        <v/>
      </c>
    </row>
    <row r="465" spans="1:8">
      <c r="A465" s="16" t="str">
        <f t="shared" si="25"/>
        <v/>
      </c>
      <c r="B465" s="18" t="str">
        <f>IF(A465="","",IF(OR(periods_per_year=26,periods_per_year=52),IF(periods_per_year=26,IF(A465=1,fpdate,B464+14),IF(periods_per_year=52,IF(A465=1,fpdate,B464+7),"n/a")),IF(periods_per_year=24,DATE(YEAR(fpdate),MONTH(fpdate)+(A465-1)/2+IF(AND(DAY(fpdate)&gt;=15,MOD(A465,2)=0),1,0),IF(MOD(A465,2)=0,IF(DAY(fpdate)&gt;=15,DAY(fpdate)-14,DAY(fpdate)+14),DAY(fpdate))),IF(DAY(DATE(YEAR(fpdate),MONTH(fpdate)+(A465-1)*months_per_period,DAY(fpdate)))&lt;&gt;DAY(fpdate),DATE(YEAR(fpdate),MONTH(fpdate)+(A465-1)*months_per_period+1,0),DATE(YEAR(fpdate),MONTH(fpdate)+(A465-1)*months_per_period,DAY(fpdate))))))</f>
        <v/>
      </c>
      <c r="C465" s="17" t="str">
        <f t="shared" si="26"/>
        <v/>
      </c>
      <c r="D465" s="67"/>
      <c r="E465" s="17"/>
      <c r="F465" s="17" t="str">
        <f>IF(A465="","",IF(AND(A465=1,pmtType=1),0,IF(roundOpt,ROUND(rate*H464,2),rate*H464)))</f>
        <v/>
      </c>
      <c r="G465" s="17" t="str">
        <f t="shared" si="27"/>
        <v/>
      </c>
      <c r="H465" s="17" t="str">
        <f t="shared" si="28"/>
        <v/>
      </c>
    </row>
    <row r="466" spans="1:8">
      <c r="A466" s="16" t="str">
        <f t="shared" ref="A466:A529" si="29">IF(H465="","",IF(roundOpt,IF(OR(A465&gt;=nper,ROUND(H465,2)&lt;=0),"",A465+1),IF(OR(A465&gt;=nper,H465&lt;=0),"",A465+1)))</f>
        <v/>
      </c>
      <c r="B466" s="18" t="str">
        <f>IF(A466="","",IF(OR(periods_per_year=26,periods_per_year=52),IF(periods_per_year=26,IF(A466=1,fpdate,B465+14),IF(periods_per_year=52,IF(A466=1,fpdate,B465+7),"n/a")),IF(periods_per_year=24,DATE(YEAR(fpdate),MONTH(fpdate)+(A466-1)/2+IF(AND(DAY(fpdate)&gt;=15,MOD(A466,2)=0),1,0),IF(MOD(A466,2)=0,IF(DAY(fpdate)&gt;=15,DAY(fpdate)-14,DAY(fpdate)+14),DAY(fpdate))),IF(DAY(DATE(YEAR(fpdate),MONTH(fpdate)+(A466-1)*months_per_period,DAY(fpdate)))&lt;&gt;DAY(fpdate),DATE(YEAR(fpdate),MONTH(fpdate)+(A466-1)*months_per_period+1,0),DATE(YEAR(fpdate),MONTH(fpdate)+(A466-1)*months_per_period,DAY(fpdate))))))</f>
        <v/>
      </c>
      <c r="C466" s="17" t="str">
        <f t="shared" ref="C466:C529" si="30">IF(A466="","",IF(roundOpt,IF(OR(A466=nper,payment&gt;ROUND((1+rate)*H465,2)),ROUND((1+rate)*H465,2),payment),IF(OR(A466=nper,payment&gt;(1+rate)*H465),(1+rate)*H465,payment)))</f>
        <v/>
      </c>
      <c r="D466" s="67"/>
      <c r="E466" s="17"/>
      <c r="F466" s="17" t="str">
        <f>IF(A466="","",IF(AND(A466=1,pmtType=1),0,IF(roundOpt,ROUND(rate*H465,2),rate*H465)))</f>
        <v/>
      </c>
      <c r="G466" s="17" t="str">
        <f t="shared" ref="G466:G529" si="31">IF(A466="","",C466-F466+D466)</f>
        <v/>
      </c>
      <c r="H466" s="17" t="str">
        <f t="shared" ref="H466:H529" si="32">IF(A466="","",H465-G466)</f>
        <v/>
      </c>
    </row>
    <row r="467" spans="1:8">
      <c r="A467" s="16" t="str">
        <f t="shared" si="29"/>
        <v/>
      </c>
      <c r="B467" s="18" t="str">
        <f>IF(A467="","",IF(OR(periods_per_year=26,periods_per_year=52),IF(periods_per_year=26,IF(A467=1,fpdate,B466+14),IF(periods_per_year=52,IF(A467=1,fpdate,B466+7),"n/a")),IF(periods_per_year=24,DATE(YEAR(fpdate),MONTH(fpdate)+(A467-1)/2+IF(AND(DAY(fpdate)&gt;=15,MOD(A467,2)=0),1,0),IF(MOD(A467,2)=0,IF(DAY(fpdate)&gt;=15,DAY(fpdate)-14,DAY(fpdate)+14),DAY(fpdate))),IF(DAY(DATE(YEAR(fpdate),MONTH(fpdate)+(A467-1)*months_per_period,DAY(fpdate)))&lt;&gt;DAY(fpdate),DATE(YEAR(fpdate),MONTH(fpdate)+(A467-1)*months_per_period+1,0),DATE(YEAR(fpdate),MONTH(fpdate)+(A467-1)*months_per_period,DAY(fpdate))))))</f>
        <v/>
      </c>
      <c r="C467" s="17" t="str">
        <f t="shared" si="30"/>
        <v/>
      </c>
      <c r="D467" s="67"/>
      <c r="E467" s="17"/>
      <c r="F467" s="17" t="str">
        <f>IF(A467="","",IF(AND(A467=1,pmtType=1),0,IF(roundOpt,ROUND(rate*H466,2),rate*H466)))</f>
        <v/>
      </c>
      <c r="G467" s="17" t="str">
        <f t="shared" si="31"/>
        <v/>
      </c>
      <c r="H467" s="17" t="str">
        <f t="shared" si="32"/>
        <v/>
      </c>
    </row>
    <row r="468" spans="1:8">
      <c r="A468" s="16" t="str">
        <f t="shared" si="29"/>
        <v/>
      </c>
      <c r="B468" s="18" t="str">
        <f>IF(A468="","",IF(OR(periods_per_year=26,periods_per_year=52),IF(periods_per_year=26,IF(A468=1,fpdate,B467+14),IF(periods_per_year=52,IF(A468=1,fpdate,B467+7),"n/a")),IF(periods_per_year=24,DATE(YEAR(fpdate),MONTH(fpdate)+(A468-1)/2+IF(AND(DAY(fpdate)&gt;=15,MOD(A468,2)=0),1,0),IF(MOD(A468,2)=0,IF(DAY(fpdate)&gt;=15,DAY(fpdate)-14,DAY(fpdate)+14),DAY(fpdate))),IF(DAY(DATE(YEAR(fpdate),MONTH(fpdate)+(A468-1)*months_per_period,DAY(fpdate)))&lt;&gt;DAY(fpdate),DATE(YEAR(fpdate),MONTH(fpdate)+(A468-1)*months_per_period+1,0),DATE(YEAR(fpdate),MONTH(fpdate)+(A468-1)*months_per_period,DAY(fpdate))))))</f>
        <v/>
      </c>
      <c r="C468" s="17" t="str">
        <f t="shared" si="30"/>
        <v/>
      </c>
      <c r="D468" s="67"/>
      <c r="E468" s="17"/>
      <c r="F468" s="17" t="str">
        <f>IF(A468="","",IF(AND(A468=1,pmtType=1),0,IF(roundOpt,ROUND(rate*H467,2),rate*H467)))</f>
        <v/>
      </c>
      <c r="G468" s="17" t="str">
        <f t="shared" si="31"/>
        <v/>
      </c>
      <c r="H468" s="17" t="str">
        <f t="shared" si="32"/>
        <v/>
      </c>
    </row>
    <row r="469" spans="1:8">
      <c r="A469" s="16" t="str">
        <f t="shared" si="29"/>
        <v/>
      </c>
      <c r="B469" s="18" t="str">
        <f>IF(A469="","",IF(OR(periods_per_year=26,periods_per_year=52),IF(periods_per_year=26,IF(A469=1,fpdate,B468+14),IF(periods_per_year=52,IF(A469=1,fpdate,B468+7),"n/a")),IF(periods_per_year=24,DATE(YEAR(fpdate),MONTH(fpdate)+(A469-1)/2+IF(AND(DAY(fpdate)&gt;=15,MOD(A469,2)=0),1,0),IF(MOD(A469,2)=0,IF(DAY(fpdate)&gt;=15,DAY(fpdate)-14,DAY(fpdate)+14),DAY(fpdate))),IF(DAY(DATE(YEAR(fpdate),MONTH(fpdate)+(A469-1)*months_per_period,DAY(fpdate)))&lt;&gt;DAY(fpdate),DATE(YEAR(fpdate),MONTH(fpdate)+(A469-1)*months_per_period+1,0),DATE(YEAR(fpdate),MONTH(fpdate)+(A469-1)*months_per_period,DAY(fpdate))))))</f>
        <v/>
      </c>
      <c r="C469" s="17" t="str">
        <f t="shared" si="30"/>
        <v/>
      </c>
      <c r="D469" s="67"/>
      <c r="E469" s="17"/>
      <c r="F469" s="17" t="str">
        <f>IF(A469="","",IF(AND(A469=1,pmtType=1),0,IF(roundOpt,ROUND(rate*H468,2),rate*H468)))</f>
        <v/>
      </c>
      <c r="G469" s="17" t="str">
        <f t="shared" si="31"/>
        <v/>
      </c>
      <c r="H469" s="17" t="str">
        <f t="shared" si="32"/>
        <v/>
      </c>
    </row>
    <row r="470" spans="1:8">
      <c r="A470" s="16" t="str">
        <f t="shared" si="29"/>
        <v/>
      </c>
      <c r="B470" s="18" t="str">
        <f>IF(A470="","",IF(OR(periods_per_year=26,periods_per_year=52),IF(periods_per_year=26,IF(A470=1,fpdate,B469+14),IF(periods_per_year=52,IF(A470=1,fpdate,B469+7),"n/a")),IF(periods_per_year=24,DATE(YEAR(fpdate),MONTH(fpdate)+(A470-1)/2+IF(AND(DAY(fpdate)&gt;=15,MOD(A470,2)=0),1,0),IF(MOD(A470,2)=0,IF(DAY(fpdate)&gt;=15,DAY(fpdate)-14,DAY(fpdate)+14),DAY(fpdate))),IF(DAY(DATE(YEAR(fpdate),MONTH(fpdate)+(A470-1)*months_per_period,DAY(fpdate)))&lt;&gt;DAY(fpdate),DATE(YEAR(fpdate),MONTH(fpdate)+(A470-1)*months_per_period+1,0),DATE(YEAR(fpdate),MONTH(fpdate)+(A470-1)*months_per_period,DAY(fpdate))))))</f>
        <v/>
      </c>
      <c r="C470" s="17" t="str">
        <f t="shared" si="30"/>
        <v/>
      </c>
      <c r="D470" s="67"/>
      <c r="E470" s="17"/>
      <c r="F470" s="17" t="str">
        <f>IF(A470="","",IF(AND(A470=1,pmtType=1),0,IF(roundOpt,ROUND(rate*H469,2),rate*H469)))</f>
        <v/>
      </c>
      <c r="G470" s="17" t="str">
        <f t="shared" si="31"/>
        <v/>
      </c>
      <c r="H470" s="17" t="str">
        <f t="shared" si="32"/>
        <v/>
      </c>
    </row>
    <row r="471" spans="1:8">
      <c r="A471" s="16" t="str">
        <f t="shared" si="29"/>
        <v/>
      </c>
      <c r="B471" s="18" t="str">
        <f>IF(A471="","",IF(OR(periods_per_year=26,periods_per_year=52),IF(periods_per_year=26,IF(A471=1,fpdate,B470+14),IF(periods_per_year=52,IF(A471=1,fpdate,B470+7),"n/a")),IF(periods_per_year=24,DATE(YEAR(fpdate),MONTH(fpdate)+(A471-1)/2+IF(AND(DAY(fpdate)&gt;=15,MOD(A471,2)=0),1,0),IF(MOD(A471,2)=0,IF(DAY(fpdate)&gt;=15,DAY(fpdate)-14,DAY(fpdate)+14),DAY(fpdate))),IF(DAY(DATE(YEAR(fpdate),MONTH(fpdate)+(A471-1)*months_per_period,DAY(fpdate)))&lt;&gt;DAY(fpdate),DATE(YEAR(fpdate),MONTH(fpdate)+(A471-1)*months_per_period+1,0),DATE(YEAR(fpdate),MONTH(fpdate)+(A471-1)*months_per_period,DAY(fpdate))))))</f>
        <v/>
      </c>
      <c r="C471" s="17" t="str">
        <f t="shared" si="30"/>
        <v/>
      </c>
      <c r="D471" s="67"/>
      <c r="E471" s="17"/>
      <c r="F471" s="17" t="str">
        <f>IF(A471="","",IF(AND(A471=1,pmtType=1),0,IF(roundOpt,ROUND(rate*H470,2),rate*H470)))</f>
        <v/>
      </c>
      <c r="G471" s="17" t="str">
        <f t="shared" si="31"/>
        <v/>
      </c>
      <c r="H471" s="17" t="str">
        <f t="shared" si="32"/>
        <v/>
      </c>
    </row>
    <row r="472" spans="1:8">
      <c r="A472" s="16" t="str">
        <f t="shared" si="29"/>
        <v/>
      </c>
      <c r="B472" s="18" t="str">
        <f>IF(A472="","",IF(OR(periods_per_year=26,periods_per_year=52),IF(periods_per_year=26,IF(A472=1,fpdate,B471+14),IF(periods_per_year=52,IF(A472=1,fpdate,B471+7),"n/a")),IF(periods_per_year=24,DATE(YEAR(fpdate),MONTH(fpdate)+(A472-1)/2+IF(AND(DAY(fpdate)&gt;=15,MOD(A472,2)=0),1,0),IF(MOD(A472,2)=0,IF(DAY(fpdate)&gt;=15,DAY(fpdate)-14,DAY(fpdate)+14),DAY(fpdate))),IF(DAY(DATE(YEAR(fpdate),MONTH(fpdate)+(A472-1)*months_per_period,DAY(fpdate)))&lt;&gt;DAY(fpdate),DATE(YEAR(fpdate),MONTH(fpdate)+(A472-1)*months_per_period+1,0),DATE(YEAR(fpdate),MONTH(fpdate)+(A472-1)*months_per_period,DAY(fpdate))))))</f>
        <v/>
      </c>
      <c r="C472" s="17" t="str">
        <f t="shared" si="30"/>
        <v/>
      </c>
      <c r="D472" s="67"/>
      <c r="E472" s="17"/>
      <c r="F472" s="17" t="str">
        <f>IF(A472="","",IF(AND(A472=1,pmtType=1),0,IF(roundOpt,ROUND(rate*H471,2),rate*H471)))</f>
        <v/>
      </c>
      <c r="G472" s="17" t="str">
        <f t="shared" si="31"/>
        <v/>
      </c>
      <c r="H472" s="17" t="str">
        <f t="shared" si="32"/>
        <v/>
      </c>
    </row>
    <row r="473" spans="1:8">
      <c r="A473" s="16" t="str">
        <f t="shared" si="29"/>
        <v/>
      </c>
      <c r="B473" s="18" t="str">
        <f>IF(A473="","",IF(OR(periods_per_year=26,periods_per_year=52),IF(periods_per_year=26,IF(A473=1,fpdate,B472+14),IF(periods_per_year=52,IF(A473=1,fpdate,B472+7),"n/a")),IF(periods_per_year=24,DATE(YEAR(fpdate),MONTH(fpdate)+(A473-1)/2+IF(AND(DAY(fpdate)&gt;=15,MOD(A473,2)=0),1,0),IF(MOD(A473,2)=0,IF(DAY(fpdate)&gt;=15,DAY(fpdate)-14,DAY(fpdate)+14),DAY(fpdate))),IF(DAY(DATE(YEAR(fpdate),MONTH(fpdate)+(A473-1)*months_per_period,DAY(fpdate)))&lt;&gt;DAY(fpdate),DATE(YEAR(fpdate),MONTH(fpdate)+(A473-1)*months_per_period+1,0),DATE(YEAR(fpdate),MONTH(fpdate)+(A473-1)*months_per_period,DAY(fpdate))))))</f>
        <v/>
      </c>
      <c r="C473" s="17" t="str">
        <f t="shared" si="30"/>
        <v/>
      </c>
      <c r="D473" s="67"/>
      <c r="E473" s="17"/>
      <c r="F473" s="17" t="str">
        <f>IF(A473="","",IF(AND(A473=1,pmtType=1),0,IF(roundOpt,ROUND(rate*H472,2),rate*H472)))</f>
        <v/>
      </c>
      <c r="G473" s="17" t="str">
        <f t="shared" si="31"/>
        <v/>
      </c>
      <c r="H473" s="17" t="str">
        <f t="shared" si="32"/>
        <v/>
      </c>
    </row>
    <row r="474" spans="1:8">
      <c r="A474" s="16" t="str">
        <f t="shared" si="29"/>
        <v/>
      </c>
      <c r="B474" s="18" t="str">
        <f>IF(A474="","",IF(OR(periods_per_year=26,periods_per_year=52),IF(periods_per_year=26,IF(A474=1,fpdate,B473+14),IF(periods_per_year=52,IF(A474=1,fpdate,B473+7),"n/a")),IF(periods_per_year=24,DATE(YEAR(fpdate),MONTH(fpdate)+(A474-1)/2+IF(AND(DAY(fpdate)&gt;=15,MOD(A474,2)=0),1,0),IF(MOD(A474,2)=0,IF(DAY(fpdate)&gt;=15,DAY(fpdate)-14,DAY(fpdate)+14),DAY(fpdate))),IF(DAY(DATE(YEAR(fpdate),MONTH(fpdate)+(A474-1)*months_per_period,DAY(fpdate)))&lt;&gt;DAY(fpdate),DATE(YEAR(fpdate),MONTH(fpdate)+(A474-1)*months_per_period+1,0),DATE(YEAR(fpdate),MONTH(fpdate)+(A474-1)*months_per_period,DAY(fpdate))))))</f>
        <v/>
      </c>
      <c r="C474" s="17" t="str">
        <f t="shared" si="30"/>
        <v/>
      </c>
      <c r="D474" s="67"/>
      <c r="E474" s="17"/>
      <c r="F474" s="17" t="str">
        <f>IF(A474="","",IF(AND(A474=1,pmtType=1),0,IF(roundOpt,ROUND(rate*H473,2),rate*H473)))</f>
        <v/>
      </c>
      <c r="G474" s="17" t="str">
        <f t="shared" si="31"/>
        <v/>
      </c>
      <c r="H474" s="17" t="str">
        <f t="shared" si="32"/>
        <v/>
      </c>
    </row>
    <row r="475" spans="1:8">
      <c r="A475" s="16" t="str">
        <f t="shared" si="29"/>
        <v/>
      </c>
      <c r="B475" s="18" t="str">
        <f>IF(A475="","",IF(OR(periods_per_year=26,periods_per_year=52),IF(periods_per_year=26,IF(A475=1,fpdate,B474+14),IF(periods_per_year=52,IF(A475=1,fpdate,B474+7),"n/a")),IF(periods_per_year=24,DATE(YEAR(fpdate),MONTH(fpdate)+(A475-1)/2+IF(AND(DAY(fpdate)&gt;=15,MOD(A475,2)=0),1,0),IF(MOD(A475,2)=0,IF(DAY(fpdate)&gt;=15,DAY(fpdate)-14,DAY(fpdate)+14),DAY(fpdate))),IF(DAY(DATE(YEAR(fpdate),MONTH(fpdate)+(A475-1)*months_per_period,DAY(fpdate)))&lt;&gt;DAY(fpdate),DATE(YEAR(fpdate),MONTH(fpdate)+(A475-1)*months_per_period+1,0),DATE(YEAR(fpdate),MONTH(fpdate)+(A475-1)*months_per_period,DAY(fpdate))))))</f>
        <v/>
      </c>
      <c r="C475" s="17" t="str">
        <f t="shared" si="30"/>
        <v/>
      </c>
      <c r="D475" s="67"/>
      <c r="E475" s="17"/>
      <c r="F475" s="17" t="str">
        <f>IF(A475="","",IF(AND(A475=1,pmtType=1),0,IF(roundOpt,ROUND(rate*H474,2),rate*H474)))</f>
        <v/>
      </c>
      <c r="G475" s="17" t="str">
        <f t="shared" si="31"/>
        <v/>
      </c>
      <c r="H475" s="17" t="str">
        <f t="shared" si="32"/>
        <v/>
      </c>
    </row>
    <row r="476" spans="1:8">
      <c r="A476" s="16" t="str">
        <f t="shared" si="29"/>
        <v/>
      </c>
      <c r="B476" s="18" t="str">
        <f>IF(A476="","",IF(OR(periods_per_year=26,periods_per_year=52),IF(periods_per_year=26,IF(A476=1,fpdate,B475+14),IF(periods_per_year=52,IF(A476=1,fpdate,B475+7),"n/a")),IF(periods_per_year=24,DATE(YEAR(fpdate),MONTH(fpdate)+(A476-1)/2+IF(AND(DAY(fpdate)&gt;=15,MOD(A476,2)=0),1,0),IF(MOD(A476,2)=0,IF(DAY(fpdate)&gt;=15,DAY(fpdate)-14,DAY(fpdate)+14),DAY(fpdate))),IF(DAY(DATE(YEAR(fpdate),MONTH(fpdate)+(A476-1)*months_per_period,DAY(fpdate)))&lt;&gt;DAY(fpdate),DATE(YEAR(fpdate),MONTH(fpdate)+(A476-1)*months_per_period+1,0),DATE(YEAR(fpdate),MONTH(fpdate)+(A476-1)*months_per_period,DAY(fpdate))))))</f>
        <v/>
      </c>
      <c r="C476" s="17" t="str">
        <f t="shared" si="30"/>
        <v/>
      </c>
      <c r="D476" s="67"/>
      <c r="E476" s="17"/>
      <c r="F476" s="17" t="str">
        <f>IF(A476="","",IF(AND(A476=1,pmtType=1),0,IF(roundOpt,ROUND(rate*H475,2),rate*H475)))</f>
        <v/>
      </c>
      <c r="G476" s="17" t="str">
        <f t="shared" si="31"/>
        <v/>
      </c>
      <c r="H476" s="17" t="str">
        <f t="shared" si="32"/>
        <v/>
      </c>
    </row>
    <row r="477" spans="1:8">
      <c r="A477" s="16" t="str">
        <f t="shared" si="29"/>
        <v/>
      </c>
      <c r="B477" s="18" t="str">
        <f>IF(A477="","",IF(OR(periods_per_year=26,periods_per_year=52),IF(periods_per_year=26,IF(A477=1,fpdate,B476+14),IF(periods_per_year=52,IF(A477=1,fpdate,B476+7),"n/a")),IF(periods_per_year=24,DATE(YEAR(fpdate),MONTH(fpdate)+(A477-1)/2+IF(AND(DAY(fpdate)&gt;=15,MOD(A477,2)=0),1,0),IF(MOD(A477,2)=0,IF(DAY(fpdate)&gt;=15,DAY(fpdate)-14,DAY(fpdate)+14),DAY(fpdate))),IF(DAY(DATE(YEAR(fpdate),MONTH(fpdate)+(A477-1)*months_per_period,DAY(fpdate)))&lt;&gt;DAY(fpdate),DATE(YEAR(fpdate),MONTH(fpdate)+(A477-1)*months_per_period+1,0),DATE(YEAR(fpdate),MONTH(fpdate)+(A477-1)*months_per_period,DAY(fpdate))))))</f>
        <v/>
      </c>
      <c r="C477" s="17" t="str">
        <f t="shared" si="30"/>
        <v/>
      </c>
      <c r="D477" s="67"/>
      <c r="E477" s="17"/>
      <c r="F477" s="17" t="str">
        <f>IF(A477="","",IF(AND(A477=1,pmtType=1),0,IF(roundOpt,ROUND(rate*H476,2),rate*H476)))</f>
        <v/>
      </c>
      <c r="G477" s="17" t="str">
        <f t="shared" si="31"/>
        <v/>
      </c>
      <c r="H477" s="17" t="str">
        <f t="shared" si="32"/>
        <v/>
      </c>
    </row>
    <row r="478" spans="1:8">
      <c r="A478" s="16" t="str">
        <f t="shared" si="29"/>
        <v/>
      </c>
      <c r="B478" s="18" t="str">
        <f>IF(A478="","",IF(OR(periods_per_year=26,periods_per_year=52),IF(periods_per_year=26,IF(A478=1,fpdate,B477+14),IF(periods_per_year=52,IF(A478=1,fpdate,B477+7),"n/a")),IF(periods_per_year=24,DATE(YEAR(fpdate),MONTH(fpdate)+(A478-1)/2+IF(AND(DAY(fpdate)&gt;=15,MOD(A478,2)=0),1,0),IF(MOD(A478,2)=0,IF(DAY(fpdate)&gt;=15,DAY(fpdate)-14,DAY(fpdate)+14),DAY(fpdate))),IF(DAY(DATE(YEAR(fpdate),MONTH(fpdate)+(A478-1)*months_per_period,DAY(fpdate)))&lt;&gt;DAY(fpdate),DATE(YEAR(fpdate),MONTH(fpdate)+(A478-1)*months_per_period+1,0),DATE(YEAR(fpdate),MONTH(fpdate)+(A478-1)*months_per_period,DAY(fpdate))))))</f>
        <v/>
      </c>
      <c r="C478" s="17" t="str">
        <f t="shared" si="30"/>
        <v/>
      </c>
      <c r="D478" s="67"/>
      <c r="E478" s="17"/>
      <c r="F478" s="17" t="str">
        <f>IF(A478="","",IF(AND(A478=1,pmtType=1),0,IF(roundOpt,ROUND(rate*H477,2),rate*H477)))</f>
        <v/>
      </c>
      <c r="G478" s="17" t="str">
        <f t="shared" si="31"/>
        <v/>
      </c>
      <c r="H478" s="17" t="str">
        <f t="shared" si="32"/>
        <v/>
      </c>
    </row>
    <row r="479" spans="1:8">
      <c r="A479" s="16" t="str">
        <f t="shared" si="29"/>
        <v/>
      </c>
      <c r="B479" s="18" t="str">
        <f>IF(A479="","",IF(OR(periods_per_year=26,periods_per_year=52),IF(periods_per_year=26,IF(A479=1,fpdate,B478+14),IF(periods_per_year=52,IF(A479=1,fpdate,B478+7),"n/a")),IF(periods_per_year=24,DATE(YEAR(fpdate),MONTH(fpdate)+(A479-1)/2+IF(AND(DAY(fpdate)&gt;=15,MOD(A479,2)=0),1,0),IF(MOD(A479,2)=0,IF(DAY(fpdate)&gt;=15,DAY(fpdate)-14,DAY(fpdate)+14),DAY(fpdate))),IF(DAY(DATE(YEAR(fpdate),MONTH(fpdate)+(A479-1)*months_per_period,DAY(fpdate)))&lt;&gt;DAY(fpdate),DATE(YEAR(fpdate),MONTH(fpdate)+(A479-1)*months_per_period+1,0),DATE(YEAR(fpdate),MONTH(fpdate)+(A479-1)*months_per_period,DAY(fpdate))))))</f>
        <v/>
      </c>
      <c r="C479" s="17" t="str">
        <f t="shared" si="30"/>
        <v/>
      </c>
      <c r="D479" s="67"/>
      <c r="E479" s="17"/>
      <c r="F479" s="17" t="str">
        <f>IF(A479="","",IF(AND(A479=1,pmtType=1),0,IF(roundOpt,ROUND(rate*H478,2),rate*H478)))</f>
        <v/>
      </c>
      <c r="G479" s="17" t="str">
        <f t="shared" si="31"/>
        <v/>
      </c>
      <c r="H479" s="17" t="str">
        <f t="shared" si="32"/>
        <v/>
      </c>
    </row>
    <row r="480" spans="1:8">
      <c r="A480" s="16" t="str">
        <f t="shared" si="29"/>
        <v/>
      </c>
      <c r="B480" s="18" t="str">
        <f>IF(A480="","",IF(OR(periods_per_year=26,periods_per_year=52),IF(periods_per_year=26,IF(A480=1,fpdate,B479+14),IF(periods_per_year=52,IF(A480=1,fpdate,B479+7),"n/a")),IF(periods_per_year=24,DATE(YEAR(fpdate),MONTH(fpdate)+(A480-1)/2+IF(AND(DAY(fpdate)&gt;=15,MOD(A480,2)=0),1,0),IF(MOD(A480,2)=0,IF(DAY(fpdate)&gt;=15,DAY(fpdate)-14,DAY(fpdate)+14),DAY(fpdate))),IF(DAY(DATE(YEAR(fpdate),MONTH(fpdate)+(A480-1)*months_per_period,DAY(fpdate)))&lt;&gt;DAY(fpdate),DATE(YEAR(fpdate),MONTH(fpdate)+(A480-1)*months_per_period+1,0),DATE(YEAR(fpdate),MONTH(fpdate)+(A480-1)*months_per_period,DAY(fpdate))))))</f>
        <v/>
      </c>
      <c r="C480" s="17" t="str">
        <f t="shared" si="30"/>
        <v/>
      </c>
      <c r="D480" s="67"/>
      <c r="E480" s="17"/>
      <c r="F480" s="17" t="str">
        <f>IF(A480="","",IF(AND(A480=1,pmtType=1),0,IF(roundOpt,ROUND(rate*H479,2),rate*H479)))</f>
        <v/>
      </c>
      <c r="G480" s="17" t="str">
        <f t="shared" si="31"/>
        <v/>
      </c>
      <c r="H480" s="17" t="str">
        <f t="shared" si="32"/>
        <v/>
      </c>
    </row>
    <row r="481" spans="1:8">
      <c r="A481" s="16" t="str">
        <f t="shared" si="29"/>
        <v/>
      </c>
      <c r="B481" s="18" t="str">
        <f>IF(A481="","",IF(OR(periods_per_year=26,periods_per_year=52),IF(periods_per_year=26,IF(A481=1,fpdate,B480+14),IF(periods_per_year=52,IF(A481=1,fpdate,B480+7),"n/a")),IF(periods_per_year=24,DATE(YEAR(fpdate),MONTH(fpdate)+(A481-1)/2+IF(AND(DAY(fpdate)&gt;=15,MOD(A481,2)=0),1,0),IF(MOD(A481,2)=0,IF(DAY(fpdate)&gt;=15,DAY(fpdate)-14,DAY(fpdate)+14),DAY(fpdate))),IF(DAY(DATE(YEAR(fpdate),MONTH(fpdate)+(A481-1)*months_per_period,DAY(fpdate)))&lt;&gt;DAY(fpdate),DATE(YEAR(fpdate),MONTH(fpdate)+(A481-1)*months_per_period+1,0),DATE(YEAR(fpdate),MONTH(fpdate)+(A481-1)*months_per_period,DAY(fpdate))))))</f>
        <v/>
      </c>
      <c r="C481" s="17" t="str">
        <f t="shared" si="30"/>
        <v/>
      </c>
      <c r="D481" s="67"/>
      <c r="E481" s="17"/>
      <c r="F481" s="17" t="str">
        <f>IF(A481="","",IF(AND(A481=1,pmtType=1),0,IF(roundOpt,ROUND(rate*H480,2),rate*H480)))</f>
        <v/>
      </c>
      <c r="G481" s="17" t="str">
        <f t="shared" si="31"/>
        <v/>
      </c>
      <c r="H481" s="17" t="str">
        <f t="shared" si="32"/>
        <v/>
      </c>
    </row>
    <row r="482" spans="1:8">
      <c r="A482" s="16" t="str">
        <f t="shared" si="29"/>
        <v/>
      </c>
      <c r="B482" s="18" t="str">
        <f>IF(A482="","",IF(OR(periods_per_year=26,periods_per_year=52),IF(periods_per_year=26,IF(A482=1,fpdate,B481+14),IF(periods_per_year=52,IF(A482=1,fpdate,B481+7),"n/a")),IF(periods_per_year=24,DATE(YEAR(fpdate),MONTH(fpdate)+(A482-1)/2+IF(AND(DAY(fpdate)&gt;=15,MOD(A482,2)=0),1,0),IF(MOD(A482,2)=0,IF(DAY(fpdate)&gt;=15,DAY(fpdate)-14,DAY(fpdate)+14),DAY(fpdate))),IF(DAY(DATE(YEAR(fpdate),MONTH(fpdate)+(A482-1)*months_per_period,DAY(fpdate)))&lt;&gt;DAY(fpdate),DATE(YEAR(fpdate),MONTH(fpdate)+(A482-1)*months_per_period+1,0),DATE(YEAR(fpdate),MONTH(fpdate)+(A482-1)*months_per_period,DAY(fpdate))))))</f>
        <v/>
      </c>
      <c r="C482" s="17" t="str">
        <f t="shared" si="30"/>
        <v/>
      </c>
      <c r="D482" s="67"/>
      <c r="E482" s="17"/>
      <c r="F482" s="17" t="str">
        <f>IF(A482="","",IF(AND(A482=1,pmtType=1),0,IF(roundOpt,ROUND(rate*H481,2),rate*H481)))</f>
        <v/>
      </c>
      <c r="G482" s="17" t="str">
        <f t="shared" si="31"/>
        <v/>
      </c>
      <c r="H482" s="17" t="str">
        <f t="shared" si="32"/>
        <v/>
      </c>
    </row>
    <row r="483" spans="1:8">
      <c r="A483" s="16" t="str">
        <f t="shared" si="29"/>
        <v/>
      </c>
      <c r="B483" s="18" t="str">
        <f>IF(A483="","",IF(OR(periods_per_year=26,periods_per_year=52),IF(periods_per_year=26,IF(A483=1,fpdate,B482+14),IF(periods_per_year=52,IF(A483=1,fpdate,B482+7),"n/a")),IF(periods_per_year=24,DATE(YEAR(fpdate),MONTH(fpdate)+(A483-1)/2+IF(AND(DAY(fpdate)&gt;=15,MOD(A483,2)=0),1,0),IF(MOD(A483,2)=0,IF(DAY(fpdate)&gt;=15,DAY(fpdate)-14,DAY(fpdate)+14),DAY(fpdate))),IF(DAY(DATE(YEAR(fpdate),MONTH(fpdate)+(A483-1)*months_per_period,DAY(fpdate)))&lt;&gt;DAY(fpdate),DATE(YEAR(fpdate),MONTH(fpdate)+(A483-1)*months_per_period+1,0),DATE(YEAR(fpdate),MONTH(fpdate)+(A483-1)*months_per_period,DAY(fpdate))))))</f>
        <v/>
      </c>
      <c r="C483" s="17" t="str">
        <f t="shared" si="30"/>
        <v/>
      </c>
      <c r="D483" s="67"/>
      <c r="E483" s="17"/>
      <c r="F483" s="17" t="str">
        <f>IF(A483="","",IF(AND(A483=1,pmtType=1),0,IF(roundOpt,ROUND(rate*H482,2),rate*H482)))</f>
        <v/>
      </c>
      <c r="G483" s="17" t="str">
        <f t="shared" si="31"/>
        <v/>
      </c>
      <c r="H483" s="17" t="str">
        <f t="shared" si="32"/>
        <v/>
      </c>
    </row>
    <row r="484" spans="1:8">
      <c r="A484" s="16" t="str">
        <f t="shared" si="29"/>
        <v/>
      </c>
      <c r="B484" s="18" t="str">
        <f>IF(A484="","",IF(OR(periods_per_year=26,periods_per_year=52),IF(periods_per_year=26,IF(A484=1,fpdate,B483+14),IF(periods_per_year=52,IF(A484=1,fpdate,B483+7),"n/a")),IF(periods_per_year=24,DATE(YEAR(fpdate),MONTH(fpdate)+(A484-1)/2+IF(AND(DAY(fpdate)&gt;=15,MOD(A484,2)=0),1,0),IF(MOD(A484,2)=0,IF(DAY(fpdate)&gt;=15,DAY(fpdate)-14,DAY(fpdate)+14),DAY(fpdate))),IF(DAY(DATE(YEAR(fpdate),MONTH(fpdate)+(A484-1)*months_per_period,DAY(fpdate)))&lt;&gt;DAY(fpdate),DATE(YEAR(fpdate),MONTH(fpdate)+(A484-1)*months_per_period+1,0),DATE(YEAR(fpdate),MONTH(fpdate)+(A484-1)*months_per_period,DAY(fpdate))))))</f>
        <v/>
      </c>
      <c r="C484" s="17" t="str">
        <f t="shared" si="30"/>
        <v/>
      </c>
      <c r="D484" s="67"/>
      <c r="E484" s="17"/>
      <c r="F484" s="17" t="str">
        <f>IF(A484="","",IF(AND(A484=1,pmtType=1),0,IF(roundOpt,ROUND(rate*H483,2),rate*H483)))</f>
        <v/>
      </c>
      <c r="G484" s="17" t="str">
        <f t="shared" si="31"/>
        <v/>
      </c>
      <c r="H484" s="17" t="str">
        <f t="shared" si="32"/>
        <v/>
      </c>
    </row>
    <row r="485" spans="1:8">
      <c r="A485" s="16" t="str">
        <f t="shared" si="29"/>
        <v/>
      </c>
      <c r="B485" s="18" t="str">
        <f>IF(A485="","",IF(OR(periods_per_year=26,periods_per_year=52),IF(periods_per_year=26,IF(A485=1,fpdate,B484+14),IF(periods_per_year=52,IF(A485=1,fpdate,B484+7),"n/a")),IF(periods_per_year=24,DATE(YEAR(fpdate),MONTH(fpdate)+(A485-1)/2+IF(AND(DAY(fpdate)&gt;=15,MOD(A485,2)=0),1,0),IF(MOD(A485,2)=0,IF(DAY(fpdate)&gt;=15,DAY(fpdate)-14,DAY(fpdate)+14),DAY(fpdate))),IF(DAY(DATE(YEAR(fpdate),MONTH(fpdate)+(A485-1)*months_per_period,DAY(fpdate)))&lt;&gt;DAY(fpdate),DATE(YEAR(fpdate),MONTH(fpdate)+(A485-1)*months_per_period+1,0),DATE(YEAR(fpdate),MONTH(fpdate)+(A485-1)*months_per_period,DAY(fpdate))))))</f>
        <v/>
      </c>
      <c r="C485" s="17" t="str">
        <f t="shared" si="30"/>
        <v/>
      </c>
      <c r="D485" s="67"/>
      <c r="E485" s="17"/>
      <c r="F485" s="17" t="str">
        <f>IF(A485="","",IF(AND(A485=1,pmtType=1),0,IF(roundOpt,ROUND(rate*H484,2),rate*H484)))</f>
        <v/>
      </c>
      <c r="G485" s="17" t="str">
        <f t="shared" si="31"/>
        <v/>
      </c>
      <c r="H485" s="17" t="str">
        <f t="shared" si="32"/>
        <v/>
      </c>
    </row>
    <row r="486" spans="1:8">
      <c r="A486" s="16" t="str">
        <f t="shared" si="29"/>
        <v/>
      </c>
      <c r="B486" s="18" t="str">
        <f>IF(A486="","",IF(OR(periods_per_year=26,periods_per_year=52),IF(periods_per_year=26,IF(A486=1,fpdate,B485+14),IF(periods_per_year=52,IF(A486=1,fpdate,B485+7),"n/a")),IF(periods_per_year=24,DATE(YEAR(fpdate),MONTH(fpdate)+(A486-1)/2+IF(AND(DAY(fpdate)&gt;=15,MOD(A486,2)=0),1,0),IF(MOD(A486,2)=0,IF(DAY(fpdate)&gt;=15,DAY(fpdate)-14,DAY(fpdate)+14),DAY(fpdate))),IF(DAY(DATE(YEAR(fpdate),MONTH(fpdate)+(A486-1)*months_per_period,DAY(fpdate)))&lt;&gt;DAY(fpdate),DATE(YEAR(fpdate),MONTH(fpdate)+(A486-1)*months_per_period+1,0),DATE(YEAR(fpdate),MONTH(fpdate)+(A486-1)*months_per_period,DAY(fpdate))))))</f>
        <v/>
      </c>
      <c r="C486" s="17" t="str">
        <f t="shared" si="30"/>
        <v/>
      </c>
      <c r="D486" s="67"/>
      <c r="E486" s="17"/>
      <c r="F486" s="17" t="str">
        <f>IF(A486="","",IF(AND(A486=1,pmtType=1),0,IF(roundOpt,ROUND(rate*H485,2),rate*H485)))</f>
        <v/>
      </c>
      <c r="G486" s="17" t="str">
        <f t="shared" si="31"/>
        <v/>
      </c>
      <c r="H486" s="17" t="str">
        <f t="shared" si="32"/>
        <v/>
      </c>
    </row>
    <row r="487" spans="1:8">
      <c r="A487" s="16" t="str">
        <f t="shared" si="29"/>
        <v/>
      </c>
      <c r="B487" s="18" t="str">
        <f>IF(A487="","",IF(OR(periods_per_year=26,periods_per_year=52),IF(periods_per_year=26,IF(A487=1,fpdate,B486+14),IF(periods_per_year=52,IF(A487=1,fpdate,B486+7),"n/a")),IF(periods_per_year=24,DATE(YEAR(fpdate),MONTH(fpdate)+(A487-1)/2+IF(AND(DAY(fpdate)&gt;=15,MOD(A487,2)=0),1,0),IF(MOD(A487,2)=0,IF(DAY(fpdate)&gt;=15,DAY(fpdate)-14,DAY(fpdate)+14),DAY(fpdate))),IF(DAY(DATE(YEAR(fpdate),MONTH(fpdate)+(A487-1)*months_per_period,DAY(fpdate)))&lt;&gt;DAY(fpdate),DATE(YEAR(fpdate),MONTH(fpdate)+(A487-1)*months_per_period+1,0),DATE(YEAR(fpdate),MONTH(fpdate)+(A487-1)*months_per_period,DAY(fpdate))))))</f>
        <v/>
      </c>
      <c r="C487" s="17" t="str">
        <f t="shared" si="30"/>
        <v/>
      </c>
      <c r="D487" s="67"/>
      <c r="E487" s="17"/>
      <c r="F487" s="17" t="str">
        <f>IF(A487="","",IF(AND(A487=1,pmtType=1),0,IF(roundOpt,ROUND(rate*H486,2),rate*H486)))</f>
        <v/>
      </c>
      <c r="G487" s="17" t="str">
        <f t="shared" si="31"/>
        <v/>
      </c>
      <c r="H487" s="17" t="str">
        <f t="shared" si="32"/>
        <v/>
      </c>
    </row>
    <row r="488" spans="1:8">
      <c r="A488" s="16" t="str">
        <f t="shared" si="29"/>
        <v/>
      </c>
      <c r="B488" s="18" t="str">
        <f>IF(A488="","",IF(OR(periods_per_year=26,periods_per_year=52),IF(periods_per_year=26,IF(A488=1,fpdate,B487+14),IF(periods_per_year=52,IF(A488=1,fpdate,B487+7),"n/a")),IF(periods_per_year=24,DATE(YEAR(fpdate),MONTH(fpdate)+(A488-1)/2+IF(AND(DAY(fpdate)&gt;=15,MOD(A488,2)=0),1,0),IF(MOD(A488,2)=0,IF(DAY(fpdate)&gt;=15,DAY(fpdate)-14,DAY(fpdate)+14),DAY(fpdate))),IF(DAY(DATE(YEAR(fpdate),MONTH(fpdate)+(A488-1)*months_per_period,DAY(fpdate)))&lt;&gt;DAY(fpdate),DATE(YEAR(fpdate),MONTH(fpdate)+(A488-1)*months_per_period+1,0),DATE(YEAR(fpdate),MONTH(fpdate)+(A488-1)*months_per_period,DAY(fpdate))))))</f>
        <v/>
      </c>
      <c r="C488" s="17" t="str">
        <f t="shared" si="30"/>
        <v/>
      </c>
      <c r="D488" s="67"/>
      <c r="E488" s="17"/>
      <c r="F488" s="17" t="str">
        <f>IF(A488="","",IF(AND(A488=1,pmtType=1),0,IF(roundOpt,ROUND(rate*H487,2),rate*H487)))</f>
        <v/>
      </c>
      <c r="G488" s="17" t="str">
        <f t="shared" si="31"/>
        <v/>
      </c>
      <c r="H488" s="17" t="str">
        <f t="shared" si="32"/>
        <v/>
      </c>
    </row>
    <row r="489" spans="1:8">
      <c r="A489" s="16" t="str">
        <f t="shared" si="29"/>
        <v/>
      </c>
      <c r="B489" s="18" t="str">
        <f>IF(A489="","",IF(OR(periods_per_year=26,periods_per_year=52),IF(periods_per_year=26,IF(A489=1,fpdate,B488+14),IF(periods_per_year=52,IF(A489=1,fpdate,B488+7),"n/a")),IF(periods_per_year=24,DATE(YEAR(fpdate),MONTH(fpdate)+(A489-1)/2+IF(AND(DAY(fpdate)&gt;=15,MOD(A489,2)=0),1,0),IF(MOD(A489,2)=0,IF(DAY(fpdate)&gt;=15,DAY(fpdate)-14,DAY(fpdate)+14),DAY(fpdate))),IF(DAY(DATE(YEAR(fpdate),MONTH(fpdate)+(A489-1)*months_per_period,DAY(fpdate)))&lt;&gt;DAY(fpdate),DATE(YEAR(fpdate),MONTH(fpdate)+(A489-1)*months_per_period+1,0),DATE(YEAR(fpdate),MONTH(fpdate)+(A489-1)*months_per_period,DAY(fpdate))))))</f>
        <v/>
      </c>
      <c r="C489" s="17" t="str">
        <f t="shared" si="30"/>
        <v/>
      </c>
      <c r="D489" s="67"/>
      <c r="E489" s="17"/>
      <c r="F489" s="17" t="str">
        <f>IF(A489="","",IF(AND(A489=1,pmtType=1),0,IF(roundOpt,ROUND(rate*H488,2),rate*H488)))</f>
        <v/>
      </c>
      <c r="G489" s="17" t="str">
        <f t="shared" si="31"/>
        <v/>
      </c>
      <c r="H489" s="17" t="str">
        <f t="shared" si="32"/>
        <v/>
      </c>
    </row>
    <row r="490" spans="1:8">
      <c r="A490" s="16" t="str">
        <f t="shared" si="29"/>
        <v/>
      </c>
      <c r="B490" s="18" t="str">
        <f>IF(A490="","",IF(OR(periods_per_year=26,periods_per_year=52),IF(periods_per_year=26,IF(A490=1,fpdate,B489+14),IF(periods_per_year=52,IF(A490=1,fpdate,B489+7),"n/a")),IF(periods_per_year=24,DATE(YEAR(fpdate),MONTH(fpdate)+(A490-1)/2+IF(AND(DAY(fpdate)&gt;=15,MOD(A490,2)=0),1,0),IF(MOD(A490,2)=0,IF(DAY(fpdate)&gt;=15,DAY(fpdate)-14,DAY(fpdate)+14),DAY(fpdate))),IF(DAY(DATE(YEAR(fpdate),MONTH(fpdate)+(A490-1)*months_per_period,DAY(fpdate)))&lt;&gt;DAY(fpdate),DATE(YEAR(fpdate),MONTH(fpdate)+(A490-1)*months_per_period+1,0),DATE(YEAR(fpdate),MONTH(fpdate)+(A490-1)*months_per_period,DAY(fpdate))))))</f>
        <v/>
      </c>
      <c r="C490" s="17" t="str">
        <f t="shared" si="30"/>
        <v/>
      </c>
      <c r="D490" s="67"/>
      <c r="E490" s="17"/>
      <c r="F490" s="17" t="str">
        <f>IF(A490="","",IF(AND(A490=1,pmtType=1),0,IF(roundOpt,ROUND(rate*H489,2),rate*H489)))</f>
        <v/>
      </c>
      <c r="G490" s="17" t="str">
        <f t="shared" si="31"/>
        <v/>
      </c>
      <c r="H490" s="17" t="str">
        <f t="shared" si="32"/>
        <v/>
      </c>
    </row>
    <row r="491" spans="1:8">
      <c r="A491" s="16" t="str">
        <f t="shared" si="29"/>
        <v/>
      </c>
      <c r="B491" s="18" t="str">
        <f>IF(A491="","",IF(OR(periods_per_year=26,periods_per_year=52),IF(periods_per_year=26,IF(A491=1,fpdate,B490+14),IF(periods_per_year=52,IF(A491=1,fpdate,B490+7),"n/a")),IF(periods_per_year=24,DATE(YEAR(fpdate),MONTH(fpdate)+(A491-1)/2+IF(AND(DAY(fpdate)&gt;=15,MOD(A491,2)=0),1,0),IF(MOD(A491,2)=0,IF(DAY(fpdate)&gt;=15,DAY(fpdate)-14,DAY(fpdate)+14),DAY(fpdate))),IF(DAY(DATE(YEAR(fpdate),MONTH(fpdate)+(A491-1)*months_per_period,DAY(fpdate)))&lt;&gt;DAY(fpdate),DATE(YEAR(fpdate),MONTH(fpdate)+(A491-1)*months_per_period+1,0),DATE(YEAR(fpdate),MONTH(fpdate)+(A491-1)*months_per_period,DAY(fpdate))))))</f>
        <v/>
      </c>
      <c r="C491" s="17" t="str">
        <f t="shared" si="30"/>
        <v/>
      </c>
      <c r="D491" s="67"/>
      <c r="E491" s="17"/>
      <c r="F491" s="17" t="str">
        <f>IF(A491="","",IF(AND(A491=1,pmtType=1),0,IF(roundOpt,ROUND(rate*H490,2),rate*H490)))</f>
        <v/>
      </c>
      <c r="G491" s="17" t="str">
        <f t="shared" si="31"/>
        <v/>
      </c>
      <c r="H491" s="17" t="str">
        <f t="shared" si="32"/>
        <v/>
      </c>
    </row>
    <row r="492" spans="1:8">
      <c r="A492" s="16" t="str">
        <f t="shared" si="29"/>
        <v/>
      </c>
      <c r="B492" s="18" t="str">
        <f>IF(A492="","",IF(OR(periods_per_year=26,periods_per_year=52),IF(periods_per_year=26,IF(A492=1,fpdate,B491+14),IF(periods_per_year=52,IF(A492=1,fpdate,B491+7),"n/a")),IF(periods_per_year=24,DATE(YEAR(fpdate),MONTH(fpdate)+(A492-1)/2+IF(AND(DAY(fpdate)&gt;=15,MOD(A492,2)=0),1,0),IF(MOD(A492,2)=0,IF(DAY(fpdate)&gt;=15,DAY(fpdate)-14,DAY(fpdate)+14),DAY(fpdate))),IF(DAY(DATE(YEAR(fpdate),MONTH(fpdate)+(A492-1)*months_per_period,DAY(fpdate)))&lt;&gt;DAY(fpdate),DATE(YEAR(fpdate),MONTH(fpdate)+(A492-1)*months_per_period+1,0),DATE(YEAR(fpdate),MONTH(fpdate)+(A492-1)*months_per_period,DAY(fpdate))))))</f>
        <v/>
      </c>
      <c r="C492" s="17" t="str">
        <f t="shared" si="30"/>
        <v/>
      </c>
      <c r="D492" s="67"/>
      <c r="E492" s="17"/>
      <c r="F492" s="17" t="str">
        <f>IF(A492="","",IF(AND(A492=1,pmtType=1),0,IF(roundOpt,ROUND(rate*H491,2),rate*H491)))</f>
        <v/>
      </c>
      <c r="G492" s="17" t="str">
        <f t="shared" si="31"/>
        <v/>
      </c>
      <c r="H492" s="17" t="str">
        <f t="shared" si="32"/>
        <v/>
      </c>
    </row>
    <row r="493" spans="1:8">
      <c r="A493" s="16" t="str">
        <f t="shared" si="29"/>
        <v/>
      </c>
      <c r="B493" s="18" t="str">
        <f>IF(A493="","",IF(OR(periods_per_year=26,periods_per_year=52),IF(periods_per_year=26,IF(A493=1,fpdate,B492+14),IF(periods_per_year=52,IF(A493=1,fpdate,B492+7),"n/a")),IF(periods_per_year=24,DATE(YEAR(fpdate),MONTH(fpdate)+(A493-1)/2+IF(AND(DAY(fpdate)&gt;=15,MOD(A493,2)=0),1,0),IF(MOD(A493,2)=0,IF(DAY(fpdate)&gt;=15,DAY(fpdate)-14,DAY(fpdate)+14),DAY(fpdate))),IF(DAY(DATE(YEAR(fpdate),MONTH(fpdate)+(A493-1)*months_per_period,DAY(fpdate)))&lt;&gt;DAY(fpdate),DATE(YEAR(fpdate),MONTH(fpdate)+(A493-1)*months_per_period+1,0),DATE(YEAR(fpdate),MONTH(fpdate)+(A493-1)*months_per_period,DAY(fpdate))))))</f>
        <v/>
      </c>
      <c r="C493" s="17" t="str">
        <f t="shared" si="30"/>
        <v/>
      </c>
      <c r="D493" s="67"/>
      <c r="E493" s="17"/>
      <c r="F493" s="17" t="str">
        <f>IF(A493="","",IF(AND(A493=1,pmtType=1),0,IF(roundOpt,ROUND(rate*H492,2),rate*H492)))</f>
        <v/>
      </c>
      <c r="G493" s="17" t="str">
        <f t="shared" si="31"/>
        <v/>
      </c>
      <c r="H493" s="17" t="str">
        <f t="shared" si="32"/>
        <v/>
      </c>
    </row>
    <row r="494" spans="1:8">
      <c r="A494" s="16" t="str">
        <f t="shared" si="29"/>
        <v/>
      </c>
      <c r="B494" s="18" t="str">
        <f>IF(A494="","",IF(OR(periods_per_year=26,periods_per_year=52),IF(periods_per_year=26,IF(A494=1,fpdate,B493+14),IF(periods_per_year=52,IF(A494=1,fpdate,B493+7),"n/a")),IF(periods_per_year=24,DATE(YEAR(fpdate),MONTH(fpdate)+(A494-1)/2+IF(AND(DAY(fpdate)&gt;=15,MOD(A494,2)=0),1,0),IF(MOD(A494,2)=0,IF(DAY(fpdate)&gt;=15,DAY(fpdate)-14,DAY(fpdate)+14),DAY(fpdate))),IF(DAY(DATE(YEAR(fpdate),MONTH(fpdate)+(A494-1)*months_per_period,DAY(fpdate)))&lt;&gt;DAY(fpdate),DATE(YEAR(fpdate),MONTH(fpdate)+(A494-1)*months_per_period+1,0),DATE(YEAR(fpdate),MONTH(fpdate)+(A494-1)*months_per_period,DAY(fpdate))))))</f>
        <v/>
      </c>
      <c r="C494" s="17" t="str">
        <f t="shared" si="30"/>
        <v/>
      </c>
      <c r="D494" s="67"/>
      <c r="E494" s="17"/>
      <c r="F494" s="17" t="str">
        <f>IF(A494="","",IF(AND(A494=1,pmtType=1),0,IF(roundOpt,ROUND(rate*H493,2),rate*H493)))</f>
        <v/>
      </c>
      <c r="G494" s="17" t="str">
        <f t="shared" si="31"/>
        <v/>
      </c>
      <c r="H494" s="17" t="str">
        <f t="shared" si="32"/>
        <v/>
      </c>
    </row>
    <row r="495" spans="1:8">
      <c r="A495" s="16" t="str">
        <f t="shared" si="29"/>
        <v/>
      </c>
      <c r="B495" s="18" t="str">
        <f>IF(A495="","",IF(OR(periods_per_year=26,periods_per_year=52),IF(periods_per_year=26,IF(A495=1,fpdate,B494+14),IF(periods_per_year=52,IF(A495=1,fpdate,B494+7),"n/a")),IF(periods_per_year=24,DATE(YEAR(fpdate),MONTH(fpdate)+(A495-1)/2+IF(AND(DAY(fpdate)&gt;=15,MOD(A495,2)=0),1,0),IF(MOD(A495,2)=0,IF(DAY(fpdate)&gt;=15,DAY(fpdate)-14,DAY(fpdate)+14),DAY(fpdate))),IF(DAY(DATE(YEAR(fpdate),MONTH(fpdate)+(A495-1)*months_per_period,DAY(fpdate)))&lt;&gt;DAY(fpdate),DATE(YEAR(fpdate),MONTH(fpdate)+(A495-1)*months_per_period+1,0),DATE(YEAR(fpdate),MONTH(fpdate)+(A495-1)*months_per_period,DAY(fpdate))))))</f>
        <v/>
      </c>
      <c r="C495" s="17" t="str">
        <f t="shared" si="30"/>
        <v/>
      </c>
      <c r="D495" s="67"/>
      <c r="E495" s="17"/>
      <c r="F495" s="17" t="str">
        <f>IF(A495="","",IF(AND(A495=1,pmtType=1),0,IF(roundOpt,ROUND(rate*H494,2),rate*H494)))</f>
        <v/>
      </c>
      <c r="G495" s="17" t="str">
        <f t="shared" si="31"/>
        <v/>
      </c>
      <c r="H495" s="17" t="str">
        <f t="shared" si="32"/>
        <v/>
      </c>
    </row>
    <row r="496" spans="1:8">
      <c r="A496" s="16" t="str">
        <f t="shared" si="29"/>
        <v/>
      </c>
      <c r="B496" s="18" t="str">
        <f>IF(A496="","",IF(OR(periods_per_year=26,periods_per_year=52),IF(periods_per_year=26,IF(A496=1,fpdate,B495+14),IF(periods_per_year=52,IF(A496=1,fpdate,B495+7),"n/a")),IF(periods_per_year=24,DATE(YEAR(fpdate),MONTH(fpdate)+(A496-1)/2+IF(AND(DAY(fpdate)&gt;=15,MOD(A496,2)=0),1,0),IF(MOD(A496,2)=0,IF(DAY(fpdate)&gt;=15,DAY(fpdate)-14,DAY(fpdate)+14),DAY(fpdate))),IF(DAY(DATE(YEAR(fpdate),MONTH(fpdate)+(A496-1)*months_per_period,DAY(fpdate)))&lt;&gt;DAY(fpdate),DATE(YEAR(fpdate),MONTH(fpdate)+(A496-1)*months_per_period+1,0),DATE(YEAR(fpdate),MONTH(fpdate)+(A496-1)*months_per_period,DAY(fpdate))))))</f>
        <v/>
      </c>
      <c r="C496" s="17" t="str">
        <f t="shared" si="30"/>
        <v/>
      </c>
      <c r="D496" s="67"/>
      <c r="E496" s="17"/>
      <c r="F496" s="17" t="str">
        <f>IF(A496="","",IF(AND(A496=1,pmtType=1),0,IF(roundOpt,ROUND(rate*H495,2),rate*H495)))</f>
        <v/>
      </c>
      <c r="G496" s="17" t="str">
        <f t="shared" si="31"/>
        <v/>
      </c>
      <c r="H496" s="17" t="str">
        <f t="shared" si="32"/>
        <v/>
      </c>
    </row>
    <row r="497" spans="1:8">
      <c r="A497" s="16" t="str">
        <f t="shared" si="29"/>
        <v/>
      </c>
      <c r="B497" s="18" t="str">
        <f>IF(A497="","",IF(OR(periods_per_year=26,periods_per_year=52),IF(periods_per_year=26,IF(A497=1,fpdate,B496+14),IF(periods_per_year=52,IF(A497=1,fpdate,B496+7),"n/a")),IF(periods_per_year=24,DATE(YEAR(fpdate),MONTH(fpdate)+(A497-1)/2+IF(AND(DAY(fpdate)&gt;=15,MOD(A497,2)=0),1,0),IF(MOD(A497,2)=0,IF(DAY(fpdate)&gt;=15,DAY(fpdate)-14,DAY(fpdate)+14),DAY(fpdate))),IF(DAY(DATE(YEAR(fpdate),MONTH(fpdate)+(A497-1)*months_per_period,DAY(fpdate)))&lt;&gt;DAY(fpdate),DATE(YEAR(fpdate),MONTH(fpdate)+(A497-1)*months_per_period+1,0),DATE(YEAR(fpdate),MONTH(fpdate)+(A497-1)*months_per_period,DAY(fpdate))))))</f>
        <v/>
      </c>
      <c r="C497" s="17" t="str">
        <f t="shared" si="30"/>
        <v/>
      </c>
      <c r="D497" s="67"/>
      <c r="E497" s="17"/>
      <c r="F497" s="17" t="str">
        <f>IF(A497="","",IF(AND(A497=1,pmtType=1),0,IF(roundOpt,ROUND(rate*H496,2),rate*H496)))</f>
        <v/>
      </c>
      <c r="G497" s="17" t="str">
        <f t="shared" si="31"/>
        <v/>
      </c>
      <c r="H497" s="17" t="str">
        <f t="shared" si="32"/>
        <v/>
      </c>
    </row>
    <row r="498" spans="1:8">
      <c r="A498" s="16" t="str">
        <f t="shared" si="29"/>
        <v/>
      </c>
      <c r="B498" s="18" t="str">
        <f>IF(A498="","",IF(OR(periods_per_year=26,periods_per_year=52),IF(periods_per_year=26,IF(A498=1,fpdate,B497+14),IF(periods_per_year=52,IF(A498=1,fpdate,B497+7),"n/a")),IF(periods_per_year=24,DATE(YEAR(fpdate),MONTH(fpdate)+(A498-1)/2+IF(AND(DAY(fpdate)&gt;=15,MOD(A498,2)=0),1,0),IF(MOD(A498,2)=0,IF(DAY(fpdate)&gt;=15,DAY(fpdate)-14,DAY(fpdate)+14),DAY(fpdate))),IF(DAY(DATE(YEAR(fpdate),MONTH(fpdate)+(A498-1)*months_per_period,DAY(fpdate)))&lt;&gt;DAY(fpdate),DATE(YEAR(fpdate),MONTH(fpdate)+(A498-1)*months_per_period+1,0),DATE(YEAR(fpdate),MONTH(fpdate)+(A498-1)*months_per_period,DAY(fpdate))))))</f>
        <v/>
      </c>
      <c r="C498" s="17" t="str">
        <f t="shared" si="30"/>
        <v/>
      </c>
      <c r="D498" s="67"/>
      <c r="E498" s="17"/>
      <c r="F498" s="17" t="str">
        <f>IF(A498="","",IF(AND(A498=1,pmtType=1),0,IF(roundOpt,ROUND(rate*H497,2),rate*H497)))</f>
        <v/>
      </c>
      <c r="G498" s="17" t="str">
        <f t="shared" si="31"/>
        <v/>
      </c>
      <c r="H498" s="17" t="str">
        <f t="shared" si="32"/>
        <v/>
      </c>
    </row>
    <row r="499" spans="1:8">
      <c r="A499" s="16" t="str">
        <f t="shared" si="29"/>
        <v/>
      </c>
      <c r="B499" s="18" t="str">
        <f>IF(A499="","",IF(OR(periods_per_year=26,periods_per_year=52),IF(periods_per_year=26,IF(A499=1,fpdate,B498+14),IF(periods_per_year=52,IF(A499=1,fpdate,B498+7),"n/a")),IF(periods_per_year=24,DATE(YEAR(fpdate),MONTH(fpdate)+(A499-1)/2+IF(AND(DAY(fpdate)&gt;=15,MOD(A499,2)=0),1,0),IF(MOD(A499,2)=0,IF(DAY(fpdate)&gt;=15,DAY(fpdate)-14,DAY(fpdate)+14),DAY(fpdate))),IF(DAY(DATE(YEAR(fpdate),MONTH(fpdate)+(A499-1)*months_per_period,DAY(fpdate)))&lt;&gt;DAY(fpdate),DATE(YEAR(fpdate),MONTH(fpdate)+(A499-1)*months_per_period+1,0),DATE(YEAR(fpdate),MONTH(fpdate)+(A499-1)*months_per_period,DAY(fpdate))))))</f>
        <v/>
      </c>
      <c r="C499" s="17" t="str">
        <f t="shared" si="30"/>
        <v/>
      </c>
      <c r="D499" s="67"/>
      <c r="E499" s="17"/>
      <c r="F499" s="17" t="str">
        <f>IF(A499="","",IF(AND(A499=1,pmtType=1),0,IF(roundOpt,ROUND(rate*H498,2),rate*H498)))</f>
        <v/>
      </c>
      <c r="G499" s="17" t="str">
        <f t="shared" si="31"/>
        <v/>
      </c>
      <c r="H499" s="17" t="str">
        <f t="shared" si="32"/>
        <v/>
      </c>
    </row>
    <row r="500" spans="1:8">
      <c r="A500" s="16" t="str">
        <f t="shared" si="29"/>
        <v/>
      </c>
      <c r="B500" s="18" t="str">
        <f>IF(A500="","",IF(OR(periods_per_year=26,periods_per_year=52),IF(periods_per_year=26,IF(A500=1,fpdate,B499+14),IF(periods_per_year=52,IF(A500=1,fpdate,B499+7),"n/a")),IF(periods_per_year=24,DATE(YEAR(fpdate),MONTH(fpdate)+(A500-1)/2+IF(AND(DAY(fpdate)&gt;=15,MOD(A500,2)=0),1,0),IF(MOD(A500,2)=0,IF(DAY(fpdate)&gt;=15,DAY(fpdate)-14,DAY(fpdate)+14),DAY(fpdate))),IF(DAY(DATE(YEAR(fpdate),MONTH(fpdate)+(A500-1)*months_per_period,DAY(fpdate)))&lt;&gt;DAY(fpdate),DATE(YEAR(fpdate),MONTH(fpdate)+(A500-1)*months_per_period+1,0),DATE(YEAR(fpdate),MONTH(fpdate)+(A500-1)*months_per_period,DAY(fpdate))))))</f>
        <v/>
      </c>
      <c r="C500" s="17" t="str">
        <f t="shared" si="30"/>
        <v/>
      </c>
      <c r="D500" s="67"/>
      <c r="E500" s="17"/>
      <c r="F500" s="17" t="str">
        <f>IF(A500="","",IF(AND(A500=1,pmtType=1),0,IF(roundOpt,ROUND(rate*H499,2),rate*H499)))</f>
        <v/>
      </c>
      <c r="G500" s="17" t="str">
        <f t="shared" si="31"/>
        <v/>
      </c>
      <c r="H500" s="17" t="str">
        <f t="shared" si="32"/>
        <v/>
      </c>
    </row>
    <row r="501" spans="1:8">
      <c r="A501" s="16" t="str">
        <f t="shared" si="29"/>
        <v/>
      </c>
      <c r="B501" s="18" t="str">
        <f>IF(A501="","",IF(OR(periods_per_year=26,periods_per_year=52),IF(periods_per_year=26,IF(A501=1,fpdate,B500+14),IF(periods_per_year=52,IF(A501=1,fpdate,B500+7),"n/a")),IF(periods_per_year=24,DATE(YEAR(fpdate),MONTH(fpdate)+(A501-1)/2+IF(AND(DAY(fpdate)&gt;=15,MOD(A501,2)=0),1,0),IF(MOD(A501,2)=0,IF(DAY(fpdate)&gt;=15,DAY(fpdate)-14,DAY(fpdate)+14),DAY(fpdate))),IF(DAY(DATE(YEAR(fpdate),MONTH(fpdate)+(A501-1)*months_per_period,DAY(fpdate)))&lt;&gt;DAY(fpdate),DATE(YEAR(fpdate),MONTH(fpdate)+(A501-1)*months_per_period+1,0),DATE(YEAR(fpdate),MONTH(fpdate)+(A501-1)*months_per_period,DAY(fpdate))))))</f>
        <v/>
      </c>
      <c r="C501" s="17" t="str">
        <f t="shared" si="30"/>
        <v/>
      </c>
      <c r="D501" s="67"/>
      <c r="E501" s="17"/>
      <c r="F501" s="17" t="str">
        <f>IF(A501="","",IF(AND(A501=1,pmtType=1),0,IF(roundOpt,ROUND(rate*H500,2),rate*H500)))</f>
        <v/>
      </c>
      <c r="G501" s="17" t="str">
        <f t="shared" si="31"/>
        <v/>
      </c>
      <c r="H501" s="17" t="str">
        <f t="shared" si="32"/>
        <v/>
      </c>
    </row>
    <row r="502" spans="1:8">
      <c r="A502" s="16" t="str">
        <f t="shared" si="29"/>
        <v/>
      </c>
      <c r="B502" s="18" t="str">
        <f>IF(A502="","",IF(OR(periods_per_year=26,periods_per_year=52),IF(periods_per_year=26,IF(A502=1,fpdate,B501+14),IF(periods_per_year=52,IF(A502=1,fpdate,B501+7),"n/a")),IF(periods_per_year=24,DATE(YEAR(fpdate),MONTH(fpdate)+(A502-1)/2+IF(AND(DAY(fpdate)&gt;=15,MOD(A502,2)=0),1,0),IF(MOD(A502,2)=0,IF(DAY(fpdate)&gt;=15,DAY(fpdate)-14,DAY(fpdate)+14),DAY(fpdate))),IF(DAY(DATE(YEAR(fpdate),MONTH(fpdate)+(A502-1)*months_per_period,DAY(fpdate)))&lt;&gt;DAY(fpdate),DATE(YEAR(fpdate),MONTH(fpdate)+(A502-1)*months_per_period+1,0),DATE(YEAR(fpdate),MONTH(fpdate)+(A502-1)*months_per_period,DAY(fpdate))))))</f>
        <v/>
      </c>
      <c r="C502" s="17" t="str">
        <f t="shared" si="30"/>
        <v/>
      </c>
      <c r="D502" s="67"/>
      <c r="E502" s="17"/>
      <c r="F502" s="17" t="str">
        <f>IF(A502="","",IF(AND(A502=1,pmtType=1),0,IF(roundOpt,ROUND(rate*H501,2),rate*H501)))</f>
        <v/>
      </c>
      <c r="G502" s="17" t="str">
        <f t="shared" si="31"/>
        <v/>
      </c>
      <c r="H502" s="17" t="str">
        <f t="shared" si="32"/>
        <v/>
      </c>
    </row>
    <row r="503" spans="1:8">
      <c r="A503" s="16" t="str">
        <f t="shared" si="29"/>
        <v/>
      </c>
      <c r="B503" s="18" t="str">
        <f>IF(A503="","",IF(OR(periods_per_year=26,periods_per_year=52),IF(periods_per_year=26,IF(A503=1,fpdate,B502+14),IF(periods_per_year=52,IF(A503=1,fpdate,B502+7),"n/a")),IF(periods_per_year=24,DATE(YEAR(fpdate),MONTH(fpdate)+(A503-1)/2+IF(AND(DAY(fpdate)&gt;=15,MOD(A503,2)=0),1,0),IF(MOD(A503,2)=0,IF(DAY(fpdate)&gt;=15,DAY(fpdate)-14,DAY(fpdate)+14),DAY(fpdate))),IF(DAY(DATE(YEAR(fpdate),MONTH(fpdate)+(A503-1)*months_per_period,DAY(fpdate)))&lt;&gt;DAY(fpdate),DATE(YEAR(fpdate),MONTH(fpdate)+(A503-1)*months_per_period+1,0),DATE(YEAR(fpdate),MONTH(fpdate)+(A503-1)*months_per_period,DAY(fpdate))))))</f>
        <v/>
      </c>
      <c r="C503" s="17" t="str">
        <f t="shared" si="30"/>
        <v/>
      </c>
      <c r="D503" s="67"/>
      <c r="E503" s="17"/>
      <c r="F503" s="17" t="str">
        <f>IF(A503="","",IF(AND(A503=1,pmtType=1),0,IF(roundOpt,ROUND(rate*H502,2),rate*H502)))</f>
        <v/>
      </c>
      <c r="G503" s="17" t="str">
        <f t="shared" si="31"/>
        <v/>
      </c>
      <c r="H503" s="17" t="str">
        <f t="shared" si="32"/>
        <v/>
      </c>
    </row>
    <row r="504" spans="1:8">
      <c r="A504" s="16" t="str">
        <f t="shared" si="29"/>
        <v/>
      </c>
      <c r="B504" s="18" t="str">
        <f>IF(A504="","",IF(OR(periods_per_year=26,periods_per_year=52),IF(periods_per_year=26,IF(A504=1,fpdate,B503+14),IF(periods_per_year=52,IF(A504=1,fpdate,B503+7),"n/a")),IF(periods_per_year=24,DATE(YEAR(fpdate),MONTH(fpdate)+(A504-1)/2+IF(AND(DAY(fpdate)&gt;=15,MOD(A504,2)=0),1,0),IF(MOD(A504,2)=0,IF(DAY(fpdate)&gt;=15,DAY(fpdate)-14,DAY(fpdate)+14),DAY(fpdate))),IF(DAY(DATE(YEAR(fpdate),MONTH(fpdate)+(A504-1)*months_per_period,DAY(fpdate)))&lt;&gt;DAY(fpdate),DATE(YEAR(fpdate),MONTH(fpdate)+(A504-1)*months_per_period+1,0),DATE(YEAR(fpdate),MONTH(fpdate)+(A504-1)*months_per_period,DAY(fpdate))))))</f>
        <v/>
      </c>
      <c r="C504" s="17" t="str">
        <f t="shared" si="30"/>
        <v/>
      </c>
      <c r="D504" s="67"/>
      <c r="E504" s="17"/>
      <c r="F504" s="17" t="str">
        <f>IF(A504="","",IF(AND(A504=1,pmtType=1),0,IF(roundOpt,ROUND(rate*H503,2),rate*H503)))</f>
        <v/>
      </c>
      <c r="G504" s="17" t="str">
        <f t="shared" si="31"/>
        <v/>
      </c>
      <c r="H504" s="17" t="str">
        <f t="shared" si="32"/>
        <v/>
      </c>
    </row>
    <row r="505" spans="1:8">
      <c r="A505" s="16" t="str">
        <f t="shared" si="29"/>
        <v/>
      </c>
      <c r="B505" s="18" t="str">
        <f>IF(A505="","",IF(OR(periods_per_year=26,periods_per_year=52),IF(periods_per_year=26,IF(A505=1,fpdate,B504+14),IF(periods_per_year=52,IF(A505=1,fpdate,B504+7),"n/a")),IF(periods_per_year=24,DATE(YEAR(fpdate),MONTH(fpdate)+(A505-1)/2+IF(AND(DAY(fpdate)&gt;=15,MOD(A505,2)=0),1,0),IF(MOD(A505,2)=0,IF(DAY(fpdate)&gt;=15,DAY(fpdate)-14,DAY(fpdate)+14),DAY(fpdate))),IF(DAY(DATE(YEAR(fpdate),MONTH(fpdate)+(A505-1)*months_per_period,DAY(fpdate)))&lt;&gt;DAY(fpdate),DATE(YEAR(fpdate),MONTH(fpdate)+(A505-1)*months_per_period+1,0),DATE(YEAR(fpdate),MONTH(fpdate)+(A505-1)*months_per_period,DAY(fpdate))))))</f>
        <v/>
      </c>
      <c r="C505" s="17" t="str">
        <f t="shared" si="30"/>
        <v/>
      </c>
      <c r="D505" s="67"/>
      <c r="E505" s="17"/>
      <c r="F505" s="17" t="str">
        <f>IF(A505="","",IF(AND(A505=1,pmtType=1),0,IF(roundOpt,ROUND(rate*H504,2),rate*H504)))</f>
        <v/>
      </c>
      <c r="G505" s="17" t="str">
        <f t="shared" si="31"/>
        <v/>
      </c>
      <c r="H505" s="17" t="str">
        <f t="shared" si="32"/>
        <v/>
      </c>
    </row>
    <row r="506" spans="1:8">
      <c r="A506" s="16" t="str">
        <f t="shared" si="29"/>
        <v/>
      </c>
      <c r="B506" s="18" t="str">
        <f>IF(A506="","",IF(OR(periods_per_year=26,periods_per_year=52),IF(periods_per_year=26,IF(A506=1,fpdate,B505+14),IF(periods_per_year=52,IF(A506=1,fpdate,B505+7),"n/a")),IF(periods_per_year=24,DATE(YEAR(fpdate),MONTH(fpdate)+(A506-1)/2+IF(AND(DAY(fpdate)&gt;=15,MOD(A506,2)=0),1,0),IF(MOD(A506,2)=0,IF(DAY(fpdate)&gt;=15,DAY(fpdate)-14,DAY(fpdate)+14),DAY(fpdate))),IF(DAY(DATE(YEAR(fpdate),MONTH(fpdate)+(A506-1)*months_per_period,DAY(fpdate)))&lt;&gt;DAY(fpdate),DATE(YEAR(fpdate),MONTH(fpdate)+(A506-1)*months_per_period+1,0),DATE(YEAR(fpdate),MONTH(fpdate)+(A506-1)*months_per_period,DAY(fpdate))))))</f>
        <v/>
      </c>
      <c r="C506" s="17" t="str">
        <f t="shared" si="30"/>
        <v/>
      </c>
      <c r="D506" s="67"/>
      <c r="E506" s="17"/>
      <c r="F506" s="17" t="str">
        <f>IF(A506="","",IF(AND(A506=1,pmtType=1),0,IF(roundOpt,ROUND(rate*H505,2),rate*H505)))</f>
        <v/>
      </c>
      <c r="G506" s="17" t="str">
        <f t="shared" si="31"/>
        <v/>
      </c>
      <c r="H506" s="17" t="str">
        <f t="shared" si="32"/>
        <v/>
      </c>
    </row>
    <row r="507" spans="1:8">
      <c r="A507" s="16" t="str">
        <f t="shared" si="29"/>
        <v/>
      </c>
      <c r="B507" s="18" t="str">
        <f>IF(A507="","",IF(OR(periods_per_year=26,periods_per_year=52),IF(periods_per_year=26,IF(A507=1,fpdate,B506+14),IF(periods_per_year=52,IF(A507=1,fpdate,B506+7),"n/a")),IF(periods_per_year=24,DATE(YEAR(fpdate),MONTH(fpdate)+(A507-1)/2+IF(AND(DAY(fpdate)&gt;=15,MOD(A507,2)=0),1,0),IF(MOD(A507,2)=0,IF(DAY(fpdate)&gt;=15,DAY(fpdate)-14,DAY(fpdate)+14),DAY(fpdate))),IF(DAY(DATE(YEAR(fpdate),MONTH(fpdate)+(A507-1)*months_per_period,DAY(fpdate)))&lt;&gt;DAY(fpdate),DATE(YEAR(fpdate),MONTH(fpdate)+(A507-1)*months_per_period+1,0),DATE(YEAR(fpdate),MONTH(fpdate)+(A507-1)*months_per_period,DAY(fpdate))))))</f>
        <v/>
      </c>
      <c r="C507" s="17" t="str">
        <f t="shared" si="30"/>
        <v/>
      </c>
      <c r="D507" s="67"/>
      <c r="E507" s="17"/>
      <c r="F507" s="17" t="str">
        <f>IF(A507="","",IF(AND(A507=1,pmtType=1),0,IF(roundOpt,ROUND(rate*H506,2),rate*H506)))</f>
        <v/>
      </c>
      <c r="G507" s="17" t="str">
        <f t="shared" si="31"/>
        <v/>
      </c>
      <c r="H507" s="17" t="str">
        <f t="shared" si="32"/>
        <v/>
      </c>
    </row>
    <row r="508" spans="1:8">
      <c r="A508" s="16" t="str">
        <f t="shared" si="29"/>
        <v/>
      </c>
      <c r="B508" s="18" t="str">
        <f>IF(A508="","",IF(OR(periods_per_year=26,periods_per_year=52),IF(periods_per_year=26,IF(A508=1,fpdate,B507+14),IF(periods_per_year=52,IF(A508=1,fpdate,B507+7),"n/a")),IF(periods_per_year=24,DATE(YEAR(fpdate),MONTH(fpdate)+(A508-1)/2+IF(AND(DAY(fpdate)&gt;=15,MOD(A508,2)=0),1,0),IF(MOD(A508,2)=0,IF(DAY(fpdate)&gt;=15,DAY(fpdate)-14,DAY(fpdate)+14),DAY(fpdate))),IF(DAY(DATE(YEAR(fpdate),MONTH(fpdate)+(A508-1)*months_per_period,DAY(fpdate)))&lt;&gt;DAY(fpdate),DATE(YEAR(fpdate),MONTH(fpdate)+(A508-1)*months_per_period+1,0),DATE(YEAR(fpdate),MONTH(fpdate)+(A508-1)*months_per_period,DAY(fpdate))))))</f>
        <v/>
      </c>
      <c r="C508" s="17" t="str">
        <f t="shared" si="30"/>
        <v/>
      </c>
      <c r="D508" s="67"/>
      <c r="E508" s="17"/>
      <c r="F508" s="17" t="str">
        <f>IF(A508="","",IF(AND(A508=1,pmtType=1),0,IF(roundOpt,ROUND(rate*H507,2),rate*H507)))</f>
        <v/>
      </c>
      <c r="G508" s="17" t="str">
        <f t="shared" si="31"/>
        <v/>
      </c>
      <c r="H508" s="17" t="str">
        <f t="shared" si="32"/>
        <v/>
      </c>
    </row>
    <row r="509" spans="1:8">
      <c r="A509" s="16" t="str">
        <f t="shared" si="29"/>
        <v/>
      </c>
      <c r="B509" s="18" t="str">
        <f>IF(A509="","",IF(OR(periods_per_year=26,periods_per_year=52),IF(periods_per_year=26,IF(A509=1,fpdate,B508+14),IF(periods_per_year=52,IF(A509=1,fpdate,B508+7),"n/a")),IF(periods_per_year=24,DATE(YEAR(fpdate),MONTH(fpdate)+(A509-1)/2+IF(AND(DAY(fpdate)&gt;=15,MOD(A509,2)=0),1,0),IF(MOD(A509,2)=0,IF(DAY(fpdate)&gt;=15,DAY(fpdate)-14,DAY(fpdate)+14),DAY(fpdate))),IF(DAY(DATE(YEAR(fpdate),MONTH(fpdate)+(A509-1)*months_per_period,DAY(fpdate)))&lt;&gt;DAY(fpdate),DATE(YEAR(fpdate),MONTH(fpdate)+(A509-1)*months_per_period+1,0),DATE(YEAR(fpdate),MONTH(fpdate)+(A509-1)*months_per_period,DAY(fpdate))))))</f>
        <v/>
      </c>
      <c r="C509" s="17" t="str">
        <f t="shared" si="30"/>
        <v/>
      </c>
      <c r="D509" s="67"/>
      <c r="E509" s="17"/>
      <c r="F509" s="17" t="str">
        <f>IF(A509="","",IF(AND(A509=1,pmtType=1),0,IF(roundOpt,ROUND(rate*H508,2),rate*H508)))</f>
        <v/>
      </c>
      <c r="G509" s="17" t="str">
        <f t="shared" si="31"/>
        <v/>
      </c>
      <c r="H509" s="17" t="str">
        <f t="shared" si="32"/>
        <v/>
      </c>
    </row>
    <row r="510" spans="1:8">
      <c r="A510" s="16" t="str">
        <f t="shared" si="29"/>
        <v/>
      </c>
      <c r="B510" s="18" t="str">
        <f>IF(A510="","",IF(OR(periods_per_year=26,periods_per_year=52),IF(periods_per_year=26,IF(A510=1,fpdate,B509+14),IF(periods_per_year=52,IF(A510=1,fpdate,B509+7),"n/a")),IF(periods_per_year=24,DATE(YEAR(fpdate),MONTH(fpdate)+(A510-1)/2+IF(AND(DAY(fpdate)&gt;=15,MOD(A510,2)=0),1,0),IF(MOD(A510,2)=0,IF(DAY(fpdate)&gt;=15,DAY(fpdate)-14,DAY(fpdate)+14),DAY(fpdate))),IF(DAY(DATE(YEAR(fpdate),MONTH(fpdate)+(A510-1)*months_per_period,DAY(fpdate)))&lt;&gt;DAY(fpdate),DATE(YEAR(fpdate),MONTH(fpdate)+(A510-1)*months_per_period+1,0),DATE(YEAR(fpdate),MONTH(fpdate)+(A510-1)*months_per_period,DAY(fpdate))))))</f>
        <v/>
      </c>
      <c r="C510" s="17" t="str">
        <f t="shared" si="30"/>
        <v/>
      </c>
      <c r="D510" s="67"/>
      <c r="E510" s="17"/>
      <c r="F510" s="17" t="str">
        <f>IF(A510="","",IF(AND(A510=1,pmtType=1),0,IF(roundOpt,ROUND(rate*H509,2),rate*H509)))</f>
        <v/>
      </c>
      <c r="G510" s="17" t="str">
        <f t="shared" si="31"/>
        <v/>
      </c>
      <c r="H510" s="17" t="str">
        <f t="shared" si="32"/>
        <v/>
      </c>
    </row>
    <row r="511" spans="1:8">
      <c r="A511" s="16" t="str">
        <f t="shared" si="29"/>
        <v/>
      </c>
      <c r="B511" s="18" t="str">
        <f>IF(A511="","",IF(OR(periods_per_year=26,periods_per_year=52),IF(periods_per_year=26,IF(A511=1,fpdate,B510+14),IF(periods_per_year=52,IF(A511=1,fpdate,B510+7),"n/a")),IF(periods_per_year=24,DATE(YEAR(fpdate),MONTH(fpdate)+(A511-1)/2+IF(AND(DAY(fpdate)&gt;=15,MOD(A511,2)=0),1,0),IF(MOD(A511,2)=0,IF(DAY(fpdate)&gt;=15,DAY(fpdate)-14,DAY(fpdate)+14),DAY(fpdate))),IF(DAY(DATE(YEAR(fpdate),MONTH(fpdate)+(A511-1)*months_per_period,DAY(fpdate)))&lt;&gt;DAY(fpdate),DATE(YEAR(fpdate),MONTH(fpdate)+(A511-1)*months_per_period+1,0),DATE(YEAR(fpdate),MONTH(fpdate)+(A511-1)*months_per_period,DAY(fpdate))))))</f>
        <v/>
      </c>
      <c r="C511" s="17" t="str">
        <f t="shared" si="30"/>
        <v/>
      </c>
      <c r="D511" s="67"/>
      <c r="E511" s="17"/>
      <c r="F511" s="17" t="str">
        <f>IF(A511="","",IF(AND(A511=1,pmtType=1),0,IF(roundOpt,ROUND(rate*H510,2),rate*H510)))</f>
        <v/>
      </c>
      <c r="G511" s="17" t="str">
        <f t="shared" si="31"/>
        <v/>
      </c>
      <c r="H511" s="17" t="str">
        <f t="shared" si="32"/>
        <v/>
      </c>
    </row>
    <row r="512" spans="1:8">
      <c r="A512" s="16" t="str">
        <f t="shared" si="29"/>
        <v/>
      </c>
      <c r="B512" s="18" t="str">
        <f>IF(A512="","",IF(OR(periods_per_year=26,periods_per_year=52),IF(periods_per_year=26,IF(A512=1,fpdate,B511+14),IF(periods_per_year=52,IF(A512=1,fpdate,B511+7),"n/a")),IF(periods_per_year=24,DATE(YEAR(fpdate),MONTH(fpdate)+(A512-1)/2+IF(AND(DAY(fpdate)&gt;=15,MOD(A512,2)=0),1,0),IF(MOD(A512,2)=0,IF(DAY(fpdate)&gt;=15,DAY(fpdate)-14,DAY(fpdate)+14),DAY(fpdate))),IF(DAY(DATE(YEAR(fpdate),MONTH(fpdate)+(A512-1)*months_per_period,DAY(fpdate)))&lt;&gt;DAY(fpdate),DATE(YEAR(fpdate),MONTH(fpdate)+(A512-1)*months_per_period+1,0),DATE(YEAR(fpdate),MONTH(fpdate)+(A512-1)*months_per_period,DAY(fpdate))))))</f>
        <v/>
      </c>
      <c r="C512" s="17" t="str">
        <f t="shared" si="30"/>
        <v/>
      </c>
      <c r="D512" s="67"/>
      <c r="E512" s="17"/>
      <c r="F512" s="17" t="str">
        <f>IF(A512="","",IF(AND(A512=1,pmtType=1),0,IF(roundOpt,ROUND(rate*H511,2),rate*H511)))</f>
        <v/>
      </c>
      <c r="G512" s="17" t="str">
        <f t="shared" si="31"/>
        <v/>
      </c>
      <c r="H512" s="17" t="str">
        <f t="shared" si="32"/>
        <v/>
      </c>
    </row>
    <row r="513" spans="1:8">
      <c r="A513" s="16" t="str">
        <f t="shared" si="29"/>
        <v/>
      </c>
      <c r="B513" s="18" t="str">
        <f>IF(A513="","",IF(OR(periods_per_year=26,periods_per_year=52),IF(periods_per_year=26,IF(A513=1,fpdate,B512+14),IF(periods_per_year=52,IF(A513=1,fpdate,B512+7),"n/a")),IF(periods_per_year=24,DATE(YEAR(fpdate),MONTH(fpdate)+(A513-1)/2+IF(AND(DAY(fpdate)&gt;=15,MOD(A513,2)=0),1,0),IF(MOD(A513,2)=0,IF(DAY(fpdate)&gt;=15,DAY(fpdate)-14,DAY(fpdate)+14),DAY(fpdate))),IF(DAY(DATE(YEAR(fpdate),MONTH(fpdate)+(A513-1)*months_per_period,DAY(fpdate)))&lt;&gt;DAY(fpdate),DATE(YEAR(fpdate),MONTH(fpdate)+(A513-1)*months_per_period+1,0),DATE(YEAR(fpdate),MONTH(fpdate)+(A513-1)*months_per_period,DAY(fpdate))))))</f>
        <v/>
      </c>
      <c r="C513" s="17" t="str">
        <f t="shared" si="30"/>
        <v/>
      </c>
      <c r="D513" s="67"/>
      <c r="E513" s="17"/>
      <c r="F513" s="17" t="str">
        <f>IF(A513="","",IF(AND(A513=1,pmtType=1),0,IF(roundOpt,ROUND(rate*H512,2),rate*H512)))</f>
        <v/>
      </c>
      <c r="G513" s="17" t="str">
        <f t="shared" si="31"/>
        <v/>
      </c>
      <c r="H513" s="17" t="str">
        <f t="shared" si="32"/>
        <v/>
      </c>
    </row>
    <row r="514" spans="1:8">
      <c r="A514" s="16" t="str">
        <f t="shared" si="29"/>
        <v/>
      </c>
      <c r="B514" s="18" t="str">
        <f>IF(A514="","",IF(OR(periods_per_year=26,periods_per_year=52),IF(periods_per_year=26,IF(A514=1,fpdate,B513+14),IF(periods_per_year=52,IF(A514=1,fpdate,B513+7),"n/a")),IF(periods_per_year=24,DATE(YEAR(fpdate),MONTH(fpdate)+(A514-1)/2+IF(AND(DAY(fpdate)&gt;=15,MOD(A514,2)=0),1,0),IF(MOD(A514,2)=0,IF(DAY(fpdate)&gt;=15,DAY(fpdate)-14,DAY(fpdate)+14),DAY(fpdate))),IF(DAY(DATE(YEAR(fpdate),MONTH(fpdate)+(A514-1)*months_per_period,DAY(fpdate)))&lt;&gt;DAY(fpdate),DATE(YEAR(fpdate),MONTH(fpdate)+(A514-1)*months_per_period+1,0),DATE(YEAR(fpdate),MONTH(fpdate)+(A514-1)*months_per_period,DAY(fpdate))))))</f>
        <v/>
      </c>
      <c r="C514" s="17" t="str">
        <f t="shared" si="30"/>
        <v/>
      </c>
      <c r="D514" s="67"/>
      <c r="E514" s="17"/>
      <c r="F514" s="17" t="str">
        <f>IF(A514="","",IF(AND(A514=1,pmtType=1),0,IF(roundOpt,ROUND(rate*H513,2),rate*H513)))</f>
        <v/>
      </c>
      <c r="G514" s="17" t="str">
        <f t="shared" si="31"/>
        <v/>
      </c>
      <c r="H514" s="17" t="str">
        <f t="shared" si="32"/>
        <v/>
      </c>
    </row>
    <row r="515" spans="1:8">
      <c r="A515" s="16" t="str">
        <f t="shared" si="29"/>
        <v/>
      </c>
      <c r="B515" s="18" t="str">
        <f>IF(A515="","",IF(OR(periods_per_year=26,periods_per_year=52),IF(periods_per_year=26,IF(A515=1,fpdate,B514+14),IF(periods_per_year=52,IF(A515=1,fpdate,B514+7),"n/a")),IF(periods_per_year=24,DATE(YEAR(fpdate),MONTH(fpdate)+(A515-1)/2+IF(AND(DAY(fpdate)&gt;=15,MOD(A515,2)=0),1,0),IF(MOD(A515,2)=0,IF(DAY(fpdate)&gt;=15,DAY(fpdate)-14,DAY(fpdate)+14),DAY(fpdate))),IF(DAY(DATE(YEAR(fpdate),MONTH(fpdate)+(A515-1)*months_per_period,DAY(fpdate)))&lt;&gt;DAY(fpdate),DATE(YEAR(fpdate),MONTH(fpdate)+(A515-1)*months_per_period+1,0),DATE(YEAR(fpdate),MONTH(fpdate)+(A515-1)*months_per_period,DAY(fpdate))))))</f>
        <v/>
      </c>
      <c r="C515" s="17" t="str">
        <f t="shared" si="30"/>
        <v/>
      </c>
      <c r="D515" s="67"/>
      <c r="E515" s="17"/>
      <c r="F515" s="17" t="str">
        <f>IF(A515="","",IF(AND(A515=1,pmtType=1),0,IF(roundOpt,ROUND(rate*H514,2),rate*H514)))</f>
        <v/>
      </c>
      <c r="G515" s="17" t="str">
        <f t="shared" si="31"/>
        <v/>
      </c>
      <c r="H515" s="17" t="str">
        <f t="shared" si="32"/>
        <v/>
      </c>
    </row>
    <row r="516" spans="1:8">
      <c r="A516" s="16" t="str">
        <f t="shared" si="29"/>
        <v/>
      </c>
      <c r="B516" s="18" t="str">
        <f>IF(A516="","",IF(OR(periods_per_year=26,periods_per_year=52),IF(periods_per_year=26,IF(A516=1,fpdate,B515+14),IF(periods_per_year=52,IF(A516=1,fpdate,B515+7),"n/a")),IF(periods_per_year=24,DATE(YEAR(fpdate),MONTH(fpdate)+(A516-1)/2+IF(AND(DAY(fpdate)&gt;=15,MOD(A516,2)=0),1,0),IF(MOD(A516,2)=0,IF(DAY(fpdate)&gt;=15,DAY(fpdate)-14,DAY(fpdate)+14),DAY(fpdate))),IF(DAY(DATE(YEAR(fpdate),MONTH(fpdate)+(A516-1)*months_per_period,DAY(fpdate)))&lt;&gt;DAY(fpdate),DATE(YEAR(fpdate),MONTH(fpdate)+(A516-1)*months_per_period+1,0),DATE(YEAR(fpdate),MONTH(fpdate)+(A516-1)*months_per_period,DAY(fpdate))))))</f>
        <v/>
      </c>
      <c r="C516" s="17" t="str">
        <f t="shared" si="30"/>
        <v/>
      </c>
      <c r="D516" s="67"/>
      <c r="E516" s="17"/>
      <c r="F516" s="17" t="str">
        <f>IF(A516="","",IF(AND(A516=1,pmtType=1),0,IF(roundOpt,ROUND(rate*H515,2),rate*H515)))</f>
        <v/>
      </c>
      <c r="G516" s="17" t="str">
        <f t="shared" si="31"/>
        <v/>
      </c>
      <c r="H516" s="17" t="str">
        <f t="shared" si="32"/>
        <v/>
      </c>
    </row>
    <row r="517" spans="1:8">
      <c r="A517" s="16" t="str">
        <f t="shared" si="29"/>
        <v/>
      </c>
      <c r="B517" s="18" t="str">
        <f>IF(A517="","",IF(OR(periods_per_year=26,periods_per_year=52),IF(periods_per_year=26,IF(A517=1,fpdate,B516+14),IF(periods_per_year=52,IF(A517=1,fpdate,B516+7),"n/a")),IF(periods_per_year=24,DATE(YEAR(fpdate),MONTH(fpdate)+(A517-1)/2+IF(AND(DAY(fpdate)&gt;=15,MOD(A517,2)=0),1,0),IF(MOD(A517,2)=0,IF(DAY(fpdate)&gt;=15,DAY(fpdate)-14,DAY(fpdate)+14),DAY(fpdate))),IF(DAY(DATE(YEAR(fpdate),MONTH(fpdate)+(A517-1)*months_per_period,DAY(fpdate)))&lt;&gt;DAY(fpdate),DATE(YEAR(fpdate),MONTH(fpdate)+(A517-1)*months_per_period+1,0),DATE(YEAR(fpdate),MONTH(fpdate)+(A517-1)*months_per_period,DAY(fpdate))))))</f>
        <v/>
      </c>
      <c r="C517" s="17" t="str">
        <f t="shared" si="30"/>
        <v/>
      </c>
      <c r="D517" s="67"/>
      <c r="E517" s="17"/>
      <c r="F517" s="17" t="str">
        <f>IF(A517="","",IF(AND(A517=1,pmtType=1),0,IF(roundOpt,ROUND(rate*H516,2),rate*H516)))</f>
        <v/>
      </c>
      <c r="G517" s="17" t="str">
        <f t="shared" si="31"/>
        <v/>
      </c>
      <c r="H517" s="17" t="str">
        <f t="shared" si="32"/>
        <v/>
      </c>
    </row>
    <row r="518" spans="1:8">
      <c r="A518" s="16" t="str">
        <f t="shared" si="29"/>
        <v/>
      </c>
      <c r="B518" s="18" t="str">
        <f>IF(A518="","",IF(OR(periods_per_year=26,periods_per_year=52),IF(periods_per_year=26,IF(A518=1,fpdate,B517+14),IF(periods_per_year=52,IF(A518=1,fpdate,B517+7),"n/a")),IF(periods_per_year=24,DATE(YEAR(fpdate),MONTH(fpdate)+(A518-1)/2+IF(AND(DAY(fpdate)&gt;=15,MOD(A518,2)=0),1,0),IF(MOD(A518,2)=0,IF(DAY(fpdate)&gt;=15,DAY(fpdate)-14,DAY(fpdate)+14),DAY(fpdate))),IF(DAY(DATE(YEAR(fpdate),MONTH(fpdate)+(A518-1)*months_per_period,DAY(fpdate)))&lt;&gt;DAY(fpdate),DATE(YEAR(fpdate),MONTH(fpdate)+(A518-1)*months_per_period+1,0),DATE(YEAR(fpdate),MONTH(fpdate)+(A518-1)*months_per_period,DAY(fpdate))))))</f>
        <v/>
      </c>
      <c r="C518" s="17" t="str">
        <f t="shared" si="30"/>
        <v/>
      </c>
      <c r="D518" s="67"/>
      <c r="E518" s="17"/>
      <c r="F518" s="17" t="str">
        <f>IF(A518="","",IF(AND(A518=1,pmtType=1),0,IF(roundOpt,ROUND(rate*H517,2),rate*H517)))</f>
        <v/>
      </c>
      <c r="G518" s="17" t="str">
        <f t="shared" si="31"/>
        <v/>
      </c>
      <c r="H518" s="17" t="str">
        <f t="shared" si="32"/>
        <v/>
      </c>
    </row>
    <row r="519" spans="1:8">
      <c r="A519" s="16" t="str">
        <f t="shared" si="29"/>
        <v/>
      </c>
      <c r="B519" s="18" t="str">
        <f>IF(A519="","",IF(OR(periods_per_year=26,periods_per_year=52),IF(periods_per_year=26,IF(A519=1,fpdate,B518+14),IF(periods_per_year=52,IF(A519=1,fpdate,B518+7),"n/a")),IF(periods_per_year=24,DATE(YEAR(fpdate),MONTH(fpdate)+(A519-1)/2+IF(AND(DAY(fpdate)&gt;=15,MOD(A519,2)=0),1,0),IF(MOD(A519,2)=0,IF(DAY(fpdate)&gt;=15,DAY(fpdate)-14,DAY(fpdate)+14),DAY(fpdate))),IF(DAY(DATE(YEAR(fpdate),MONTH(fpdate)+(A519-1)*months_per_period,DAY(fpdate)))&lt;&gt;DAY(fpdate),DATE(YEAR(fpdate),MONTH(fpdate)+(A519-1)*months_per_period+1,0),DATE(YEAR(fpdate),MONTH(fpdate)+(A519-1)*months_per_period,DAY(fpdate))))))</f>
        <v/>
      </c>
      <c r="C519" s="17" t="str">
        <f t="shared" si="30"/>
        <v/>
      </c>
      <c r="D519" s="67"/>
      <c r="E519" s="17"/>
      <c r="F519" s="17" t="str">
        <f>IF(A519="","",IF(AND(A519=1,pmtType=1),0,IF(roundOpt,ROUND(rate*H518,2),rate*H518)))</f>
        <v/>
      </c>
      <c r="G519" s="17" t="str">
        <f t="shared" si="31"/>
        <v/>
      </c>
      <c r="H519" s="17" t="str">
        <f t="shared" si="32"/>
        <v/>
      </c>
    </row>
    <row r="520" spans="1:8">
      <c r="A520" s="16" t="str">
        <f t="shared" si="29"/>
        <v/>
      </c>
      <c r="B520" s="18" t="str">
        <f>IF(A520="","",IF(OR(periods_per_year=26,periods_per_year=52),IF(periods_per_year=26,IF(A520=1,fpdate,B519+14),IF(periods_per_year=52,IF(A520=1,fpdate,B519+7),"n/a")),IF(periods_per_year=24,DATE(YEAR(fpdate),MONTH(fpdate)+(A520-1)/2+IF(AND(DAY(fpdate)&gt;=15,MOD(A520,2)=0),1,0),IF(MOD(A520,2)=0,IF(DAY(fpdate)&gt;=15,DAY(fpdate)-14,DAY(fpdate)+14),DAY(fpdate))),IF(DAY(DATE(YEAR(fpdate),MONTH(fpdate)+(A520-1)*months_per_period,DAY(fpdate)))&lt;&gt;DAY(fpdate),DATE(YEAR(fpdate),MONTH(fpdate)+(A520-1)*months_per_period+1,0),DATE(YEAR(fpdate),MONTH(fpdate)+(A520-1)*months_per_period,DAY(fpdate))))))</f>
        <v/>
      </c>
      <c r="C520" s="17" t="str">
        <f t="shared" si="30"/>
        <v/>
      </c>
      <c r="D520" s="67"/>
      <c r="E520" s="17"/>
      <c r="F520" s="17" t="str">
        <f>IF(A520="","",IF(AND(A520=1,pmtType=1),0,IF(roundOpt,ROUND(rate*H519,2),rate*H519)))</f>
        <v/>
      </c>
      <c r="G520" s="17" t="str">
        <f t="shared" si="31"/>
        <v/>
      </c>
      <c r="H520" s="17" t="str">
        <f t="shared" si="32"/>
        <v/>
      </c>
    </row>
    <row r="521" spans="1:8">
      <c r="A521" s="16" t="str">
        <f t="shared" si="29"/>
        <v/>
      </c>
      <c r="B521" s="18" t="str">
        <f>IF(A521="","",IF(OR(periods_per_year=26,periods_per_year=52),IF(periods_per_year=26,IF(A521=1,fpdate,B520+14),IF(periods_per_year=52,IF(A521=1,fpdate,B520+7),"n/a")),IF(periods_per_year=24,DATE(YEAR(fpdate),MONTH(fpdate)+(A521-1)/2+IF(AND(DAY(fpdate)&gt;=15,MOD(A521,2)=0),1,0),IF(MOD(A521,2)=0,IF(DAY(fpdate)&gt;=15,DAY(fpdate)-14,DAY(fpdate)+14),DAY(fpdate))),IF(DAY(DATE(YEAR(fpdate),MONTH(fpdate)+(A521-1)*months_per_period,DAY(fpdate)))&lt;&gt;DAY(fpdate),DATE(YEAR(fpdate),MONTH(fpdate)+(A521-1)*months_per_period+1,0),DATE(YEAR(fpdate),MONTH(fpdate)+(A521-1)*months_per_period,DAY(fpdate))))))</f>
        <v/>
      </c>
      <c r="C521" s="17" t="str">
        <f t="shared" si="30"/>
        <v/>
      </c>
      <c r="D521" s="67"/>
      <c r="E521" s="17"/>
      <c r="F521" s="17" t="str">
        <f>IF(A521="","",IF(AND(A521=1,pmtType=1),0,IF(roundOpt,ROUND(rate*H520,2),rate*H520)))</f>
        <v/>
      </c>
      <c r="G521" s="17" t="str">
        <f t="shared" si="31"/>
        <v/>
      </c>
      <c r="H521" s="17" t="str">
        <f t="shared" si="32"/>
        <v/>
      </c>
    </row>
    <row r="522" spans="1:8">
      <c r="A522" s="16" t="str">
        <f t="shared" si="29"/>
        <v/>
      </c>
      <c r="B522" s="18" t="str">
        <f>IF(A522="","",IF(OR(periods_per_year=26,periods_per_year=52),IF(periods_per_year=26,IF(A522=1,fpdate,B521+14),IF(periods_per_year=52,IF(A522=1,fpdate,B521+7),"n/a")),IF(periods_per_year=24,DATE(YEAR(fpdate),MONTH(fpdate)+(A522-1)/2+IF(AND(DAY(fpdate)&gt;=15,MOD(A522,2)=0),1,0),IF(MOD(A522,2)=0,IF(DAY(fpdate)&gt;=15,DAY(fpdate)-14,DAY(fpdate)+14),DAY(fpdate))),IF(DAY(DATE(YEAR(fpdate),MONTH(fpdate)+(A522-1)*months_per_period,DAY(fpdate)))&lt;&gt;DAY(fpdate),DATE(YEAR(fpdate),MONTH(fpdate)+(A522-1)*months_per_period+1,0),DATE(YEAR(fpdate),MONTH(fpdate)+(A522-1)*months_per_period,DAY(fpdate))))))</f>
        <v/>
      </c>
      <c r="C522" s="17" t="str">
        <f t="shared" si="30"/>
        <v/>
      </c>
      <c r="D522" s="67"/>
      <c r="E522" s="17"/>
      <c r="F522" s="17" t="str">
        <f>IF(A522="","",IF(AND(A522=1,pmtType=1),0,IF(roundOpt,ROUND(rate*H521,2),rate*H521)))</f>
        <v/>
      </c>
      <c r="G522" s="17" t="str">
        <f t="shared" si="31"/>
        <v/>
      </c>
      <c r="H522" s="17" t="str">
        <f t="shared" si="32"/>
        <v/>
      </c>
    </row>
    <row r="523" spans="1:8">
      <c r="A523" s="16" t="str">
        <f t="shared" si="29"/>
        <v/>
      </c>
      <c r="B523" s="18" t="str">
        <f>IF(A523="","",IF(OR(periods_per_year=26,periods_per_year=52),IF(periods_per_year=26,IF(A523=1,fpdate,B522+14),IF(periods_per_year=52,IF(A523=1,fpdate,B522+7),"n/a")),IF(periods_per_year=24,DATE(YEAR(fpdate),MONTH(fpdate)+(A523-1)/2+IF(AND(DAY(fpdate)&gt;=15,MOD(A523,2)=0),1,0),IF(MOD(A523,2)=0,IF(DAY(fpdate)&gt;=15,DAY(fpdate)-14,DAY(fpdate)+14),DAY(fpdate))),IF(DAY(DATE(YEAR(fpdate),MONTH(fpdate)+(A523-1)*months_per_period,DAY(fpdate)))&lt;&gt;DAY(fpdate),DATE(YEAR(fpdate),MONTH(fpdate)+(A523-1)*months_per_period+1,0),DATE(YEAR(fpdate),MONTH(fpdate)+(A523-1)*months_per_period,DAY(fpdate))))))</f>
        <v/>
      </c>
      <c r="C523" s="17" t="str">
        <f t="shared" si="30"/>
        <v/>
      </c>
      <c r="D523" s="67"/>
      <c r="E523" s="17"/>
      <c r="F523" s="17" t="str">
        <f>IF(A523="","",IF(AND(A523=1,pmtType=1),0,IF(roundOpt,ROUND(rate*H522,2),rate*H522)))</f>
        <v/>
      </c>
      <c r="G523" s="17" t="str">
        <f t="shared" si="31"/>
        <v/>
      </c>
      <c r="H523" s="17" t="str">
        <f t="shared" si="32"/>
        <v/>
      </c>
    </row>
    <row r="524" spans="1:8">
      <c r="A524" s="16" t="str">
        <f t="shared" si="29"/>
        <v/>
      </c>
      <c r="B524" s="18" t="str">
        <f>IF(A524="","",IF(OR(periods_per_year=26,periods_per_year=52),IF(periods_per_year=26,IF(A524=1,fpdate,B523+14),IF(periods_per_year=52,IF(A524=1,fpdate,B523+7),"n/a")),IF(periods_per_year=24,DATE(YEAR(fpdate),MONTH(fpdate)+(A524-1)/2+IF(AND(DAY(fpdate)&gt;=15,MOD(A524,2)=0),1,0),IF(MOD(A524,2)=0,IF(DAY(fpdate)&gt;=15,DAY(fpdate)-14,DAY(fpdate)+14),DAY(fpdate))),IF(DAY(DATE(YEAR(fpdate),MONTH(fpdate)+(A524-1)*months_per_period,DAY(fpdate)))&lt;&gt;DAY(fpdate),DATE(YEAR(fpdate),MONTH(fpdate)+(A524-1)*months_per_period+1,0),DATE(YEAR(fpdate),MONTH(fpdate)+(A524-1)*months_per_period,DAY(fpdate))))))</f>
        <v/>
      </c>
      <c r="C524" s="17" t="str">
        <f t="shared" si="30"/>
        <v/>
      </c>
      <c r="D524" s="67"/>
      <c r="E524" s="17"/>
      <c r="F524" s="17" t="str">
        <f>IF(A524="","",IF(AND(A524=1,pmtType=1),0,IF(roundOpt,ROUND(rate*H523,2),rate*H523)))</f>
        <v/>
      </c>
      <c r="G524" s="17" t="str">
        <f t="shared" si="31"/>
        <v/>
      </c>
      <c r="H524" s="17" t="str">
        <f t="shared" si="32"/>
        <v/>
      </c>
    </row>
    <row r="525" spans="1:8">
      <c r="A525" s="16" t="str">
        <f t="shared" si="29"/>
        <v/>
      </c>
      <c r="B525" s="18" t="str">
        <f>IF(A525="","",IF(OR(periods_per_year=26,periods_per_year=52),IF(periods_per_year=26,IF(A525=1,fpdate,B524+14),IF(periods_per_year=52,IF(A525=1,fpdate,B524+7),"n/a")),IF(periods_per_year=24,DATE(YEAR(fpdate),MONTH(fpdate)+(A525-1)/2+IF(AND(DAY(fpdate)&gt;=15,MOD(A525,2)=0),1,0),IF(MOD(A525,2)=0,IF(DAY(fpdate)&gt;=15,DAY(fpdate)-14,DAY(fpdate)+14),DAY(fpdate))),IF(DAY(DATE(YEAR(fpdate),MONTH(fpdate)+(A525-1)*months_per_period,DAY(fpdate)))&lt;&gt;DAY(fpdate),DATE(YEAR(fpdate),MONTH(fpdate)+(A525-1)*months_per_period+1,0),DATE(YEAR(fpdate),MONTH(fpdate)+(A525-1)*months_per_period,DAY(fpdate))))))</f>
        <v/>
      </c>
      <c r="C525" s="17" t="str">
        <f t="shared" si="30"/>
        <v/>
      </c>
      <c r="D525" s="67"/>
      <c r="E525" s="17"/>
      <c r="F525" s="17" t="str">
        <f>IF(A525="","",IF(AND(A525=1,pmtType=1),0,IF(roundOpt,ROUND(rate*H524,2),rate*H524)))</f>
        <v/>
      </c>
      <c r="G525" s="17" t="str">
        <f t="shared" si="31"/>
        <v/>
      </c>
      <c r="H525" s="17" t="str">
        <f t="shared" si="32"/>
        <v/>
      </c>
    </row>
    <row r="526" spans="1:8">
      <c r="A526" s="16" t="str">
        <f t="shared" si="29"/>
        <v/>
      </c>
      <c r="B526" s="18" t="str">
        <f>IF(A526="","",IF(OR(periods_per_year=26,periods_per_year=52),IF(periods_per_year=26,IF(A526=1,fpdate,B525+14),IF(periods_per_year=52,IF(A526=1,fpdate,B525+7),"n/a")),IF(periods_per_year=24,DATE(YEAR(fpdate),MONTH(fpdate)+(A526-1)/2+IF(AND(DAY(fpdate)&gt;=15,MOD(A526,2)=0),1,0),IF(MOD(A526,2)=0,IF(DAY(fpdate)&gt;=15,DAY(fpdate)-14,DAY(fpdate)+14),DAY(fpdate))),IF(DAY(DATE(YEAR(fpdate),MONTH(fpdate)+(A526-1)*months_per_period,DAY(fpdate)))&lt;&gt;DAY(fpdate),DATE(YEAR(fpdate),MONTH(fpdate)+(A526-1)*months_per_period+1,0),DATE(YEAR(fpdate),MONTH(fpdate)+(A526-1)*months_per_period,DAY(fpdate))))))</f>
        <v/>
      </c>
      <c r="C526" s="17" t="str">
        <f t="shared" si="30"/>
        <v/>
      </c>
      <c r="D526" s="67"/>
      <c r="E526" s="17"/>
      <c r="F526" s="17" t="str">
        <f>IF(A526="","",IF(AND(A526=1,pmtType=1),0,IF(roundOpt,ROUND(rate*H525,2),rate*H525)))</f>
        <v/>
      </c>
      <c r="G526" s="17" t="str">
        <f t="shared" si="31"/>
        <v/>
      </c>
      <c r="H526" s="17" t="str">
        <f t="shared" si="32"/>
        <v/>
      </c>
    </row>
    <row r="527" spans="1:8">
      <c r="A527" s="16" t="str">
        <f t="shared" si="29"/>
        <v/>
      </c>
      <c r="B527" s="18" t="str">
        <f>IF(A527="","",IF(OR(periods_per_year=26,periods_per_year=52),IF(periods_per_year=26,IF(A527=1,fpdate,B526+14),IF(periods_per_year=52,IF(A527=1,fpdate,B526+7),"n/a")),IF(periods_per_year=24,DATE(YEAR(fpdate),MONTH(fpdate)+(A527-1)/2+IF(AND(DAY(fpdate)&gt;=15,MOD(A527,2)=0),1,0),IF(MOD(A527,2)=0,IF(DAY(fpdate)&gt;=15,DAY(fpdate)-14,DAY(fpdate)+14),DAY(fpdate))),IF(DAY(DATE(YEAR(fpdate),MONTH(fpdate)+(A527-1)*months_per_period,DAY(fpdate)))&lt;&gt;DAY(fpdate),DATE(YEAR(fpdate),MONTH(fpdate)+(A527-1)*months_per_period+1,0),DATE(YEAR(fpdate),MONTH(fpdate)+(A527-1)*months_per_period,DAY(fpdate))))))</f>
        <v/>
      </c>
      <c r="C527" s="17" t="str">
        <f t="shared" si="30"/>
        <v/>
      </c>
      <c r="D527" s="67"/>
      <c r="E527" s="17"/>
      <c r="F527" s="17" t="str">
        <f>IF(A527="","",IF(AND(A527=1,pmtType=1),0,IF(roundOpt,ROUND(rate*H526,2),rate*H526)))</f>
        <v/>
      </c>
      <c r="G527" s="17" t="str">
        <f t="shared" si="31"/>
        <v/>
      </c>
      <c r="H527" s="17" t="str">
        <f t="shared" si="32"/>
        <v/>
      </c>
    </row>
    <row r="528" spans="1:8">
      <c r="A528" s="16" t="str">
        <f t="shared" si="29"/>
        <v/>
      </c>
      <c r="B528" s="18" t="str">
        <f>IF(A528="","",IF(OR(periods_per_year=26,periods_per_year=52),IF(periods_per_year=26,IF(A528=1,fpdate,B527+14),IF(periods_per_year=52,IF(A528=1,fpdate,B527+7),"n/a")),IF(periods_per_year=24,DATE(YEAR(fpdate),MONTH(fpdate)+(A528-1)/2+IF(AND(DAY(fpdate)&gt;=15,MOD(A528,2)=0),1,0),IF(MOD(A528,2)=0,IF(DAY(fpdate)&gt;=15,DAY(fpdate)-14,DAY(fpdate)+14),DAY(fpdate))),IF(DAY(DATE(YEAR(fpdate),MONTH(fpdate)+(A528-1)*months_per_period,DAY(fpdate)))&lt;&gt;DAY(fpdate),DATE(YEAR(fpdate),MONTH(fpdate)+(A528-1)*months_per_period+1,0),DATE(YEAR(fpdate),MONTH(fpdate)+(A528-1)*months_per_period,DAY(fpdate))))))</f>
        <v/>
      </c>
      <c r="C528" s="17" t="str">
        <f t="shared" si="30"/>
        <v/>
      </c>
      <c r="D528" s="67"/>
      <c r="E528" s="17"/>
      <c r="F528" s="17" t="str">
        <f>IF(A528="","",IF(AND(A528=1,pmtType=1),0,IF(roundOpt,ROUND(rate*H527,2),rate*H527)))</f>
        <v/>
      </c>
      <c r="G528" s="17" t="str">
        <f t="shared" si="31"/>
        <v/>
      </c>
      <c r="H528" s="17" t="str">
        <f t="shared" si="32"/>
        <v/>
      </c>
    </row>
    <row r="529" spans="1:8">
      <c r="A529" s="16" t="str">
        <f t="shared" si="29"/>
        <v/>
      </c>
      <c r="B529" s="18" t="str">
        <f>IF(A529="","",IF(OR(periods_per_year=26,periods_per_year=52),IF(periods_per_year=26,IF(A529=1,fpdate,B528+14),IF(periods_per_year=52,IF(A529=1,fpdate,B528+7),"n/a")),IF(periods_per_year=24,DATE(YEAR(fpdate),MONTH(fpdate)+(A529-1)/2+IF(AND(DAY(fpdate)&gt;=15,MOD(A529,2)=0),1,0),IF(MOD(A529,2)=0,IF(DAY(fpdate)&gt;=15,DAY(fpdate)-14,DAY(fpdate)+14),DAY(fpdate))),IF(DAY(DATE(YEAR(fpdate),MONTH(fpdate)+(A529-1)*months_per_period,DAY(fpdate)))&lt;&gt;DAY(fpdate),DATE(YEAR(fpdate),MONTH(fpdate)+(A529-1)*months_per_period+1,0),DATE(YEAR(fpdate),MONTH(fpdate)+(A529-1)*months_per_period,DAY(fpdate))))))</f>
        <v/>
      </c>
      <c r="C529" s="17" t="str">
        <f t="shared" si="30"/>
        <v/>
      </c>
      <c r="D529" s="67"/>
      <c r="E529" s="17"/>
      <c r="F529" s="17" t="str">
        <f>IF(A529="","",IF(AND(A529=1,pmtType=1),0,IF(roundOpt,ROUND(rate*H528,2),rate*H528)))</f>
        <v/>
      </c>
      <c r="G529" s="17" t="str">
        <f t="shared" si="31"/>
        <v/>
      </c>
      <c r="H529" s="17" t="str">
        <f t="shared" si="32"/>
        <v/>
      </c>
    </row>
    <row r="530" spans="1:8">
      <c r="A530" s="16" t="str">
        <f t="shared" ref="A530:A593" si="33">IF(H529="","",IF(roundOpt,IF(OR(A529&gt;=nper,ROUND(H529,2)&lt;=0),"",A529+1),IF(OR(A529&gt;=nper,H529&lt;=0),"",A529+1)))</f>
        <v/>
      </c>
      <c r="B530" s="18" t="str">
        <f>IF(A530="","",IF(OR(periods_per_year=26,periods_per_year=52),IF(periods_per_year=26,IF(A530=1,fpdate,B529+14),IF(periods_per_year=52,IF(A530=1,fpdate,B529+7),"n/a")),IF(periods_per_year=24,DATE(YEAR(fpdate),MONTH(fpdate)+(A530-1)/2+IF(AND(DAY(fpdate)&gt;=15,MOD(A530,2)=0),1,0),IF(MOD(A530,2)=0,IF(DAY(fpdate)&gt;=15,DAY(fpdate)-14,DAY(fpdate)+14),DAY(fpdate))),IF(DAY(DATE(YEAR(fpdate),MONTH(fpdate)+(A530-1)*months_per_period,DAY(fpdate)))&lt;&gt;DAY(fpdate),DATE(YEAR(fpdate),MONTH(fpdate)+(A530-1)*months_per_period+1,0),DATE(YEAR(fpdate),MONTH(fpdate)+(A530-1)*months_per_period,DAY(fpdate))))))</f>
        <v/>
      </c>
      <c r="C530" s="17" t="str">
        <f t="shared" ref="C530:C593" si="34">IF(A530="","",IF(roundOpt,IF(OR(A530=nper,payment&gt;ROUND((1+rate)*H529,2)),ROUND((1+rate)*H529,2),payment),IF(OR(A530=nper,payment&gt;(1+rate)*H529),(1+rate)*H529,payment)))</f>
        <v/>
      </c>
      <c r="D530" s="67"/>
      <c r="E530" s="17"/>
      <c r="F530" s="17" t="str">
        <f>IF(A530="","",IF(AND(A530=1,pmtType=1),0,IF(roundOpt,ROUND(rate*H529,2),rate*H529)))</f>
        <v/>
      </c>
      <c r="G530" s="17" t="str">
        <f t="shared" ref="G530:G593" si="35">IF(A530="","",C530-F530+D530)</f>
        <v/>
      </c>
      <c r="H530" s="17" t="str">
        <f t="shared" ref="H530:H593" si="36">IF(A530="","",H529-G530)</f>
        <v/>
      </c>
    </row>
    <row r="531" spans="1:8">
      <c r="A531" s="16" t="str">
        <f t="shared" si="33"/>
        <v/>
      </c>
      <c r="B531" s="18" t="str">
        <f>IF(A531="","",IF(OR(periods_per_year=26,periods_per_year=52),IF(periods_per_year=26,IF(A531=1,fpdate,B530+14),IF(periods_per_year=52,IF(A531=1,fpdate,B530+7),"n/a")),IF(periods_per_year=24,DATE(YEAR(fpdate),MONTH(fpdate)+(A531-1)/2+IF(AND(DAY(fpdate)&gt;=15,MOD(A531,2)=0),1,0),IF(MOD(A531,2)=0,IF(DAY(fpdate)&gt;=15,DAY(fpdate)-14,DAY(fpdate)+14),DAY(fpdate))),IF(DAY(DATE(YEAR(fpdate),MONTH(fpdate)+(A531-1)*months_per_period,DAY(fpdate)))&lt;&gt;DAY(fpdate),DATE(YEAR(fpdate),MONTH(fpdate)+(A531-1)*months_per_period+1,0),DATE(YEAR(fpdate),MONTH(fpdate)+(A531-1)*months_per_period,DAY(fpdate))))))</f>
        <v/>
      </c>
      <c r="C531" s="17" t="str">
        <f t="shared" si="34"/>
        <v/>
      </c>
      <c r="D531" s="67"/>
      <c r="E531" s="17"/>
      <c r="F531" s="17" t="str">
        <f>IF(A531="","",IF(AND(A531=1,pmtType=1),0,IF(roundOpt,ROUND(rate*H530,2),rate*H530)))</f>
        <v/>
      </c>
      <c r="G531" s="17" t="str">
        <f t="shared" si="35"/>
        <v/>
      </c>
      <c r="H531" s="17" t="str">
        <f t="shared" si="36"/>
        <v/>
      </c>
    </row>
    <row r="532" spans="1:8">
      <c r="A532" s="16" t="str">
        <f t="shared" si="33"/>
        <v/>
      </c>
      <c r="B532" s="18" t="str">
        <f>IF(A532="","",IF(OR(periods_per_year=26,periods_per_year=52),IF(periods_per_year=26,IF(A532=1,fpdate,B531+14),IF(periods_per_year=52,IF(A532=1,fpdate,B531+7),"n/a")),IF(periods_per_year=24,DATE(YEAR(fpdate),MONTH(fpdate)+(A532-1)/2+IF(AND(DAY(fpdate)&gt;=15,MOD(A532,2)=0),1,0),IF(MOD(A532,2)=0,IF(DAY(fpdate)&gt;=15,DAY(fpdate)-14,DAY(fpdate)+14),DAY(fpdate))),IF(DAY(DATE(YEAR(fpdate),MONTH(fpdate)+(A532-1)*months_per_period,DAY(fpdate)))&lt;&gt;DAY(fpdate),DATE(YEAR(fpdate),MONTH(fpdate)+(A532-1)*months_per_period+1,0),DATE(YEAR(fpdate),MONTH(fpdate)+(A532-1)*months_per_period,DAY(fpdate))))))</f>
        <v/>
      </c>
      <c r="C532" s="17" t="str">
        <f t="shared" si="34"/>
        <v/>
      </c>
      <c r="D532" s="67"/>
      <c r="E532" s="17"/>
      <c r="F532" s="17" t="str">
        <f>IF(A532="","",IF(AND(A532=1,pmtType=1),0,IF(roundOpt,ROUND(rate*H531,2),rate*H531)))</f>
        <v/>
      </c>
      <c r="G532" s="17" t="str">
        <f t="shared" si="35"/>
        <v/>
      </c>
      <c r="H532" s="17" t="str">
        <f t="shared" si="36"/>
        <v/>
      </c>
    </row>
    <row r="533" spans="1:8">
      <c r="A533" s="16" t="str">
        <f t="shared" si="33"/>
        <v/>
      </c>
      <c r="B533" s="18" t="str">
        <f>IF(A533="","",IF(OR(periods_per_year=26,periods_per_year=52),IF(periods_per_year=26,IF(A533=1,fpdate,B532+14),IF(periods_per_year=52,IF(A533=1,fpdate,B532+7),"n/a")),IF(periods_per_year=24,DATE(YEAR(fpdate),MONTH(fpdate)+(A533-1)/2+IF(AND(DAY(fpdate)&gt;=15,MOD(A533,2)=0),1,0),IF(MOD(A533,2)=0,IF(DAY(fpdate)&gt;=15,DAY(fpdate)-14,DAY(fpdate)+14),DAY(fpdate))),IF(DAY(DATE(YEAR(fpdate),MONTH(fpdate)+(A533-1)*months_per_period,DAY(fpdate)))&lt;&gt;DAY(fpdate),DATE(YEAR(fpdate),MONTH(fpdate)+(A533-1)*months_per_period+1,0),DATE(YEAR(fpdate),MONTH(fpdate)+(A533-1)*months_per_period,DAY(fpdate))))))</f>
        <v/>
      </c>
      <c r="C533" s="17" t="str">
        <f t="shared" si="34"/>
        <v/>
      </c>
      <c r="D533" s="67"/>
      <c r="E533" s="17"/>
      <c r="F533" s="17" t="str">
        <f>IF(A533="","",IF(AND(A533=1,pmtType=1),0,IF(roundOpt,ROUND(rate*H532,2),rate*H532)))</f>
        <v/>
      </c>
      <c r="G533" s="17" t="str">
        <f t="shared" si="35"/>
        <v/>
      </c>
      <c r="H533" s="17" t="str">
        <f t="shared" si="36"/>
        <v/>
      </c>
    </row>
    <row r="534" spans="1:8">
      <c r="A534" s="16" t="str">
        <f t="shared" si="33"/>
        <v/>
      </c>
      <c r="B534" s="18" t="str">
        <f>IF(A534="","",IF(OR(periods_per_year=26,periods_per_year=52),IF(periods_per_year=26,IF(A534=1,fpdate,B533+14),IF(periods_per_year=52,IF(A534=1,fpdate,B533+7),"n/a")),IF(periods_per_year=24,DATE(YEAR(fpdate),MONTH(fpdate)+(A534-1)/2+IF(AND(DAY(fpdate)&gt;=15,MOD(A534,2)=0),1,0),IF(MOD(A534,2)=0,IF(DAY(fpdate)&gt;=15,DAY(fpdate)-14,DAY(fpdate)+14),DAY(fpdate))),IF(DAY(DATE(YEAR(fpdate),MONTH(fpdate)+(A534-1)*months_per_period,DAY(fpdate)))&lt;&gt;DAY(fpdate),DATE(YEAR(fpdate),MONTH(fpdate)+(A534-1)*months_per_period+1,0),DATE(YEAR(fpdate),MONTH(fpdate)+(A534-1)*months_per_period,DAY(fpdate))))))</f>
        <v/>
      </c>
      <c r="C534" s="17" t="str">
        <f t="shared" si="34"/>
        <v/>
      </c>
      <c r="D534" s="67"/>
      <c r="E534" s="17"/>
      <c r="F534" s="17" t="str">
        <f>IF(A534="","",IF(AND(A534=1,pmtType=1),0,IF(roundOpt,ROUND(rate*H533,2),rate*H533)))</f>
        <v/>
      </c>
      <c r="G534" s="17" t="str">
        <f t="shared" si="35"/>
        <v/>
      </c>
      <c r="H534" s="17" t="str">
        <f t="shared" si="36"/>
        <v/>
      </c>
    </row>
    <row r="535" spans="1:8">
      <c r="A535" s="16" t="str">
        <f t="shared" si="33"/>
        <v/>
      </c>
      <c r="B535" s="18" t="str">
        <f>IF(A535="","",IF(OR(periods_per_year=26,periods_per_year=52),IF(periods_per_year=26,IF(A535=1,fpdate,B534+14),IF(periods_per_year=52,IF(A535=1,fpdate,B534+7),"n/a")),IF(periods_per_year=24,DATE(YEAR(fpdate),MONTH(fpdate)+(A535-1)/2+IF(AND(DAY(fpdate)&gt;=15,MOD(A535,2)=0),1,0),IF(MOD(A535,2)=0,IF(DAY(fpdate)&gt;=15,DAY(fpdate)-14,DAY(fpdate)+14),DAY(fpdate))),IF(DAY(DATE(YEAR(fpdate),MONTH(fpdate)+(A535-1)*months_per_period,DAY(fpdate)))&lt;&gt;DAY(fpdate),DATE(YEAR(fpdate),MONTH(fpdate)+(A535-1)*months_per_period+1,0),DATE(YEAR(fpdate),MONTH(fpdate)+(A535-1)*months_per_period,DAY(fpdate))))))</f>
        <v/>
      </c>
      <c r="C535" s="17" t="str">
        <f t="shared" si="34"/>
        <v/>
      </c>
      <c r="D535" s="67"/>
      <c r="E535" s="17"/>
      <c r="F535" s="17" t="str">
        <f>IF(A535="","",IF(AND(A535=1,pmtType=1),0,IF(roundOpt,ROUND(rate*H534,2),rate*H534)))</f>
        <v/>
      </c>
      <c r="G535" s="17" t="str">
        <f t="shared" si="35"/>
        <v/>
      </c>
      <c r="H535" s="17" t="str">
        <f t="shared" si="36"/>
        <v/>
      </c>
    </row>
    <row r="536" spans="1:8">
      <c r="A536" s="16" t="str">
        <f t="shared" si="33"/>
        <v/>
      </c>
      <c r="B536" s="18" t="str">
        <f>IF(A536="","",IF(OR(periods_per_year=26,periods_per_year=52),IF(periods_per_year=26,IF(A536=1,fpdate,B535+14),IF(periods_per_year=52,IF(A536=1,fpdate,B535+7),"n/a")),IF(periods_per_year=24,DATE(YEAR(fpdate),MONTH(fpdate)+(A536-1)/2+IF(AND(DAY(fpdate)&gt;=15,MOD(A536,2)=0),1,0),IF(MOD(A536,2)=0,IF(DAY(fpdate)&gt;=15,DAY(fpdate)-14,DAY(fpdate)+14),DAY(fpdate))),IF(DAY(DATE(YEAR(fpdate),MONTH(fpdate)+(A536-1)*months_per_period,DAY(fpdate)))&lt;&gt;DAY(fpdate),DATE(YEAR(fpdate),MONTH(fpdate)+(A536-1)*months_per_period+1,0),DATE(YEAR(fpdate),MONTH(fpdate)+(A536-1)*months_per_period,DAY(fpdate))))))</f>
        <v/>
      </c>
      <c r="C536" s="17" t="str">
        <f t="shared" si="34"/>
        <v/>
      </c>
      <c r="D536" s="67"/>
      <c r="E536" s="17"/>
      <c r="F536" s="17" t="str">
        <f>IF(A536="","",IF(AND(A536=1,pmtType=1),0,IF(roundOpt,ROUND(rate*H535,2),rate*H535)))</f>
        <v/>
      </c>
      <c r="G536" s="17" t="str">
        <f t="shared" si="35"/>
        <v/>
      </c>
      <c r="H536" s="17" t="str">
        <f t="shared" si="36"/>
        <v/>
      </c>
    </row>
    <row r="537" spans="1:8">
      <c r="A537" s="16" t="str">
        <f t="shared" si="33"/>
        <v/>
      </c>
      <c r="B537" s="18" t="str">
        <f>IF(A537="","",IF(OR(periods_per_year=26,periods_per_year=52),IF(periods_per_year=26,IF(A537=1,fpdate,B536+14),IF(periods_per_year=52,IF(A537=1,fpdate,B536+7),"n/a")),IF(periods_per_year=24,DATE(YEAR(fpdate),MONTH(fpdate)+(A537-1)/2+IF(AND(DAY(fpdate)&gt;=15,MOD(A537,2)=0),1,0),IF(MOD(A537,2)=0,IF(DAY(fpdate)&gt;=15,DAY(fpdate)-14,DAY(fpdate)+14),DAY(fpdate))),IF(DAY(DATE(YEAR(fpdate),MONTH(fpdate)+(A537-1)*months_per_period,DAY(fpdate)))&lt;&gt;DAY(fpdate),DATE(YEAR(fpdate),MONTH(fpdate)+(A537-1)*months_per_period+1,0),DATE(YEAR(fpdate),MONTH(fpdate)+(A537-1)*months_per_period,DAY(fpdate))))))</f>
        <v/>
      </c>
      <c r="C537" s="17" t="str">
        <f t="shared" si="34"/>
        <v/>
      </c>
      <c r="D537" s="67"/>
      <c r="E537" s="17"/>
      <c r="F537" s="17" t="str">
        <f>IF(A537="","",IF(AND(A537=1,pmtType=1),0,IF(roundOpt,ROUND(rate*H536,2),rate*H536)))</f>
        <v/>
      </c>
      <c r="G537" s="17" t="str">
        <f t="shared" si="35"/>
        <v/>
      </c>
      <c r="H537" s="17" t="str">
        <f t="shared" si="36"/>
        <v/>
      </c>
    </row>
    <row r="538" spans="1:8">
      <c r="A538" s="16" t="str">
        <f t="shared" si="33"/>
        <v/>
      </c>
      <c r="B538" s="18" t="str">
        <f>IF(A538="","",IF(OR(periods_per_year=26,periods_per_year=52),IF(periods_per_year=26,IF(A538=1,fpdate,B537+14),IF(periods_per_year=52,IF(A538=1,fpdate,B537+7),"n/a")),IF(periods_per_year=24,DATE(YEAR(fpdate),MONTH(fpdate)+(A538-1)/2+IF(AND(DAY(fpdate)&gt;=15,MOD(A538,2)=0),1,0),IF(MOD(A538,2)=0,IF(DAY(fpdate)&gt;=15,DAY(fpdate)-14,DAY(fpdate)+14),DAY(fpdate))),IF(DAY(DATE(YEAR(fpdate),MONTH(fpdate)+(A538-1)*months_per_period,DAY(fpdate)))&lt;&gt;DAY(fpdate),DATE(YEAR(fpdate),MONTH(fpdate)+(A538-1)*months_per_period+1,0),DATE(YEAR(fpdate),MONTH(fpdate)+(A538-1)*months_per_period,DAY(fpdate))))))</f>
        <v/>
      </c>
      <c r="C538" s="17" t="str">
        <f t="shared" si="34"/>
        <v/>
      </c>
      <c r="D538" s="67"/>
      <c r="E538" s="17"/>
      <c r="F538" s="17" t="str">
        <f>IF(A538="","",IF(AND(A538=1,pmtType=1),0,IF(roundOpt,ROUND(rate*H537,2),rate*H537)))</f>
        <v/>
      </c>
      <c r="G538" s="17" t="str">
        <f t="shared" si="35"/>
        <v/>
      </c>
      <c r="H538" s="17" t="str">
        <f t="shared" si="36"/>
        <v/>
      </c>
    </row>
    <row r="539" spans="1:8">
      <c r="A539" s="16" t="str">
        <f t="shared" si="33"/>
        <v/>
      </c>
      <c r="B539" s="18" t="str">
        <f>IF(A539="","",IF(OR(periods_per_year=26,periods_per_year=52),IF(periods_per_year=26,IF(A539=1,fpdate,B538+14),IF(periods_per_year=52,IF(A539=1,fpdate,B538+7),"n/a")),IF(periods_per_year=24,DATE(YEAR(fpdate),MONTH(fpdate)+(A539-1)/2+IF(AND(DAY(fpdate)&gt;=15,MOD(A539,2)=0),1,0),IF(MOD(A539,2)=0,IF(DAY(fpdate)&gt;=15,DAY(fpdate)-14,DAY(fpdate)+14),DAY(fpdate))),IF(DAY(DATE(YEAR(fpdate),MONTH(fpdate)+(A539-1)*months_per_period,DAY(fpdate)))&lt;&gt;DAY(fpdate),DATE(YEAR(fpdate),MONTH(fpdate)+(A539-1)*months_per_period+1,0),DATE(YEAR(fpdate),MONTH(fpdate)+(A539-1)*months_per_period,DAY(fpdate))))))</f>
        <v/>
      </c>
      <c r="C539" s="17" t="str">
        <f t="shared" si="34"/>
        <v/>
      </c>
      <c r="D539" s="67"/>
      <c r="E539" s="17"/>
      <c r="F539" s="17" t="str">
        <f>IF(A539="","",IF(AND(A539=1,pmtType=1),0,IF(roundOpt,ROUND(rate*H538,2),rate*H538)))</f>
        <v/>
      </c>
      <c r="G539" s="17" t="str">
        <f t="shared" si="35"/>
        <v/>
      </c>
      <c r="H539" s="17" t="str">
        <f t="shared" si="36"/>
        <v/>
      </c>
    </row>
    <row r="540" spans="1:8">
      <c r="A540" s="16" t="str">
        <f t="shared" si="33"/>
        <v/>
      </c>
      <c r="B540" s="18" t="str">
        <f>IF(A540="","",IF(OR(periods_per_year=26,periods_per_year=52),IF(periods_per_year=26,IF(A540=1,fpdate,B539+14),IF(periods_per_year=52,IF(A540=1,fpdate,B539+7),"n/a")),IF(periods_per_year=24,DATE(YEAR(fpdate),MONTH(fpdate)+(A540-1)/2+IF(AND(DAY(fpdate)&gt;=15,MOD(A540,2)=0),1,0),IF(MOD(A540,2)=0,IF(DAY(fpdate)&gt;=15,DAY(fpdate)-14,DAY(fpdate)+14),DAY(fpdate))),IF(DAY(DATE(YEAR(fpdate),MONTH(fpdate)+(A540-1)*months_per_period,DAY(fpdate)))&lt;&gt;DAY(fpdate),DATE(YEAR(fpdate),MONTH(fpdate)+(A540-1)*months_per_period+1,0),DATE(YEAR(fpdate),MONTH(fpdate)+(A540-1)*months_per_period,DAY(fpdate))))))</f>
        <v/>
      </c>
      <c r="C540" s="17" t="str">
        <f t="shared" si="34"/>
        <v/>
      </c>
      <c r="D540" s="67"/>
      <c r="E540" s="17"/>
      <c r="F540" s="17" t="str">
        <f>IF(A540="","",IF(AND(A540=1,pmtType=1),0,IF(roundOpt,ROUND(rate*H539,2),rate*H539)))</f>
        <v/>
      </c>
      <c r="G540" s="17" t="str">
        <f t="shared" si="35"/>
        <v/>
      </c>
      <c r="H540" s="17" t="str">
        <f t="shared" si="36"/>
        <v/>
      </c>
    </row>
    <row r="541" spans="1:8">
      <c r="A541" s="16" t="str">
        <f t="shared" si="33"/>
        <v/>
      </c>
      <c r="B541" s="18" t="str">
        <f>IF(A541="","",IF(OR(periods_per_year=26,periods_per_year=52),IF(periods_per_year=26,IF(A541=1,fpdate,B540+14),IF(periods_per_year=52,IF(A541=1,fpdate,B540+7),"n/a")),IF(periods_per_year=24,DATE(YEAR(fpdate),MONTH(fpdate)+(A541-1)/2+IF(AND(DAY(fpdate)&gt;=15,MOD(A541,2)=0),1,0),IF(MOD(A541,2)=0,IF(DAY(fpdate)&gt;=15,DAY(fpdate)-14,DAY(fpdate)+14),DAY(fpdate))),IF(DAY(DATE(YEAR(fpdate),MONTH(fpdate)+(A541-1)*months_per_period,DAY(fpdate)))&lt;&gt;DAY(fpdate),DATE(YEAR(fpdate),MONTH(fpdate)+(A541-1)*months_per_period+1,0),DATE(YEAR(fpdate),MONTH(fpdate)+(A541-1)*months_per_period,DAY(fpdate))))))</f>
        <v/>
      </c>
      <c r="C541" s="17" t="str">
        <f t="shared" si="34"/>
        <v/>
      </c>
      <c r="D541" s="67"/>
      <c r="E541" s="17"/>
      <c r="F541" s="17" t="str">
        <f>IF(A541="","",IF(AND(A541=1,pmtType=1),0,IF(roundOpt,ROUND(rate*H540,2),rate*H540)))</f>
        <v/>
      </c>
      <c r="G541" s="17" t="str">
        <f t="shared" si="35"/>
        <v/>
      </c>
      <c r="H541" s="17" t="str">
        <f t="shared" si="36"/>
        <v/>
      </c>
    </row>
    <row r="542" spans="1:8">
      <c r="A542" s="16" t="str">
        <f t="shared" si="33"/>
        <v/>
      </c>
      <c r="B542" s="18" t="str">
        <f>IF(A542="","",IF(OR(periods_per_year=26,periods_per_year=52),IF(periods_per_year=26,IF(A542=1,fpdate,B541+14),IF(periods_per_year=52,IF(A542=1,fpdate,B541+7),"n/a")),IF(periods_per_year=24,DATE(YEAR(fpdate),MONTH(fpdate)+(A542-1)/2+IF(AND(DAY(fpdate)&gt;=15,MOD(A542,2)=0),1,0),IF(MOD(A542,2)=0,IF(DAY(fpdate)&gt;=15,DAY(fpdate)-14,DAY(fpdate)+14),DAY(fpdate))),IF(DAY(DATE(YEAR(fpdate),MONTH(fpdate)+(A542-1)*months_per_period,DAY(fpdate)))&lt;&gt;DAY(fpdate),DATE(YEAR(fpdate),MONTH(fpdate)+(A542-1)*months_per_period+1,0),DATE(YEAR(fpdate),MONTH(fpdate)+(A542-1)*months_per_period,DAY(fpdate))))))</f>
        <v/>
      </c>
      <c r="C542" s="17" t="str">
        <f t="shared" si="34"/>
        <v/>
      </c>
      <c r="D542" s="67"/>
      <c r="E542" s="17"/>
      <c r="F542" s="17" t="str">
        <f>IF(A542="","",IF(AND(A542=1,pmtType=1),0,IF(roundOpt,ROUND(rate*H541,2),rate*H541)))</f>
        <v/>
      </c>
      <c r="G542" s="17" t="str">
        <f t="shared" si="35"/>
        <v/>
      </c>
      <c r="H542" s="17" t="str">
        <f t="shared" si="36"/>
        <v/>
      </c>
    </row>
    <row r="543" spans="1:8">
      <c r="A543" s="16" t="str">
        <f t="shared" si="33"/>
        <v/>
      </c>
      <c r="B543" s="18" t="str">
        <f>IF(A543="","",IF(OR(periods_per_year=26,periods_per_year=52),IF(periods_per_year=26,IF(A543=1,fpdate,B542+14),IF(periods_per_year=52,IF(A543=1,fpdate,B542+7),"n/a")),IF(periods_per_year=24,DATE(YEAR(fpdate),MONTH(fpdate)+(A543-1)/2+IF(AND(DAY(fpdate)&gt;=15,MOD(A543,2)=0),1,0),IF(MOD(A543,2)=0,IF(DAY(fpdate)&gt;=15,DAY(fpdate)-14,DAY(fpdate)+14),DAY(fpdate))),IF(DAY(DATE(YEAR(fpdate),MONTH(fpdate)+(A543-1)*months_per_period,DAY(fpdate)))&lt;&gt;DAY(fpdate),DATE(YEAR(fpdate),MONTH(fpdate)+(A543-1)*months_per_period+1,0),DATE(YEAR(fpdate),MONTH(fpdate)+(A543-1)*months_per_period,DAY(fpdate))))))</f>
        <v/>
      </c>
      <c r="C543" s="17" t="str">
        <f t="shared" si="34"/>
        <v/>
      </c>
      <c r="D543" s="67"/>
      <c r="E543" s="17"/>
      <c r="F543" s="17" t="str">
        <f>IF(A543="","",IF(AND(A543=1,pmtType=1),0,IF(roundOpt,ROUND(rate*H542,2),rate*H542)))</f>
        <v/>
      </c>
      <c r="G543" s="17" t="str">
        <f t="shared" si="35"/>
        <v/>
      </c>
      <c r="H543" s="17" t="str">
        <f t="shared" si="36"/>
        <v/>
      </c>
    </row>
    <row r="544" spans="1:8">
      <c r="A544" s="16" t="str">
        <f t="shared" si="33"/>
        <v/>
      </c>
      <c r="B544" s="18" t="str">
        <f>IF(A544="","",IF(OR(periods_per_year=26,periods_per_year=52),IF(periods_per_year=26,IF(A544=1,fpdate,B543+14),IF(periods_per_year=52,IF(A544=1,fpdate,B543+7),"n/a")),IF(periods_per_year=24,DATE(YEAR(fpdate),MONTH(fpdate)+(A544-1)/2+IF(AND(DAY(fpdate)&gt;=15,MOD(A544,2)=0),1,0),IF(MOD(A544,2)=0,IF(DAY(fpdate)&gt;=15,DAY(fpdate)-14,DAY(fpdate)+14),DAY(fpdate))),IF(DAY(DATE(YEAR(fpdate),MONTH(fpdate)+(A544-1)*months_per_period,DAY(fpdate)))&lt;&gt;DAY(fpdate),DATE(YEAR(fpdate),MONTH(fpdate)+(A544-1)*months_per_period+1,0),DATE(YEAR(fpdate),MONTH(fpdate)+(A544-1)*months_per_period,DAY(fpdate))))))</f>
        <v/>
      </c>
      <c r="C544" s="17" t="str">
        <f t="shared" si="34"/>
        <v/>
      </c>
      <c r="D544" s="67"/>
      <c r="E544" s="17"/>
      <c r="F544" s="17" t="str">
        <f>IF(A544="","",IF(AND(A544=1,pmtType=1),0,IF(roundOpt,ROUND(rate*H543,2),rate*H543)))</f>
        <v/>
      </c>
      <c r="G544" s="17" t="str">
        <f t="shared" si="35"/>
        <v/>
      </c>
      <c r="H544" s="17" t="str">
        <f t="shared" si="36"/>
        <v/>
      </c>
    </row>
    <row r="545" spans="1:8">
      <c r="A545" s="16" t="str">
        <f t="shared" si="33"/>
        <v/>
      </c>
      <c r="B545" s="18" t="str">
        <f>IF(A545="","",IF(OR(periods_per_year=26,periods_per_year=52),IF(periods_per_year=26,IF(A545=1,fpdate,B544+14),IF(periods_per_year=52,IF(A545=1,fpdate,B544+7),"n/a")),IF(periods_per_year=24,DATE(YEAR(fpdate),MONTH(fpdate)+(A545-1)/2+IF(AND(DAY(fpdate)&gt;=15,MOD(A545,2)=0),1,0),IF(MOD(A545,2)=0,IF(DAY(fpdate)&gt;=15,DAY(fpdate)-14,DAY(fpdate)+14),DAY(fpdate))),IF(DAY(DATE(YEAR(fpdate),MONTH(fpdate)+(A545-1)*months_per_period,DAY(fpdate)))&lt;&gt;DAY(fpdate),DATE(YEAR(fpdate),MONTH(fpdate)+(A545-1)*months_per_period+1,0),DATE(YEAR(fpdate),MONTH(fpdate)+(A545-1)*months_per_period,DAY(fpdate))))))</f>
        <v/>
      </c>
      <c r="C545" s="17" t="str">
        <f t="shared" si="34"/>
        <v/>
      </c>
      <c r="D545" s="67"/>
      <c r="E545" s="17"/>
      <c r="F545" s="17" t="str">
        <f>IF(A545="","",IF(AND(A545=1,pmtType=1),0,IF(roundOpt,ROUND(rate*H544,2),rate*H544)))</f>
        <v/>
      </c>
      <c r="G545" s="17" t="str">
        <f t="shared" si="35"/>
        <v/>
      </c>
      <c r="H545" s="17" t="str">
        <f t="shared" si="36"/>
        <v/>
      </c>
    </row>
    <row r="546" spans="1:8">
      <c r="A546" s="16" t="str">
        <f t="shared" si="33"/>
        <v/>
      </c>
      <c r="B546" s="18" t="str">
        <f>IF(A546="","",IF(OR(periods_per_year=26,periods_per_year=52),IF(periods_per_year=26,IF(A546=1,fpdate,B545+14),IF(periods_per_year=52,IF(A546=1,fpdate,B545+7),"n/a")),IF(periods_per_year=24,DATE(YEAR(fpdate),MONTH(fpdate)+(A546-1)/2+IF(AND(DAY(fpdate)&gt;=15,MOD(A546,2)=0),1,0),IF(MOD(A546,2)=0,IF(DAY(fpdate)&gt;=15,DAY(fpdate)-14,DAY(fpdate)+14),DAY(fpdate))),IF(DAY(DATE(YEAR(fpdate),MONTH(fpdate)+(A546-1)*months_per_period,DAY(fpdate)))&lt;&gt;DAY(fpdate),DATE(YEAR(fpdate),MONTH(fpdate)+(A546-1)*months_per_period+1,0),DATE(YEAR(fpdate),MONTH(fpdate)+(A546-1)*months_per_period,DAY(fpdate))))))</f>
        <v/>
      </c>
      <c r="C546" s="17" t="str">
        <f t="shared" si="34"/>
        <v/>
      </c>
      <c r="D546" s="67"/>
      <c r="E546" s="17"/>
      <c r="F546" s="17" t="str">
        <f>IF(A546="","",IF(AND(A546=1,pmtType=1),0,IF(roundOpt,ROUND(rate*H545,2),rate*H545)))</f>
        <v/>
      </c>
      <c r="G546" s="17" t="str">
        <f t="shared" si="35"/>
        <v/>
      </c>
      <c r="H546" s="17" t="str">
        <f t="shared" si="36"/>
        <v/>
      </c>
    </row>
    <row r="547" spans="1:8">
      <c r="A547" s="16" t="str">
        <f t="shared" si="33"/>
        <v/>
      </c>
      <c r="B547" s="18" t="str">
        <f>IF(A547="","",IF(OR(periods_per_year=26,periods_per_year=52),IF(periods_per_year=26,IF(A547=1,fpdate,B546+14),IF(periods_per_year=52,IF(A547=1,fpdate,B546+7),"n/a")),IF(periods_per_year=24,DATE(YEAR(fpdate),MONTH(fpdate)+(A547-1)/2+IF(AND(DAY(fpdate)&gt;=15,MOD(A547,2)=0),1,0),IF(MOD(A547,2)=0,IF(DAY(fpdate)&gt;=15,DAY(fpdate)-14,DAY(fpdate)+14),DAY(fpdate))),IF(DAY(DATE(YEAR(fpdate),MONTH(fpdate)+(A547-1)*months_per_period,DAY(fpdate)))&lt;&gt;DAY(fpdate),DATE(YEAR(fpdate),MONTH(fpdate)+(A547-1)*months_per_period+1,0),DATE(YEAR(fpdate),MONTH(fpdate)+(A547-1)*months_per_period,DAY(fpdate))))))</f>
        <v/>
      </c>
      <c r="C547" s="17" t="str">
        <f t="shared" si="34"/>
        <v/>
      </c>
      <c r="D547" s="67"/>
      <c r="E547" s="17"/>
      <c r="F547" s="17" t="str">
        <f>IF(A547="","",IF(AND(A547=1,pmtType=1),0,IF(roundOpt,ROUND(rate*H546,2),rate*H546)))</f>
        <v/>
      </c>
      <c r="G547" s="17" t="str">
        <f t="shared" si="35"/>
        <v/>
      </c>
      <c r="H547" s="17" t="str">
        <f t="shared" si="36"/>
        <v/>
      </c>
    </row>
    <row r="548" spans="1:8">
      <c r="A548" s="16" t="str">
        <f t="shared" si="33"/>
        <v/>
      </c>
      <c r="B548" s="18" t="str">
        <f>IF(A548="","",IF(OR(periods_per_year=26,periods_per_year=52),IF(periods_per_year=26,IF(A548=1,fpdate,B547+14),IF(periods_per_year=52,IF(A548=1,fpdate,B547+7),"n/a")),IF(periods_per_year=24,DATE(YEAR(fpdate),MONTH(fpdate)+(A548-1)/2+IF(AND(DAY(fpdate)&gt;=15,MOD(A548,2)=0),1,0),IF(MOD(A548,2)=0,IF(DAY(fpdate)&gt;=15,DAY(fpdate)-14,DAY(fpdate)+14),DAY(fpdate))),IF(DAY(DATE(YEAR(fpdate),MONTH(fpdate)+(A548-1)*months_per_period,DAY(fpdate)))&lt;&gt;DAY(fpdate),DATE(YEAR(fpdate),MONTH(fpdate)+(A548-1)*months_per_period+1,0),DATE(YEAR(fpdate),MONTH(fpdate)+(A548-1)*months_per_period,DAY(fpdate))))))</f>
        <v/>
      </c>
      <c r="C548" s="17" t="str">
        <f t="shared" si="34"/>
        <v/>
      </c>
      <c r="D548" s="67"/>
      <c r="E548" s="17"/>
      <c r="F548" s="17" t="str">
        <f>IF(A548="","",IF(AND(A548=1,pmtType=1),0,IF(roundOpt,ROUND(rate*H547,2),rate*H547)))</f>
        <v/>
      </c>
      <c r="G548" s="17" t="str">
        <f t="shared" si="35"/>
        <v/>
      </c>
      <c r="H548" s="17" t="str">
        <f t="shared" si="36"/>
        <v/>
      </c>
    </row>
    <row r="549" spans="1:8">
      <c r="A549" s="16" t="str">
        <f t="shared" si="33"/>
        <v/>
      </c>
      <c r="B549" s="18" t="str">
        <f>IF(A549="","",IF(OR(periods_per_year=26,periods_per_year=52),IF(periods_per_year=26,IF(A549=1,fpdate,B548+14),IF(periods_per_year=52,IF(A549=1,fpdate,B548+7),"n/a")),IF(periods_per_year=24,DATE(YEAR(fpdate),MONTH(fpdate)+(A549-1)/2+IF(AND(DAY(fpdate)&gt;=15,MOD(A549,2)=0),1,0),IF(MOD(A549,2)=0,IF(DAY(fpdate)&gt;=15,DAY(fpdate)-14,DAY(fpdate)+14),DAY(fpdate))),IF(DAY(DATE(YEAR(fpdate),MONTH(fpdate)+(A549-1)*months_per_period,DAY(fpdate)))&lt;&gt;DAY(fpdate),DATE(YEAR(fpdate),MONTH(fpdate)+(A549-1)*months_per_period+1,0),DATE(YEAR(fpdate),MONTH(fpdate)+(A549-1)*months_per_period,DAY(fpdate))))))</f>
        <v/>
      </c>
      <c r="C549" s="17" t="str">
        <f t="shared" si="34"/>
        <v/>
      </c>
      <c r="D549" s="67"/>
      <c r="E549" s="17"/>
      <c r="F549" s="17" t="str">
        <f>IF(A549="","",IF(AND(A549=1,pmtType=1),0,IF(roundOpt,ROUND(rate*H548,2),rate*H548)))</f>
        <v/>
      </c>
      <c r="G549" s="17" t="str">
        <f t="shared" si="35"/>
        <v/>
      </c>
      <c r="H549" s="17" t="str">
        <f t="shared" si="36"/>
        <v/>
      </c>
    </row>
    <row r="550" spans="1:8">
      <c r="A550" s="16" t="str">
        <f t="shared" si="33"/>
        <v/>
      </c>
      <c r="B550" s="18" t="str">
        <f>IF(A550="","",IF(OR(periods_per_year=26,periods_per_year=52),IF(periods_per_year=26,IF(A550=1,fpdate,B549+14),IF(periods_per_year=52,IF(A550=1,fpdate,B549+7),"n/a")),IF(periods_per_year=24,DATE(YEAR(fpdate),MONTH(fpdate)+(A550-1)/2+IF(AND(DAY(fpdate)&gt;=15,MOD(A550,2)=0),1,0),IF(MOD(A550,2)=0,IF(DAY(fpdate)&gt;=15,DAY(fpdate)-14,DAY(fpdate)+14),DAY(fpdate))),IF(DAY(DATE(YEAR(fpdate),MONTH(fpdate)+(A550-1)*months_per_period,DAY(fpdate)))&lt;&gt;DAY(fpdate),DATE(YEAR(fpdate),MONTH(fpdate)+(A550-1)*months_per_period+1,0),DATE(YEAR(fpdate),MONTH(fpdate)+(A550-1)*months_per_period,DAY(fpdate))))))</f>
        <v/>
      </c>
      <c r="C550" s="17" t="str">
        <f t="shared" si="34"/>
        <v/>
      </c>
      <c r="D550" s="67"/>
      <c r="E550" s="17"/>
      <c r="F550" s="17" t="str">
        <f>IF(A550="","",IF(AND(A550=1,pmtType=1),0,IF(roundOpt,ROUND(rate*H549,2),rate*H549)))</f>
        <v/>
      </c>
      <c r="G550" s="17" t="str">
        <f t="shared" si="35"/>
        <v/>
      </c>
      <c r="H550" s="17" t="str">
        <f t="shared" si="36"/>
        <v/>
      </c>
    </row>
    <row r="551" spans="1:8">
      <c r="A551" s="16" t="str">
        <f t="shared" si="33"/>
        <v/>
      </c>
      <c r="B551" s="18" t="str">
        <f>IF(A551="","",IF(OR(periods_per_year=26,periods_per_year=52),IF(periods_per_year=26,IF(A551=1,fpdate,B550+14),IF(periods_per_year=52,IF(A551=1,fpdate,B550+7),"n/a")),IF(periods_per_year=24,DATE(YEAR(fpdate),MONTH(fpdate)+(A551-1)/2+IF(AND(DAY(fpdate)&gt;=15,MOD(A551,2)=0),1,0),IF(MOD(A551,2)=0,IF(DAY(fpdate)&gt;=15,DAY(fpdate)-14,DAY(fpdate)+14),DAY(fpdate))),IF(DAY(DATE(YEAR(fpdate),MONTH(fpdate)+(A551-1)*months_per_period,DAY(fpdate)))&lt;&gt;DAY(fpdate),DATE(YEAR(fpdate),MONTH(fpdate)+(A551-1)*months_per_period+1,0),DATE(YEAR(fpdate),MONTH(fpdate)+(A551-1)*months_per_period,DAY(fpdate))))))</f>
        <v/>
      </c>
      <c r="C551" s="17" t="str">
        <f t="shared" si="34"/>
        <v/>
      </c>
      <c r="D551" s="67"/>
      <c r="E551" s="17"/>
      <c r="F551" s="17" t="str">
        <f>IF(A551="","",IF(AND(A551=1,pmtType=1),0,IF(roundOpt,ROUND(rate*H550,2),rate*H550)))</f>
        <v/>
      </c>
      <c r="G551" s="17" t="str">
        <f t="shared" si="35"/>
        <v/>
      </c>
      <c r="H551" s="17" t="str">
        <f t="shared" si="36"/>
        <v/>
      </c>
    </row>
    <row r="552" spans="1:8">
      <c r="A552" s="16" t="str">
        <f t="shared" si="33"/>
        <v/>
      </c>
      <c r="B552" s="18" t="str">
        <f>IF(A552="","",IF(OR(periods_per_year=26,periods_per_year=52),IF(periods_per_year=26,IF(A552=1,fpdate,B551+14),IF(periods_per_year=52,IF(A552=1,fpdate,B551+7),"n/a")),IF(periods_per_year=24,DATE(YEAR(fpdate),MONTH(fpdate)+(A552-1)/2+IF(AND(DAY(fpdate)&gt;=15,MOD(A552,2)=0),1,0),IF(MOD(A552,2)=0,IF(DAY(fpdate)&gt;=15,DAY(fpdate)-14,DAY(fpdate)+14),DAY(fpdate))),IF(DAY(DATE(YEAR(fpdate),MONTH(fpdate)+(A552-1)*months_per_period,DAY(fpdate)))&lt;&gt;DAY(fpdate),DATE(YEAR(fpdate),MONTH(fpdate)+(A552-1)*months_per_period+1,0),DATE(YEAR(fpdate),MONTH(fpdate)+(A552-1)*months_per_period,DAY(fpdate))))))</f>
        <v/>
      </c>
      <c r="C552" s="17" t="str">
        <f t="shared" si="34"/>
        <v/>
      </c>
      <c r="D552" s="67"/>
      <c r="E552" s="17"/>
      <c r="F552" s="17" t="str">
        <f>IF(A552="","",IF(AND(A552=1,pmtType=1),0,IF(roundOpt,ROUND(rate*H551,2),rate*H551)))</f>
        <v/>
      </c>
      <c r="G552" s="17" t="str">
        <f t="shared" si="35"/>
        <v/>
      </c>
      <c r="H552" s="17" t="str">
        <f t="shared" si="36"/>
        <v/>
      </c>
    </row>
    <row r="553" spans="1:8">
      <c r="A553" s="16" t="str">
        <f t="shared" si="33"/>
        <v/>
      </c>
      <c r="B553" s="18" t="str">
        <f>IF(A553="","",IF(OR(periods_per_year=26,periods_per_year=52),IF(periods_per_year=26,IF(A553=1,fpdate,B552+14),IF(periods_per_year=52,IF(A553=1,fpdate,B552+7),"n/a")),IF(periods_per_year=24,DATE(YEAR(fpdate),MONTH(fpdate)+(A553-1)/2+IF(AND(DAY(fpdate)&gt;=15,MOD(A553,2)=0),1,0),IF(MOD(A553,2)=0,IF(DAY(fpdate)&gt;=15,DAY(fpdate)-14,DAY(fpdate)+14),DAY(fpdate))),IF(DAY(DATE(YEAR(fpdate),MONTH(fpdate)+(A553-1)*months_per_period,DAY(fpdate)))&lt;&gt;DAY(fpdate),DATE(YEAR(fpdate),MONTH(fpdate)+(A553-1)*months_per_period+1,0),DATE(YEAR(fpdate),MONTH(fpdate)+(A553-1)*months_per_period,DAY(fpdate))))))</f>
        <v/>
      </c>
      <c r="C553" s="17" t="str">
        <f t="shared" si="34"/>
        <v/>
      </c>
      <c r="D553" s="67"/>
      <c r="E553" s="17"/>
      <c r="F553" s="17" t="str">
        <f>IF(A553="","",IF(AND(A553=1,pmtType=1),0,IF(roundOpt,ROUND(rate*H552,2),rate*H552)))</f>
        <v/>
      </c>
      <c r="G553" s="17" t="str">
        <f t="shared" si="35"/>
        <v/>
      </c>
      <c r="H553" s="17" t="str">
        <f t="shared" si="36"/>
        <v/>
      </c>
    </row>
    <row r="554" spans="1:8">
      <c r="A554" s="16" t="str">
        <f t="shared" si="33"/>
        <v/>
      </c>
      <c r="B554" s="18" t="str">
        <f>IF(A554="","",IF(OR(periods_per_year=26,periods_per_year=52),IF(periods_per_year=26,IF(A554=1,fpdate,B553+14),IF(periods_per_year=52,IF(A554=1,fpdate,B553+7),"n/a")),IF(periods_per_year=24,DATE(YEAR(fpdate),MONTH(fpdate)+(A554-1)/2+IF(AND(DAY(fpdate)&gt;=15,MOD(A554,2)=0),1,0),IF(MOD(A554,2)=0,IF(DAY(fpdate)&gt;=15,DAY(fpdate)-14,DAY(fpdate)+14),DAY(fpdate))),IF(DAY(DATE(YEAR(fpdate),MONTH(fpdate)+(A554-1)*months_per_period,DAY(fpdate)))&lt;&gt;DAY(fpdate),DATE(YEAR(fpdate),MONTH(fpdate)+(A554-1)*months_per_period+1,0),DATE(YEAR(fpdate),MONTH(fpdate)+(A554-1)*months_per_period,DAY(fpdate))))))</f>
        <v/>
      </c>
      <c r="C554" s="17" t="str">
        <f t="shared" si="34"/>
        <v/>
      </c>
      <c r="D554" s="67"/>
      <c r="E554" s="17"/>
      <c r="F554" s="17" t="str">
        <f>IF(A554="","",IF(AND(A554=1,pmtType=1),0,IF(roundOpt,ROUND(rate*H553,2),rate*H553)))</f>
        <v/>
      </c>
      <c r="G554" s="17" t="str">
        <f t="shared" si="35"/>
        <v/>
      </c>
      <c r="H554" s="17" t="str">
        <f t="shared" si="36"/>
        <v/>
      </c>
    </row>
    <row r="555" spans="1:8">
      <c r="A555" s="16" t="str">
        <f t="shared" si="33"/>
        <v/>
      </c>
      <c r="B555" s="18" t="str">
        <f>IF(A555="","",IF(OR(periods_per_year=26,periods_per_year=52),IF(periods_per_year=26,IF(A555=1,fpdate,B554+14),IF(periods_per_year=52,IF(A555=1,fpdate,B554+7),"n/a")),IF(periods_per_year=24,DATE(YEAR(fpdate),MONTH(fpdate)+(A555-1)/2+IF(AND(DAY(fpdate)&gt;=15,MOD(A555,2)=0),1,0),IF(MOD(A555,2)=0,IF(DAY(fpdate)&gt;=15,DAY(fpdate)-14,DAY(fpdate)+14),DAY(fpdate))),IF(DAY(DATE(YEAR(fpdate),MONTH(fpdate)+(A555-1)*months_per_period,DAY(fpdate)))&lt;&gt;DAY(fpdate),DATE(YEAR(fpdate),MONTH(fpdate)+(A555-1)*months_per_period+1,0),DATE(YEAR(fpdate),MONTH(fpdate)+(A555-1)*months_per_period,DAY(fpdate))))))</f>
        <v/>
      </c>
      <c r="C555" s="17" t="str">
        <f t="shared" si="34"/>
        <v/>
      </c>
      <c r="D555" s="67"/>
      <c r="E555" s="17"/>
      <c r="F555" s="17" t="str">
        <f>IF(A555="","",IF(AND(A555=1,pmtType=1),0,IF(roundOpt,ROUND(rate*H554,2),rate*H554)))</f>
        <v/>
      </c>
      <c r="G555" s="17" t="str">
        <f t="shared" si="35"/>
        <v/>
      </c>
      <c r="H555" s="17" t="str">
        <f t="shared" si="36"/>
        <v/>
      </c>
    </row>
    <row r="556" spans="1:8">
      <c r="A556" s="16" t="str">
        <f t="shared" si="33"/>
        <v/>
      </c>
      <c r="B556" s="18" t="str">
        <f>IF(A556="","",IF(OR(periods_per_year=26,periods_per_year=52),IF(periods_per_year=26,IF(A556=1,fpdate,B555+14),IF(periods_per_year=52,IF(A556=1,fpdate,B555+7),"n/a")),IF(periods_per_year=24,DATE(YEAR(fpdate),MONTH(fpdate)+(A556-1)/2+IF(AND(DAY(fpdate)&gt;=15,MOD(A556,2)=0),1,0),IF(MOD(A556,2)=0,IF(DAY(fpdate)&gt;=15,DAY(fpdate)-14,DAY(fpdate)+14),DAY(fpdate))),IF(DAY(DATE(YEAR(fpdate),MONTH(fpdate)+(A556-1)*months_per_period,DAY(fpdate)))&lt;&gt;DAY(fpdate),DATE(YEAR(fpdate),MONTH(fpdate)+(A556-1)*months_per_period+1,0),DATE(YEAR(fpdate),MONTH(fpdate)+(A556-1)*months_per_period,DAY(fpdate))))))</f>
        <v/>
      </c>
      <c r="C556" s="17" t="str">
        <f t="shared" si="34"/>
        <v/>
      </c>
      <c r="D556" s="67"/>
      <c r="E556" s="17"/>
      <c r="F556" s="17" t="str">
        <f>IF(A556="","",IF(AND(A556=1,pmtType=1),0,IF(roundOpt,ROUND(rate*H555,2),rate*H555)))</f>
        <v/>
      </c>
      <c r="G556" s="17" t="str">
        <f t="shared" si="35"/>
        <v/>
      </c>
      <c r="H556" s="17" t="str">
        <f t="shared" si="36"/>
        <v/>
      </c>
    </row>
    <row r="557" spans="1:8">
      <c r="A557" s="16" t="str">
        <f t="shared" si="33"/>
        <v/>
      </c>
      <c r="B557" s="18" t="str">
        <f>IF(A557="","",IF(OR(periods_per_year=26,periods_per_year=52),IF(periods_per_year=26,IF(A557=1,fpdate,B556+14),IF(periods_per_year=52,IF(A557=1,fpdate,B556+7),"n/a")),IF(periods_per_year=24,DATE(YEAR(fpdate),MONTH(fpdate)+(A557-1)/2+IF(AND(DAY(fpdate)&gt;=15,MOD(A557,2)=0),1,0),IF(MOD(A557,2)=0,IF(DAY(fpdate)&gt;=15,DAY(fpdate)-14,DAY(fpdate)+14),DAY(fpdate))),IF(DAY(DATE(YEAR(fpdate),MONTH(fpdate)+(A557-1)*months_per_period,DAY(fpdate)))&lt;&gt;DAY(fpdate),DATE(YEAR(fpdate),MONTH(fpdate)+(A557-1)*months_per_period+1,0),DATE(YEAR(fpdate),MONTH(fpdate)+(A557-1)*months_per_period,DAY(fpdate))))))</f>
        <v/>
      </c>
      <c r="C557" s="17" t="str">
        <f t="shared" si="34"/>
        <v/>
      </c>
      <c r="D557" s="67"/>
      <c r="E557" s="17"/>
      <c r="F557" s="17" t="str">
        <f>IF(A557="","",IF(AND(A557=1,pmtType=1),0,IF(roundOpt,ROUND(rate*H556,2),rate*H556)))</f>
        <v/>
      </c>
      <c r="G557" s="17" t="str">
        <f t="shared" si="35"/>
        <v/>
      </c>
      <c r="H557" s="17" t="str">
        <f t="shared" si="36"/>
        <v/>
      </c>
    </row>
    <row r="558" spans="1:8">
      <c r="A558" s="16" t="str">
        <f t="shared" si="33"/>
        <v/>
      </c>
      <c r="B558" s="18" t="str">
        <f>IF(A558="","",IF(OR(periods_per_year=26,periods_per_year=52),IF(periods_per_year=26,IF(A558=1,fpdate,B557+14),IF(periods_per_year=52,IF(A558=1,fpdate,B557+7),"n/a")),IF(periods_per_year=24,DATE(YEAR(fpdate),MONTH(fpdate)+(A558-1)/2+IF(AND(DAY(fpdate)&gt;=15,MOD(A558,2)=0),1,0),IF(MOD(A558,2)=0,IF(DAY(fpdate)&gt;=15,DAY(fpdate)-14,DAY(fpdate)+14),DAY(fpdate))),IF(DAY(DATE(YEAR(fpdate),MONTH(fpdate)+(A558-1)*months_per_period,DAY(fpdate)))&lt;&gt;DAY(fpdate),DATE(YEAR(fpdate),MONTH(fpdate)+(A558-1)*months_per_period+1,0),DATE(YEAR(fpdate),MONTH(fpdate)+(A558-1)*months_per_period,DAY(fpdate))))))</f>
        <v/>
      </c>
      <c r="C558" s="17" t="str">
        <f t="shared" si="34"/>
        <v/>
      </c>
      <c r="D558" s="67"/>
      <c r="E558" s="17"/>
      <c r="F558" s="17" t="str">
        <f>IF(A558="","",IF(AND(A558=1,pmtType=1),0,IF(roundOpt,ROUND(rate*H557,2),rate*H557)))</f>
        <v/>
      </c>
      <c r="G558" s="17" t="str">
        <f t="shared" si="35"/>
        <v/>
      </c>
      <c r="H558" s="17" t="str">
        <f t="shared" si="36"/>
        <v/>
      </c>
    </row>
    <row r="559" spans="1:8">
      <c r="A559" s="16" t="str">
        <f t="shared" si="33"/>
        <v/>
      </c>
      <c r="B559" s="18" t="str">
        <f>IF(A559="","",IF(OR(periods_per_year=26,periods_per_year=52),IF(periods_per_year=26,IF(A559=1,fpdate,B558+14),IF(periods_per_year=52,IF(A559=1,fpdate,B558+7),"n/a")),IF(periods_per_year=24,DATE(YEAR(fpdate),MONTH(fpdate)+(A559-1)/2+IF(AND(DAY(fpdate)&gt;=15,MOD(A559,2)=0),1,0),IF(MOD(A559,2)=0,IF(DAY(fpdate)&gt;=15,DAY(fpdate)-14,DAY(fpdate)+14),DAY(fpdate))),IF(DAY(DATE(YEAR(fpdate),MONTH(fpdate)+(A559-1)*months_per_period,DAY(fpdate)))&lt;&gt;DAY(fpdate),DATE(YEAR(fpdate),MONTH(fpdate)+(A559-1)*months_per_period+1,0),DATE(YEAR(fpdate),MONTH(fpdate)+(A559-1)*months_per_period,DAY(fpdate))))))</f>
        <v/>
      </c>
      <c r="C559" s="17" t="str">
        <f t="shared" si="34"/>
        <v/>
      </c>
      <c r="D559" s="67"/>
      <c r="E559" s="17"/>
      <c r="F559" s="17" t="str">
        <f>IF(A559="","",IF(AND(A559=1,pmtType=1),0,IF(roundOpt,ROUND(rate*H558,2),rate*H558)))</f>
        <v/>
      </c>
      <c r="G559" s="17" t="str">
        <f t="shared" si="35"/>
        <v/>
      </c>
      <c r="H559" s="17" t="str">
        <f t="shared" si="36"/>
        <v/>
      </c>
    </row>
    <row r="560" spans="1:8">
      <c r="A560" s="16" t="str">
        <f t="shared" si="33"/>
        <v/>
      </c>
      <c r="B560" s="18" t="str">
        <f>IF(A560="","",IF(OR(periods_per_year=26,periods_per_year=52),IF(periods_per_year=26,IF(A560=1,fpdate,B559+14),IF(periods_per_year=52,IF(A560=1,fpdate,B559+7),"n/a")),IF(periods_per_year=24,DATE(YEAR(fpdate),MONTH(fpdate)+(A560-1)/2+IF(AND(DAY(fpdate)&gt;=15,MOD(A560,2)=0),1,0),IF(MOD(A560,2)=0,IF(DAY(fpdate)&gt;=15,DAY(fpdate)-14,DAY(fpdate)+14),DAY(fpdate))),IF(DAY(DATE(YEAR(fpdate),MONTH(fpdate)+(A560-1)*months_per_period,DAY(fpdate)))&lt;&gt;DAY(fpdate),DATE(YEAR(fpdate),MONTH(fpdate)+(A560-1)*months_per_period+1,0),DATE(YEAR(fpdate),MONTH(fpdate)+(A560-1)*months_per_period,DAY(fpdate))))))</f>
        <v/>
      </c>
      <c r="C560" s="17" t="str">
        <f t="shared" si="34"/>
        <v/>
      </c>
      <c r="D560" s="67"/>
      <c r="E560" s="17"/>
      <c r="F560" s="17" t="str">
        <f>IF(A560="","",IF(AND(A560=1,pmtType=1),0,IF(roundOpt,ROUND(rate*H559,2),rate*H559)))</f>
        <v/>
      </c>
      <c r="G560" s="17" t="str">
        <f t="shared" si="35"/>
        <v/>
      </c>
      <c r="H560" s="17" t="str">
        <f t="shared" si="36"/>
        <v/>
      </c>
    </row>
    <row r="561" spans="1:8">
      <c r="A561" s="16" t="str">
        <f t="shared" si="33"/>
        <v/>
      </c>
      <c r="B561" s="18" t="str">
        <f>IF(A561="","",IF(OR(periods_per_year=26,periods_per_year=52),IF(periods_per_year=26,IF(A561=1,fpdate,B560+14),IF(periods_per_year=52,IF(A561=1,fpdate,B560+7),"n/a")),IF(periods_per_year=24,DATE(YEAR(fpdate),MONTH(fpdate)+(A561-1)/2+IF(AND(DAY(fpdate)&gt;=15,MOD(A561,2)=0),1,0),IF(MOD(A561,2)=0,IF(DAY(fpdate)&gt;=15,DAY(fpdate)-14,DAY(fpdate)+14),DAY(fpdate))),IF(DAY(DATE(YEAR(fpdate),MONTH(fpdate)+(A561-1)*months_per_period,DAY(fpdate)))&lt;&gt;DAY(fpdate),DATE(YEAR(fpdate),MONTH(fpdate)+(A561-1)*months_per_period+1,0),DATE(YEAR(fpdate),MONTH(fpdate)+(A561-1)*months_per_period,DAY(fpdate))))))</f>
        <v/>
      </c>
      <c r="C561" s="17" t="str">
        <f t="shared" si="34"/>
        <v/>
      </c>
      <c r="D561" s="67"/>
      <c r="E561" s="17"/>
      <c r="F561" s="17" t="str">
        <f>IF(A561="","",IF(AND(A561=1,pmtType=1),0,IF(roundOpt,ROUND(rate*H560,2),rate*H560)))</f>
        <v/>
      </c>
      <c r="G561" s="17" t="str">
        <f t="shared" si="35"/>
        <v/>
      </c>
      <c r="H561" s="17" t="str">
        <f t="shared" si="36"/>
        <v/>
      </c>
    </row>
    <row r="562" spans="1:8">
      <c r="A562" s="16" t="str">
        <f t="shared" si="33"/>
        <v/>
      </c>
      <c r="B562" s="18" t="str">
        <f>IF(A562="","",IF(OR(periods_per_year=26,periods_per_year=52),IF(periods_per_year=26,IF(A562=1,fpdate,B561+14),IF(periods_per_year=52,IF(A562=1,fpdate,B561+7),"n/a")),IF(periods_per_year=24,DATE(YEAR(fpdate),MONTH(fpdate)+(A562-1)/2+IF(AND(DAY(fpdate)&gt;=15,MOD(A562,2)=0),1,0),IF(MOD(A562,2)=0,IF(DAY(fpdate)&gt;=15,DAY(fpdate)-14,DAY(fpdate)+14),DAY(fpdate))),IF(DAY(DATE(YEAR(fpdate),MONTH(fpdate)+(A562-1)*months_per_period,DAY(fpdate)))&lt;&gt;DAY(fpdate),DATE(YEAR(fpdate),MONTH(fpdate)+(A562-1)*months_per_period+1,0),DATE(YEAR(fpdate),MONTH(fpdate)+(A562-1)*months_per_period,DAY(fpdate))))))</f>
        <v/>
      </c>
      <c r="C562" s="17" t="str">
        <f t="shared" si="34"/>
        <v/>
      </c>
      <c r="D562" s="67"/>
      <c r="E562" s="17"/>
      <c r="F562" s="17" t="str">
        <f>IF(A562="","",IF(AND(A562=1,pmtType=1),0,IF(roundOpt,ROUND(rate*H561,2),rate*H561)))</f>
        <v/>
      </c>
      <c r="G562" s="17" t="str">
        <f t="shared" si="35"/>
        <v/>
      </c>
      <c r="H562" s="17" t="str">
        <f t="shared" si="36"/>
        <v/>
      </c>
    </row>
    <row r="563" spans="1:8">
      <c r="A563" s="16" t="str">
        <f t="shared" si="33"/>
        <v/>
      </c>
      <c r="B563" s="18" t="str">
        <f>IF(A563="","",IF(OR(periods_per_year=26,periods_per_year=52),IF(periods_per_year=26,IF(A563=1,fpdate,B562+14),IF(periods_per_year=52,IF(A563=1,fpdate,B562+7),"n/a")),IF(periods_per_year=24,DATE(YEAR(fpdate),MONTH(fpdate)+(A563-1)/2+IF(AND(DAY(fpdate)&gt;=15,MOD(A563,2)=0),1,0),IF(MOD(A563,2)=0,IF(DAY(fpdate)&gt;=15,DAY(fpdate)-14,DAY(fpdate)+14),DAY(fpdate))),IF(DAY(DATE(YEAR(fpdate),MONTH(fpdate)+(A563-1)*months_per_period,DAY(fpdate)))&lt;&gt;DAY(fpdate),DATE(YEAR(fpdate),MONTH(fpdate)+(A563-1)*months_per_period+1,0),DATE(YEAR(fpdate),MONTH(fpdate)+(A563-1)*months_per_period,DAY(fpdate))))))</f>
        <v/>
      </c>
      <c r="C563" s="17" t="str">
        <f t="shared" si="34"/>
        <v/>
      </c>
      <c r="D563" s="67"/>
      <c r="E563" s="17"/>
      <c r="F563" s="17" t="str">
        <f>IF(A563="","",IF(AND(A563=1,pmtType=1),0,IF(roundOpt,ROUND(rate*H562,2),rate*H562)))</f>
        <v/>
      </c>
      <c r="G563" s="17" t="str">
        <f t="shared" si="35"/>
        <v/>
      </c>
      <c r="H563" s="17" t="str">
        <f t="shared" si="36"/>
        <v/>
      </c>
    </row>
    <row r="564" spans="1:8">
      <c r="A564" s="16" t="str">
        <f t="shared" si="33"/>
        <v/>
      </c>
      <c r="B564" s="18" t="str">
        <f>IF(A564="","",IF(OR(periods_per_year=26,periods_per_year=52),IF(periods_per_year=26,IF(A564=1,fpdate,B563+14),IF(periods_per_year=52,IF(A564=1,fpdate,B563+7),"n/a")),IF(periods_per_year=24,DATE(YEAR(fpdate),MONTH(fpdate)+(A564-1)/2+IF(AND(DAY(fpdate)&gt;=15,MOD(A564,2)=0),1,0),IF(MOD(A564,2)=0,IF(DAY(fpdate)&gt;=15,DAY(fpdate)-14,DAY(fpdate)+14),DAY(fpdate))),IF(DAY(DATE(YEAR(fpdate),MONTH(fpdate)+(A564-1)*months_per_period,DAY(fpdate)))&lt;&gt;DAY(fpdate),DATE(YEAR(fpdate),MONTH(fpdate)+(A564-1)*months_per_period+1,0),DATE(YEAR(fpdate),MONTH(fpdate)+(A564-1)*months_per_period,DAY(fpdate))))))</f>
        <v/>
      </c>
      <c r="C564" s="17" t="str">
        <f t="shared" si="34"/>
        <v/>
      </c>
      <c r="D564" s="67"/>
      <c r="E564" s="17"/>
      <c r="F564" s="17" t="str">
        <f>IF(A564="","",IF(AND(A564=1,pmtType=1),0,IF(roundOpt,ROUND(rate*H563,2),rate*H563)))</f>
        <v/>
      </c>
      <c r="G564" s="17" t="str">
        <f t="shared" si="35"/>
        <v/>
      </c>
      <c r="H564" s="17" t="str">
        <f t="shared" si="36"/>
        <v/>
      </c>
    </row>
    <row r="565" spans="1:8">
      <c r="A565" s="16" t="str">
        <f t="shared" si="33"/>
        <v/>
      </c>
      <c r="B565" s="18" t="str">
        <f>IF(A565="","",IF(OR(periods_per_year=26,periods_per_year=52),IF(periods_per_year=26,IF(A565=1,fpdate,B564+14),IF(periods_per_year=52,IF(A565=1,fpdate,B564+7),"n/a")),IF(periods_per_year=24,DATE(YEAR(fpdate),MONTH(fpdate)+(A565-1)/2+IF(AND(DAY(fpdate)&gt;=15,MOD(A565,2)=0),1,0),IF(MOD(A565,2)=0,IF(DAY(fpdate)&gt;=15,DAY(fpdate)-14,DAY(fpdate)+14),DAY(fpdate))),IF(DAY(DATE(YEAR(fpdate),MONTH(fpdate)+(A565-1)*months_per_period,DAY(fpdate)))&lt;&gt;DAY(fpdate),DATE(YEAR(fpdate),MONTH(fpdate)+(A565-1)*months_per_period+1,0),DATE(YEAR(fpdate),MONTH(fpdate)+(A565-1)*months_per_period,DAY(fpdate))))))</f>
        <v/>
      </c>
      <c r="C565" s="17" t="str">
        <f t="shared" si="34"/>
        <v/>
      </c>
      <c r="D565" s="67"/>
      <c r="E565" s="17"/>
      <c r="F565" s="17" t="str">
        <f>IF(A565="","",IF(AND(A565=1,pmtType=1),0,IF(roundOpt,ROUND(rate*H564,2),rate*H564)))</f>
        <v/>
      </c>
      <c r="G565" s="17" t="str">
        <f t="shared" si="35"/>
        <v/>
      </c>
      <c r="H565" s="17" t="str">
        <f t="shared" si="36"/>
        <v/>
      </c>
    </row>
    <row r="566" spans="1:8">
      <c r="A566" s="16" t="str">
        <f t="shared" si="33"/>
        <v/>
      </c>
      <c r="B566" s="18" t="str">
        <f>IF(A566="","",IF(OR(periods_per_year=26,periods_per_year=52),IF(periods_per_year=26,IF(A566=1,fpdate,B565+14),IF(periods_per_year=52,IF(A566=1,fpdate,B565+7),"n/a")),IF(periods_per_year=24,DATE(YEAR(fpdate),MONTH(fpdate)+(A566-1)/2+IF(AND(DAY(fpdate)&gt;=15,MOD(A566,2)=0),1,0),IF(MOD(A566,2)=0,IF(DAY(fpdate)&gt;=15,DAY(fpdate)-14,DAY(fpdate)+14),DAY(fpdate))),IF(DAY(DATE(YEAR(fpdate),MONTH(fpdate)+(A566-1)*months_per_period,DAY(fpdate)))&lt;&gt;DAY(fpdate),DATE(YEAR(fpdate),MONTH(fpdate)+(A566-1)*months_per_period+1,0),DATE(YEAR(fpdate),MONTH(fpdate)+(A566-1)*months_per_period,DAY(fpdate))))))</f>
        <v/>
      </c>
      <c r="C566" s="17" t="str">
        <f t="shared" si="34"/>
        <v/>
      </c>
      <c r="D566" s="67"/>
      <c r="E566" s="17"/>
      <c r="F566" s="17" t="str">
        <f>IF(A566="","",IF(AND(A566=1,pmtType=1),0,IF(roundOpt,ROUND(rate*H565,2),rate*H565)))</f>
        <v/>
      </c>
      <c r="G566" s="17" t="str">
        <f t="shared" si="35"/>
        <v/>
      </c>
      <c r="H566" s="17" t="str">
        <f t="shared" si="36"/>
        <v/>
      </c>
    </row>
    <row r="567" spans="1:8">
      <c r="A567" s="16" t="str">
        <f t="shared" si="33"/>
        <v/>
      </c>
      <c r="B567" s="18" t="str">
        <f>IF(A567="","",IF(OR(periods_per_year=26,periods_per_year=52),IF(periods_per_year=26,IF(A567=1,fpdate,B566+14),IF(periods_per_year=52,IF(A567=1,fpdate,B566+7),"n/a")),IF(periods_per_year=24,DATE(YEAR(fpdate),MONTH(fpdate)+(A567-1)/2+IF(AND(DAY(fpdate)&gt;=15,MOD(A567,2)=0),1,0),IF(MOD(A567,2)=0,IF(DAY(fpdate)&gt;=15,DAY(fpdate)-14,DAY(fpdate)+14),DAY(fpdate))),IF(DAY(DATE(YEAR(fpdate),MONTH(fpdate)+(A567-1)*months_per_period,DAY(fpdate)))&lt;&gt;DAY(fpdate),DATE(YEAR(fpdate),MONTH(fpdate)+(A567-1)*months_per_period+1,0),DATE(YEAR(fpdate),MONTH(fpdate)+(A567-1)*months_per_period,DAY(fpdate))))))</f>
        <v/>
      </c>
      <c r="C567" s="17" t="str">
        <f t="shared" si="34"/>
        <v/>
      </c>
      <c r="D567" s="67"/>
      <c r="E567" s="17"/>
      <c r="F567" s="17" t="str">
        <f>IF(A567="","",IF(AND(A567=1,pmtType=1),0,IF(roundOpt,ROUND(rate*H566,2),rate*H566)))</f>
        <v/>
      </c>
      <c r="G567" s="17" t="str">
        <f t="shared" si="35"/>
        <v/>
      </c>
      <c r="H567" s="17" t="str">
        <f t="shared" si="36"/>
        <v/>
      </c>
    </row>
    <row r="568" spans="1:8">
      <c r="A568" s="16" t="str">
        <f t="shared" si="33"/>
        <v/>
      </c>
      <c r="B568" s="18" t="str">
        <f>IF(A568="","",IF(OR(periods_per_year=26,periods_per_year=52),IF(periods_per_year=26,IF(A568=1,fpdate,B567+14),IF(periods_per_year=52,IF(A568=1,fpdate,B567+7),"n/a")),IF(periods_per_year=24,DATE(YEAR(fpdate),MONTH(fpdate)+(A568-1)/2+IF(AND(DAY(fpdate)&gt;=15,MOD(A568,2)=0),1,0),IF(MOD(A568,2)=0,IF(DAY(fpdate)&gt;=15,DAY(fpdate)-14,DAY(fpdate)+14),DAY(fpdate))),IF(DAY(DATE(YEAR(fpdate),MONTH(fpdate)+(A568-1)*months_per_period,DAY(fpdate)))&lt;&gt;DAY(fpdate),DATE(YEAR(fpdate),MONTH(fpdate)+(A568-1)*months_per_period+1,0),DATE(YEAR(fpdate),MONTH(fpdate)+(A568-1)*months_per_period,DAY(fpdate))))))</f>
        <v/>
      </c>
      <c r="C568" s="17" t="str">
        <f t="shared" si="34"/>
        <v/>
      </c>
      <c r="D568" s="67"/>
      <c r="E568" s="17"/>
      <c r="F568" s="17" t="str">
        <f>IF(A568="","",IF(AND(A568=1,pmtType=1),0,IF(roundOpt,ROUND(rate*H567,2),rate*H567)))</f>
        <v/>
      </c>
      <c r="G568" s="17" t="str">
        <f t="shared" si="35"/>
        <v/>
      </c>
      <c r="H568" s="17" t="str">
        <f t="shared" si="36"/>
        <v/>
      </c>
    </row>
    <row r="569" spans="1:8">
      <c r="A569" s="16" t="str">
        <f t="shared" si="33"/>
        <v/>
      </c>
      <c r="B569" s="18" t="str">
        <f>IF(A569="","",IF(OR(periods_per_year=26,periods_per_year=52),IF(periods_per_year=26,IF(A569=1,fpdate,B568+14),IF(periods_per_year=52,IF(A569=1,fpdate,B568+7),"n/a")),IF(periods_per_year=24,DATE(YEAR(fpdate),MONTH(fpdate)+(A569-1)/2+IF(AND(DAY(fpdate)&gt;=15,MOD(A569,2)=0),1,0),IF(MOD(A569,2)=0,IF(DAY(fpdate)&gt;=15,DAY(fpdate)-14,DAY(fpdate)+14),DAY(fpdate))),IF(DAY(DATE(YEAR(fpdate),MONTH(fpdate)+(A569-1)*months_per_period,DAY(fpdate)))&lt;&gt;DAY(fpdate),DATE(YEAR(fpdate),MONTH(fpdate)+(A569-1)*months_per_period+1,0),DATE(YEAR(fpdate),MONTH(fpdate)+(A569-1)*months_per_period,DAY(fpdate))))))</f>
        <v/>
      </c>
      <c r="C569" s="17" t="str">
        <f t="shared" si="34"/>
        <v/>
      </c>
      <c r="D569" s="67"/>
      <c r="E569" s="17"/>
      <c r="F569" s="17" t="str">
        <f>IF(A569="","",IF(AND(A569=1,pmtType=1),0,IF(roundOpt,ROUND(rate*H568,2),rate*H568)))</f>
        <v/>
      </c>
      <c r="G569" s="17" t="str">
        <f t="shared" si="35"/>
        <v/>
      </c>
      <c r="H569" s="17" t="str">
        <f t="shared" si="36"/>
        <v/>
      </c>
    </row>
    <row r="570" spans="1:8">
      <c r="A570" s="16" t="str">
        <f t="shared" si="33"/>
        <v/>
      </c>
      <c r="B570" s="18" t="str">
        <f>IF(A570="","",IF(OR(periods_per_year=26,periods_per_year=52),IF(periods_per_year=26,IF(A570=1,fpdate,B569+14),IF(periods_per_year=52,IF(A570=1,fpdate,B569+7),"n/a")),IF(periods_per_year=24,DATE(YEAR(fpdate),MONTH(fpdate)+(A570-1)/2+IF(AND(DAY(fpdate)&gt;=15,MOD(A570,2)=0),1,0),IF(MOD(A570,2)=0,IF(DAY(fpdate)&gt;=15,DAY(fpdate)-14,DAY(fpdate)+14),DAY(fpdate))),IF(DAY(DATE(YEAR(fpdate),MONTH(fpdate)+(A570-1)*months_per_period,DAY(fpdate)))&lt;&gt;DAY(fpdate),DATE(YEAR(fpdate),MONTH(fpdate)+(A570-1)*months_per_period+1,0),DATE(YEAR(fpdate),MONTH(fpdate)+(A570-1)*months_per_period,DAY(fpdate))))))</f>
        <v/>
      </c>
      <c r="C570" s="17" t="str">
        <f t="shared" si="34"/>
        <v/>
      </c>
      <c r="D570" s="67"/>
      <c r="E570" s="17"/>
      <c r="F570" s="17" t="str">
        <f>IF(A570="","",IF(AND(A570=1,pmtType=1),0,IF(roundOpt,ROUND(rate*H569,2),rate*H569)))</f>
        <v/>
      </c>
      <c r="G570" s="17" t="str">
        <f t="shared" si="35"/>
        <v/>
      </c>
      <c r="H570" s="17" t="str">
        <f t="shared" si="36"/>
        <v/>
      </c>
    </row>
    <row r="571" spans="1:8">
      <c r="A571" s="16" t="str">
        <f t="shared" si="33"/>
        <v/>
      </c>
      <c r="B571" s="18" t="str">
        <f>IF(A571="","",IF(OR(periods_per_year=26,periods_per_year=52),IF(periods_per_year=26,IF(A571=1,fpdate,B570+14),IF(periods_per_year=52,IF(A571=1,fpdate,B570+7),"n/a")),IF(periods_per_year=24,DATE(YEAR(fpdate),MONTH(fpdate)+(A571-1)/2+IF(AND(DAY(fpdate)&gt;=15,MOD(A571,2)=0),1,0),IF(MOD(A571,2)=0,IF(DAY(fpdate)&gt;=15,DAY(fpdate)-14,DAY(fpdate)+14),DAY(fpdate))),IF(DAY(DATE(YEAR(fpdate),MONTH(fpdate)+(A571-1)*months_per_period,DAY(fpdate)))&lt;&gt;DAY(fpdate),DATE(YEAR(fpdate),MONTH(fpdate)+(A571-1)*months_per_period+1,0),DATE(YEAR(fpdate),MONTH(fpdate)+(A571-1)*months_per_period,DAY(fpdate))))))</f>
        <v/>
      </c>
      <c r="C571" s="17" t="str">
        <f t="shared" si="34"/>
        <v/>
      </c>
      <c r="D571" s="67"/>
      <c r="E571" s="17"/>
      <c r="F571" s="17" t="str">
        <f>IF(A571="","",IF(AND(A571=1,pmtType=1),0,IF(roundOpt,ROUND(rate*H570,2),rate*H570)))</f>
        <v/>
      </c>
      <c r="G571" s="17" t="str">
        <f t="shared" si="35"/>
        <v/>
      </c>
      <c r="H571" s="17" t="str">
        <f t="shared" si="36"/>
        <v/>
      </c>
    </row>
    <row r="572" spans="1:8">
      <c r="A572" s="16" t="str">
        <f t="shared" si="33"/>
        <v/>
      </c>
      <c r="B572" s="18" t="str">
        <f>IF(A572="","",IF(OR(periods_per_year=26,periods_per_year=52),IF(periods_per_year=26,IF(A572=1,fpdate,B571+14),IF(periods_per_year=52,IF(A572=1,fpdate,B571+7),"n/a")),IF(periods_per_year=24,DATE(YEAR(fpdate),MONTH(fpdate)+(A572-1)/2+IF(AND(DAY(fpdate)&gt;=15,MOD(A572,2)=0),1,0),IF(MOD(A572,2)=0,IF(DAY(fpdate)&gt;=15,DAY(fpdate)-14,DAY(fpdate)+14),DAY(fpdate))),IF(DAY(DATE(YEAR(fpdate),MONTH(fpdate)+(A572-1)*months_per_period,DAY(fpdate)))&lt;&gt;DAY(fpdate),DATE(YEAR(fpdate),MONTH(fpdate)+(A572-1)*months_per_period+1,0),DATE(YEAR(fpdate),MONTH(fpdate)+(A572-1)*months_per_period,DAY(fpdate))))))</f>
        <v/>
      </c>
      <c r="C572" s="17" t="str">
        <f t="shared" si="34"/>
        <v/>
      </c>
      <c r="D572" s="67"/>
      <c r="E572" s="17"/>
      <c r="F572" s="17" t="str">
        <f>IF(A572="","",IF(AND(A572=1,pmtType=1),0,IF(roundOpt,ROUND(rate*H571,2),rate*H571)))</f>
        <v/>
      </c>
      <c r="G572" s="17" t="str">
        <f t="shared" si="35"/>
        <v/>
      </c>
      <c r="H572" s="17" t="str">
        <f t="shared" si="36"/>
        <v/>
      </c>
    </row>
    <row r="573" spans="1:8">
      <c r="A573" s="16" t="str">
        <f t="shared" si="33"/>
        <v/>
      </c>
      <c r="B573" s="18" t="str">
        <f>IF(A573="","",IF(OR(periods_per_year=26,periods_per_year=52),IF(periods_per_year=26,IF(A573=1,fpdate,B572+14),IF(periods_per_year=52,IF(A573=1,fpdate,B572+7),"n/a")),IF(periods_per_year=24,DATE(YEAR(fpdate),MONTH(fpdate)+(A573-1)/2+IF(AND(DAY(fpdate)&gt;=15,MOD(A573,2)=0),1,0),IF(MOD(A573,2)=0,IF(DAY(fpdate)&gt;=15,DAY(fpdate)-14,DAY(fpdate)+14),DAY(fpdate))),IF(DAY(DATE(YEAR(fpdate),MONTH(fpdate)+(A573-1)*months_per_period,DAY(fpdate)))&lt;&gt;DAY(fpdate),DATE(YEAR(fpdate),MONTH(fpdate)+(A573-1)*months_per_period+1,0),DATE(YEAR(fpdate),MONTH(fpdate)+(A573-1)*months_per_period,DAY(fpdate))))))</f>
        <v/>
      </c>
      <c r="C573" s="17" t="str">
        <f t="shared" si="34"/>
        <v/>
      </c>
      <c r="D573" s="67"/>
      <c r="E573" s="17"/>
      <c r="F573" s="17" t="str">
        <f>IF(A573="","",IF(AND(A573=1,pmtType=1),0,IF(roundOpt,ROUND(rate*H572,2),rate*H572)))</f>
        <v/>
      </c>
      <c r="G573" s="17" t="str">
        <f t="shared" si="35"/>
        <v/>
      </c>
      <c r="H573" s="17" t="str">
        <f t="shared" si="36"/>
        <v/>
      </c>
    </row>
    <row r="574" spans="1:8">
      <c r="A574" s="16" t="str">
        <f t="shared" si="33"/>
        <v/>
      </c>
      <c r="B574" s="18" t="str">
        <f>IF(A574="","",IF(OR(periods_per_year=26,periods_per_year=52),IF(periods_per_year=26,IF(A574=1,fpdate,B573+14),IF(periods_per_year=52,IF(A574=1,fpdate,B573+7),"n/a")),IF(periods_per_year=24,DATE(YEAR(fpdate),MONTH(fpdate)+(A574-1)/2+IF(AND(DAY(fpdate)&gt;=15,MOD(A574,2)=0),1,0),IF(MOD(A574,2)=0,IF(DAY(fpdate)&gt;=15,DAY(fpdate)-14,DAY(fpdate)+14),DAY(fpdate))),IF(DAY(DATE(YEAR(fpdate),MONTH(fpdate)+(A574-1)*months_per_period,DAY(fpdate)))&lt;&gt;DAY(fpdate),DATE(YEAR(fpdate),MONTH(fpdate)+(A574-1)*months_per_period+1,0),DATE(YEAR(fpdate),MONTH(fpdate)+(A574-1)*months_per_period,DAY(fpdate))))))</f>
        <v/>
      </c>
      <c r="C574" s="17" t="str">
        <f t="shared" si="34"/>
        <v/>
      </c>
      <c r="D574" s="67"/>
      <c r="E574" s="17"/>
      <c r="F574" s="17" t="str">
        <f>IF(A574="","",IF(AND(A574=1,pmtType=1),0,IF(roundOpt,ROUND(rate*H573,2),rate*H573)))</f>
        <v/>
      </c>
      <c r="G574" s="17" t="str">
        <f t="shared" si="35"/>
        <v/>
      </c>
      <c r="H574" s="17" t="str">
        <f t="shared" si="36"/>
        <v/>
      </c>
    </row>
    <row r="575" spans="1:8">
      <c r="A575" s="16" t="str">
        <f t="shared" si="33"/>
        <v/>
      </c>
      <c r="B575" s="18" t="str">
        <f>IF(A575="","",IF(OR(periods_per_year=26,periods_per_year=52),IF(periods_per_year=26,IF(A575=1,fpdate,B574+14),IF(periods_per_year=52,IF(A575=1,fpdate,B574+7),"n/a")),IF(periods_per_year=24,DATE(YEAR(fpdate),MONTH(fpdate)+(A575-1)/2+IF(AND(DAY(fpdate)&gt;=15,MOD(A575,2)=0),1,0),IF(MOD(A575,2)=0,IF(DAY(fpdate)&gt;=15,DAY(fpdate)-14,DAY(fpdate)+14),DAY(fpdate))),IF(DAY(DATE(YEAR(fpdate),MONTH(fpdate)+(A575-1)*months_per_period,DAY(fpdate)))&lt;&gt;DAY(fpdate),DATE(YEAR(fpdate),MONTH(fpdate)+(A575-1)*months_per_period+1,0),DATE(YEAR(fpdate),MONTH(fpdate)+(A575-1)*months_per_period,DAY(fpdate))))))</f>
        <v/>
      </c>
      <c r="C575" s="17" t="str">
        <f t="shared" si="34"/>
        <v/>
      </c>
      <c r="D575" s="67"/>
      <c r="E575" s="17"/>
      <c r="F575" s="17" t="str">
        <f>IF(A575="","",IF(AND(A575=1,pmtType=1),0,IF(roundOpt,ROUND(rate*H574,2),rate*H574)))</f>
        <v/>
      </c>
      <c r="G575" s="17" t="str">
        <f t="shared" si="35"/>
        <v/>
      </c>
      <c r="H575" s="17" t="str">
        <f t="shared" si="36"/>
        <v/>
      </c>
    </row>
    <row r="576" spans="1:8">
      <c r="A576" s="16" t="str">
        <f t="shared" si="33"/>
        <v/>
      </c>
      <c r="B576" s="18" t="str">
        <f>IF(A576="","",IF(OR(periods_per_year=26,periods_per_year=52),IF(periods_per_year=26,IF(A576=1,fpdate,B575+14),IF(periods_per_year=52,IF(A576=1,fpdate,B575+7),"n/a")),IF(periods_per_year=24,DATE(YEAR(fpdate),MONTH(fpdate)+(A576-1)/2+IF(AND(DAY(fpdate)&gt;=15,MOD(A576,2)=0),1,0),IF(MOD(A576,2)=0,IF(DAY(fpdate)&gt;=15,DAY(fpdate)-14,DAY(fpdate)+14),DAY(fpdate))),IF(DAY(DATE(YEAR(fpdate),MONTH(fpdate)+(A576-1)*months_per_period,DAY(fpdate)))&lt;&gt;DAY(fpdate),DATE(YEAR(fpdate),MONTH(fpdate)+(A576-1)*months_per_period+1,0),DATE(YEAR(fpdate),MONTH(fpdate)+(A576-1)*months_per_period,DAY(fpdate))))))</f>
        <v/>
      </c>
      <c r="C576" s="17" t="str">
        <f t="shared" si="34"/>
        <v/>
      </c>
      <c r="D576" s="67"/>
      <c r="E576" s="17"/>
      <c r="F576" s="17" t="str">
        <f>IF(A576="","",IF(AND(A576=1,pmtType=1),0,IF(roundOpt,ROUND(rate*H575,2),rate*H575)))</f>
        <v/>
      </c>
      <c r="G576" s="17" t="str">
        <f t="shared" si="35"/>
        <v/>
      </c>
      <c r="H576" s="17" t="str">
        <f t="shared" si="36"/>
        <v/>
      </c>
    </row>
    <row r="577" spans="1:8">
      <c r="A577" s="16" t="str">
        <f t="shared" si="33"/>
        <v/>
      </c>
      <c r="B577" s="18" t="str">
        <f>IF(A577="","",IF(OR(periods_per_year=26,periods_per_year=52),IF(periods_per_year=26,IF(A577=1,fpdate,B576+14),IF(periods_per_year=52,IF(A577=1,fpdate,B576+7),"n/a")),IF(periods_per_year=24,DATE(YEAR(fpdate),MONTH(fpdate)+(A577-1)/2+IF(AND(DAY(fpdate)&gt;=15,MOD(A577,2)=0),1,0),IF(MOD(A577,2)=0,IF(DAY(fpdate)&gt;=15,DAY(fpdate)-14,DAY(fpdate)+14),DAY(fpdate))),IF(DAY(DATE(YEAR(fpdate),MONTH(fpdate)+(A577-1)*months_per_period,DAY(fpdate)))&lt;&gt;DAY(fpdate),DATE(YEAR(fpdate),MONTH(fpdate)+(A577-1)*months_per_period+1,0),DATE(YEAR(fpdate),MONTH(fpdate)+(A577-1)*months_per_period,DAY(fpdate))))))</f>
        <v/>
      </c>
      <c r="C577" s="17" t="str">
        <f t="shared" si="34"/>
        <v/>
      </c>
      <c r="D577" s="67"/>
      <c r="E577" s="17"/>
      <c r="F577" s="17" t="str">
        <f>IF(A577="","",IF(AND(A577=1,pmtType=1),0,IF(roundOpt,ROUND(rate*H576,2),rate*H576)))</f>
        <v/>
      </c>
      <c r="G577" s="17" t="str">
        <f t="shared" si="35"/>
        <v/>
      </c>
      <c r="H577" s="17" t="str">
        <f t="shared" si="36"/>
        <v/>
      </c>
    </row>
    <row r="578" spans="1:8">
      <c r="A578" s="16" t="str">
        <f t="shared" si="33"/>
        <v/>
      </c>
      <c r="B578" s="18" t="str">
        <f>IF(A578="","",IF(OR(periods_per_year=26,periods_per_year=52),IF(periods_per_year=26,IF(A578=1,fpdate,B577+14),IF(periods_per_year=52,IF(A578=1,fpdate,B577+7),"n/a")),IF(periods_per_year=24,DATE(YEAR(fpdate),MONTH(fpdate)+(A578-1)/2+IF(AND(DAY(fpdate)&gt;=15,MOD(A578,2)=0),1,0),IF(MOD(A578,2)=0,IF(DAY(fpdate)&gt;=15,DAY(fpdate)-14,DAY(fpdate)+14),DAY(fpdate))),IF(DAY(DATE(YEAR(fpdate),MONTH(fpdate)+(A578-1)*months_per_period,DAY(fpdate)))&lt;&gt;DAY(fpdate),DATE(YEAR(fpdate),MONTH(fpdate)+(A578-1)*months_per_period+1,0),DATE(YEAR(fpdate),MONTH(fpdate)+(A578-1)*months_per_period,DAY(fpdate))))))</f>
        <v/>
      </c>
      <c r="C578" s="17" t="str">
        <f t="shared" si="34"/>
        <v/>
      </c>
      <c r="D578" s="67"/>
      <c r="E578" s="17"/>
      <c r="F578" s="17" t="str">
        <f>IF(A578="","",IF(AND(A578=1,pmtType=1),0,IF(roundOpt,ROUND(rate*H577,2),rate*H577)))</f>
        <v/>
      </c>
      <c r="G578" s="17" t="str">
        <f t="shared" si="35"/>
        <v/>
      </c>
      <c r="H578" s="17" t="str">
        <f t="shared" si="36"/>
        <v/>
      </c>
    </row>
    <row r="579" spans="1:8">
      <c r="A579" s="16" t="str">
        <f t="shared" si="33"/>
        <v/>
      </c>
      <c r="B579" s="18" t="str">
        <f>IF(A579="","",IF(OR(periods_per_year=26,periods_per_year=52),IF(periods_per_year=26,IF(A579=1,fpdate,B578+14),IF(periods_per_year=52,IF(A579=1,fpdate,B578+7),"n/a")),IF(periods_per_year=24,DATE(YEAR(fpdate),MONTH(fpdate)+(A579-1)/2+IF(AND(DAY(fpdate)&gt;=15,MOD(A579,2)=0),1,0),IF(MOD(A579,2)=0,IF(DAY(fpdate)&gt;=15,DAY(fpdate)-14,DAY(fpdate)+14),DAY(fpdate))),IF(DAY(DATE(YEAR(fpdate),MONTH(fpdate)+(A579-1)*months_per_period,DAY(fpdate)))&lt;&gt;DAY(fpdate),DATE(YEAR(fpdate),MONTH(fpdate)+(A579-1)*months_per_period+1,0),DATE(YEAR(fpdate),MONTH(fpdate)+(A579-1)*months_per_period,DAY(fpdate))))))</f>
        <v/>
      </c>
      <c r="C579" s="17" t="str">
        <f t="shared" si="34"/>
        <v/>
      </c>
      <c r="D579" s="67"/>
      <c r="E579" s="17"/>
      <c r="F579" s="17" t="str">
        <f>IF(A579="","",IF(AND(A579=1,pmtType=1),0,IF(roundOpt,ROUND(rate*H578,2),rate*H578)))</f>
        <v/>
      </c>
      <c r="G579" s="17" t="str">
        <f t="shared" si="35"/>
        <v/>
      </c>
      <c r="H579" s="17" t="str">
        <f t="shared" si="36"/>
        <v/>
      </c>
    </row>
    <row r="580" spans="1:8">
      <c r="A580" s="16" t="str">
        <f t="shared" si="33"/>
        <v/>
      </c>
      <c r="B580" s="18" t="str">
        <f>IF(A580="","",IF(OR(periods_per_year=26,periods_per_year=52),IF(periods_per_year=26,IF(A580=1,fpdate,B579+14),IF(periods_per_year=52,IF(A580=1,fpdate,B579+7),"n/a")),IF(periods_per_year=24,DATE(YEAR(fpdate),MONTH(fpdate)+(A580-1)/2+IF(AND(DAY(fpdate)&gt;=15,MOD(A580,2)=0),1,0),IF(MOD(A580,2)=0,IF(DAY(fpdate)&gt;=15,DAY(fpdate)-14,DAY(fpdate)+14),DAY(fpdate))),IF(DAY(DATE(YEAR(fpdate),MONTH(fpdate)+(A580-1)*months_per_period,DAY(fpdate)))&lt;&gt;DAY(fpdate),DATE(YEAR(fpdate),MONTH(fpdate)+(A580-1)*months_per_period+1,0),DATE(YEAR(fpdate),MONTH(fpdate)+(A580-1)*months_per_period,DAY(fpdate))))))</f>
        <v/>
      </c>
      <c r="C580" s="17" t="str">
        <f t="shared" si="34"/>
        <v/>
      </c>
      <c r="D580" s="67"/>
      <c r="E580" s="17"/>
      <c r="F580" s="17" t="str">
        <f>IF(A580="","",IF(AND(A580=1,pmtType=1),0,IF(roundOpt,ROUND(rate*H579,2),rate*H579)))</f>
        <v/>
      </c>
      <c r="G580" s="17" t="str">
        <f t="shared" si="35"/>
        <v/>
      </c>
      <c r="H580" s="17" t="str">
        <f t="shared" si="36"/>
        <v/>
      </c>
    </row>
    <row r="581" spans="1:8">
      <c r="A581" s="16" t="str">
        <f t="shared" si="33"/>
        <v/>
      </c>
      <c r="B581" s="18" t="str">
        <f>IF(A581="","",IF(OR(periods_per_year=26,periods_per_year=52),IF(periods_per_year=26,IF(A581=1,fpdate,B580+14),IF(periods_per_year=52,IF(A581=1,fpdate,B580+7),"n/a")),IF(periods_per_year=24,DATE(YEAR(fpdate),MONTH(fpdate)+(A581-1)/2+IF(AND(DAY(fpdate)&gt;=15,MOD(A581,2)=0),1,0),IF(MOD(A581,2)=0,IF(DAY(fpdate)&gt;=15,DAY(fpdate)-14,DAY(fpdate)+14),DAY(fpdate))),IF(DAY(DATE(YEAR(fpdate),MONTH(fpdate)+(A581-1)*months_per_period,DAY(fpdate)))&lt;&gt;DAY(fpdate),DATE(YEAR(fpdate),MONTH(fpdate)+(A581-1)*months_per_period+1,0),DATE(YEAR(fpdate),MONTH(fpdate)+(A581-1)*months_per_period,DAY(fpdate))))))</f>
        <v/>
      </c>
      <c r="C581" s="17" t="str">
        <f t="shared" si="34"/>
        <v/>
      </c>
      <c r="D581" s="67"/>
      <c r="E581" s="17"/>
      <c r="F581" s="17" t="str">
        <f>IF(A581="","",IF(AND(A581=1,pmtType=1),0,IF(roundOpt,ROUND(rate*H580,2),rate*H580)))</f>
        <v/>
      </c>
      <c r="G581" s="17" t="str">
        <f t="shared" si="35"/>
        <v/>
      </c>
      <c r="H581" s="17" t="str">
        <f t="shared" si="36"/>
        <v/>
      </c>
    </row>
    <row r="582" spans="1:8">
      <c r="A582" s="16" t="str">
        <f t="shared" si="33"/>
        <v/>
      </c>
      <c r="B582" s="18" t="str">
        <f>IF(A582="","",IF(OR(periods_per_year=26,periods_per_year=52),IF(periods_per_year=26,IF(A582=1,fpdate,B581+14),IF(periods_per_year=52,IF(A582=1,fpdate,B581+7),"n/a")),IF(periods_per_year=24,DATE(YEAR(fpdate),MONTH(fpdate)+(A582-1)/2+IF(AND(DAY(fpdate)&gt;=15,MOD(A582,2)=0),1,0),IF(MOD(A582,2)=0,IF(DAY(fpdate)&gt;=15,DAY(fpdate)-14,DAY(fpdate)+14),DAY(fpdate))),IF(DAY(DATE(YEAR(fpdate),MONTH(fpdate)+(A582-1)*months_per_period,DAY(fpdate)))&lt;&gt;DAY(fpdate),DATE(YEAR(fpdate),MONTH(fpdate)+(A582-1)*months_per_period+1,0),DATE(YEAR(fpdate),MONTH(fpdate)+(A582-1)*months_per_period,DAY(fpdate))))))</f>
        <v/>
      </c>
      <c r="C582" s="17" t="str">
        <f t="shared" si="34"/>
        <v/>
      </c>
      <c r="D582" s="67"/>
      <c r="E582" s="17"/>
      <c r="F582" s="17" t="str">
        <f>IF(A582="","",IF(AND(A582=1,pmtType=1),0,IF(roundOpt,ROUND(rate*H581,2),rate*H581)))</f>
        <v/>
      </c>
      <c r="G582" s="17" t="str">
        <f t="shared" si="35"/>
        <v/>
      </c>
      <c r="H582" s="17" t="str">
        <f t="shared" si="36"/>
        <v/>
      </c>
    </row>
    <row r="583" spans="1:8">
      <c r="A583" s="16" t="str">
        <f t="shared" si="33"/>
        <v/>
      </c>
      <c r="B583" s="18" t="str">
        <f>IF(A583="","",IF(OR(periods_per_year=26,periods_per_year=52),IF(periods_per_year=26,IF(A583=1,fpdate,B582+14),IF(periods_per_year=52,IF(A583=1,fpdate,B582+7),"n/a")),IF(periods_per_year=24,DATE(YEAR(fpdate),MONTH(fpdate)+(A583-1)/2+IF(AND(DAY(fpdate)&gt;=15,MOD(A583,2)=0),1,0),IF(MOD(A583,2)=0,IF(DAY(fpdate)&gt;=15,DAY(fpdate)-14,DAY(fpdate)+14),DAY(fpdate))),IF(DAY(DATE(YEAR(fpdate),MONTH(fpdate)+(A583-1)*months_per_period,DAY(fpdate)))&lt;&gt;DAY(fpdate),DATE(YEAR(fpdate),MONTH(fpdate)+(A583-1)*months_per_period+1,0),DATE(YEAR(fpdate),MONTH(fpdate)+(A583-1)*months_per_period,DAY(fpdate))))))</f>
        <v/>
      </c>
      <c r="C583" s="17" t="str">
        <f t="shared" si="34"/>
        <v/>
      </c>
      <c r="D583" s="67"/>
      <c r="E583" s="17"/>
      <c r="F583" s="17" t="str">
        <f>IF(A583="","",IF(AND(A583=1,pmtType=1),0,IF(roundOpt,ROUND(rate*H582,2),rate*H582)))</f>
        <v/>
      </c>
      <c r="G583" s="17" t="str">
        <f t="shared" si="35"/>
        <v/>
      </c>
      <c r="H583" s="17" t="str">
        <f t="shared" si="36"/>
        <v/>
      </c>
    </row>
    <row r="584" spans="1:8">
      <c r="A584" s="16" t="str">
        <f t="shared" si="33"/>
        <v/>
      </c>
      <c r="B584" s="18" t="str">
        <f>IF(A584="","",IF(OR(periods_per_year=26,periods_per_year=52),IF(periods_per_year=26,IF(A584=1,fpdate,B583+14),IF(periods_per_year=52,IF(A584=1,fpdate,B583+7),"n/a")),IF(periods_per_year=24,DATE(YEAR(fpdate),MONTH(fpdate)+(A584-1)/2+IF(AND(DAY(fpdate)&gt;=15,MOD(A584,2)=0),1,0),IF(MOD(A584,2)=0,IF(DAY(fpdate)&gt;=15,DAY(fpdate)-14,DAY(fpdate)+14),DAY(fpdate))),IF(DAY(DATE(YEAR(fpdate),MONTH(fpdate)+(A584-1)*months_per_period,DAY(fpdate)))&lt;&gt;DAY(fpdate),DATE(YEAR(fpdate),MONTH(fpdate)+(A584-1)*months_per_period+1,0),DATE(YEAR(fpdate),MONTH(fpdate)+(A584-1)*months_per_period,DAY(fpdate))))))</f>
        <v/>
      </c>
      <c r="C584" s="17" t="str">
        <f t="shared" si="34"/>
        <v/>
      </c>
      <c r="D584" s="67"/>
      <c r="E584" s="17"/>
      <c r="F584" s="17" t="str">
        <f>IF(A584="","",IF(AND(A584=1,pmtType=1),0,IF(roundOpt,ROUND(rate*H583,2),rate*H583)))</f>
        <v/>
      </c>
      <c r="G584" s="17" t="str">
        <f t="shared" si="35"/>
        <v/>
      </c>
      <c r="H584" s="17" t="str">
        <f t="shared" si="36"/>
        <v/>
      </c>
    </row>
    <row r="585" spans="1:8">
      <c r="A585" s="16" t="str">
        <f t="shared" si="33"/>
        <v/>
      </c>
      <c r="B585" s="18" t="str">
        <f>IF(A585="","",IF(OR(periods_per_year=26,periods_per_year=52),IF(periods_per_year=26,IF(A585=1,fpdate,B584+14),IF(periods_per_year=52,IF(A585=1,fpdate,B584+7),"n/a")),IF(periods_per_year=24,DATE(YEAR(fpdate),MONTH(fpdate)+(A585-1)/2+IF(AND(DAY(fpdate)&gt;=15,MOD(A585,2)=0),1,0),IF(MOD(A585,2)=0,IF(DAY(fpdate)&gt;=15,DAY(fpdate)-14,DAY(fpdate)+14),DAY(fpdate))),IF(DAY(DATE(YEAR(fpdate),MONTH(fpdate)+(A585-1)*months_per_period,DAY(fpdate)))&lt;&gt;DAY(fpdate),DATE(YEAR(fpdate),MONTH(fpdate)+(A585-1)*months_per_period+1,0),DATE(YEAR(fpdate),MONTH(fpdate)+(A585-1)*months_per_period,DAY(fpdate))))))</f>
        <v/>
      </c>
      <c r="C585" s="17" t="str">
        <f t="shared" si="34"/>
        <v/>
      </c>
      <c r="D585" s="67"/>
      <c r="E585" s="17"/>
      <c r="F585" s="17" t="str">
        <f>IF(A585="","",IF(AND(A585=1,pmtType=1),0,IF(roundOpt,ROUND(rate*H584,2),rate*H584)))</f>
        <v/>
      </c>
      <c r="G585" s="17" t="str">
        <f t="shared" si="35"/>
        <v/>
      </c>
      <c r="H585" s="17" t="str">
        <f t="shared" si="36"/>
        <v/>
      </c>
    </row>
    <row r="586" spans="1:8">
      <c r="A586" s="16" t="str">
        <f t="shared" si="33"/>
        <v/>
      </c>
      <c r="B586" s="18" t="str">
        <f>IF(A586="","",IF(OR(periods_per_year=26,periods_per_year=52),IF(periods_per_year=26,IF(A586=1,fpdate,B585+14),IF(periods_per_year=52,IF(A586=1,fpdate,B585+7),"n/a")),IF(periods_per_year=24,DATE(YEAR(fpdate),MONTH(fpdate)+(A586-1)/2+IF(AND(DAY(fpdate)&gt;=15,MOD(A586,2)=0),1,0),IF(MOD(A586,2)=0,IF(DAY(fpdate)&gt;=15,DAY(fpdate)-14,DAY(fpdate)+14),DAY(fpdate))),IF(DAY(DATE(YEAR(fpdate),MONTH(fpdate)+(A586-1)*months_per_period,DAY(fpdate)))&lt;&gt;DAY(fpdate),DATE(YEAR(fpdate),MONTH(fpdate)+(A586-1)*months_per_period+1,0),DATE(YEAR(fpdate),MONTH(fpdate)+(A586-1)*months_per_period,DAY(fpdate))))))</f>
        <v/>
      </c>
      <c r="C586" s="17" t="str">
        <f t="shared" si="34"/>
        <v/>
      </c>
      <c r="D586" s="67"/>
      <c r="E586" s="17"/>
      <c r="F586" s="17" t="str">
        <f>IF(A586="","",IF(AND(A586=1,pmtType=1),0,IF(roundOpt,ROUND(rate*H585,2),rate*H585)))</f>
        <v/>
      </c>
      <c r="G586" s="17" t="str">
        <f t="shared" si="35"/>
        <v/>
      </c>
      <c r="H586" s="17" t="str">
        <f t="shared" si="36"/>
        <v/>
      </c>
    </row>
    <row r="587" spans="1:8">
      <c r="A587" s="16" t="str">
        <f t="shared" si="33"/>
        <v/>
      </c>
      <c r="B587" s="18" t="str">
        <f>IF(A587="","",IF(OR(periods_per_year=26,periods_per_year=52),IF(periods_per_year=26,IF(A587=1,fpdate,B586+14),IF(periods_per_year=52,IF(A587=1,fpdate,B586+7),"n/a")),IF(periods_per_year=24,DATE(YEAR(fpdate),MONTH(fpdate)+(A587-1)/2+IF(AND(DAY(fpdate)&gt;=15,MOD(A587,2)=0),1,0),IF(MOD(A587,2)=0,IF(DAY(fpdate)&gt;=15,DAY(fpdate)-14,DAY(fpdate)+14),DAY(fpdate))),IF(DAY(DATE(YEAR(fpdate),MONTH(fpdate)+(A587-1)*months_per_period,DAY(fpdate)))&lt;&gt;DAY(fpdate),DATE(YEAR(fpdate),MONTH(fpdate)+(A587-1)*months_per_period+1,0),DATE(YEAR(fpdate),MONTH(fpdate)+(A587-1)*months_per_period,DAY(fpdate))))))</f>
        <v/>
      </c>
      <c r="C587" s="17" t="str">
        <f t="shared" si="34"/>
        <v/>
      </c>
      <c r="D587" s="67"/>
      <c r="E587" s="17"/>
      <c r="F587" s="17" t="str">
        <f>IF(A587="","",IF(AND(A587=1,pmtType=1),0,IF(roundOpt,ROUND(rate*H586,2),rate*H586)))</f>
        <v/>
      </c>
      <c r="G587" s="17" t="str">
        <f t="shared" si="35"/>
        <v/>
      </c>
      <c r="H587" s="17" t="str">
        <f t="shared" si="36"/>
        <v/>
      </c>
    </row>
    <row r="588" spans="1:8">
      <c r="A588" s="16" t="str">
        <f t="shared" si="33"/>
        <v/>
      </c>
      <c r="B588" s="18" t="str">
        <f>IF(A588="","",IF(OR(periods_per_year=26,periods_per_year=52),IF(periods_per_year=26,IF(A588=1,fpdate,B587+14),IF(periods_per_year=52,IF(A588=1,fpdate,B587+7),"n/a")),IF(periods_per_year=24,DATE(YEAR(fpdate),MONTH(fpdate)+(A588-1)/2+IF(AND(DAY(fpdate)&gt;=15,MOD(A588,2)=0),1,0),IF(MOD(A588,2)=0,IF(DAY(fpdate)&gt;=15,DAY(fpdate)-14,DAY(fpdate)+14),DAY(fpdate))),IF(DAY(DATE(YEAR(fpdate),MONTH(fpdate)+(A588-1)*months_per_period,DAY(fpdate)))&lt;&gt;DAY(fpdate),DATE(YEAR(fpdate),MONTH(fpdate)+(A588-1)*months_per_period+1,0),DATE(YEAR(fpdate),MONTH(fpdate)+(A588-1)*months_per_period,DAY(fpdate))))))</f>
        <v/>
      </c>
      <c r="C588" s="17" t="str">
        <f t="shared" si="34"/>
        <v/>
      </c>
      <c r="D588" s="67"/>
      <c r="E588" s="17"/>
      <c r="F588" s="17" t="str">
        <f>IF(A588="","",IF(AND(A588=1,pmtType=1),0,IF(roundOpt,ROUND(rate*H587,2),rate*H587)))</f>
        <v/>
      </c>
      <c r="G588" s="17" t="str">
        <f t="shared" si="35"/>
        <v/>
      </c>
      <c r="H588" s="17" t="str">
        <f t="shared" si="36"/>
        <v/>
      </c>
    </row>
    <row r="589" spans="1:8">
      <c r="A589" s="16" t="str">
        <f t="shared" si="33"/>
        <v/>
      </c>
      <c r="B589" s="18" t="str">
        <f>IF(A589="","",IF(OR(periods_per_year=26,periods_per_year=52),IF(periods_per_year=26,IF(A589=1,fpdate,B588+14),IF(periods_per_year=52,IF(A589=1,fpdate,B588+7),"n/a")),IF(periods_per_year=24,DATE(YEAR(fpdate),MONTH(fpdate)+(A589-1)/2+IF(AND(DAY(fpdate)&gt;=15,MOD(A589,2)=0),1,0),IF(MOD(A589,2)=0,IF(DAY(fpdate)&gt;=15,DAY(fpdate)-14,DAY(fpdate)+14),DAY(fpdate))),IF(DAY(DATE(YEAR(fpdate),MONTH(fpdate)+(A589-1)*months_per_period,DAY(fpdate)))&lt;&gt;DAY(fpdate),DATE(YEAR(fpdate),MONTH(fpdate)+(A589-1)*months_per_period+1,0),DATE(YEAR(fpdate),MONTH(fpdate)+(A589-1)*months_per_period,DAY(fpdate))))))</f>
        <v/>
      </c>
      <c r="C589" s="17" t="str">
        <f t="shared" si="34"/>
        <v/>
      </c>
      <c r="D589" s="67"/>
      <c r="E589" s="17"/>
      <c r="F589" s="17" t="str">
        <f>IF(A589="","",IF(AND(A589=1,pmtType=1),0,IF(roundOpt,ROUND(rate*H588,2),rate*H588)))</f>
        <v/>
      </c>
      <c r="G589" s="17" t="str">
        <f t="shared" si="35"/>
        <v/>
      </c>
      <c r="H589" s="17" t="str">
        <f t="shared" si="36"/>
        <v/>
      </c>
    </row>
    <row r="590" spans="1:8">
      <c r="A590" s="16" t="str">
        <f t="shared" si="33"/>
        <v/>
      </c>
      <c r="B590" s="18" t="str">
        <f>IF(A590="","",IF(OR(periods_per_year=26,periods_per_year=52),IF(periods_per_year=26,IF(A590=1,fpdate,B589+14),IF(periods_per_year=52,IF(A590=1,fpdate,B589+7),"n/a")),IF(periods_per_year=24,DATE(YEAR(fpdate),MONTH(fpdate)+(A590-1)/2+IF(AND(DAY(fpdate)&gt;=15,MOD(A590,2)=0),1,0),IF(MOD(A590,2)=0,IF(DAY(fpdate)&gt;=15,DAY(fpdate)-14,DAY(fpdate)+14),DAY(fpdate))),IF(DAY(DATE(YEAR(fpdate),MONTH(fpdate)+(A590-1)*months_per_period,DAY(fpdate)))&lt;&gt;DAY(fpdate),DATE(YEAR(fpdate),MONTH(fpdate)+(A590-1)*months_per_period+1,0),DATE(YEAR(fpdate),MONTH(fpdate)+(A590-1)*months_per_period,DAY(fpdate))))))</f>
        <v/>
      </c>
      <c r="C590" s="17" t="str">
        <f t="shared" si="34"/>
        <v/>
      </c>
      <c r="D590" s="67"/>
      <c r="E590" s="17"/>
      <c r="F590" s="17" t="str">
        <f>IF(A590="","",IF(AND(A590=1,pmtType=1),0,IF(roundOpt,ROUND(rate*H589,2),rate*H589)))</f>
        <v/>
      </c>
      <c r="G590" s="17" t="str">
        <f t="shared" si="35"/>
        <v/>
      </c>
      <c r="H590" s="17" t="str">
        <f t="shared" si="36"/>
        <v/>
      </c>
    </row>
    <row r="591" spans="1:8">
      <c r="A591" s="16" t="str">
        <f t="shared" si="33"/>
        <v/>
      </c>
      <c r="B591" s="18" t="str">
        <f>IF(A591="","",IF(OR(periods_per_year=26,periods_per_year=52),IF(periods_per_year=26,IF(A591=1,fpdate,B590+14),IF(periods_per_year=52,IF(A591=1,fpdate,B590+7),"n/a")),IF(periods_per_year=24,DATE(YEAR(fpdate),MONTH(fpdate)+(A591-1)/2+IF(AND(DAY(fpdate)&gt;=15,MOD(A591,2)=0),1,0),IF(MOD(A591,2)=0,IF(DAY(fpdate)&gt;=15,DAY(fpdate)-14,DAY(fpdate)+14),DAY(fpdate))),IF(DAY(DATE(YEAR(fpdate),MONTH(fpdate)+(A591-1)*months_per_period,DAY(fpdate)))&lt;&gt;DAY(fpdate),DATE(YEAR(fpdate),MONTH(fpdate)+(A591-1)*months_per_period+1,0),DATE(YEAR(fpdate),MONTH(fpdate)+(A591-1)*months_per_period,DAY(fpdate))))))</f>
        <v/>
      </c>
      <c r="C591" s="17" t="str">
        <f t="shared" si="34"/>
        <v/>
      </c>
      <c r="D591" s="67"/>
      <c r="E591" s="17"/>
      <c r="F591" s="17" t="str">
        <f>IF(A591="","",IF(AND(A591=1,pmtType=1),0,IF(roundOpt,ROUND(rate*H590,2),rate*H590)))</f>
        <v/>
      </c>
      <c r="G591" s="17" t="str">
        <f t="shared" si="35"/>
        <v/>
      </c>
      <c r="H591" s="17" t="str">
        <f t="shared" si="36"/>
        <v/>
      </c>
    </row>
    <row r="592" spans="1:8">
      <c r="A592" s="16" t="str">
        <f t="shared" si="33"/>
        <v/>
      </c>
      <c r="B592" s="18" t="str">
        <f>IF(A592="","",IF(OR(periods_per_year=26,periods_per_year=52),IF(periods_per_year=26,IF(A592=1,fpdate,B591+14),IF(periods_per_year=52,IF(A592=1,fpdate,B591+7),"n/a")),IF(periods_per_year=24,DATE(YEAR(fpdate),MONTH(fpdate)+(A592-1)/2+IF(AND(DAY(fpdate)&gt;=15,MOD(A592,2)=0),1,0),IF(MOD(A592,2)=0,IF(DAY(fpdate)&gt;=15,DAY(fpdate)-14,DAY(fpdate)+14),DAY(fpdate))),IF(DAY(DATE(YEAR(fpdate),MONTH(fpdate)+(A592-1)*months_per_period,DAY(fpdate)))&lt;&gt;DAY(fpdate),DATE(YEAR(fpdate),MONTH(fpdate)+(A592-1)*months_per_period+1,0),DATE(YEAR(fpdate),MONTH(fpdate)+(A592-1)*months_per_period,DAY(fpdate))))))</f>
        <v/>
      </c>
      <c r="C592" s="17" t="str">
        <f t="shared" si="34"/>
        <v/>
      </c>
      <c r="D592" s="67"/>
      <c r="E592" s="17"/>
      <c r="F592" s="17" t="str">
        <f>IF(A592="","",IF(AND(A592=1,pmtType=1),0,IF(roundOpt,ROUND(rate*H591,2),rate*H591)))</f>
        <v/>
      </c>
      <c r="G592" s="17" t="str">
        <f t="shared" si="35"/>
        <v/>
      </c>
      <c r="H592" s="17" t="str">
        <f t="shared" si="36"/>
        <v/>
      </c>
    </row>
    <row r="593" spans="1:8">
      <c r="A593" s="16" t="str">
        <f t="shared" si="33"/>
        <v/>
      </c>
      <c r="B593" s="18" t="str">
        <f>IF(A593="","",IF(OR(periods_per_year=26,periods_per_year=52),IF(periods_per_year=26,IF(A593=1,fpdate,B592+14),IF(periods_per_year=52,IF(A593=1,fpdate,B592+7),"n/a")),IF(periods_per_year=24,DATE(YEAR(fpdate),MONTH(fpdate)+(A593-1)/2+IF(AND(DAY(fpdate)&gt;=15,MOD(A593,2)=0),1,0),IF(MOD(A593,2)=0,IF(DAY(fpdate)&gt;=15,DAY(fpdate)-14,DAY(fpdate)+14),DAY(fpdate))),IF(DAY(DATE(YEAR(fpdate),MONTH(fpdate)+(A593-1)*months_per_period,DAY(fpdate)))&lt;&gt;DAY(fpdate),DATE(YEAR(fpdate),MONTH(fpdate)+(A593-1)*months_per_period+1,0),DATE(YEAR(fpdate),MONTH(fpdate)+(A593-1)*months_per_period,DAY(fpdate))))))</f>
        <v/>
      </c>
      <c r="C593" s="17" t="str">
        <f t="shared" si="34"/>
        <v/>
      </c>
      <c r="D593" s="67"/>
      <c r="E593" s="17"/>
      <c r="F593" s="17" t="str">
        <f>IF(A593="","",IF(AND(A593=1,pmtType=1),0,IF(roundOpt,ROUND(rate*H592,2),rate*H592)))</f>
        <v/>
      </c>
      <c r="G593" s="17" t="str">
        <f t="shared" si="35"/>
        <v/>
      </c>
      <c r="H593" s="17" t="str">
        <f t="shared" si="36"/>
        <v/>
      </c>
    </row>
    <row r="594" spans="1:8">
      <c r="A594" s="16" t="str">
        <f t="shared" ref="A594:A657" si="37">IF(H593="","",IF(roundOpt,IF(OR(A593&gt;=nper,ROUND(H593,2)&lt;=0),"",A593+1),IF(OR(A593&gt;=nper,H593&lt;=0),"",A593+1)))</f>
        <v/>
      </c>
      <c r="B594" s="18" t="str">
        <f>IF(A594="","",IF(OR(periods_per_year=26,periods_per_year=52),IF(periods_per_year=26,IF(A594=1,fpdate,B593+14),IF(periods_per_year=52,IF(A594=1,fpdate,B593+7),"n/a")),IF(periods_per_year=24,DATE(YEAR(fpdate),MONTH(fpdate)+(A594-1)/2+IF(AND(DAY(fpdate)&gt;=15,MOD(A594,2)=0),1,0),IF(MOD(A594,2)=0,IF(DAY(fpdate)&gt;=15,DAY(fpdate)-14,DAY(fpdate)+14),DAY(fpdate))),IF(DAY(DATE(YEAR(fpdate),MONTH(fpdate)+(A594-1)*months_per_period,DAY(fpdate)))&lt;&gt;DAY(fpdate),DATE(YEAR(fpdate),MONTH(fpdate)+(A594-1)*months_per_period+1,0),DATE(YEAR(fpdate),MONTH(fpdate)+(A594-1)*months_per_period,DAY(fpdate))))))</f>
        <v/>
      </c>
      <c r="C594" s="17" t="str">
        <f t="shared" ref="C594:C657" si="38">IF(A594="","",IF(roundOpt,IF(OR(A594=nper,payment&gt;ROUND((1+rate)*H593,2)),ROUND((1+rate)*H593,2),payment),IF(OR(A594=nper,payment&gt;(1+rate)*H593),(1+rate)*H593,payment)))</f>
        <v/>
      </c>
      <c r="D594" s="67"/>
      <c r="E594" s="17"/>
      <c r="F594" s="17" t="str">
        <f>IF(A594="","",IF(AND(A594=1,pmtType=1),0,IF(roundOpt,ROUND(rate*H593,2),rate*H593)))</f>
        <v/>
      </c>
      <c r="G594" s="17" t="str">
        <f t="shared" ref="G594:G657" si="39">IF(A594="","",C594-F594+D594)</f>
        <v/>
      </c>
      <c r="H594" s="17" t="str">
        <f t="shared" ref="H594:H657" si="40">IF(A594="","",H593-G594)</f>
        <v/>
      </c>
    </row>
    <row r="595" spans="1:8">
      <c r="A595" s="16" t="str">
        <f t="shared" si="37"/>
        <v/>
      </c>
      <c r="B595" s="18" t="str">
        <f>IF(A595="","",IF(OR(periods_per_year=26,periods_per_year=52),IF(periods_per_year=26,IF(A595=1,fpdate,B594+14),IF(periods_per_year=52,IF(A595=1,fpdate,B594+7),"n/a")),IF(periods_per_year=24,DATE(YEAR(fpdate),MONTH(fpdate)+(A595-1)/2+IF(AND(DAY(fpdate)&gt;=15,MOD(A595,2)=0),1,0),IF(MOD(A595,2)=0,IF(DAY(fpdate)&gt;=15,DAY(fpdate)-14,DAY(fpdate)+14),DAY(fpdate))),IF(DAY(DATE(YEAR(fpdate),MONTH(fpdate)+(A595-1)*months_per_period,DAY(fpdate)))&lt;&gt;DAY(fpdate),DATE(YEAR(fpdate),MONTH(fpdate)+(A595-1)*months_per_period+1,0),DATE(YEAR(fpdate),MONTH(fpdate)+(A595-1)*months_per_period,DAY(fpdate))))))</f>
        <v/>
      </c>
      <c r="C595" s="17" t="str">
        <f t="shared" si="38"/>
        <v/>
      </c>
      <c r="D595" s="67"/>
      <c r="E595" s="17"/>
      <c r="F595" s="17" t="str">
        <f>IF(A595="","",IF(AND(A595=1,pmtType=1),0,IF(roundOpt,ROUND(rate*H594,2),rate*H594)))</f>
        <v/>
      </c>
      <c r="G595" s="17" t="str">
        <f t="shared" si="39"/>
        <v/>
      </c>
      <c r="H595" s="17" t="str">
        <f t="shared" si="40"/>
        <v/>
      </c>
    </row>
    <row r="596" spans="1:8">
      <c r="A596" s="16" t="str">
        <f t="shared" si="37"/>
        <v/>
      </c>
      <c r="B596" s="18" t="str">
        <f>IF(A596="","",IF(OR(periods_per_year=26,periods_per_year=52),IF(periods_per_year=26,IF(A596=1,fpdate,B595+14),IF(periods_per_year=52,IF(A596=1,fpdate,B595+7),"n/a")),IF(periods_per_year=24,DATE(YEAR(fpdate),MONTH(fpdate)+(A596-1)/2+IF(AND(DAY(fpdate)&gt;=15,MOD(A596,2)=0),1,0),IF(MOD(A596,2)=0,IF(DAY(fpdate)&gt;=15,DAY(fpdate)-14,DAY(fpdate)+14),DAY(fpdate))),IF(DAY(DATE(YEAR(fpdate),MONTH(fpdate)+(A596-1)*months_per_period,DAY(fpdate)))&lt;&gt;DAY(fpdate),DATE(YEAR(fpdate),MONTH(fpdate)+(A596-1)*months_per_period+1,0),DATE(YEAR(fpdate),MONTH(fpdate)+(A596-1)*months_per_period,DAY(fpdate))))))</f>
        <v/>
      </c>
      <c r="C596" s="17" t="str">
        <f t="shared" si="38"/>
        <v/>
      </c>
      <c r="D596" s="67"/>
      <c r="E596" s="17"/>
      <c r="F596" s="17" t="str">
        <f>IF(A596="","",IF(AND(A596=1,pmtType=1),0,IF(roundOpt,ROUND(rate*H595,2),rate*H595)))</f>
        <v/>
      </c>
      <c r="G596" s="17" t="str">
        <f t="shared" si="39"/>
        <v/>
      </c>
      <c r="H596" s="17" t="str">
        <f t="shared" si="40"/>
        <v/>
      </c>
    </row>
    <row r="597" spans="1:8">
      <c r="A597" s="16" t="str">
        <f t="shared" si="37"/>
        <v/>
      </c>
      <c r="B597" s="18" t="str">
        <f>IF(A597="","",IF(OR(periods_per_year=26,periods_per_year=52),IF(periods_per_year=26,IF(A597=1,fpdate,B596+14),IF(periods_per_year=52,IF(A597=1,fpdate,B596+7),"n/a")),IF(periods_per_year=24,DATE(YEAR(fpdate),MONTH(fpdate)+(A597-1)/2+IF(AND(DAY(fpdate)&gt;=15,MOD(A597,2)=0),1,0),IF(MOD(A597,2)=0,IF(DAY(fpdate)&gt;=15,DAY(fpdate)-14,DAY(fpdate)+14),DAY(fpdate))),IF(DAY(DATE(YEAR(fpdate),MONTH(fpdate)+(A597-1)*months_per_period,DAY(fpdate)))&lt;&gt;DAY(fpdate),DATE(YEAR(fpdate),MONTH(fpdate)+(A597-1)*months_per_period+1,0),DATE(YEAR(fpdate),MONTH(fpdate)+(A597-1)*months_per_period,DAY(fpdate))))))</f>
        <v/>
      </c>
      <c r="C597" s="17" t="str">
        <f t="shared" si="38"/>
        <v/>
      </c>
      <c r="D597" s="67"/>
      <c r="E597" s="17"/>
      <c r="F597" s="17" t="str">
        <f>IF(A597="","",IF(AND(A597=1,pmtType=1),0,IF(roundOpt,ROUND(rate*H596,2),rate*H596)))</f>
        <v/>
      </c>
      <c r="G597" s="17" t="str">
        <f t="shared" si="39"/>
        <v/>
      </c>
      <c r="H597" s="17" t="str">
        <f t="shared" si="40"/>
        <v/>
      </c>
    </row>
    <row r="598" spans="1:8">
      <c r="A598" s="16" t="str">
        <f t="shared" si="37"/>
        <v/>
      </c>
      <c r="B598" s="18" t="str">
        <f>IF(A598="","",IF(OR(periods_per_year=26,periods_per_year=52),IF(periods_per_year=26,IF(A598=1,fpdate,B597+14),IF(periods_per_year=52,IF(A598=1,fpdate,B597+7),"n/a")),IF(periods_per_year=24,DATE(YEAR(fpdate),MONTH(fpdate)+(A598-1)/2+IF(AND(DAY(fpdate)&gt;=15,MOD(A598,2)=0),1,0),IF(MOD(A598,2)=0,IF(DAY(fpdate)&gt;=15,DAY(fpdate)-14,DAY(fpdate)+14),DAY(fpdate))),IF(DAY(DATE(YEAR(fpdate),MONTH(fpdate)+(A598-1)*months_per_period,DAY(fpdate)))&lt;&gt;DAY(fpdate),DATE(YEAR(fpdate),MONTH(fpdate)+(A598-1)*months_per_period+1,0),DATE(YEAR(fpdate),MONTH(fpdate)+(A598-1)*months_per_period,DAY(fpdate))))))</f>
        <v/>
      </c>
      <c r="C598" s="17" t="str">
        <f t="shared" si="38"/>
        <v/>
      </c>
      <c r="D598" s="67"/>
      <c r="E598" s="17"/>
      <c r="F598" s="17" t="str">
        <f>IF(A598="","",IF(AND(A598=1,pmtType=1),0,IF(roundOpt,ROUND(rate*H597,2),rate*H597)))</f>
        <v/>
      </c>
      <c r="G598" s="17" t="str">
        <f t="shared" si="39"/>
        <v/>
      </c>
      <c r="H598" s="17" t="str">
        <f t="shared" si="40"/>
        <v/>
      </c>
    </row>
    <row r="599" spans="1:8">
      <c r="A599" s="16" t="str">
        <f t="shared" si="37"/>
        <v/>
      </c>
      <c r="B599" s="18" t="str">
        <f>IF(A599="","",IF(OR(periods_per_year=26,periods_per_year=52),IF(periods_per_year=26,IF(A599=1,fpdate,B598+14),IF(periods_per_year=52,IF(A599=1,fpdate,B598+7),"n/a")),IF(periods_per_year=24,DATE(YEAR(fpdate),MONTH(fpdate)+(A599-1)/2+IF(AND(DAY(fpdate)&gt;=15,MOD(A599,2)=0),1,0),IF(MOD(A599,2)=0,IF(DAY(fpdate)&gt;=15,DAY(fpdate)-14,DAY(fpdate)+14),DAY(fpdate))),IF(DAY(DATE(YEAR(fpdate),MONTH(fpdate)+(A599-1)*months_per_period,DAY(fpdate)))&lt;&gt;DAY(fpdate),DATE(YEAR(fpdate),MONTH(fpdate)+(A599-1)*months_per_period+1,0),DATE(YEAR(fpdate),MONTH(fpdate)+(A599-1)*months_per_period,DAY(fpdate))))))</f>
        <v/>
      </c>
      <c r="C599" s="17" t="str">
        <f t="shared" si="38"/>
        <v/>
      </c>
      <c r="D599" s="67"/>
      <c r="E599" s="17"/>
      <c r="F599" s="17" t="str">
        <f>IF(A599="","",IF(AND(A599=1,pmtType=1),0,IF(roundOpt,ROUND(rate*H598,2),rate*H598)))</f>
        <v/>
      </c>
      <c r="G599" s="17" t="str">
        <f t="shared" si="39"/>
        <v/>
      </c>
      <c r="H599" s="17" t="str">
        <f t="shared" si="40"/>
        <v/>
      </c>
    </row>
    <row r="600" spans="1:8">
      <c r="A600" s="16" t="str">
        <f t="shared" si="37"/>
        <v/>
      </c>
      <c r="B600" s="18" t="str">
        <f>IF(A600="","",IF(OR(periods_per_year=26,periods_per_year=52),IF(periods_per_year=26,IF(A600=1,fpdate,B599+14),IF(periods_per_year=52,IF(A600=1,fpdate,B599+7),"n/a")),IF(periods_per_year=24,DATE(YEAR(fpdate),MONTH(fpdate)+(A600-1)/2+IF(AND(DAY(fpdate)&gt;=15,MOD(A600,2)=0),1,0),IF(MOD(A600,2)=0,IF(DAY(fpdate)&gt;=15,DAY(fpdate)-14,DAY(fpdate)+14),DAY(fpdate))),IF(DAY(DATE(YEAR(fpdate),MONTH(fpdate)+(A600-1)*months_per_period,DAY(fpdate)))&lt;&gt;DAY(fpdate),DATE(YEAR(fpdate),MONTH(fpdate)+(A600-1)*months_per_period+1,0),DATE(YEAR(fpdate),MONTH(fpdate)+(A600-1)*months_per_period,DAY(fpdate))))))</f>
        <v/>
      </c>
      <c r="C600" s="17" t="str">
        <f t="shared" si="38"/>
        <v/>
      </c>
      <c r="D600" s="67"/>
      <c r="E600" s="17"/>
      <c r="F600" s="17" t="str">
        <f>IF(A600="","",IF(AND(A600=1,pmtType=1),0,IF(roundOpt,ROUND(rate*H599,2),rate*H599)))</f>
        <v/>
      </c>
      <c r="G600" s="17" t="str">
        <f t="shared" si="39"/>
        <v/>
      </c>
      <c r="H600" s="17" t="str">
        <f t="shared" si="40"/>
        <v/>
      </c>
    </row>
    <row r="601" spans="1:8">
      <c r="A601" s="16" t="str">
        <f t="shared" si="37"/>
        <v/>
      </c>
      <c r="B601" s="18" t="str">
        <f>IF(A601="","",IF(OR(periods_per_year=26,periods_per_year=52),IF(periods_per_year=26,IF(A601=1,fpdate,B600+14),IF(periods_per_year=52,IF(A601=1,fpdate,B600+7),"n/a")),IF(periods_per_year=24,DATE(YEAR(fpdate),MONTH(fpdate)+(A601-1)/2+IF(AND(DAY(fpdate)&gt;=15,MOD(A601,2)=0),1,0),IF(MOD(A601,2)=0,IF(DAY(fpdate)&gt;=15,DAY(fpdate)-14,DAY(fpdate)+14),DAY(fpdate))),IF(DAY(DATE(YEAR(fpdate),MONTH(fpdate)+(A601-1)*months_per_period,DAY(fpdate)))&lt;&gt;DAY(fpdate),DATE(YEAR(fpdate),MONTH(fpdate)+(A601-1)*months_per_period+1,0),DATE(YEAR(fpdate),MONTH(fpdate)+(A601-1)*months_per_period,DAY(fpdate))))))</f>
        <v/>
      </c>
      <c r="C601" s="17" t="str">
        <f t="shared" si="38"/>
        <v/>
      </c>
      <c r="D601" s="67"/>
      <c r="E601" s="17"/>
      <c r="F601" s="17" t="str">
        <f>IF(A601="","",IF(AND(A601=1,pmtType=1),0,IF(roundOpt,ROUND(rate*H600,2),rate*H600)))</f>
        <v/>
      </c>
      <c r="G601" s="17" t="str">
        <f t="shared" si="39"/>
        <v/>
      </c>
      <c r="H601" s="17" t="str">
        <f t="shared" si="40"/>
        <v/>
      </c>
    </row>
    <row r="602" spans="1:8">
      <c r="A602" s="16" t="str">
        <f t="shared" si="37"/>
        <v/>
      </c>
      <c r="B602" s="18" t="str">
        <f>IF(A602="","",IF(OR(periods_per_year=26,periods_per_year=52),IF(periods_per_year=26,IF(A602=1,fpdate,B601+14),IF(periods_per_year=52,IF(A602=1,fpdate,B601+7),"n/a")),IF(periods_per_year=24,DATE(YEAR(fpdate),MONTH(fpdate)+(A602-1)/2+IF(AND(DAY(fpdate)&gt;=15,MOD(A602,2)=0),1,0),IF(MOD(A602,2)=0,IF(DAY(fpdate)&gt;=15,DAY(fpdate)-14,DAY(fpdate)+14),DAY(fpdate))),IF(DAY(DATE(YEAR(fpdate),MONTH(fpdate)+(A602-1)*months_per_period,DAY(fpdate)))&lt;&gt;DAY(fpdate),DATE(YEAR(fpdate),MONTH(fpdate)+(A602-1)*months_per_period+1,0),DATE(YEAR(fpdate),MONTH(fpdate)+(A602-1)*months_per_period,DAY(fpdate))))))</f>
        <v/>
      </c>
      <c r="C602" s="17" t="str">
        <f t="shared" si="38"/>
        <v/>
      </c>
      <c r="D602" s="67"/>
      <c r="E602" s="17"/>
      <c r="F602" s="17" t="str">
        <f>IF(A602="","",IF(AND(A602=1,pmtType=1),0,IF(roundOpt,ROUND(rate*H601,2),rate*H601)))</f>
        <v/>
      </c>
      <c r="G602" s="17" t="str">
        <f t="shared" si="39"/>
        <v/>
      </c>
      <c r="H602" s="17" t="str">
        <f t="shared" si="40"/>
        <v/>
      </c>
    </row>
    <row r="603" spans="1:8">
      <c r="A603" s="16" t="str">
        <f t="shared" si="37"/>
        <v/>
      </c>
      <c r="B603" s="18" t="str">
        <f>IF(A603="","",IF(OR(periods_per_year=26,periods_per_year=52),IF(periods_per_year=26,IF(A603=1,fpdate,B602+14),IF(periods_per_year=52,IF(A603=1,fpdate,B602+7),"n/a")),IF(periods_per_year=24,DATE(YEAR(fpdate),MONTH(fpdate)+(A603-1)/2+IF(AND(DAY(fpdate)&gt;=15,MOD(A603,2)=0),1,0),IF(MOD(A603,2)=0,IF(DAY(fpdate)&gt;=15,DAY(fpdate)-14,DAY(fpdate)+14),DAY(fpdate))),IF(DAY(DATE(YEAR(fpdate),MONTH(fpdate)+(A603-1)*months_per_period,DAY(fpdate)))&lt;&gt;DAY(fpdate),DATE(YEAR(fpdate),MONTH(fpdate)+(A603-1)*months_per_period+1,0),DATE(YEAR(fpdate),MONTH(fpdate)+(A603-1)*months_per_period,DAY(fpdate))))))</f>
        <v/>
      </c>
      <c r="C603" s="17" t="str">
        <f t="shared" si="38"/>
        <v/>
      </c>
      <c r="D603" s="67"/>
      <c r="E603" s="17"/>
      <c r="F603" s="17" t="str">
        <f>IF(A603="","",IF(AND(A603=1,pmtType=1),0,IF(roundOpt,ROUND(rate*H602,2),rate*H602)))</f>
        <v/>
      </c>
      <c r="G603" s="17" t="str">
        <f t="shared" si="39"/>
        <v/>
      </c>
      <c r="H603" s="17" t="str">
        <f t="shared" si="40"/>
        <v/>
      </c>
    </row>
    <row r="604" spans="1:8">
      <c r="A604" s="16" t="str">
        <f t="shared" si="37"/>
        <v/>
      </c>
      <c r="B604" s="18" t="str">
        <f>IF(A604="","",IF(OR(periods_per_year=26,periods_per_year=52),IF(periods_per_year=26,IF(A604=1,fpdate,B603+14),IF(periods_per_year=52,IF(A604=1,fpdate,B603+7),"n/a")),IF(periods_per_year=24,DATE(YEAR(fpdate),MONTH(fpdate)+(A604-1)/2+IF(AND(DAY(fpdate)&gt;=15,MOD(A604,2)=0),1,0),IF(MOD(A604,2)=0,IF(DAY(fpdate)&gt;=15,DAY(fpdate)-14,DAY(fpdate)+14),DAY(fpdate))),IF(DAY(DATE(YEAR(fpdate),MONTH(fpdate)+(A604-1)*months_per_period,DAY(fpdate)))&lt;&gt;DAY(fpdate),DATE(YEAR(fpdate),MONTH(fpdate)+(A604-1)*months_per_period+1,0),DATE(YEAR(fpdate),MONTH(fpdate)+(A604-1)*months_per_period,DAY(fpdate))))))</f>
        <v/>
      </c>
      <c r="C604" s="17" t="str">
        <f t="shared" si="38"/>
        <v/>
      </c>
      <c r="D604" s="67"/>
      <c r="E604" s="17"/>
      <c r="F604" s="17" t="str">
        <f>IF(A604="","",IF(AND(A604=1,pmtType=1),0,IF(roundOpt,ROUND(rate*H603,2),rate*H603)))</f>
        <v/>
      </c>
      <c r="G604" s="17" t="str">
        <f t="shared" si="39"/>
        <v/>
      </c>
      <c r="H604" s="17" t="str">
        <f t="shared" si="40"/>
        <v/>
      </c>
    </row>
    <row r="605" spans="1:8">
      <c r="A605" s="16" t="str">
        <f t="shared" si="37"/>
        <v/>
      </c>
      <c r="B605" s="18" t="str">
        <f>IF(A605="","",IF(OR(periods_per_year=26,periods_per_year=52),IF(periods_per_year=26,IF(A605=1,fpdate,B604+14),IF(periods_per_year=52,IF(A605=1,fpdate,B604+7),"n/a")),IF(periods_per_year=24,DATE(YEAR(fpdate),MONTH(fpdate)+(A605-1)/2+IF(AND(DAY(fpdate)&gt;=15,MOD(A605,2)=0),1,0),IF(MOD(A605,2)=0,IF(DAY(fpdate)&gt;=15,DAY(fpdate)-14,DAY(fpdate)+14),DAY(fpdate))),IF(DAY(DATE(YEAR(fpdate),MONTH(fpdate)+(A605-1)*months_per_period,DAY(fpdate)))&lt;&gt;DAY(fpdate),DATE(YEAR(fpdate),MONTH(fpdate)+(A605-1)*months_per_period+1,0),DATE(YEAR(fpdate),MONTH(fpdate)+(A605-1)*months_per_period,DAY(fpdate))))))</f>
        <v/>
      </c>
      <c r="C605" s="17" t="str">
        <f t="shared" si="38"/>
        <v/>
      </c>
      <c r="D605" s="67"/>
      <c r="E605" s="17"/>
      <c r="F605" s="17" t="str">
        <f>IF(A605="","",IF(AND(A605=1,pmtType=1),0,IF(roundOpt,ROUND(rate*H604,2),rate*H604)))</f>
        <v/>
      </c>
      <c r="G605" s="17" t="str">
        <f t="shared" si="39"/>
        <v/>
      </c>
      <c r="H605" s="17" t="str">
        <f t="shared" si="40"/>
        <v/>
      </c>
    </row>
    <row r="606" spans="1:8">
      <c r="A606" s="16" t="str">
        <f t="shared" si="37"/>
        <v/>
      </c>
      <c r="B606" s="18" t="str">
        <f>IF(A606="","",IF(OR(periods_per_year=26,periods_per_year=52),IF(periods_per_year=26,IF(A606=1,fpdate,B605+14),IF(periods_per_year=52,IF(A606=1,fpdate,B605+7),"n/a")),IF(periods_per_year=24,DATE(YEAR(fpdate),MONTH(fpdate)+(A606-1)/2+IF(AND(DAY(fpdate)&gt;=15,MOD(A606,2)=0),1,0),IF(MOD(A606,2)=0,IF(DAY(fpdate)&gt;=15,DAY(fpdate)-14,DAY(fpdate)+14),DAY(fpdate))),IF(DAY(DATE(YEAR(fpdate),MONTH(fpdate)+(A606-1)*months_per_period,DAY(fpdate)))&lt;&gt;DAY(fpdate),DATE(YEAR(fpdate),MONTH(fpdate)+(A606-1)*months_per_period+1,0),DATE(YEAR(fpdate),MONTH(fpdate)+(A606-1)*months_per_period,DAY(fpdate))))))</f>
        <v/>
      </c>
      <c r="C606" s="17" t="str">
        <f t="shared" si="38"/>
        <v/>
      </c>
      <c r="D606" s="67"/>
      <c r="E606" s="17"/>
      <c r="F606" s="17" t="str">
        <f>IF(A606="","",IF(AND(A606=1,pmtType=1),0,IF(roundOpt,ROUND(rate*H605,2),rate*H605)))</f>
        <v/>
      </c>
      <c r="G606" s="17" t="str">
        <f t="shared" si="39"/>
        <v/>
      </c>
      <c r="H606" s="17" t="str">
        <f t="shared" si="40"/>
        <v/>
      </c>
    </row>
    <row r="607" spans="1:8">
      <c r="A607" s="16" t="str">
        <f t="shared" si="37"/>
        <v/>
      </c>
      <c r="B607" s="18" t="str">
        <f>IF(A607="","",IF(OR(periods_per_year=26,periods_per_year=52),IF(periods_per_year=26,IF(A607=1,fpdate,B606+14),IF(periods_per_year=52,IF(A607=1,fpdate,B606+7),"n/a")),IF(periods_per_year=24,DATE(YEAR(fpdate),MONTH(fpdate)+(A607-1)/2+IF(AND(DAY(fpdate)&gt;=15,MOD(A607,2)=0),1,0),IF(MOD(A607,2)=0,IF(DAY(fpdate)&gt;=15,DAY(fpdate)-14,DAY(fpdate)+14),DAY(fpdate))),IF(DAY(DATE(YEAR(fpdate),MONTH(fpdate)+(A607-1)*months_per_period,DAY(fpdate)))&lt;&gt;DAY(fpdate),DATE(YEAR(fpdate),MONTH(fpdate)+(A607-1)*months_per_period+1,0),DATE(YEAR(fpdate),MONTH(fpdate)+(A607-1)*months_per_period,DAY(fpdate))))))</f>
        <v/>
      </c>
      <c r="C607" s="17" t="str">
        <f t="shared" si="38"/>
        <v/>
      </c>
      <c r="D607" s="67"/>
      <c r="E607" s="17"/>
      <c r="F607" s="17" t="str">
        <f>IF(A607="","",IF(AND(A607=1,pmtType=1),0,IF(roundOpt,ROUND(rate*H606,2),rate*H606)))</f>
        <v/>
      </c>
      <c r="G607" s="17" t="str">
        <f t="shared" si="39"/>
        <v/>
      </c>
      <c r="H607" s="17" t="str">
        <f t="shared" si="40"/>
        <v/>
      </c>
    </row>
    <row r="608" spans="1:8">
      <c r="A608" s="16" t="str">
        <f t="shared" si="37"/>
        <v/>
      </c>
      <c r="B608" s="18" t="str">
        <f>IF(A608="","",IF(OR(periods_per_year=26,periods_per_year=52),IF(periods_per_year=26,IF(A608=1,fpdate,B607+14),IF(periods_per_year=52,IF(A608=1,fpdate,B607+7),"n/a")),IF(periods_per_year=24,DATE(YEAR(fpdate),MONTH(fpdate)+(A608-1)/2+IF(AND(DAY(fpdate)&gt;=15,MOD(A608,2)=0),1,0),IF(MOD(A608,2)=0,IF(DAY(fpdate)&gt;=15,DAY(fpdate)-14,DAY(fpdate)+14),DAY(fpdate))),IF(DAY(DATE(YEAR(fpdate),MONTH(fpdate)+(A608-1)*months_per_period,DAY(fpdate)))&lt;&gt;DAY(fpdate),DATE(YEAR(fpdate),MONTH(fpdate)+(A608-1)*months_per_period+1,0),DATE(YEAR(fpdate),MONTH(fpdate)+(A608-1)*months_per_period,DAY(fpdate))))))</f>
        <v/>
      </c>
      <c r="C608" s="17" t="str">
        <f t="shared" si="38"/>
        <v/>
      </c>
      <c r="D608" s="67"/>
      <c r="E608" s="17"/>
      <c r="F608" s="17" t="str">
        <f>IF(A608="","",IF(AND(A608=1,pmtType=1),0,IF(roundOpt,ROUND(rate*H607,2),rate*H607)))</f>
        <v/>
      </c>
      <c r="G608" s="17" t="str">
        <f t="shared" si="39"/>
        <v/>
      </c>
      <c r="H608" s="17" t="str">
        <f t="shared" si="40"/>
        <v/>
      </c>
    </row>
    <row r="609" spans="1:8">
      <c r="A609" s="16" t="str">
        <f t="shared" si="37"/>
        <v/>
      </c>
      <c r="B609" s="18" t="str">
        <f>IF(A609="","",IF(OR(periods_per_year=26,periods_per_year=52),IF(periods_per_year=26,IF(A609=1,fpdate,B608+14),IF(periods_per_year=52,IF(A609=1,fpdate,B608+7),"n/a")),IF(periods_per_year=24,DATE(YEAR(fpdate),MONTH(fpdate)+(A609-1)/2+IF(AND(DAY(fpdate)&gt;=15,MOD(A609,2)=0),1,0),IF(MOD(A609,2)=0,IF(DAY(fpdate)&gt;=15,DAY(fpdate)-14,DAY(fpdate)+14),DAY(fpdate))),IF(DAY(DATE(YEAR(fpdate),MONTH(fpdate)+(A609-1)*months_per_period,DAY(fpdate)))&lt;&gt;DAY(fpdate),DATE(YEAR(fpdate),MONTH(fpdate)+(A609-1)*months_per_period+1,0),DATE(YEAR(fpdate),MONTH(fpdate)+(A609-1)*months_per_period,DAY(fpdate))))))</f>
        <v/>
      </c>
      <c r="C609" s="17" t="str">
        <f t="shared" si="38"/>
        <v/>
      </c>
      <c r="D609" s="67"/>
      <c r="E609" s="17"/>
      <c r="F609" s="17" t="str">
        <f>IF(A609="","",IF(AND(A609=1,pmtType=1),0,IF(roundOpt,ROUND(rate*H608,2),rate*H608)))</f>
        <v/>
      </c>
      <c r="G609" s="17" t="str">
        <f t="shared" si="39"/>
        <v/>
      </c>
      <c r="H609" s="17" t="str">
        <f t="shared" si="40"/>
        <v/>
      </c>
    </row>
    <row r="610" spans="1:8">
      <c r="A610" s="16" t="str">
        <f t="shared" si="37"/>
        <v/>
      </c>
      <c r="B610" s="18" t="str">
        <f>IF(A610="","",IF(OR(periods_per_year=26,periods_per_year=52),IF(periods_per_year=26,IF(A610=1,fpdate,B609+14),IF(periods_per_year=52,IF(A610=1,fpdate,B609+7),"n/a")),IF(periods_per_year=24,DATE(YEAR(fpdate),MONTH(fpdate)+(A610-1)/2+IF(AND(DAY(fpdate)&gt;=15,MOD(A610,2)=0),1,0),IF(MOD(A610,2)=0,IF(DAY(fpdate)&gt;=15,DAY(fpdate)-14,DAY(fpdate)+14),DAY(fpdate))),IF(DAY(DATE(YEAR(fpdate),MONTH(fpdate)+(A610-1)*months_per_period,DAY(fpdate)))&lt;&gt;DAY(fpdate),DATE(YEAR(fpdate),MONTH(fpdate)+(A610-1)*months_per_period+1,0),DATE(YEAR(fpdate),MONTH(fpdate)+(A610-1)*months_per_period,DAY(fpdate))))))</f>
        <v/>
      </c>
      <c r="C610" s="17" t="str">
        <f t="shared" si="38"/>
        <v/>
      </c>
      <c r="D610" s="67"/>
      <c r="E610" s="17"/>
      <c r="F610" s="17" t="str">
        <f>IF(A610="","",IF(AND(A610=1,pmtType=1),0,IF(roundOpt,ROUND(rate*H609,2),rate*H609)))</f>
        <v/>
      </c>
      <c r="G610" s="17" t="str">
        <f t="shared" si="39"/>
        <v/>
      </c>
      <c r="H610" s="17" t="str">
        <f t="shared" si="40"/>
        <v/>
      </c>
    </row>
    <row r="611" spans="1:8">
      <c r="A611" s="16" t="str">
        <f t="shared" si="37"/>
        <v/>
      </c>
      <c r="B611" s="18" t="str">
        <f>IF(A611="","",IF(OR(periods_per_year=26,periods_per_year=52),IF(periods_per_year=26,IF(A611=1,fpdate,B610+14),IF(periods_per_year=52,IF(A611=1,fpdate,B610+7),"n/a")),IF(periods_per_year=24,DATE(YEAR(fpdate),MONTH(fpdate)+(A611-1)/2+IF(AND(DAY(fpdate)&gt;=15,MOD(A611,2)=0),1,0),IF(MOD(A611,2)=0,IF(DAY(fpdate)&gt;=15,DAY(fpdate)-14,DAY(fpdate)+14),DAY(fpdate))),IF(DAY(DATE(YEAR(fpdate),MONTH(fpdate)+(A611-1)*months_per_period,DAY(fpdate)))&lt;&gt;DAY(fpdate),DATE(YEAR(fpdate),MONTH(fpdate)+(A611-1)*months_per_period+1,0),DATE(YEAR(fpdate),MONTH(fpdate)+(A611-1)*months_per_period,DAY(fpdate))))))</f>
        <v/>
      </c>
      <c r="C611" s="17" t="str">
        <f t="shared" si="38"/>
        <v/>
      </c>
      <c r="D611" s="67"/>
      <c r="E611" s="17"/>
      <c r="F611" s="17" t="str">
        <f>IF(A611="","",IF(AND(A611=1,pmtType=1),0,IF(roundOpt,ROUND(rate*H610,2),rate*H610)))</f>
        <v/>
      </c>
      <c r="G611" s="17" t="str">
        <f t="shared" si="39"/>
        <v/>
      </c>
      <c r="H611" s="17" t="str">
        <f t="shared" si="40"/>
        <v/>
      </c>
    </row>
    <row r="612" spans="1:8">
      <c r="A612" s="16" t="str">
        <f t="shared" si="37"/>
        <v/>
      </c>
      <c r="B612" s="18" t="str">
        <f>IF(A612="","",IF(OR(periods_per_year=26,periods_per_year=52),IF(periods_per_year=26,IF(A612=1,fpdate,B611+14),IF(periods_per_year=52,IF(A612=1,fpdate,B611+7),"n/a")),IF(periods_per_year=24,DATE(YEAR(fpdate),MONTH(fpdate)+(A612-1)/2+IF(AND(DAY(fpdate)&gt;=15,MOD(A612,2)=0),1,0),IF(MOD(A612,2)=0,IF(DAY(fpdate)&gt;=15,DAY(fpdate)-14,DAY(fpdate)+14),DAY(fpdate))),IF(DAY(DATE(YEAR(fpdate),MONTH(fpdate)+(A612-1)*months_per_period,DAY(fpdate)))&lt;&gt;DAY(fpdate),DATE(YEAR(fpdate),MONTH(fpdate)+(A612-1)*months_per_period+1,0),DATE(YEAR(fpdate),MONTH(fpdate)+(A612-1)*months_per_period,DAY(fpdate))))))</f>
        <v/>
      </c>
      <c r="C612" s="17" t="str">
        <f t="shared" si="38"/>
        <v/>
      </c>
      <c r="D612" s="67"/>
      <c r="E612" s="17"/>
      <c r="F612" s="17" t="str">
        <f>IF(A612="","",IF(AND(A612=1,pmtType=1),0,IF(roundOpt,ROUND(rate*H611,2),rate*H611)))</f>
        <v/>
      </c>
      <c r="G612" s="17" t="str">
        <f t="shared" si="39"/>
        <v/>
      </c>
      <c r="H612" s="17" t="str">
        <f t="shared" si="40"/>
        <v/>
      </c>
    </row>
    <row r="613" spans="1:8">
      <c r="A613" s="16" t="str">
        <f t="shared" si="37"/>
        <v/>
      </c>
      <c r="B613" s="18" t="str">
        <f>IF(A613="","",IF(OR(periods_per_year=26,periods_per_year=52),IF(periods_per_year=26,IF(A613=1,fpdate,B612+14),IF(periods_per_year=52,IF(A613=1,fpdate,B612+7),"n/a")),IF(periods_per_year=24,DATE(YEAR(fpdate),MONTH(fpdate)+(A613-1)/2+IF(AND(DAY(fpdate)&gt;=15,MOD(A613,2)=0),1,0),IF(MOD(A613,2)=0,IF(DAY(fpdate)&gt;=15,DAY(fpdate)-14,DAY(fpdate)+14),DAY(fpdate))),IF(DAY(DATE(YEAR(fpdate),MONTH(fpdate)+(A613-1)*months_per_period,DAY(fpdate)))&lt;&gt;DAY(fpdate),DATE(YEAR(fpdate),MONTH(fpdate)+(A613-1)*months_per_period+1,0),DATE(YEAR(fpdate),MONTH(fpdate)+(A613-1)*months_per_period,DAY(fpdate))))))</f>
        <v/>
      </c>
      <c r="C613" s="17" t="str">
        <f t="shared" si="38"/>
        <v/>
      </c>
      <c r="D613" s="67"/>
      <c r="E613" s="17"/>
      <c r="F613" s="17" t="str">
        <f>IF(A613="","",IF(AND(A613=1,pmtType=1),0,IF(roundOpt,ROUND(rate*H612,2),rate*H612)))</f>
        <v/>
      </c>
      <c r="G613" s="17" t="str">
        <f t="shared" si="39"/>
        <v/>
      </c>
      <c r="H613" s="17" t="str">
        <f t="shared" si="40"/>
        <v/>
      </c>
    </row>
    <row r="614" spans="1:8">
      <c r="A614" s="16" t="str">
        <f t="shared" si="37"/>
        <v/>
      </c>
      <c r="B614" s="18" t="str">
        <f>IF(A614="","",IF(OR(periods_per_year=26,periods_per_year=52),IF(periods_per_year=26,IF(A614=1,fpdate,B613+14),IF(periods_per_year=52,IF(A614=1,fpdate,B613+7),"n/a")),IF(periods_per_year=24,DATE(YEAR(fpdate),MONTH(fpdate)+(A614-1)/2+IF(AND(DAY(fpdate)&gt;=15,MOD(A614,2)=0),1,0),IF(MOD(A614,2)=0,IF(DAY(fpdate)&gt;=15,DAY(fpdate)-14,DAY(fpdate)+14),DAY(fpdate))),IF(DAY(DATE(YEAR(fpdate),MONTH(fpdate)+(A614-1)*months_per_period,DAY(fpdate)))&lt;&gt;DAY(fpdate),DATE(YEAR(fpdate),MONTH(fpdate)+(A614-1)*months_per_period+1,0),DATE(YEAR(fpdate),MONTH(fpdate)+(A614-1)*months_per_period,DAY(fpdate))))))</f>
        <v/>
      </c>
      <c r="C614" s="17" t="str">
        <f t="shared" si="38"/>
        <v/>
      </c>
      <c r="D614" s="67"/>
      <c r="E614" s="17"/>
      <c r="F614" s="17" t="str">
        <f>IF(A614="","",IF(AND(A614=1,pmtType=1),0,IF(roundOpt,ROUND(rate*H613,2),rate*H613)))</f>
        <v/>
      </c>
      <c r="G614" s="17" t="str">
        <f t="shared" si="39"/>
        <v/>
      </c>
      <c r="H614" s="17" t="str">
        <f t="shared" si="40"/>
        <v/>
      </c>
    </row>
    <row r="615" spans="1:8">
      <c r="A615" s="16" t="str">
        <f t="shared" si="37"/>
        <v/>
      </c>
      <c r="B615" s="18" t="str">
        <f>IF(A615="","",IF(OR(periods_per_year=26,periods_per_year=52),IF(periods_per_year=26,IF(A615=1,fpdate,B614+14),IF(periods_per_year=52,IF(A615=1,fpdate,B614+7),"n/a")),IF(periods_per_year=24,DATE(YEAR(fpdate),MONTH(fpdate)+(A615-1)/2+IF(AND(DAY(fpdate)&gt;=15,MOD(A615,2)=0),1,0),IF(MOD(A615,2)=0,IF(DAY(fpdate)&gt;=15,DAY(fpdate)-14,DAY(fpdate)+14),DAY(fpdate))),IF(DAY(DATE(YEAR(fpdate),MONTH(fpdate)+(A615-1)*months_per_period,DAY(fpdate)))&lt;&gt;DAY(fpdate),DATE(YEAR(fpdate),MONTH(fpdate)+(A615-1)*months_per_period+1,0),DATE(YEAR(fpdate),MONTH(fpdate)+(A615-1)*months_per_period,DAY(fpdate))))))</f>
        <v/>
      </c>
      <c r="C615" s="17" t="str">
        <f t="shared" si="38"/>
        <v/>
      </c>
      <c r="D615" s="67"/>
      <c r="E615" s="17"/>
      <c r="F615" s="17" t="str">
        <f>IF(A615="","",IF(AND(A615=1,pmtType=1),0,IF(roundOpt,ROUND(rate*H614,2),rate*H614)))</f>
        <v/>
      </c>
      <c r="G615" s="17" t="str">
        <f t="shared" si="39"/>
        <v/>
      </c>
      <c r="H615" s="17" t="str">
        <f t="shared" si="40"/>
        <v/>
      </c>
    </row>
    <row r="616" spans="1:8">
      <c r="A616" s="16" t="str">
        <f t="shared" si="37"/>
        <v/>
      </c>
      <c r="B616" s="18" t="str">
        <f>IF(A616="","",IF(OR(periods_per_year=26,periods_per_year=52),IF(periods_per_year=26,IF(A616=1,fpdate,B615+14),IF(periods_per_year=52,IF(A616=1,fpdate,B615+7),"n/a")),IF(periods_per_year=24,DATE(YEAR(fpdate),MONTH(fpdate)+(A616-1)/2+IF(AND(DAY(fpdate)&gt;=15,MOD(A616,2)=0),1,0),IF(MOD(A616,2)=0,IF(DAY(fpdate)&gt;=15,DAY(fpdate)-14,DAY(fpdate)+14),DAY(fpdate))),IF(DAY(DATE(YEAR(fpdate),MONTH(fpdate)+(A616-1)*months_per_period,DAY(fpdate)))&lt;&gt;DAY(fpdate),DATE(YEAR(fpdate),MONTH(fpdate)+(A616-1)*months_per_period+1,0),DATE(YEAR(fpdate),MONTH(fpdate)+(A616-1)*months_per_period,DAY(fpdate))))))</f>
        <v/>
      </c>
      <c r="C616" s="17" t="str">
        <f t="shared" si="38"/>
        <v/>
      </c>
      <c r="D616" s="67"/>
      <c r="E616" s="17"/>
      <c r="F616" s="17" t="str">
        <f>IF(A616="","",IF(AND(A616=1,pmtType=1),0,IF(roundOpt,ROUND(rate*H615,2),rate*H615)))</f>
        <v/>
      </c>
      <c r="G616" s="17" t="str">
        <f t="shared" si="39"/>
        <v/>
      </c>
      <c r="H616" s="17" t="str">
        <f t="shared" si="40"/>
        <v/>
      </c>
    </row>
    <row r="617" spans="1:8">
      <c r="A617" s="16" t="str">
        <f t="shared" si="37"/>
        <v/>
      </c>
      <c r="B617" s="18" t="str">
        <f>IF(A617="","",IF(OR(periods_per_year=26,periods_per_year=52),IF(periods_per_year=26,IF(A617=1,fpdate,B616+14),IF(periods_per_year=52,IF(A617=1,fpdate,B616+7),"n/a")),IF(periods_per_year=24,DATE(YEAR(fpdate),MONTH(fpdate)+(A617-1)/2+IF(AND(DAY(fpdate)&gt;=15,MOD(A617,2)=0),1,0),IF(MOD(A617,2)=0,IF(DAY(fpdate)&gt;=15,DAY(fpdate)-14,DAY(fpdate)+14),DAY(fpdate))),IF(DAY(DATE(YEAR(fpdate),MONTH(fpdate)+(A617-1)*months_per_period,DAY(fpdate)))&lt;&gt;DAY(fpdate),DATE(YEAR(fpdate),MONTH(fpdate)+(A617-1)*months_per_period+1,0),DATE(YEAR(fpdate),MONTH(fpdate)+(A617-1)*months_per_period,DAY(fpdate))))))</f>
        <v/>
      </c>
      <c r="C617" s="17" t="str">
        <f t="shared" si="38"/>
        <v/>
      </c>
      <c r="D617" s="67"/>
      <c r="E617" s="17"/>
      <c r="F617" s="17" t="str">
        <f>IF(A617="","",IF(AND(A617=1,pmtType=1),0,IF(roundOpt,ROUND(rate*H616,2),rate*H616)))</f>
        <v/>
      </c>
      <c r="G617" s="17" t="str">
        <f t="shared" si="39"/>
        <v/>
      </c>
      <c r="H617" s="17" t="str">
        <f t="shared" si="40"/>
        <v/>
      </c>
    </row>
    <row r="618" spans="1:8">
      <c r="A618" s="16" t="str">
        <f t="shared" si="37"/>
        <v/>
      </c>
      <c r="B618" s="18" t="str">
        <f>IF(A618="","",IF(OR(periods_per_year=26,periods_per_year=52),IF(periods_per_year=26,IF(A618=1,fpdate,B617+14),IF(periods_per_year=52,IF(A618=1,fpdate,B617+7),"n/a")),IF(periods_per_year=24,DATE(YEAR(fpdate),MONTH(fpdate)+(A618-1)/2+IF(AND(DAY(fpdate)&gt;=15,MOD(A618,2)=0),1,0),IF(MOD(A618,2)=0,IF(DAY(fpdate)&gt;=15,DAY(fpdate)-14,DAY(fpdate)+14),DAY(fpdate))),IF(DAY(DATE(YEAR(fpdate),MONTH(fpdate)+(A618-1)*months_per_period,DAY(fpdate)))&lt;&gt;DAY(fpdate),DATE(YEAR(fpdate),MONTH(fpdate)+(A618-1)*months_per_period+1,0),DATE(YEAR(fpdate),MONTH(fpdate)+(A618-1)*months_per_period,DAY(fpdate))))))</f>
        <v/>
      </c>
      <c r="C618" s="17" t="str">
        <f t="shared" si="38"/>
        <v/>
      </c>
      <c r="D618" s="67"/>
      <c r="E618" s="17"/>
      <c r="F618" s="17" t="str">
        <f>IF(A618="","",IF(AND(A618=1,pmtType=1),0,IF(roundOpt,ROUND(rate*H617,2),rate*H617)))</f>
        <v/>
      </c>
      <c r="G618" s="17" t="str">
        <f t="shared" si="39"/>
        <v/>
      </c>
      <c r="H618" s="17" t="str">
        <f t="shared" si="40"/>
        <v/>
      </c>
    </row>
    <row r="619" spans="1:8">
      <c r="A619" s="16" t="str">
        <f t="shared" si="37"/>
        <v/>
      </c>
      <c r="B619" s="18" t="str">
        <f>IF(A619="","",IF(OR(periods_per_year=26,periods_per_year=52),IF(periods_per_year=26,IF(A619=1,fpdate,B618+14),IF(periods_per_year=52,IF(A619=1,fpdate,B618+7),"n/a")),IF(periods_per_year=24,DATE(YEAR(fpdate),MONTH(fpdate)+(A619-1)/2+IF(AND(DAY(fpdate)&gt;=15,MOD(A619,2)=0),1,0),IF(MOD(A619,2)=0,IF(DAY(fpdate)&gt;=15,DAY(fpdate)-14,DAY(fpdate)+14),DAY(fpdate))),IF(DAY(DATE(YEAR(fpdate),MONTH(fpdate)+(A619-1)*months_per_period,DAY(fpdate)))&lt;&gt;DAY(fpdate),DATE(YEAR(fpdate),MONTH(fpdate)+(A619-1)*months_per_period+1,0),DATE(YEAR(fpdate),MONTH(fpdate)+(A619-1)*months_per_period,DAY(fpdate))))))</f>
        <v/>
      </c>
      <c r="C619" s="17" t="str">
        <f t="shared" si="38"/>
        <v/>
      </c>
      <c r="D619" s="67"/>
      <c r="E619" s="17"/>
      <c r="F619" s="17" t="str">
        <f>IF(A619="","",IF(AND(A619=1,pmtType=1),0,IF(roundOpt,ROUND(rate*H618,2),rate*H618)))</f>
        <v/>
      </c>
      <c r="G619" s="17" t="str">
        <f t="shared" si="39"/>
        <v/>
      </c>
      <c r="H619" s="17" t="str">
        <f t="shared" si="40"/>
        <v/>
      </c>
    </row>
    <row r="620" spans="1:8">
      <c r="A620" s="16" t="str">
        <f t="shared" si="37"/>
        <v/>
      </c>
      <c r="B620" s="18" t="str">
        <f>IF(A620="","",IF(OR(periods_per_year=26,periods_per_year=52),IF(periods_per_year=26,IF(A620=1,fpdate,B619+14),IF(periods_per_year=52,IF(A620=1,fpdate,B619+7),"n/a")),IF(periods_per_year=24,DATE(YEAR(fpdate),MONTH(fpdate)+(A620-1)/2+IF(AND(DAY(fpdate)&gt;=15,MOD(A620,2)=0),1,0),IF(MOD(A620,2)=0,IF(DAY(fpdate)&gt;=15,DAY(fpdate)-14,DAY(fpdate)+14),DAY(fpdate))),IF(DAY(DATE(YEAR(fpdate),MONTH(fpdate)+(A620-1)*months_per_period,DAY(fpdate)))&lt;&gt;DAY(fpdate),DATE(YEAR(fpdate),MONTH(fpdate)+(A620-1)*months_per_period+1,0),DATE(YEAR(fpdate),MONTH(fpdate)+(A620-1)*months_per_period,DAY(fpdate))))))</f>
        <v/>
      </c>
      <c r="C620" s="17" t="str">
        <f t="shared" si="38"/>
        <v/>
      </c>
      <c r="D620" s="67"/>
      <c r="E620" s="17"/>
      <c r="F620" s="17" t="str">
        <f>IF(A620="","",IF(AND(A620=1,pmtType=1),0,IF(roundOpt,ROUND(rate*H619,2),rate*H619)))</f>
        <v/>
      </c>
      <c r="G620" s="17" t="str">
        <f t="shared" si="39"/>
        <v/>
      </c>
      <c r="H620" s="17" t="str">
        <f t="shared" si="40"/>
        <v/>
      </c>
    </row>
    <row r="621" spans="1:8">
      <c r="A621" s="16" t="str">
        <f t="shared" si="37"/>
        <v/>
      </c>
      <c r="B621" s="18" t="str">
        <f>IF(A621="","",IF(OR(periods_per_year=26,periods_per_year=52),IF(periods_per_year=26,IF(A621=1,fpdate,B620+14),IF(periods_per_year=52,IF(A621=1,fpdate,B620+7),"n/a")),IF(periods_per_year=24,DATE(YEAR(fpdate),MONTH(fpdate)+(A621-1)/2+IF(AND(DAY(fpdate)&gt;=15,MOD(A621,2)=0),1,0),IF(MOD(A621,2)=0,IF(DAY(fpdate)&gt;=15,DAY(fpdate)-14,DAY(fpdate)+14),DAY(fpdate))),IF(DAY(DATE(YEAR(fpdate),MONTH(fpdate)+(A621-1)*months_per_period,DAY(fpdate)))&lt;&gt;DAY(fpdate),DATE(YEAR(fpdate),MONTH(fpdate)+(A621-1)*months_per_period+1,0),DATE(YEAR(fpdate),MONTH(fpdate)+(A621-1)*months_per_period,DAY(fpdate))))))</f>
        <v/>
      </c>
      <c r="C621" s="17" t="str">
        <f t="shared" si="38"/>
        <v/>
      </c>
      <c r="D621" s="67"/>
      <c r="E621" s="17"/>
      <c r="F621" s="17" t="str">
        <f>IF(A621="","",IF(AND(A621=1,pmtType=1),0,IF(roundOpt,ROUND(rate*H620,2),rate*H620)))</f>
        <v/>
      </c>
      <c r="G621" s="17" t="str">
        <f t="shared" si="39"/>
        <v/>
      </c>
      <c r="H621" s="17" t="str">
        <f t="shared" si="40"/>
        <v/>
      </c>
    </row>
    <row r="622" spans="1:8">
      <c r="A622" s="16" t="str">
        <f t="shared" si="37"/>
        <v/>
      </c>
      <c r="B622" s="18" t="str">
        <f>IF(A622="","",IF(OR(periods_per_year=26,periods_per_year=52),IF(periods_per_year=26,IF(A622=1,fpdate,B621+14),IF(periods_per_year=52,IF(A622=1,fpdate,B621+7),"n/a")),IF(periods_per_year=24,DATE(YEAR(fpdate),MONTH(fpdate)+(A622-1)/2+IF(AND(DAY(fpdate)&gt;=15,MOD(A622,2)=0),1,0),IF(MOD(A622,2)=0,IF(DAY(fpdate)&gt;=15,DAY(fpdate)-14,DAY(fpdate)+14),DAY(fpdate))),IF(DAY(DATE(YEAR(fpdate),MONTH(fpdate)+(A622-1)*months_per_period,DAY(fpdate)))&lt;&gt;DAY(fpdate),DATE(YEAR(fpdate),MONTH(fpdate)+(A622-1)*months_per_period+1,0),DATE(YEAR(fpdate),MONTH(fpdate)+(A622-1)*months_per_period,DAY(fpdate))))))</f>
        <v/>
      </c>
      <c r="C622" s="17" t="str">
        <f t="shared" si="38"/>
        <v/>
      </c>
      <c r="D622" s="67"/>
      <c r="E622" s="17"/>
      <c r="F622" s="17" t="str">
        <f>IF(A622="","",IF(AND(A622=1,pmtType=1),0,IF(roundOpt,ROUND(rate*H621,2),rate*H621)))</f>
        <v/>
      </c>
      <c r="G622" s="17" t="str">
        <f t="shared" si="39"/>
        <v/>
      </c>
      <c r="H622" s="17" t="str">
        <f t="shared" si="40"/>
        <v/>
      </c>
    </row>
    <row r="623" spans="1:8">
      <c r="A623" s="16" t="str">
        <f t="shared" si="37"/>
        <v/>
      </c>
      <c r="B623" s="18" t="str">
        <f>IF(A623="","",IF(OR(periods_per_year=26,periods_per_year=52),IF(periods_per_year=26,IF(A623=1,fpdate,B622+14),IF(periods_per_year=52,IF(A623=1,fpdate,B622+7),"n/a")),IF(periods_per_year=24,DATE(YEAR(fpdate),MONTH(fpdate)+(A623-1)/2+IF(AND(DAY(fpdate)&gt;=15,MOD(A623,2)=0),1,0),IF(MOD(A623,2)=0,IF(DAY(fpdate)&gt;=15,DAY(fpdate)-14,DAY(fpdate)+14),DAY(fpdate))),IF(DAY(DATE(YEAR(fpdate),MONTH(fpdate)+(A623-1)*months_per_period,DAY(fpdate)))&lt;&gt;DAY(fpdate),DATE(YEAR(fpdate),MONTH(fpdate)+(A623-1)*months_per_period+1,0),DATE(YEAR(fpdate),MONTH(fpdate)+(A623-1)*months_per_period,DAY(fpdate))))))</f>
        <v/>
      </c>
      <c r="C623" s="17" t="str">
        <f t="shared" si="38"/>
        <v/>
      </c>
      <c r="D623" s="67"/>
      <c r="E623" s="17"/>
      <c r="F623" s="17" t="str">
        <f>IF(A623="","",IF(AND(A623=1,pmtType=1),0,IF(roundOpt,ROUND(rate*H622,2),rate*H622)))</f>
        <v/>
      </c>
      <c r="G623" s="17" t="str">
        <f t="shared" si="39"/>
        <v/>
      </c>
      <c r="H623" s="17" t="str">
        <f t="shared" si="40"/>
        <v/>
      </c>
    </row>
    <row r="624" spans="1:8">
      <c r="A624" s="16" t="str">
        <f t="shared" si="37"/>
        <v/>
      </c>
      <c r="B624" s="18" t="str">
        <f>IF(A624="","",IF(OR(periods_per_year=26,periods_per_year=52),IF(periods_per_year=26,IF(A624=1,fpdate,B623+14),IF(periods_per_year=52,IF(A624=1,fpdate,B623+7),"n/a")),IF(periods_per_year=24,DATE(YEAR(fpdate),MONTH(fpdate)+(A624-1)/2+IF(AND(DAY(fpdate)&gt;=15,MOD(A624,2)=0),1,0),IF(MOD(A624,2)=0,IF(DAY(fpdate)&gt;=15,DAY(fpdate)-14,DAY(fpdate)+14),DAY(fpdate))),IF(DAY(DATE(YEAR(fpdate),MONTH(fpdate)+(A624-1)*months_per_period,DAY(fpdate)))&lt;&gt;DAY(fpdate),DATE(YEAR(fpdate),MONTH(fpdate)+(A624-1)*months_per_period+1,0),DATE(YEAR(fpdate),MONTH(fpdate)+(A624-1)*months_per_period,DAY(fpdate))))))</f>
        <v/>
      </c>
      <c r="C624" s="17" t="str">
        <f t="shared" si="38"/>
        <v/>
      </c>
      <c r="D624" s="67"/>
      <c r="E624" s="17"/>
      <c r="F624" s="17" t="str">
        <f>IF(A624="","",IF(AND(A624=1,pmtType=1),0,IF(roundOpt,ROUND(rate*H623,2),rate*H623)))</f>
        <v/>
      </c>
      <c r="G624" s="17" t="str">
        <f t="shared" si="39"/>
        <v/>
      </c>
      <c r="H624" s="17" t="str">
        <f t="shared" si="40"/>
        <v/>
      </c>
    </row>
    <row r="625" spans="1:8">
      <c r="A625" s="16" t="str">
        <f t="shared" si="37"/>
        <v/>
      </c>
      <c r="B625" s="18" t="str">
        <f>IF(A625="","",IF(OR(periods_per_year=26,periods_per_year=52),IF(periods_per_year=26,IF(A625=1,fpdate,B624+14),IF(periods_per_year=52,IF(A625=1,fpdate,B624+7),"n/a")),IF(periods_per_year=24,DATE(YEAR(fpdate),MONTH(fpdate)+(A625-1)/2+IF(AND(DAY(fpdate)&gt;=15,MOD(A625,2)=0),1,0),IF(MOD(A625,2)=0,IF(DAY(fpdate)&gt;=15,DAY(fpdate)-14,DAY(fpdate)+14),DAY(fpdate))),IF(DAY(DATE(YEAR(fpdate),MONTH(fpdate)+(A625-1)*months_per_period,DAY(fpdate)))&lt;&gt;DAY(fpdate),DATE(YEAR(fpdate),MONTH(fpdate)+(A625-1)*months_per_period+1,0),DATE(YEAR(fpdate),MONTH(fpdate)+(A625-1)*months_per_period,DAY(fpdate))))))</f>
        <v/>
      </c>
      <c r="C625" s="17" t="str">
        <f t="shared" si="38"/>
        <v/>
      </c>
      <c r="D625" s="67"/>
      <c r="E625" s="17"/>
      <c r="F625" s="17" t="str">
        <f>IF(A625="","",IF(AND(A625=1,pmtType=1),0,IF(roundOpt,ROUND(rate*H624,2),rate*H624)))</f>
        <v/>
      </c>
      <c r="G625" s="17" t="str">
        <f t="shared" si="39"/>
        <v/>
      </c>
      <c r="H625" s="17" t="str">
        <f t="shared" si="40"/>
        <v/>
      </c>
    </row>
    <row r="626" spans="1:8">
      <c r="A626" s="16" t="str">
        <f t="shared" si="37"/>
        <v/>
      </c>
      <c r="B626" s="18" t="str">
        <f>IF(A626="","",IF(OR(periods_per_year=26,periods_per_year=52),IF(periods_per_year=26,IF(A626=1,fpdate,B625+14),IF(periods_per_year=52,IF(A626=1,fpdate,B625+7),"n/a")),IF(periods_per_year=24,DATE(YEAR(fpdate),MONTH(fpdate)+(A626-1)/2+IF(AND(DAY(fpdate)&gt;=15,MOD(A626,2)=0),1,0),IF(MOD(A626,2)=0,IF(DAY(fpdate)&gt;=15,DAY(fpdate)-14,DAY(fpdate)+14),DAY(fpdate))),IF(DAY(DATE(YEAR(fpdate),MONTH(fpdate)+(A626-1)*months_per_period,DAY(fpdate)))&lt;&gt;DAY(fpdate),DATE(YEAR(fpdate),MONTH(fpdate)+(A626-1)*months_per_period+1,0),DATE(YEAR(fpdate),MONTH(fpdate)+(A626-1)*months_per_period,DAY(fpdate))))))</f>
        <v/>
      </c>
      <c r="C626" s="17" t="str">
        <f t="shared" si="38"/>
        <v/>
      </c>
      <c r="D626" s="67"/>
      <c r="E626" s="17"/>
      <c r="F626" s="17" t="str">
        <f>IF(A626="","",IF(AND(A626=1,pmtType=1),0,IF(roundOpt,ROUND(rate*H625,2),rate*H625)))</f>
        <v/>
      </c>
      <c r="G626" s="17" t="str">
        <f t="shared" si="39"/>
        <v/>
      </c>
      <c r="H626" s="17" t="str">
        <f t="shared" si="40"/>
        <v/>
      </c>
    </row>
    <row r="627" spans="1:8">
      <c r="A627" s="16" t="str">
        <f t="shared" si="37"/>
        <v/>
      </c>
      <c r="B627" s="18" t="str">
        <f>IF(A627="","",IF(OR(periods_per_year=26,periods_per_year=52),IF(periods_per_year=26,IF(A627=1,fpdate,B626+14),IF(periods_per_year=52,IF(A627=1,fpdate,B626+7),"n/a")),IF(periods_per_year=24,DATE(YEAR(fpdate),MONTH(fpdate)+(A627-1)/2+IF(AND(DAY(fpdate)&gt;=15,MOD(A627,2)=0),1,0),IF(MOD(A627,2)=0,IF(DAY(fpdate)&gt;=15,DAY(fpdate)-14,DAY(fpdate)+14),DAY(fpdate))),IF(DAY(DATE(YEAR(fpdate),MONTH(fpdate)+(A627-1)*months_per_period,DAY(fpdate)))&lt;&gt;DAY(fpdate),DATE(YEAR(fpdate),MONTH(fpdate)+(A627-1)*months_per_period+1,0),DATE(YEAR(fpdate),MONTH(fpdate)+(A627-1)*months_per_period,DAY(fpdate))))))</f>
        <v/>
      </c>
      <c r="C627" s="17" t="str">
        <f t="shared" si="38"/>
        <v/>
      </c>
      <c r="D627" s="67"/>
      <c r="E627" s="17"/>
      <c r="F627" s="17" t="str">
        <f>IF(A627="","",IF(AND(A627=1,pmtType=1),0,IF(roundOpt,ROUND(rate*H626,2),rate*H626)))</f>
        <v/>
      </c>
      <c r="G627" s="17" t="str">
        <f t="shared" si="39"/>
        <v/>
      </c>
      <c r="H627" s="17" t="str">
        <f t="shared" si="40"/>
        <v/>
      </c>
    </row>
    <row r="628" spans="1:8">
      <c r="A628" s="16" t="str">
        <f t="shared" si="37"/>
        <v/>
      </c>
      <c r="B628" s="18" t="str">
        <f>IF(A628="","",IF(OR(periods_per_year=26,periods_per_year=52),IF(periods_per_year=26,IF(A628=1,fpdate,B627+14),IF(periods_per_year=52,IF(A628=1,fpdate,B627+7),"n/a")),IF(periods_per_year=24,DATE(YEAR(fpdate),MONTH(fpdate)+(A628-1)/2+IF(AND(DAY(fpdate)&gt;=15,MOD(A628,2)=0),1,0),IF(MOD(A628,2)=0,IF(DAY(fpdate)&gt;=15,DAY(fpdate)-14,DAY(fpdate)+14),DAY(fpdate))),IF(DAY(DATE(YEAR(fpdate),MONTH(fpdate)+(A628-1)*months_per_period,DAY(fpdate)))&lt;&gt;DAY(fpdate),DATE(YEAR(fpdate),MONTH(fpdate)+(A628-1)*months_per_period+1,0),DATE(YEAR(fpdate),MONTH(fpdate)+(A628-1)*months_per_period,DAY(fpdate))))))</f>
        <v/>
      </c>
      <c r="C628" s="17" t="str">
        <f t="shared" si="38"/>
        <v/>
      </c>
      <c r="D628" s="67"/>
      <c r="E628" s="17"/>
      <c r="F628" s="17" t="str">
        <f>IF(A628="","",IF(AND(A628=1,pmtType=1),0,IF(roundOpt,ROUND(rate*H627,2),rate*H627)))</f>
        <v/>
      </c>
      <c r="G628" s="17" t="str">
        <f t="shared" si="39"/>
        <v/>
      </c>
      <c r="H628" s="17" t="str">
        <f t="shared" si="40"/>
        <v/>
      </c>
    </row>
    <row r="629" spans="1:8">
      <c r="A629" s="16" t="str">
        <f t="shared" si="37"/>
        <v/>
      </c>
      <c r="B629" s="18" t="str">
        <f>IF(A629="","",IF(OR(periods_per_year=26,periods_per_year=52),IF(periods_per_year=26,IF(A629=1,fpdate,B628+14),IF(periods_per_year=52,IF(A629=1,fpdate,B628+7),"n/a")),IF(periods_per_year=24,DATE(YEAR(fpdate),MONTH(fpdate)+(A629-1)/2+IF(AND(DAY(fpdate)&gt;=15,MOD(A629,2)=0),1,0),IF(MOD(A629,2)=0,IF(DAY(fpdate)&gt;=15,DAY(fpdate)-14,DAY(fpdate)+14),DAY(fpdate))),IF(DAY(DATE(YEAR(fpdate),MONTH(fpdate)+(A629-1)*months_per_period,DAY(fpdate)))&lt;&gt;DAY(fpdate),DATE(YEAR(fpdate),MONTH(fpdate)+(A629-1)*months_per_period+1,0),DATE(YEAR(fpdate),MONTH(fpdate)+(A629-1)*months_per_period,DAY(fpdate))))))</f>
        <v/>
      </c>
      <c r="C629" s="17" t="str">
        <f t="shared" si="38"/>
        <v/>
      </c>
      <c r="D629" s="67"/>
      <c r="E629" s="17"/>
      <c r="F629" s="17" t="str">
        <f>IF(A629="","",IF(AND(A629=1,pmtType=1),0,IF(roundOpt,ROUND(rate*H628,2),rate*H628)))</f>
        <v/>
      </c>
      <c r="G629" s="17" t="str">
        <f t="shared" si="39"/>
        <v/>
      </c>
      <c r="H629" s="17" t="str">
        <f t="shared" si="40"/>
        <v/>
      </c>
    </row>
    <row r="630" spans="1:8">
      <c r="A630" s="16" t="str">
        <f t="shared" si="37"/>
        <v/>
      </c>
      <c r="B630" s="18" t="str">
        <f>IF(A630="","",IF(OR(periods_per_year=26,periods_per_year=52),IF(periods_per_year=26,IF(A630=1,fpdate,B629+14),IF(periods_per_year=52,IF(A630=1,fpdate,B629+7),"n/a")),IF(periods_per_year=24,DATE(YEAR(fpdate),MONTH(fpdate)+(A630-1)/2+IF(AND(DAY(fpdate)&gt;=15,MOD(A630,2)=0),1,0),IF(MOD(A630,2)=0,IF(DAY(fpdate)&gt;=15,DAY(fpdate)-14,DAY(fpdate)+14),DAY(fpdate))),IF(DAY(DATE(YEAR(fpdate),MONTH(fpdate)+(A630-1)*months_per_period,DAY(fpdate)))&lt;&gt;DAY(fpdate),DATE(YEAR(fpdate),MONTH(fpdate)+(A630-1)*months_per_period+1,0),DATE(YEAR(fpdate),MONTH(fpdate)+(A630-1)*months_per_period,DAY(fpdate))))))</f>
        <v/>
      </c>
      <c r="C630" s="17" t="str">
        <f t="shared" si="38"/>
        <v/>
      </c>
      <c r="D630" s="67"/>
      <c r="E630" s="17"/>
      <c r="F630" s="17" t="str">
        <f>IF(A630="","",IF(AND(A630=1,pmtType=1),0,IF(roundOpt,ROUND(rate*H629,2),rate*H629)))</f>
        <v/>
      </c>
      <c r="G630" s="17" t="str">
        <f t="shared" si="39"/>
        <v/>
      </c>
      <c r="H630" s="17" t="str">
        <f t="shared" si="40"/>
        <v/>
      </c>
    </row>
    <row r="631" spans="1:8">
      <c r="A631" s="16" t="str">
        <f t="shared" si="37"/>
        <v/>
      </c>
      <c r="B631" s="18" t="str">
        <f>IF(A631="","",IF(OR(periods_per_year=26,periods_per_year=52),IF(periods_per_year=26,IF(A631=1,fpdate,B630+14),IF(periods_per_year=52,IF(A631=1,fpdate,B630+7),"n/a")),IF(periods_per_year=24,DATE(YEAR(fpdate),MONTH(fpdate)+(A631-1)/2+IF(AND(DAY(fpdate)&gt;=15,MOD(A631,2)=0),1,0),IF(MOD(A631,2)=0,IF(DAY(fpdate)&gt;=15,DAY(fpdate)-14,DAY(fpdate)+14),DAY(fpdate))),IF(DAY(DATE(YEAR(fpdate),MONTH(fpdate)+(A631-1)*months_per_period,DAY(fpdate)))&lt;&gt;DAY(fpdate),DATE(YEAR(fpdate),MONTH(fpdate)+(A631-1)*months_per_period+1,0),DATE(YEAR(fpdate),MONTH(fpdate)+(A631-1)*months_per_period,DAY(fpdate))))))</f>
        <v/>
      </c>
      <c r="C631" s="17" t="str">
        <f t="shared" si="38"/>
        <v/>
      </c>
      <c r="D631" s="67"/>
      <c r="E631" s="17"/>
      <c r="F631" s="17" t="str">
        <f>IF(A631="","",IF(AND(A631=1,pmtType=1),0,IF(roundOpt,ROUND(rate*H630,2),rate*H630)))</f>
        <v/>
      </c>
      <c r="G631" s="17" t="str">
        <f t="shared" si="39"/>
        <v/>
      </c>
      <c r="H631" s="17" t="str">
        <f t="shared" si="40"/>
        <v/>
      </c>
    </row>
    <row r="632" spans="1:8">
      <c r="A632" s="16" t="str">
        <f t="shared" si="37"/>
        <v/>
      </c>
      <c r="B632" s="18" t="str">
        <f>IF(A632="","",IF(OR(periods_per_year=26,periods_per_year=52),IF(periods_per_year=26,IF(A632=1,fpdate,B631+14),IF(periods_per_year=52,IF(A632=1,fpdate,B631+7),"n/a")),IF(periods_per_year=24,DATE(YEAR(fpdate),MONTH(fpdate)+(A632-1)/2+IF(AND(DAY(fpdate)&gt;=15,MOD(A632,2)=0),1,0),IF(MOD(A632,2)=0,IF(DAY(fpdate)&gt;=15,DAY(fpdate)-14,DAY(fpdate)+14),DAY(fpdate))),IF(DAY(DATE(YEAR(fpdate),MONTH(fpdate)+(A632-1)*months_per_period,DAY(fpdate)))&lt;&gt;DAY(fpdate),DATE(YEAR(fpdate),MONTH(fpdate)+(A632-1)*months_per_period+1,0),DATE(YEAR(fpdate),MONTH(fpdate)+(A632-1)*months_per_period,DAY(fpdate))))))</f>
        <v/>
      </c>
      <c r="C632" s="17" t="str">
        <f t="shared" si="38"/>
        <v/>
      </c>
      <c r="D632" s="67"/>
      <c r="E632" s="17"/>
      <c r="F632" s="17" t="str">
        <f>IF(A632="","",IF(AND(A632=1,pmtType=1),0,IF(roundOpt,ROUND(rate*H631,2),rate*H631)))</f>
        <v/>
      </c>
      <c r="G632" s="17" t="str">
        <f t="shared" si="39"/>
        <v/>
      </c>
      <c r="H632" s="17" t="str">
        <f t="shared" si="40"/>
        <v/>
      </c>
    </row>
    <row r="633" spans="1:8">
      <c r="A633" s="16" t="str">
        <f t="shared" si="37"/>
        <v/>
      </c>
      <c r="B633" s="18" t="str">
        <f>IF(A633="","",IF(OR(periods_per_year=26,periods_per_year=52),IF(periods_per_year=26,IF(A633=1,fpdate,B632+14),IF(periods_per_year=52,IF(A633=1,fpdate,B632+7),"n/a")),IF(periods_per_year=24,DATE(YEAR(fpdate),MONTH(fpdate)+(A633-1)/2+IF(AND(DAY(fpdate)&gt;=15,MOD(A633,2)=0),1,0),IF(MOD(A633,2)=0,IF(DAY(fpdate)&gt;=15,DAY(fpdate)-14,DAY(fpdate)+14),DAY(fpdate))),IF(DAY(DATE(YEAR(fpdate),MONTH(fpdate)+(A633-1)*months_per_period,DAY(fpdate)))&lt;&gt;DAY(fpdate),DATE(YEAR(fpdate),MONTH(fpdate)+(A633-1)*months_per_period+1,0),DATE(YEAR(fpdate),MONTH(fpdate)+(A633-1)*months_per_period,DAY(fpdate))))))</f>
        <v/>
      </c>
      <c r="C633" s="17" t="str">
        <f t="shared" si="38"/>
        <v/>
      </c>
      <c r="D633" s="67"/>
      <c r="E633" s="17"/>
      <c r="F633" s="17" t="str">
        <f>IF(A633="","",IF(AND(A633=1,pmtType=1),0,IF(roundOpt,ROUND(rate*H632,2),rate*H632)))</f>
        <v/>
      </c>
      <c r="G633" s="17" t="str">
        <f t="shared" si="39"/>
        <v/>
      </c>
      <c r="H633" s="17" t="str">
        <f t="shared" si="40"/>
        <v/>
      </c>
    </row>
    <row r="634" spans="1:8">
      <c r="A634" s="16" t="str">
        <f t="shared" si="37"/>
        <v/>
      </c>
      <c r="B634" s="18" t="str">
        <f>IF(A634="","",IF(OR(periods_per_year=26,periods_per_year=52),IF(periods_per_year=26,IF(A634=1,fpdate,B633+14),IF(periods_per_year=52,IF(A634=1,fpdate,B633+7),"n/a")),IF(periods_per_year=24,DATE(YEAR(fpdate),MONTH(fpdate)+(A634-1)/2+IF(AND(DAY(fpdate)&gt;=15,MOD(A634,2)=0),1,0),IF(MOD(A634,2)=0,IF(DAY(fpdate)&gt;=15,DAY(fpdate)-14,DAY(fpdate)+14),DAY(fpdate))),IF(DAY(DATE(YEAR(fpdate),MONTH(fpdate)+(A634-1)*months_per_period,DAY(fpdate)))&lt;&gt;DAY(fpdate),DATE(YEAR(fpdate),MONTH(fpdate)+(A634-1)*months_per_period+1,0),DATE(YEAR(fpdate),MONTH(fpdate)+(A634-1)*months_per_period,DAY(fpdate))))))</f>
        <v/>
      </c>
      <c r="C634" s="17" t="str">
        <f t="shared" si="38"/>
        <v/>
      </c>
      <c r="D634" s="67"/>
      <c r="E634" s="17"/>
      <c r="F634" s="17" t="str">
        <f>IF(A634="","",IF(AND(A634=1,pmtType=1),0,IF(roundOpt,ROUND(rate*H633,2),rate*H633)))</f>
        <v/>
      </c>
      <c r="G634" s="17" t="str">
        <f t="shared" si="39"/>
        <v/>
      </c>
      <c r="H634" s="17" t="str">
        <f t="shared" si="40"/>
        <v/>
      </c>
    </row>
    <row r="635" spans="1:8">
      <c r="A635" s="16" t="str">
        <f t="shared" si="37"/>
        <v/>
      </c>
      <c r="B635" s="18" t="str">
        <f>IF(A635="","",IF(OR(periods_per_year=26,periods_per_year=52),IF(periods_per_year=26,IF(A635=1,fpdate,B634+14),IF(periods_per_year=52,IF(A635=1,fpdate,B634+7),"n/a")),IF(periods_per_year=24,DATE(YEAR(fpdate),MONTH(fpdate)+(A635-1)/2+IF(AND(DAY(fpdate)&gt;=15,MOD(A635,2)=0),1,0),IF(MOD(A635,2)=0,IF(DAY(fpdate)&gt;=15,DAY(fpdate)-14,DAY(fpdate)+14),DAY(fpdate))),IF(DAY(DATE(YEAR(fpdate),MONTH(fpdate)+(A635-1)*months_per_period,DAY(fpdate)))&lt;&gt;DAY(fpdate),DATE(YEAR(fpdate),MONTH(fpdate)+(A635-1)*months_per_period+1,0),DATE(YEAR(fpdate),MONTH(fpdate)+(A635-1)*months_per_period,DAY(fpdate))))))</f>
        <v/>
      </c>
      <c r="C635" s="17" t="str">
        <f t="shared" si="38"/>
        <v/>
      </c>
      <c r="D635" s="67"/>
      <c r="E635" s="17"/>
      <c r="F635" s="17" t="str">
        <f>IF(A635="","",IF(AND(A635=1,pmtType=1),0,IF(roundOpt,ROUND(rate*H634,2),rate*H634)))</f>
        <v/>
      </c>
      <c r="G635" s="17" t="str">
        <f t="shared" si="39"/>
        <v/>
      </c>
      <c r="H635" s="17" t="str">
        <f t="shared" si="40"/>
        <v/>
      </c>
    </row>
    <row r="636" spans="1:8">
      <c r="A636" s="16" t="str">
        <f t="shared" si="37"/>
        <v/>
      </c>
      <c r="B636" s="18" t="str">
        <f>IF(A636="","",IF(OR(periods_per_year=26,periods_per_year=52),IF(periods_per_year=26,IF(A636=1,fpdate,B635+14),IF(periods_per_year=52,IF(A636=1,fpdate,B635+7),"n/a")),IF(periods_per_year=24,DATE(YEAR(fpdate),MONTH(fpdate)+(A636-1)/2+IF(AND(DAY(fpdate)&gt;=15,MOD(A636,2)=0),1,0),IF(MOD(A636,2)=0,IF(DAY(fpdate)&gt;=15,DAY(fpdate)-14,DAY(fpdate)+14),DAY(fpdate))),IF(DAY(DATE(YEAR(fpdate),MONTH(fpdate)+(A636-1)*months_per_period,DAY(fpdate)))&lt;&gt;DAY(fpdate),DATE(YEAR(fpdate),MONTH(fpdate)+(A636-1)*months_per_period+1,0),DATE(YEAR(fpdate),MONTH(fpdate)+(A636-1)*months_per_period,DAY(fpdate))))))</f>
        <v/>
      </c>
      <c r="C636" s="17" t="str">
        <f t="shared" si="38"/>
        <v/>
      </c>
      <c r="D636" s="67"/>
      <c r="E636" s="17"/>
      <c r="F636" s="17" t="str">
        <f>IF(A636="","",IF(AND(A636=1,pmtType=1),0,IF(roundOpt,ROUND(rate*H635,2),rate*H635)))</f>
        <v/>
      </c>
      <c r="G636" s="17" t="str">
        <f t="shared" si="39"/>
        <v/>
      </c>
      <c r="H636" s="17" t="str">
        <f t="shared" si="40"/>
        <v/>
      </c>
    </row>
    <row r="637" spans="1:8">
      <c r="A637" s="16" t="str">
        <f t="shared" si="37"/>
        <v/>
      </c>
      <c r="B637" s="18" t="str">
        <f>IF(A637="","",IF(OR(periods_per_year=26,periods_per_year=52),IF(periods_per_year=26,IF(A637=1,fpdate,B636+14),IF(periods_per_year=52,IF(A637=1,fpdate,B636+7),"n/a")),IF(periods_per_year=24,DATE(YEAR(fpdate),MONTH(fpdate)+(A637-1)/2+IF(AND(DAY(fpdate)&gt;=15,MOD(A637,2)=0),1,0),IF(MOD(A637,2)=0,IF(DAY(fpdate)&gt;=15,DAY(fpdate)-14,DAY(fpdate)+14),DAY(fpdate))),IF(DAY(DATE(YEAR(fpdate),MONTH(fpdate)+(A637-1)*months_per_period,DAY(fpdate)))&lt;&gt;DAY(fpdate),DATE(YEAR(fpdate),MONTH(fpdate)+(A637-1)*months_per_period+1,0),DATE(YEAR(fpdate),MONTH(fpdate)+(A637-1)*months_per_period,DAY(fpdate))))))</f>
        <v/>
      </c>
      <c r="C637" s="17" t="str">
        <f t="shared" si="38"/>
        <v/>
      </c>
      <c r="D637" s="67"/>
      <c r="E637" s="17"/>
      <c r="F637" s="17" t="str">
        <f>IF(A637="","",IF(AND(A637=1,pmtType=1),0,IF(roundOpt,ROUND(rate*H636,2),rate*H636)))</f>
        <v/>
      </c>
      <c r="G637" s="17" t="str">
        <f t="shared" si="39"/>
        <v/>
      </c>
      <c r="H637" s="17" t="str">
        <f t="shared" si="40"/>
        <v/>
      </c>
    </row>
    <row r="638" spans="1:8">
      <c r="A638" s="16" t="str">
        <f t="shared" si="37"/>
        <v/>
      </c>
      <c r="B638" s="18" t="str">
        <f>IF(A638="","",IF(OR(periods_per_year=26,periods_per_year=52),IF(periods_per_year=26,IF(A638=1,fpdate,B637+14),IF(periods_per_year=52,IF(A638=1,fpdate,B637+7),"n/a")),IF(periods_per_year=24,DATE(YEAR(fpdate),MONTH(fpdate)+(A638-1)/2+IF(AND(DAY(fpdate)&gt;=15,MOD(A638,2)=0),1,0),IF(MOD(A638,2)=0,IF(DAY(fpdate)&gt;=15,DAY(fpdate)-14,DAY(fpdate)+14),DAY(fpdate))),IF(DAY(DATE(YEAR(fpdate),MONTH(fpdate)+(A638-1)*months_per_period,DAY(fpdate)))&lt;&gt;DAY(fpdate),DATE(YEAR(fpdate),MONTH(fpdate)+(A638-1)*months_per_period+1,0),DATE(YEAR(fpdate),MONTH(fpdate)+(A638-1)*months_per_period,DAY(fpdate))))))</f>
        <v/>
      </c>
      <c r="C638" s="17" t="str">
        <f t="shared" si="38"/>
        <v/>
      </c>
      <c r="D638" s="67"/>
      <c r="E638" s="17"/>
      <c r="F638" s="17" t="str">
        <f>IF(A638="","",IF(AND(A638=1,pmtType=1),0,IF(roundOpt,ROUND(rate*H637,2),rate*H637)))</f>
        <v/>
      </c>
      <c r="G638" s="17" t="str">
        <f t="shared" si="39"/>
        <v/>
      </c>
      <c r="H638" s="17" t="str">
        <f t="shared" si="40"/>
        <v/>
      </c>
    </row>
    <row r="639" spans="1:8">
      <c r="A639" s="16" t="str">
        <f t="shared" si="37"/>
        <v/>
      </c>
      <c r="B639" s="18" t="str">
        <f>IF(A639="","",IF(OR(periods_per_year=26,periods_per_year=52),IF(periods_per_year=26,IF(A639=1,fpdate,B638+14),IF(periods_per_year=52,IF(A639=1,fpdate,B638+7),"n/a")),IF(periods_per_year=24,DATE(YEAR(fpdate),MONTH(fpdate)+(A639-1)/2+IF(AND(DAY(fpdate)&gt;=15,MOD(A639,2)=0),1,0),IF(MOD(A639,2)=0,IF(DAY(fpdate)&gt;=15,DAY(fpdate)-14,DAY(fpdate)+14),DAY(fpdate))),IF(DAY(DATE(YEAR(fpdate),MONTH(fpdate)+(A639-1)*months_per_period,DAY(fpdate)))&lt;&gt;DAY(fpdate),DATE(YEAR(fpdate),MONTH(fpdate)+(A639-1)*months_per_period+1,0),DATE(YEAR(fpdate),MONTH(fpdate)+(A639-1)*months_per_period,DAY(fpdate))))))</f>
        <v/>
      </c>
      <c r="C639" s="17" t="str">
        <f t="shared" si="38"/>
        <v/>
      </c>
      <c r="D639" s="67"/>
      <c r="E639" s="17"/>
      <c r="F639" s="17" t="str">
        <f>IF(A639="","",IF(AND(A639=1,pmtType=1),0,IF(roundOpt,ROUND(rate*H638,2),rate*H638)))</f>
        <v/>
      </c>
      <c r="G639" s="17" t="str">
        <f t="shared" si="39"/>
        <v/>
      </c>
      <c r="H639" s="17" t="str">
        <f t="shared" si="40"/>
        <v/>
      </c>
    </row>
    <row r="640" spans="1:8">
      <c r="A640" s="16" t="str">
        <f t="shared" si="37"/>
        <v/>
      </c>
      <c r="B640" s="18" t="str">
        <f>IF(A640="","",IF(OR(periods_per_year=26,periods_per_year=52),IF(periods_per_year=26,IF(A640=1,fpdate,B639+14),IF(periods_per_year=52,IF(A640=1,fpdate,B639+7),"n/a")),IF(periods_per_year=24,DATE(YEAR(fpdate),MONTH(fpdate)+(A640-1)/2+IF(AND(DAY(fpdate)&gt;=15,MOD(A640,2)=0),1,0),IF(MOD(A640,2)=0,IF(DAY(fpdate)&gt;=15,DAY(fpdate)-14,DAY(fpdate)+14),DAY(fpdate))),IF(DAY(DATE(YEAR(fpdate),MONTH(fpdate)+(A640-1)*months_per_period,DAY(fpdate)))&lt;&gt;DAY(fpdate),DATE(YEAR(fpdate),MONTH(fpdate)+(A640-1)*months_per_period+1,0),DATE(YEAR(fpdate),MONTH(fpdate)+(A640-1)*months_per_period,DAY(fpdate))))))</f>
        <v/>
      </c>
      <c r="C640" s="17" t="str">
        <f t="shared" si="38"/>
        <v/>
      </c>
      <c r="D640" s="67"/>
      <c r="E640" s="17"/>
      <c r="F640" s="17" t="str">
        <f>IF(A640="","",IF(AND(A640=1,pmtType=1),0,IF(roundOpt,ROUND(rate*H639,2),rate*H639)))</f>
        <v/>
      </c>
      <c r="G640" s="17" t="str">
        <f t="shared" si="39"/>
        <v/>
      </c>
      <c r="H640" s="17" t="str">
        <f t="shared" si="40"/>
        <v/>
      </c>
    </row>
    <row r="641" spans="1:8">
      <c r="A641" s="16" t="str">
        <f t="shared" si="37"/>
        <v/>
      </c>
      <c r="B641" s="18" t="str">
        <f>IF(A641="","",IF(OR(periods_per_year=26,periods_per_year=52),IF(periods_per_year=26,IF(A641=1,fpdate,B640+14),IF(periods_per_year=52,IF(A641=1,fpdate,B640+7),"n/a")),IF(periods_per_year=24,DATE(YEAR(fpdate),MONTH(fpdate)+(A641-1)/2+IF(AND(DAY(fpdate)&gt;=15,MOD(A641,2)=0),1,0),IF(MOD(A641,2)=0,IF(DAY(fpdate)&gt;=15,DAY(fpdate)-14,DAY(fpdate)+14),DAY(fpdate))),IF(DAY(DATE(YEAR(fpdate),MONTH(fpdate)+(A641-1)*months_per_period,DAY(fpdate)))&lt;&gt;DAY(fpdate),DATE(YEAR(fpdate),MONTH(fpdate)+(A641-1)*months_per_period+1,0),DATE(YEAR(fpdate),MONTH(fpdate)+(A641-1)*months_per_period,DAY(fpdate))))))</f>
        <v/>
      </c>
      <c r="C641" s="17" t="str">
        <f t="shared" si="38"/>
        <v/>
      </c>
      <c r="D641" s="67"/>
      <c r="E641" s="17"/>
      <c r="F641" s="17" t="str">
        <f>IF(A641="","",IF(AND(A641=1,pmtType=1),0,IF(roundOpt,ROUND(rate*H640,2),rate*H640)))</f>
        <v/>
      </c>
      <c r="G641" s="17" t="str">
        <f t="shared" si="39"/>
        <v/>
      </c>
      <c r="H641" s="17" t="str">
        <f t="shared" si="40"/>
        <v/>
      </c>
    </row>
    <row r="642" spans="1:8">
      <c r="A642" s="16" t="str">
        <f t="shared" si="37"/>
        <v/>
      </c>
      <c r="B642" s="18" t="str">
        <f>IF(A642="","",IF(OR(periods_per_year=26,periods_per_year=52),IF(periods_per_year=26,IF(A642=1,fpdate,B641+14),IF(periods_per_year=52,IF(A642=1,fpdate,B641+7),"n/a")),IF(periods_per_year=24,DATE(YEAR(fpdate),MONTH(fpdate)+(A642-1)/2+IF(AND(DAY(fpdate)&gt;=15,MOD(A642,2)=0),1,0),IF(MOD(A642,2)=0,IF(DAY(fpdate)&gt;=15,DAY(fpdate)-14,DAY(fpdate)+14),DAY(fpdate))),IF(DAY(DATE(YEAR(fpdate),MONTH(fpdate)+(A642-1)*months_per_period,DAY(fpdate)))&lt;&gt;DAY(fpdate),DATE(YEAR(fpdate),MONTH(fpdate)+(A642-1)*months_per_period+1,0),DATE(YEAR(fpdate),MONTH(fpdate)+(A642-1)*months_per_period,DAY(fpdate))))))</f>
        <v/>
      </c>
      <c r="C642" s="17" t="str">
        <f t="shared" si="38"/>
        <v/>
      </c>
      <c r="D642" s="67"/>
      <c r="E642" s="17"/>
      <c r="F642" s="17" t="str">
        <f>IF(A642="","",IF(AND(A642=1,pmtType=1),0,IF(roundOpt,ROUND(rate*H641,2),rate*H641)))</f>
        <v/>
      </c>
      <c r="G642" s="17" t="str">
        <f t="shared" si="39"/>
        <v/>
      </c>
      <c r="H642" s="17" t="str">
        <f t="shared" si="40"/>
        <v/>
      </c>
    </row>
    <row r="643" spans="1:8">
      <c r="A643" s="16" t="str">
        <f t="shared" si="37"/>
        <v/>
      </c>
      <c r="B643" s="18" t="str">
        <f>IF(A643="","",IF(OR(periods_per_year=26,periods_per_year=52),IF(periods_per_year=26,IF(A643=1,fpdate,B642+14),IF(periods_per_year=52,IF(A643=1,fpdate,B642+7),"n/a")),IF(periods_per_year=24,DATE(YEAR(fpdate),MONTH(fpdate)+(A643-1)/2+IF(AND(DAY(fpdate)&gt;=15,MOD(A643,2)=0),1,0),IF(MOD(A643,2)=0,IF(DAY(fpdate)&gt;=15,DAY(fpdate)-14,DAY(fpdate)+14),DAY(fpdate))),IF(DAY(DATE(YEAR(fpdate),MONTH(fpdate)+(A643-1)*months_per_period,DAY(fpdate)))&lt;&gt;DAY(fpdate),DATE(YEAR(fpdate),MONTH(fpdate)+(A643-1)*months_per_period+1,0),DATE(YEAR(fpdate),MONTH(fpdate)+(A643-1)*months_per_period,DAY(fpdate))))))</f>
        <v/>
      </c>
      <c r="C643" s="17" t="str">
        <f t="shared" si="38"/>
        <v/>
      </c>
      <c r="D643" s="67"/>
      <c r="E643" s="17"/>
      <c r="F643" s="17" t="str">
        <f>IF(A643="","",IF(AND(A643=1,pmtType=1),0,IF(roundOpt,ROUND(rate*H642,2),rate*H642)))</f>
        <v/>
      </c>
      <c r="G643" s="17" t="str">
        <f t="shared" si="39"/>
        <v/>
      </c>
      <c r="H643" s="17" t="str">
        <f t="shared" si="40"/>
        <v/>
      </c>
    </row>
    <row r="644" spans="1:8">
      <c r="A644" s="16" t="str">
        <f t="shared" si="37"/>
        <v/>
      </c>
      <c r="B644" s="18" t="str">
        <f>IF(A644="","",IF(OR(periods_per_year=26,periods_per_year=52),IF(periods_per_year=26,IF(A644=1,fpdate,B643+14),IF(periods_per_year=52,IF(A644=1,fpdate,B643+7),"n/a")),IF(periods_per_year=24,DATE(YEAR(fpdate),MONTH(fpdate)+(A644-1)/2+IF(AND(DAY(fpdate)&gt;=15,MOD(A644,2)=0),1,0),IF(MOD(A644,2)=0,IF(DAY(fpdate)&gt;=15,DAY(fpdate)-14,DAY(fpdate)+14),DAY(fpdate))),IF(DAY(DATE(YEAR(fpdate),MONTH(fpdate)+(A644-1)*months_per_period,DAY(fpdate)))&lt;&gt;DAY(fpdate),DATE(YEAR(fpdate),MONTH(fpdate)+(A644-1)*months_per_period+1,0),DATE(YEAR(fpdate),MONTH(fpdate)+(A644-1)*months_per_period,DAY(fpdate))))))</f>
        <v/>
      </c>
      <c r="C644" s="17" t="str">
        <f t="shared" si="38"/>
        <v/>
      </c>
      <c r="D644" s="67"/>
      <c r="E644" s="17"/>
      <c r="F644" s="17" t="str">
        <f>IF(A644="","",IF(AND(A644=1,pmtType=1),0,IF(roundOpt,ROUND(rate*H643,2),rate*H643)))</f>
        <v/>
      </c>
      <c r="G644" s="17" t="str">
        <f t="shared" si="39"/>
        <v/>
      </c>
      <c r="H644" s="17" t="str">
        <f t="shared" si="40"/>
        <v/>
      </c>
    </row>
    <row r="645" spans="1:8">
      <c r="A645" s="16" t="str">
        <f t="shared" si="37"/>
        <v/>
      </c>
      <c r="B645" s="18" t="str">
        <f>IF(A645="","",IF(OR(periods_per_year=26,periods_per_year=52),IF(periods_per_year=26,IF(A645=1,fpdate,B644+14),IF(periods_per_year=52,IF(A645=1,fpdate,B644+7),"n/a")),IF(periods_per_year=24,DATE(YEAR(fpdate),MONTH(fpdate)+(A645-1)/2+IF(AND(DAY(fpdate)&gt;=15,MOD(A645,2)=0),1,0),IF(MOD(A645,2)=0,IF(DAY(fpdate)&gt;=15,DAY(fpdate)-14,DAY(fpdate)+14),DAY(fpdate))),IF(DAY(DATE(YEAR(fpdate),MONTH(fpdate)+(A645-1)*months_per_period,DAY(fpdate)))&lt;&gt;DAY(fpdate),DATE(YEAR(fpdate),MONTH(fpdate)+(A645-1)*months_per_period+1,0),DATE(YEAR(fpdate),MONTH(fpdate)+(A645-1)*months_per_period,DAY(fpdate))))))</f>
        <v/>
      </c>
      <c r="C645" s="17" t="str">
        <f t="shared" si="38"/>
        <v/>
      </c>
      <c r="D645" s="67"/>
      <c r="E645" s="17"/>
      <c r="F645" s="17" t="str">
        <f>IF(A645="","",IF(AND(A645=1,pmtType=1),0,IF(roundOpt,ROUND(rate*H644,2),rate*H644)))</f>
        <v/>
      </c>
      <c r="G645" s="17" t="str">
        <f t="shared" si="39"/>
        <v/>
      </c>
      <c r="H645" s="17" t="str">
        <f t="shared" si="40"/>
        <v/>
      </c>
    </row>
    <row r="646" spans="1:8">
      <c r="A646" s="16" t="str">
        <f t="shared" si="37"/>
        <v/>
      </c>
      <c r="B646" s="18" t="str">
        <f>IF(A646="","",IF(OR(periods_per_year=26,periods_per_year=52),IF(periods_per_year=26,IF(A646=1,fpdate,B645+14),IF(periods_per_year=52,IF(A646=1,fpdate,B645+7),"n/a")),IF(periods_per_year=24,DATE(YEAR(fpdate),MONTH(fpdate)+(A646-1)/2+IF(AND(DAY(fpdate)&gt;=15,MOD(A646,2)=0),1,0),IF(MOD(A646,2)=0,IF(DAY(fpdate)&gt;=15,DAY(fpdate)-14,DAY(fpdate)+14),DAY(fpdate))),IF(DAY(DATE(YEAR(fpdate),MONTH(fpdate)+(A646-1)*months_per_period,DAY(fpdate)))&lt;&gt;DAY(fpdate),DATE(YEAR(fpdate),MONTH(fpdate)+(A646-1)*months_per_period+1,0),DATE(YEAR(fpdate),MONTH(fpdate)+(A646-1)*months_per_period,DAY(fpdate))))))</f>
        <v/>
      </c>
      <c r="C646" s="17" t="str">
        <f t="shared" si="38"/>
        <v/>
      </c>
      <c r="D646" s="67"/>
      <c r="E646" s="17"/>
      <c r="F646" s="17" t="str">
        <f>IF(A646="","",IF(AND(A646=1,pmtType=1),0,IF(roundOpt,ROUND(rate*H645,2),rate*H645)))</f>
        <v/>
      </c>
      <c r="G646" s="17" t="str">
        <f t="shared" si="39"/>
        <v/>
      </c>
      <c r="H646" s="17" t="str">
        <f t="shared" si="40"/>
        <v/>
      </c>
    </row>
    <row r="647" spans="1:8">
      <c r="A647" s="16" t="str">
        <f t="shared" si="37"/>
        <v/>
      </c>
      <c r="B647" s="18" t="str">
        <f>IF(A647="","",IF(OR(periods_per_year=26,periods_per_year=52),IF(periods_per_year=26,IF(A647=1,fpdate,B646+14),IF(periods_per_year=52,IF(A647=1,fpdate,B646+7),"n/a")),IF(periods_per_year=24,DATE(YEAR(fpdate),MONTH(fpdate)+(A647-1)/2+IF(AND(DAY(fpdate)&gt;=15,MOD(A647,2)=0),1,0),IF(MOD(A647,2)=0,IF(DAY(fpdate)&gt;=15,DAY(fpdate)-14,DAY(fpdate)+14),DAY(fpdate))),IF(DAY(DATE(YEAR(fpdate),MONTH(fpdate)+(A647-1)*months_per_period,DAY(fpdate)))&lt;&gt;DAY(fpdate),DATE(YEAR(fpdate),MONTH(fpdate)+(A647-1)*months_per_period+1,0),DATE(YEAR(fpdate),MONTH(fpdate)+(A647-1)*months_per_period,DAY(fpdate))))))</f>
        <v/>
      </c>
      <c r="C647" s="17" t="str">
        <f t="shared" si="38"/>
        <v/>
      </c>
      <c r="D647" s="67"/>
      <c r="E647" s="17"/>
      <c r="F647" s="17" t="str">
        <f>IF(A647="","",IF(AND(A647=1,pmtType=1),0,IF(roundOpt,ROUND(rate*H646,2),rate*H646)))</f>
        <v/>
      </c>
      <c r="G647" s="17" t="str">
        <f t="shared" si="39"/>
        <v/>
      </c>
      <c r="H647" s="17" t="str">
        <f t="shared" si="40"/>
        <v/>
      </c>
    </row>
    <row r="648" spans="1:8">
      <c r="A648" s="16" t="str">
        <f t="shared" si="37"/>
        <v/>
      </c>
      <c r="B648" s="18" t="str">
        <f>IF(A648="","",IF(OR(periods_per_year=26,periods_per_year=52),IF(periods_per_year=26,IF(A648=1,fpdate,B647+14),IF(periods_per_year=52,IF(A648=1,fpdate,B647+7),"n/a")),IF(periods_per_year=24,DATE(YEAR(fpdate),MONTH(fpdate)+(A648-1)/2+IF(AND(DAY(fpdate)&gt;=15,MOD(A648,2)=0),1,0),IF(MOD(A648,2)=0,IF(DAY(fpdate)&gt;=15,DAY(fpdate)-14,DAY(fpdate)+14),DAY(fpdate))),IF(DAY(DATE(YEAR(fpdate),MONTH(fpdate)+(A648-1)*months_per_period,DAY(fpdate)))&lt;&gt;DAY(fpdate),DATE(YEAR(fpdate),MONTH(fpdate)+(A648-1)*months_per_period+1,0),DATE(YEAR(fpdate),MONTH(fpdate)+(A648-1)*months_per_period,DAY(fpdate))))))</f>
        <v/>
      </c>
      <c r="C648" s="17" t="str">
        <f t="shared" si="38"/>
        <v/>
      </c>
      <c r="D648" s="67"/>
      <c r="E648" s="17"/>
      <c r="F648" s="17" t="str">
        <f>IF(A648="","",IF(AND(A648=1,pmtType=1),0,IF(roundOpt,ROUND(rate*H647,2),rate*H647)))</f>
        <v/>
      </c>
      <c r="G648" s="17" t="str">
        <f t="shared" si="39"/>
        <v/>
      </c>
      <c r="H648" s="17" t="str">
        <f t="shared" si="40"/>
        <v/>
      </c>
    </row>
    <row r="649" spans="1:8">
      <c r="A649" s="16" t="str">
        <f t="shared" si="37"/>
        <v/>
      </c>
      <c r="B649" s="18" t="str">
        <f>IF(A649="","",IF(OR(periods_per_year=26,periods_per_year=52),IF(periods_per_year=26,IF(A649=1,fpdate,B648+14),IF(periods_per_year=52,IF(A649=1,fpdate,B648+7),"n/a")),IF(periods_per_year=24,DATE(YEAR(fpdate),MONTH(fpdate)+(A649-1)/2+IF(AND(DAY(fpdate)&gt;=15,MOD(A649,2)=0),1,0),IF(MOD(A649,2)=0,IF(DAY(fpdate)&gt;=15,DAY(fpdate)-14,DAY(fpdate)+14),DAY(fpdate))),IF(DAY(DATE(YEAR(fpdate),MONTH(fpdate)+(A649-1)*months_per_period,DAY(fpdate)))&lt;&gt;DAY(fpdate),DATE(YEAR(fpdate),MONTH(fpdate)+(A649-1)*months_per_period+1,0),DATE(YEAR(fpdate),MONTH(fpdate)+(A649-1)*months_per_period,DAY(fpdate))))))</f>
        <v/>
      </c>
      <c r="C649" s="17" t="str">
        <f t="shared" si="38"/>
        <v/>
      </c>
      <c r="D649" s="67"/>
      <c r="E649" s="17"/>
      <c r="F649" s="17" t="str">
        <f>IF(A649="","",IF(AND(A649=1,pmtType=1),0,IF(roundOpt,ROUND(rate*H648,2),rate*H648)))</f>
        <v/>
      </c>
      <c r="G649" s="17" t="str">
        <f t="shared" si="39"/>
        <v/>
      </c>
      <c r="H649" s="17" t="str">
        <f t="shared" si="40"/>
        <v/>
      </c>
    </row>
    <row r="650" spans="1:8">
      <c r="A650" s="16" t="str">
        <f t="shared" si="37"/>
        <v/>
      </c>
      <c r="B650" s="18" t="str">
        <f>IF(A650="","",IF(OR(periods_per_year=26,periods_per_year=52),IF(periods_per_year=26,IF(A650=1,fpdate,B649+14),IF(periods_per_year=52,IF(A650=1,fpdate,B649+7),"n/a")),IF(periods_per_year=24,DATE(YEAR(fpdate),MONTH(fpdate)+(A650-1)/2+IF(AND(DAY(fpdate)&gt;=15,MOD(A650,2)=0),1,0),IF(MOD(A650,2)=0,IF(DAY(fpdate)&gt;=15,DAY(fpdate)-14,DAY(fpdate)+14),DAY(fpdate))),IF(DAY(DATE(YEAR(fpdate),MONTH(fpdate)+(A650-1)*months_per_period,DAY(fpdate)))&lt;&gt;DAY(fpdate),DATE(YEAR(fpdate),MONTH(fpdate)+(A650-1)*months_per_period+1,0),DATE(YEAR(fpdate),MONTH(fpdate)+(A650-1)*months_per_period,DAY(fpdate))))))</f>
        <v/>
      </c>
      <c r="C650" s="17" t="str">
        <f t="shared" si="38"/>
        <v/>
      </c>
      <c r="D650" s="67"/>
      <c r="E650" s="17"/>
      <c r="F650" s="17" t="str">
        <f>IF(A650="","",IF(AND(A650=1,pmtType=1),0,IF(roundOpt,ROUND(rate*H649,2),rate*H649)))</f>
        <v/>
      </c>
      <c r="G650" s="17" t="str">
        <f t="shared" si="39"/>
        <v/>
      </c>
      <c r="H650" s="17" t="str">
        <f t="shared" si="40"/>
        <v/>
      </c>
    </row>
    <row r="651" spans="1:8">
      <c r="A651" s="16" t="str">
        <f t="shared" si="37"/>
        <v/>
      </c>
      <c r="B651" s="18" t="str">
        <f>IF(A651="","",IF(OR(periods_per_year=26,periods_per_year=52),IF(periods_per_year=26,IF(A651=1,fpdate,B650+14),IF(periods_per_year=52,IF(A651=1,fpdate,B650+7),"n/a")),IF(periods_per_year=24,DATE(YEAR(fpdate),MONTH(fpdate)+(A651-1)/2+IF(AND(DAY(fpdate)&gt;=15,MOD(A651,2)=0),1,0),IF(MOD(A651,2)=0,IF(DAY(fpdate)&gt;=15,DAY(fpdate)-14,DAY(fpdate)+14),DAY(fpdate))),IF(DAY(DATE(YEAR(fpdate),MONTH(fpdate)+(A651-1)*months_per_period,DAY(fpdate)))&lt;&gt;DAY(fpdate),DATE(YEAR(fpdate),MONTH(fpdate)+(A651-1)*months_per_period+1,0),DATE(YEAR(fpdate),MONTH(fpdate)+(A651-1)*months_per_period,DAY(fpdate))))))</f>
        <v/>
      </c>
      <c r="C651" s="17" t="str">
        <f t="shared" si="38"/>
        <v/>
      </c>
      <c r="D651" s="67"/>
      <c r="E651" s="17"/>
      <c r="F651" s="17" t="str">
        <f>IF(A651="","",IF(AND(A651=1,pmtType=1),0,IF(roundOpt,ROUND(rate*H650,2),rate*H650)))</f>
        <v/>
      </c>
      <c r="G651" s="17" t="str">
        <f t="shared" si="39"/>
        <v/>
      </c>
      <c r="H651" s="17" t="str">
        <f t="shared" si="40"/>
        <v/>
      </c>
    </row>
    <row r="652" spans="1:8">
      <c r="A652" s="16" t="str">
        <f t="shared" si="37"/>
        <v/>
      </c>
      <c r="B652" s="18" t="str">
        <f>IF(A652="","",IF(OR(periods_per_year=26,periods_per_year=52),IF(periods_per_year=26,IF(A652=1,fpdate,B651+14),IF(periods_per_year=52,IF(A652=1,fpdate,B651+7),"n/a")),IF(periods_per_year=24,DATE(YEAR(fpdate),MONTH(fpdate)+(A652-1)/2+IF(AND(DAY(fpdate)&gt;=15,MOD(A652,2)=0),1,0),IF(MOD(A652,2)=0,IF(DAY(fpdate)&gt;=15,DAY(fpdate)-14,DAY(fpdate)+14),DAY(fpdate))),IF(DAY(DATE(YEAR(fpdate),MONTH(fpdate)+(A652-1)*months_per_period,DAY(fpdate)))&lt;&gt;DAY(fpdate),DATE(YEAR(fpdate),MONTH(fpdate)+(A652-1)*months_per_period+1,0),DATE(YEAR(fpdate),MONTH(fpdate)+(A652-1)*months_per_period,DAY(fpdate))))))</f>
        <v/>
      </c>
      <c r="C652" s="17" t="str">
        <f t="shared" si="38"/>
        <v/>
      </c>
      <c r="D652" s="67"/>
      <c r="E652" s="17"/>
      <c r="F652" s="17" t="str">
        <f>IF(A652="","",IF(AND(A652=1,pmtType=1),0,IF(roundOpt,ROUND(rate*H651,2),rate*H651)))</f>
        <v/>
      </c>
      <c r="G652" s="17" t="str">
        <f t="shared" si="39"/>
        <v/>
      </c>
      <c r="H652" s="17" t="str">
        <f t="shared" si="40"/>
        <v/>
      </c>
    </row>
    <row r="653" spans="1:8">
      <c r="A653" s="16" t="str">
        <f t="shared" si="37"/>
        <v/>
      </c>
      <c r="B653" s="18" t="str">
        <f>IF(A653="","",IF(OR(periods_per_year=26,periods_per_year=52),IF(periods_per_year=26,IF(A653=1,fpdate,B652+14),IF(periods_per_year=52,IF(A653=1,fpdate,B652+7),"n/a")),IF(periods_per_year=24,DATE(YEAR(fpdate),MONTH(fpdate)+(A653-1)/2+IF(AND(DAY(fpdate)&gt;=15,MOD(A653,2)=0),1,0),IF(MOD(A653,2)=0,IF(DAY(fpdate)&gt;=15,DAY(fpdate)-14,DAY(fpdate)+14),DAY(fpdate))),IF(DAY(DATE(YEAR(fpdate),MONTH(fpdate)+(A653-1)*months_per_period,DAY(fpdate)))&lt;&gt;DAY(fpdate),DATE(YEAR(fpdate),MONTH(fpdate)+(A653-1)*months_per_period+1,0),DATE(YEAR(fpdate),MONTH(fpdate)+(A653-1)*months_per_period,DAY(fpdate))))))</f>
        <v/>
      </c>
      <c r="C653" s="17" t="str">
        <f t="shared" si="38"/>
        <v/>
      </c>
      <c r="D653" s="67"/>
      <c r="E653" s="17"/>
      <c r="F653" s="17" t="str">
        <f>IF(A653="","",IF(AND(A653=1,pmtType=1),0,IF(roundOpt,ROUND(rate*H652,2),rate*H652)))</f>
        <v/>
      </c>
      <c r="G653" s="17" t="str">
        <f t="shared" si="39"/>
        <v/>
      </c>
      <c r="H653" s="17" t="str">
        <f t="shared" si="40"/>
        <v/>
      </c>
    </row>
    <row r="654" spans="1:8">
      <c r="A654" s="16" t="str">
        <f t="shared" si="37"/>
        <v/>
      </c>
      <c r="B654" s="18" t="str">
        <f>IF(A654="","",IF(OR(periods_per_year=26,periods_per_year=52),IF(periods_per_year=26,IF(A654=1,fpdate,B653+14),IF(periods_per_year=52,IF(A654=1,fpdate,B653+7),"n/a")),IF(periods_per_year=24,DATE(YEAR(fpdate),MONTH(fpdate)+(A654-1)/2+IF(AND(DAY(fpdate)&gt;=15,MOD(A654,2)=0),1,0),IF(MOD(A654,2)=0,IF(DAY(fpdate)&gt;=15,DAY(fpdate)-14,DAY(fpdate)+14),DAY(fpdate))),IF(DAY(DATE(YEAR(fpdate),MONTH(fpdate)+(A654-1)*months_per_period,DAY(fpdate)))&lt;&gt;DAY(fpdate),DATE(YEAR(fpdate),MONTH(fpdate)+(A654-1)*months_per_period+1,0),DATE(YEAR(fpdate),MONTH(fpdate)+(A654-1)*months_per_period,DAY(fpdate))))))</f>
        <v/>
      </c>
      <c r="C654" s="17" t="str">
        <f t="shared" si="38"/>
        <v/>
      </c>
      <c r="D654" s="67"/>
      <c r="E654" s="17"/>
      <c r="F654" s="17" t="str">
        <f>IF(A654="","",IF(AND(A654=1,pmtType=1),0,IF(roundOpt,ROUND(rate*H653,2),rate*H653)))</f>
        <v/>
      </c>
      <c r="G654" s="17" t="str">
        <f t="shared" si="39"/>
        <v/>
      </c>
      <c r="H654" s="17" t="str">
        <f t="shared" si="40"/>
        <v/>
      </c>
    </row>
    <row r="655" spans="1:8">
      <c r="A655" s="16" t="str">
        <f t="shared" si="37"/>
        <v/>
      </c>
      <c r="B655" s="18" t="str">
        <f>IF(A655="","",IF(OR(periods_per_year=26,periods_per_year=52),IF(periods_per_year=26,IF(A655=1,fpdate,B654+14),IF(periods_per_year=52,IF(A655=1,fpdate,B654+7),"n/a")),IF(periods_per_year=24,DATE(YEAR(fpdate),MONTH(fpdate)+(A655-1)/2+IF(AND(DAY(fpdate)&gt;=15,MOD(A655,2)=0),1,0),IF(MOD(A655,2)=0,IF(DAY(fpdate)&gt;=15,DAY(fpdate)-14,DAY(fpdate)+14),DAY(fpdate))),IF(DAY(DATE(YEAR(fpdate),MONTH(fpdate)+(A655-1)*months_per_period,DAY(fpdate)))&lt;&gt;DAY(fpdate),DATE(YEAR(fpdate),MONTH(fpdate)+(A655-1)*months_per_period+1,0),DATE(YEAR(fpdate),MONTH(fpdate)+(A655-1)*months_per_period,DAY(fpdate))))))</f>
        <v/>
      </c>
      <c r="C655" s="17" t="str">
        <f t="shared" si="38"/>
        <v/>
      </c>
      <c r="D655" s="67"/>
      <c r="E655" s="17"/>
      <c r="F655" s="17" t="str">
        <f>IF(A655="","",IF(AND(A655=1,pmtType=1),0,IF(roundOpt,ROUND(rate*H654,2),rate*H654)))</f>
        <v/>
      </c>
      <c r="G655" s="17" t="str">
        <f t="shared" si="39"/>
        <v/>
      </c>
      <c r="H655" s="17" t="str">
        <f t="shared" si="40"/>
        <v/>
      </c>
    </row>
    <row r="656" spans="1:8">
      <c r="A656" s="16" t="str">
        <f t="shared" si="37"/>
        <v/>
      </c>
      <c r="B656" s="18" t="str">
        <f>IF(A656="","",IF(OR(periods_per_year=26,periods_per_year=52),IF(periods_per_year=26,IF(A656=1,fpdate,B655+14),IF(periods_per_year=52,IF(A656=1,fpdate,B655+7),"n/a")),IF(periods_per_year=24,DATE(YEAR(fpdate),MONTH(fpdate)+(A656-1)/2+IF(AND(DAY(fpdate)&gt;=15,MOD(A656,2)=0),1,0),IF(MOD(A656,2)=0,IF(DAY(fpdate)&gt;=15,DAY(fpdate)-14,DAY(fpdate)+14),DAY(fpdate))),IF(DAY(DATE(YEAR(fpdate),MONTH(fpdate)+(A656-1)*months_per_period,DAY(fpdate)))&lt;&gt;DAY(fpdate),DATE(YEAR(fpdate),MONTH(fpdate)+(A656-1)*months_per_period+1,0),DATE(YEAR(fpdate),MONTH(fpdate)+(A656-1)*months_per_period,DAY(fpdate))))))</f>
        <v/>
      </c>
      <c r="C656" s="17" t="str">
        <f t="shared" si="38"/>
        <v/>
      </c>
      <c r="D656" s="67"/>
      <c r="E656" s="17"/>
      <c r="F656" s="17" t="str">
        <f>IF(A656="","",IF(AND(A656=1,pmtType=1),0,IF(roundOpt,ROUND(rate*H655,2),rate*H655)))</f>
        <v/>
      </c>
      <c r="G656" s="17" t="str">
        <f t="shared" si="39"/>
        <v/>
      </c>
      <c r="H656" s="17" t="str">
        <f t="shared" si="40"/>
        <v/>
      </c>
    </row>
    <row r="657" spans="1:8">
      <c r="A657" s="16" t="str">
        <f t="shared" si="37"/>
        <v/>
      </c>
      <c r="B657" s="18" t="str">
        <f>IF(A657="","",IF(OR(periods_per_year=26,periods_per_year=52),IF(periods_per_year=26,IF(A657=1,fpdate,B656+14),IF(periods_per_year=52,IF(A657=1,fpdate,B656+7),"n/a")),IF(periods_per_year=24,DATE(YEAR(fpdate),MONTH(fpdate)+(A657-1)/2+IF(AND(DAY(fpdate)&gt;=15,MOD(A657,2)=0),1,0),IF(MOD(A657,2)=0,IF(DAY(fpdate)&gt;=15,DAY(fpdate)-14,DAY(fpdate)+14),DAY(fpdate))),IF(DAY(DATE(YEAR(fpdate),MONTH(fpdate)+(A657-1)*months_per_period,DAY(fpdate)))&lt;&gt;DAY(fpdate),DATE(YEAR(fpdate),MONTH(fpdate)+(A657-1)*months_per_period+1,0),DATE(YEAR(fpdate),MONTH(fpdate)+(A657-1)*months_per_period,DAY(fpdate))))))</f>
        <v/>
      </c>
      <c r="C657" s="17" t="str">
        <f t="shared" si="38"/>
        <v/>
      </c>
      <c r="D657" s="67"/>
      <c r="E657" s="17"/>
      <c r="F657" s="17" t="str">
        <f>IF(A657="","",IF(AND(A657=1,pmtType=1),0,IF(roundOpt,ROUND(rate*H656,2),rate*H656)))</f>
        <v/>
      </c>
      <c r="G657" s="17" t="str">
        <f t="shared" si="39"/>
        <v/>
      </c>
      <c r="H657" s="17" t="str">
        <f t="shared" si="40"/>
        <v/>
      </c>
    </row>
    <row r="658" spans="1:8">
      <c r="A658" s="16" t="str">
        <f t="shared" ref="A658:A721" si="41">IF(H657="","",IF(roundOpt,IF(OR(A657&gt;=nper,ROUND(H657,2)&lt;=0),"",A657+1),IF(OR(A657&gt;=nper,H657&lt;=0),"",A657+1)))</f>
        <v/>
      </c>
      <c r="B658" s="18" t="str">
        <f>IF(A658="","",IF(OR(periods_per_year=26,periods_per_year=52),IF(periods_per_year=26,IF(A658=1,fpdate,B657+14),IF(periods_per_year=52,IF(A658=1,fpdate,B657+7),"n/a")),IF(periods_per_year=24,DATE(YEAR(fpdate),MONTH(fpdate)+(A658-1)/2+IF(AND(DAY(fpdate)&gt;=15,MOD(A658,2)=0),1,0),IF(MOD(A658,2)=0,IF(DAY(fpdate)&gt;=15,DAY(fpdate)-14,DAY(fpdate)+14),DAY(fpdate))),IF(DAY(DATE(YEAR(fpdate),MONTH(fpdate)+(A658-1)*months_per_period,DAY(fpdate)))&lt;&gt;DAY(fpdate),DATE(YEAR(fpdate),MONTH(fpdate)+(A658-1)*months_per_period+1,0),DATE(YEAR(fpdate),MONTH(fpdate)+(A658-1)*months_per_period,DAY(fpdate))))))</f>
        <v/>
      </c>
      <c r="C658" s="17" t="str">
        <f t="shared" ref="C658:C721" si="42">IF(A658="","",IF(roundOpt,IF(OR(A658=nper,payment&gt;ROUND((1+rate)*H657,2)),ROUND((1+rate)*H657,2),payment),IF(OR(A658=nper,payment&gt;(1+rate)*H657),(1+rate)*H657,payment)))</f>
        <v/>
      </c>
      <c r="D658" s="67"/>
      <c r="E658" s="17"/>
      <c r="F658" s="17" t="str">
        <f>IF(A658="","",IF(AND(A658=1,pmtType=1),0,IF(roundOpt,ROUND(rate*H657,2),rate*H657)))</f>
        <v/>
      </c>
      <c r="G658" s="17" t="str">
        <f t="shared" ref="G658:G721" si="43">IF(A658="","",C658-F658+D658)</f>
        <v/>
      </c>
      <c r="H658" s="17" t="str">
        <f t="shared" ref="H658:H721" si="44">IF(A658="","",H657-G658)</f>
        <v/>
      </c>
    </row>
    <row r="659" spans="1:8">
      <c r="A659" s="16" t="str">
        <f t="shared" si="41"/>
        <v/>
      </c>
      <c r="B659" s="18" t="str">
        <f>IF(A659="","",IF(OR(periods_per_year=26,periods_per_year=52),IF(periods_per_year=26,IF(A659=1,fpdate,B658+14),IF(periods_per_year=52,IF(A659=1,fpdate,B658+7),"n/a")),IF(periods_per_year=24,DATE(YEAR(fpdate),MONTH(fpdate)+(A659-1)/2+IF(AND(DAY(fpdate)&gt;=15,MOD(A659,2)=0),1,0),IF(MOD(A659,2)=0,IF(DAY(fpdate)&gt;=15,DAY(fpdate)-14,DAY(fpdate)+14),DAY(fpdate))),IF(DAY(DATE(YEAR(fpdate),MONTH(fpdate)+(A659-1)*months_per_period,DAY(fpdate)))&lt;&gt;DAY(fpdate),DATE(YEAR(fpdate),MONTH(fpdate)+(A659-1)*months_per_period+1,0),DATE(YEAR(fpdate),MONTH(fpdate)+(A659-1)*months_per_period,DAY(fpdate))))))</f>
        <v/>
      </c>
      <c r="C659" s="17" t="str">
        <f t="shared" si="42"/>
        <v/>
      </c>
      <c r="D659" s="67"/>
      <c r="E659" s="17"/>
      <c r="F659" s="17" t="str">
        <f>IF(A659="","",IF(AND(A659=1,pmtType=1),0,IF(roundOpt,ROUND(rate*H658,2),rate*H658)))</f>
        <v/>
      </c>
      <c r="G659" s="17" t="str">
        <f t="shared" si="43"/>
        <v/>
      </c>
      <c r="H659" s="17" t="str">
        <f t="shared" si="44"/>
        <v/>
      </c>
    </row>
    <row r="660" spans="1:8">
      <c r="A660" s="16" t="str">
        <f t="shared" si="41"/>
        <v/>
      </c>
      <c r="B660" s="18" t="str">
        <f>IF(A660="","",IF(OR(periods_per_year=26,periods_per_year=52),IF(periods_per_year=26,IF(A660=1,fpdate,B659+14),IF(periods_per_year=52,IF(A660=1,fpdate,B659+7),"n/a")),IF(periods_per_year=24,DATE(YEAR(fpdate),MONTH(fpdate)+(A660-1)/2+IF(AND(DAY(fpdate)&gt;=15,MOD(A660,2)=0),1,0),IF(MOD(A660,2)=0,IF(DAY(fpdate)&gt;=15,DAY(fpdate)-14,DAY(fpdate)+14),DAY(fpdate))),IF(DAY(DATE(YEAR(fpdate),MONTH(fpdate)+(A660-1)*months_per_period,DAY(fpdate)))&lt;&gt;DAY(fpdate),DATE(YEAR(fpdate),MONTH(fpdate)+(A660-1)*months_per_period+1,0),DATE(YEAR(fpdate),MONTH(fpdate)+(A660-1)*months_per_period,DAY(fpdate))))))</f>
        <v/>
      </c>
      <c r="C660" s="17" t="str">
        <f t="shared" si="42"/>
        <v/>
      </c>
      <c r="D660" s="67"/>
      <c r="E660" s="17"/>
      <c r="F660" s="17" t="str">
        <f>IF(A660="","",IF(AND(A660=1,pmtType=1),0,IF(roundOpt,ROUND(rate*H659,2),rate*H659)))</f>
        <v/>
      </c>
      <c r="G660" s="17" t="str">
        <f t="shared" si="43"/>
        <v/>
      </c>
      <c r="H660" s="17" t="str">
        <f t="shared" si="44"/>
        <v/>
      </c>
    </row>
    <row r="661" spans="1:8">
      <c r="A661" s="16" t="str">
        <f t="shared" si="41"/>
        <v/>
      </c>
      <c r="B661" s="18" t="str">
        <f>IF(A661="","",IF(OR(periods_per_year=26,periods_per_year=52),IF(periods_per_year=26,IF(A661=1,fpdate,B660+14),IF(periods_per_year=52,IF(A661=1,fpdate,B660+7),"n/a")),IF(periods_per_year=24,DATE(YEAR(fpdate),MONTH(fpdate)+(A661-1)/2+IF(AND(DAY(fpdate)&gt;=15,MOD(A661,2)=0),1,0),IF(MOD(A661,2)=0,IF(DAY(fpdate)&gt;=15,DAY(fpdate)-14,DAY(fpdate)+14),DAY(fpdate))),IF(DAY(DATE(YEAR(fpdate),MONTH(fpdate)+(A661-1)*months_per_period,DAY(fpdate)))&lt;&gt;DAY(fpdate),DATE(YEAR(fpdate),MONTH(fpdate)+(A661-1)*months_per_period+1,0),DATE(YEAR(fpdate),MONTH(fpdate)+(A661-1)*months_per_period,DAY(fpdate))))))</f>
        <v/>
      </c>
      <c r="C661" s="17" t="str">
        <f t="shared" si="42"/>
        <v/>
      </c>
      <c r="D661" s="67"/>
      <c r="E661" s="17"/>
      <c r="F661" s="17" t="str">
        <f>IF(A661="","",IF(AND(A661=1,pmtType=1),0,IF(roundOpt,ROUND(rate*H660,2),rate*H660)))</f>
        <v/>
      </c>
      <c r="G661" s="17" t="str">
        <f t="shared" si="43"/>
        <v/>
      </c>
      <c r="H661" s="17" t="str">
        <f t="shared" si="44"/>
        <v/>
      </c>
    </row>
    <row r="662" spans="1:8">
      <c r="A662" s="16" t="str">
        <f t="shared" si="41"/>
        <v/>
      </c>
      <c r="B662" s="18" t="str">
        <f>IF(A662="","",IF(OR(periods_per_year=26,periods_per_year=52),IF(periods_per_year=26,IF(A662=1,fpdate,B661+14),IF(periods_per_year=52,IF(A662=1,fpdate,B661+7),"n/a")),IF(periods_per_year=24,DATE(YEAR(fpdate),MONTH(fpdate)+(A662-1)/2+IF(AND(DAY(fpdate)&gt;=15,MOD(A662,2)=0),1,0),IF(MOD(A662,2)=0,IF(DAY(fpdate)&gt;=15,DAY(fpdate)-14,DAY(fpdate)+14),DAY(fpdate))),IF(DAY(DATE(YEAR(fpdate),MONTH(fpdate)+(A662-1)*months_per_period,DAY(fpdate)))&lt;&gt;DAY(fpdate),DATE(YEAR(fpdate),MONTH(fpdate)+(A662-1)*months_per_period+1,0),DATE(YEAR(fpdate),MONTH(fpdate)+(A662-1)*months_per_period,DAY(fpdate))))))</f>
        <v/>
      </c>
      <c r="C662" s="17" t="str">
        <f t="shared" si="42"/>
        <v/>
      </c>
      <c r="D662" s="67"/>
      <c r="E662" s="17"/>
      <c r="F662" s="17" t="str">
        <f>IF(A662="","",IF(AND(A662=1,pmtType=1),0,IF(roundOpt,ROUND(rate*H661,2),rate*H661)))</f>
        <v/>
      </c>
      <c r="G662" s="17" t="str">
        <f t="shared" si="43"/>
        <v/>
      </c>
      <c r="H662" s="17" t="str">
        <f t="shared" si="44"/>
        <v/>
      </c>
    </row>
    <row r="663" spans="1:8">
      <c r="A663" s="16" t="str">
        <f t="shared" si="41"/>
        <v/>
      </c>
      <c r="B663" s="18" t="str">
        <f>IF(A663="","",IF(OR(periods_per_year=26,periods_per_year=52),IF(periods_per_year=26,IF(A663=1,fpdate,B662+14),IF(periods_per_year=52,IF(A663=1,fpdate,B662+7),"n/a")),IF(periods_per_year=24,DATE(YEAR(fpdate),MONTH(fpdate)+(A663-1)/2+IF(AND(DAY(fpdate)&gt;=15,MOD(A663,2)=0),1,0),IF(MOD(A663,2)=0,IF(DAY(fpdate)&gt;=15,DAY(fpdate)-14,DAY(fpdate)+14),DAY(fpdate))),IF(DAY(DATE(YEAR(fpdate),MONTH(fpdate)+(A663-1)*months_per_period,DAY(fpdate)))&lt;&gt;DAY(fpdate),DATE(YEAR(fpdate),MONTH(fpdate)+(A663-1)*months_per_period+1,0),DATE(YEAR(fpdate),MONTH(fpdate)+(A663-1)*months_per_period,DAY(fpdate))))))</f>
        <v/>
      </c>
      <c r="C663" s="17" t="str">
        <f t="shared" si="42"/>
        <v/>
      </c>
      <c r="D663" s="67"/>
      <c r="E663" s="17"/>
      <c r="F663" s="17" t="str">
        <f>IF(A663="","",IF(AND(A663=1,pmtType=1),0,IF(roundOpt,ROUND(rate*H662,2),rate*H662)))</f>
        <v/>
      </c>
      <c r="G663" s="17" t="str">
        <f t="shared" si="43"/>
        <v/>
      </c>
      <c r="H663" s="17" t="str">
        <f t="shared" si="44"/>
        <v/>
      </c>
    </row>
    <row r="664" spans="1:8">
      <c r="A664" s="16" t="str">
        <f t="shared" si="41"/>
        <v/>
      </c>
      <c r="B664" s="18" t="str">
        <f>IF(A664="","",IF(OR(periods_per_year=26,periods_per_year=52),IF(periods_per_year=26,IF(A664=1,fpdate,B663+14),IF(periods_per_year=52,IF(A664=1,fpdate,B663+7),"n/a")),IF(periods_per_year=24,DATE(YEAR(fpdate),MONTH(fpdate)+(A664-1)/2+IF(AND(DAY(fpdate)&gt;=15,MOD(A664,2)=0),1,0),IF(MOD(A664,2)=0,IF(DAY(fpdate)&gt;=15,DAY(fpdate)-14,DAY(fpdate)+14),DAY(fpdate))),IF(DAY(DATE(YEAR(fpdate),MONTH(fpdate)+(A664-1)*months_per_period,DAY(fpdate)))&lt;&gt;DAY(fpdate),DATE(YEAR(fpdate),MONTH(fpdate)+(A664-1)*months_per_period+1,0),DATE(YEAR(fpdate),MONTH(fpdate)+(A664-1)*months_per_period,DAY(fpdate))))))</f>
        <v/>
      </c>
      <c r="C664" s="17" t="str">
        <f t="shared" si="42"/>
        <v/>
      </c>
      <c r="D664" s="67"/>
      <c r="E664" s="17"/>
      <c r="F664" s="17" t="str">
        <f>IF(A664="","",IF(AND(A664=1,pmtType=1),0,IF(roundOpt,ROUND(rate*H663,2),rate*H663)))</f>
        <v/>
      </c>
      <c r="G664" s="17" t="str">
        <f t="shared" si="43"/>
        <v/>
      </c>
      <c r="H664" s="17" t="str">
        <f t="shared" si="44"/>
        <v/>
      </c>
    </row>
    <row r="665" spans="1:8">
      <c r="A665" s="16" t="str">
        <f t="shared" si="41"/>
        <v/>
      </c>
      <c r="B665" s="18" t="str">
        <f>IF(A665="","",IF(OR(periods_per_year=26,periods_per_year=52),IF(periods_per_year=26,IF(A665=1,fpdate,B664+14),IF(periods_per_year=52,IF(A665=1,fpdate,B664+7),"n/a")),IF(periods_per_year=24,DATE(YEAR(fpdate),MONTH(fpdate)+(A665-1)/2+IF(AND(DAY(fpdate)&gt;=15,MOD(A665,2)=0),1,0),IF(MOD(A665,2)=0,IF(DAY(fpdate)&gt;=15,DAY(fpdate)-14,DAY(fpdate)+14),DAY(fpdate))),IF(DAY(DATE(YEAR(fpdate),MONTH(fpdate)+(A665-1)*months_per_period,DAY(fpdate)))&lt;&gt;DAY(fpdate),DATE(YEAR(fpdate),MONTH(fpdate)+(A665-1)*months_per_period+1,0),DATE(YEAR(fpdate),MONTH(fpdate)+(A665-1)*months_per_period,DAY(fpdate))))))</f>
        <v/>
      </c>
      <c r="C665" s="17" t="str">
        <f t="shared" si="42"/>
        <v/>
      </c>
      <c r="D665" s="67"/>
      <c r="E665" s="17"/>
      <c r="F665" s="17" t="str">
        <f>IF(A665="","",IF(AND(A665=1,pmtType=1),0,IF(roundOpt,ROUND(rate*H664,2),rate*H664)))</f>
        <v/>
      </c>
      <c r="G665" s="17" t="str">
        <f t="shared" si="43"/>
        <v/>
      </c>
      <c r="H665" s="17" t="str">
        <f t="shared" si="44"/>
        <v/>
      </c>
    </row>
    <row r="666" spans="1:8">
      <c r="A666" s="16" t="str">
        <f t="shared" si="41"/>
        <v/>
      </c>
      <c r="B666" s="18" t="str">
        <f>IF(A666="","",IF(OR(periods_per_year=26,periods_per_year=52),IF(periods_per_year=26,IF(A666=1,fpdate,B665+14),IF(periods_per_year=52,IF(A666=1,fpdate,B665+7),"n/a")),IF(periods_per_year=24,DATE(YEAR(fpdate),MONTH(fpdate)+(A666-1)/2+IF(AND(DAY(fpdate)&gt;=15,MOD(A666,2)=0),1,0),IF(MOD(A666,2)=0,IF(DAY(fpdate)&gt;=15,DAY(fpdate)-14,DAY(fpdate)+14),DAY(fpdate))),IF(DAY(DATE(YEAR(fpdate),MONTH(fpdate)+(A666-1)*months_per_period,DAY(fpdate)))&lt;&gt;DAY(fpdate),DATE(YEAR(fpdate),MONTH(fpdate)+(A666-1)*months_per_period+1,0),DATE(YEAR(fpdate),MONTH(fpdate)+(A666-1)*months_per_period,DAY(fpdate))))))</f>
        <v/>
      </c>
      <c r="C666" s="17" t="str">
        <f t="shared" si="42"/>
        <v/>
      </c>
      <c r="D666" s="67"/>
      <c r="E666" s="17"/>
      <c r="F666" s="17" t="str">
        <f>IF(A666="","",IF(AND(A666=1,pmtType=1),0,IF(roundOpt,ROUND(rate*H665,2),rate*H665)))</f>
        <v/>
      </c>
      <c r="G666" s="17" t="str">
        <f t="shared" si="43"/>
        <v/>
      </c>
      <c r="H666" s="17" t="str">
        <f t="shared" si="44"/>
        <v/>
      </c>
    </row>
    <row r="667" spans="1:8">
      <c r="A667" s="16" t="str">
        <f t="shared" si="41"/>
        <v/>
      </c>
      <c r="B667" s="18" t="str">
        <f>IF(A667="","",IF(OR(periods_per_year=26,periods_per_year=52),IF(periods_per_year=26,IF(A667=1,fpdate,B666+14),IF(periods_per_year=52,IF(A667=1,fpdate,B666+7),"n/a")),IF(periods_per_year=24,DATE(YEAR(fpdate),MONTH(fpdate)+(A667-1)/2+IF(AND(DAY(fpdate)&gt;=15,MOD(A667,2)=0),1,0),IF(MOD(A667,2)=0,IF(DAY(fpdate)&gt;=15,DAY(fpdate)-14,DAY(fpdate)+14),DAY(fpdate))),IF(DAY(DATE(YEAR(fpdate),MONTH(fpdate)+(A667-1)*months_per_period,DAY(fpdate)))&lt;&gt;DAY(fpdate),DATE(YEAR(fpdate),MONTH(fpdate)+(A667-1)*months_per_period+1,0),DATE(YEAR(fpdate),MONTH(fpdate)+(A667-1)*months_per_period,DAY(fpdate))))))</f>
        <v/>
      </c>
      <c r="C667" s="17" t="str">
        <f t="shared" si="42"/>
        <v/>
      </c>
      <c r="D667" s="67"/>
      <c r="E667" s="17"/>
      <c r="F667" s="17" t="str">
        <f>IF(A667="","",IF(AND(A667=1,pmtType=1),0,IF(roundOpt,ROUND(rate*H666,2),rate*H666)))</f>
        <v/>
      </c>
      <c r="G667" s="17" t="str">
        <f t="shared" si="43"/>
        <v/>
      </c>
      <c r="H667" s="17" t="str">
        <f t="shared" si="44"/>
        <v/>
      </c>
    </row>
    <row r="668" spans="1:8">
      <c r="A668" s="16" t="str">
        <f t="shared" si="41"/>
        <v/>
      </c>
      <c r="B668" s="18" t="str">
        <f>IF(A668="","",IF(OR(periods_per_year=26,periods_per_year=52),IF(periods_per_year=26,IF(A668=1,fpdate,B667+14),IF(periods_per_year=52,IF(A668=1,fpdate,B667+7),"n/a")),IF(periods_per_year=24,DATE(YEAR(fpdate),MONTH(fpdate)+(A668-1)/2+IF(AND(DAY(fpdate)&gt;=15,MOD(A668,2)=0),1,0),IF(MOD(A668,2)=0,IF(DAY(fpdate)&gt;=15,DAY(fpdate)-14,DAY(fpdate)+14),DAY(fpdate))),IF(DAY(DATE(YEAR(fpdate),MONTH(fpdate)+(A668-1)*months_per_period,DAY(fpdate)))&lt;&gt;DAY(fpdate),DATE(YEAR(fpdate),MONTH(fpdate)+(A668-1)*months_per_period+1,0),DATE(YEAR(fpdate),MONTH(fpdate)+(A668-1)*months_per_period,DAY(fpdate))))))</f>
        <v/>
      </c>
      <c r="C668" s="17" t="str">
        <f t="shared" si="42"/>
        <v/>
      </c>
      <c r="D668" s="67"/>
      <c r="E668" s="17"/>
      <c r="F668" s="17" t="str">
        <f>IF(A668="","",IF(AND(A668=1,pmtType=1),0,IF(roundOpt,ROUND(rate*H667,2),rate*H667)))</f>
        <v/>
      </c>
      <c r="G668" s="17" t="str">
        <f t="shared" si="43"/>
        <v/>
      </c>
      <c r="H668" s="17" t="str">
        <f t="shared" si="44"/>
        <v/>
      </c>
    </row>
    <row r="669" spans="1:8">
      <c r="A669" s="16" t="str">
        <f t="shared" si="41"/>
        <v/>
      </c>
      <c r="B669" s="18" t="str">
        <f>IF(A669="","",IF(OR(periods_per_year=26,periods_per_year=52),IF(periods_per_year=26,IF(A669=1,fpdate,B668+14),IF(periods_per_year=52,IF(A669=1,fpdate,B668+7),"n/a")),IF(periods_per_year=24,DATE(YEAR(fpdate),MONTH(fpdate)+(A669-1)/2+IF(AND(DAY(fpdate)&gt;=15,MOD(A669,2)=0),1,0),IF(MOD(A669,2)=0,IF(DAY(fpdate)&gt;=15,DAY(fpdate)-14,DAY(fpdate)+14),DAY(fpdate))),IF(DAY(DATE(YEAR(fpdate),MONTH(fpdate)+(A669-1)*months_per_period,DAY(fpdate)))&lt;&gt;DAY(fpdate),DATE(YEAR(fpdate),MONTH(fpdate)+(A669-1)*months_per_period+1,0),DATE(YEAR(fpdate),MONTH(fpdate)+(A669-1)*months_per_period,DAY(fpdate))))))</f>
        <v/>
      </c>
      <c r="C669" s="17" t="str">
        <f t="shared" si="42"/>
        <v/>
      </c>
      <c r="D669" s="67"/>
      <c r="E669" s="17"/>
      <c r="F669" s="17" t="str">
        <f>IF(A669="","",IF(AND(A669=1,pmtType=1),0,IF(roundOpt,ROUND(rate*H668,2),rate*H668)))</f>
        <v/>
      </c>
      <c r="G669" s="17" t="str">
        <f t="shared" si="43"/>
        <v/>
      </c>
      <c r="H669" s="17" t="str">
        <f t="shared" si="44"/>
        <v/>
      </c>
    </row>
    <row r="670" spans="1:8">
      <c r="A670" s="16" t="str">
        <f t="shared" si="41"/>
        <v/>
      </c>
      <c r="B670" s="18" t="str">
        <f>IF(A670="","",IF(OR(periods_per_year=26,periods_per_year=52),IF(periods_per_year=26,IF(A670=1,fpdate,B669+14),IF(periods_per_year=52,IF(A670=1,fpdate,B669+7),"n/a")),IF(periods_per_year=24,DATE(YEAR(fpdate),MONTH(fpdate)+(A670-1)/2+IF(AND(DAY(fpdate)&gt;=15,MOD(A670,2)=0),1,0),IF(MOD(A670,2)=0,IF(DAY(fpdate)&gt;=15,DAY(fpdate)-14,DAY(fpdate)+14),DAY(fpdate))),IF(DAY(DATE(YEAR(fpdate),MONTH(fpdate)+(A670-1)*months_per_period,DAY(fpdate)))&lt;&gt;DAY(fpdate),DATE(YEAR(fpdate),MONTH(fpdate)+(A670-1)*months_per_period+1,0),DATE(YEAR(fpdate),MONTH(fpdate)+(A670-1)*months_per_period,DAY(fpdate))))))</f>
        <v/>
      </c>
      <c r="C670" s="17" t="str">
        <f t="shared" si="42"/>
        <v/>
      </c>
      <c r="D670" s="67"/>
      <c r="E670" s="17"/>
      <c r="F670" s="17" t="str">
        <f>IF(A670="","",IF(AND(A670=1,pmtType=1),0,IF(roundOpt,ROUND(rate*H669,2),rate*H669)))</f>
        <v/>
      </c>
      <c r="G670" s="17" t="str">
        <f t="shared" si="43"/>
        <v/>
      </c>
      <c r="H670" s="17" t="str">
        <f t="shared" si="44"/>
        <v/>
      </c>
    </row>
    <row r="671" spans="1:8">
      <c r="A671" s="16" t="str">
        <f t="shared" si="41"/>
        <v/>
      </c>
      <c r="B671" s="18" t="str">
        <f>IF(A671="","",IF(OR(periods_per_year=26,periods_per_year=52),IF(periods_per_year=26,IF(A671=1,fpdate,B670+14),IF(periods_per_year=52,IF(A671=1,fpdate,B670+7),"n/a")),IF(periods_per_year=24,DATE(YEAR(fpdate),MONTH(fpdate)+(A671-1)/2+IF(AND(DAY(fpdate)&gt;=15,MOD(A671,2)=0),1,0),IF(MOD(A671,2)=0,IF(DAY(fpdate)&gt;=15,DAY(fpdate)-14,DAY(fpdate)+14),DAY(fpdate))),IF(DAY(DATE(YEAR(fpdate),MONTH(fpdate)+(A671-1)*months_per_period,DAY(fpdate)))&lt;&gt;DAY(fpdate),DATE(YEAR(fpdate),MONTH(fpdate)+(A671-1)*months_per_period+1,0),DATE(YEAR(fpdate),MONTH(fpdate)+(A671-1)*months_per_period,DAY(fpdate))))))</f>
        <v/>
      </c>
      <c r="C671" s="17" t="str">
        <f t="shared" si="42"/>
        <v/>
      </c>
      <c r="D671" s="67"/>
      <c r="E671" s="17"/>
      <c r="F671" s="17" t="str">
        <f>IF(A671="","",IF(AND(A671=1,pmtType=1),0,IF(roundOpt,ROUND(rate*H670,2),rate*H670)))</f>
        <v/>
      </c>
      <c r="G671" s="17" t="str">
        <f t="shared" si="43"/>
        <v/>
      </c>
      <c r="H671" s="17" t="str">
        <f t="shared" si="44"/>
        <v/>
      </c>
    </row>
    <row r="672" spans="1:8">
      <c r="A672" s="16" t="str">
        <f t="shared" si="41"/>
        <v/>
      </c>
      <c r="B672" s="18" t="str">
        <f>IF(A672="","",IF(OR(periods_per_year=26,periods_per_year=52),IF(periods_per_year=26,IF(A672=1,fpdate,B671+14),IF(periods_per_year=52,IF(A672=1,fpdate,B671+7),"n/a")),IF(periods_per_year=24,DATE(YEAR(fpdate),MONTH(fpdate)+(A672-1)/2+IF(AND(DAY(fpdate)&gt;=15,MOD(A672,2)=0),1,0),IF(MOD(A672,2)=0,IF(DAY(fpdate)&gt;=15,DAY(fpdate)-14,DAY(fpdate)+14),DAY(fpdate))),IF(DAY(DATE(YEAR(fpdate),MONTH(fpdate)+(A672-1)*months_per_period,DAY(fpdate)))&lt;&gt;DAY(fpdate),DATE(YEAR(fpdate),MONTH(fpdate)+(A672-1)*months_per_period+1,0),DATE(YEAR(fpdate),MONTH(fpdate)+(A672-1)*months_per_period,DAY(fpdate))))))</f>
        <v/>
      </c>
      <c r="C672" s="17" t="str">
        <f t="shared" si="42"/>
        <v/>
      </c>
      <c r="D672" s="67"/>
      <c r="E672" s="17"/>
      <c r="F672" s="17" t="str">
        <f>IF(A672="","",IF(AND(A672=1,pmtType=1),0,IF(roundOpt,ROUND(rate*H671,2),rate*H671)))</f>
        <v/>
      </c>
      <c r="G672" s="17" t="str">
        <f t="shared" si="43"/>
        <v/>
      </c>
      <c r="H672" s="17" t="str">
        <f t="shared" si="44"/>
        <v/>
      </c>
    </row>
    <row r="673" spans="1:8">
      <c r="A673" s="16" t="str">
        <f t="shared" si="41"/>
        <v/>
      </c>
      <c r="B673" s="18" t="str">
        <f>IF(A673="","",IF(OR(periods_per_year=26,periods_per_year=52),IF(periods_per_year=26,IF(A673=1,fpdate,B672+14),IF(periods_per_year=52,IF(A673=1,fpdate,B672+7),"n/a")),IF(periods_per_year=24,DATE(YEAR(fpdate),MONTH(fpdate)+(A673-1)/2+IF(AND(DAY(fpdate)&gt;=15,MOD(A673,2)=0),1,0),IF(MOD(A673,2)=0,IF(DAY(fpdate)&gt;=15,DAY(fpdate)-14,DAY(fpdate)+14),DAY(fpdate))),IF(DAY(DATE(YEAR(fpdate),MONTH(fpdate)+(A673-1)*months_per_period,DAY(fpdate)))&lt;&gt;DAY(fpdate),DATE(YEAR(fpdate),MONTH(fpdate)+(A673-1)*months_per_period+1,0),DATE(YEAR(fpdate),MONTH(fpdate)+(A673-1)*months_per_period,DAY(fpdate))))))</f>
        <v/>
      </c>
      <c r="C673" s="17" t="str">
        <f t="shared" si="42"/>
        <v/>
      </c>
      <c r="D673" s="67"/>
      <c r="E673" s="17"/>
      <c r="F673" s="17" t="str">
        <f>IF(A673="","",IF(AND(A673=1,pmtType=1),0,IF(roundOpt,ROUND(rate*H672,2),rate*H672)))</f>
        <v/>
      </c>
      <c r="G673" s="17" t="str">
        <f t="shared" si="43"/>
        <v/>
      </c>
      <c r="H673" s="17" t="str">
        <f t="shared" si="44"/>
        <v/>
      </c>
    </row>
    <row r="674" spans="1:8">
      <c r="A674" s="16" t="str">
        <f t="shared" si="41"/>
        <v/>
      </c>
      <c r="B674" s="18" t="str">
        <f>IF(A674="","",IF(OR(periods_per_year=26,periods_per_year=52),IF(periods_per_year=26,IF(A674=1,fpdate,B673+14),IF(periods_per_year=52,IF(A674=1,fpdate,B673+7),"n/a")),IF(periods_per_year=24,DATE(YEAR(fpdate),MONTH(fpdate)+(A674-1)/2+IF(AND(DAY(fpdate)&gt;=15,MOD(A674,2)=0),1,0),IF(MOD(A674,2)=0,IF(DAY(fpdate)&gt;=15,DAY(fpdate)-14,DAY(fpdate)+14),DAY(fpdate))),IF(DAY(DATE(YEAR(fpdate),MONTH(fpdate)+(A674-1)*months_per_period,DAY(fpdate)))&lt;&gt;DAY(fpdate),DATE(YEAR(fpdate),MONTH(fpdate)+(A674-1)*months_per_period+1,0),DATE(YEAR(fpdate),MONTH(fpdate)+(A674-1)*months_per_period,DAY(fpdate))))))</f>
        <v/>
      </c>
      <c r="C674" s="17" t="str">
        <f t="shared" si="42"/>
        <v/>
      </c>
      <c r="D674" s="67"/>
      <c r="E674" s="17"/>
      <c r="F674" s="17" t="str">
        <f>IF(A674="","",IF(AND(A674=1,pmtType=1),0,IF(roundOpt,ROUND(rate*H673,2),rate*H673)))</f>
        <v/>
      </c>
      <c r="G674" s="17" t="str">
        <f t="shared" si="43"/>
        <v/>
      </c>
      <c r="H674" s="17" t="str">
        <f t="shared" si="44"/>
        <v/>
      </c>
    </row>
    <row r="675" spans="1:8">
      <c r="A675" s="16" t="str">
        <f t="shared" si="41"/>
        <v/>
      </c>
      <c r="B675" s="18" t="str">
        <f>IF(A675="","",IF(OR(periods_per_year=26,periods_per_year=52),IF(periods_per_year=26,IF(A675=1,fpdate,B674+14),IF(periods_per_year=52,IF(A675=1,fpdate,B674+7),"n/a")),IF(periods_per_year=24,DATE(YEAR(fpdate),MONTH(fpdate)+(A675-1)/2+IF(AND(DAY(fpdate)&gt;=15,MOD(A675,2)=0),1,0),IF(MOD(A675,2)=0,IF(DAY(fpdate)&gt;=15,DAY(fpdate)-14,DAY(fpdate)+14),DAY(fpdate))),IF(DAY(DATE(YEAR(fpdate),MONTH(fpdate)+(A675-1)*months_per_period,DAY(fpdate)))&lt;&gt;DAY(fpdate),DATE(YEAR(fpdate),MONTH(fpdate)+(A675-1)*months_per_period+1,0),DATE(YEAR(fpdate),MONTH(fpdate)+(A675-1)*months_per_period,DAY(fpdate))))))</f>
        <v/>
      </c>
      <c r="C675" s="17" t="str">
        <f t="shared" si="42"/>
        <v/>
      </c>
      <c r="D675" s="67"/>
      <c r="E675" s="17"/>
      <c r="F675" s="17" t="str">
        <f>IF(A675="","",IF(AND(A675=1,pmtType=1),0,IF(roundOpt,ROUND(rate*H674,2),rate*H674)))</f>
        <v/>
      </c>
      <c r="G675" s="17" t="str">
        <f t="shared" si="43"/>
        <v/>
      </c>
      <c r="H675" s="17" t="str">
        <f t="shared" si="44"/>
        <v/>
      </c>
    </row>
    <row r="676" spans="1:8">
      <c r="A676" s="16" t="str">
        <f t="shared" si="41"/>
        <v/>
      </c>
      <c r="B676" s="18" t="str">
        <f>IF(A676="","",IF(OR(periods_per_year=26,periods_per_year=52),IF(periods_per_year=26,IF(A676=1,fpdate,B675+14),IF(periods_per_year=52,IF(A676=1,fpdate,B675+7),"n/a")),IF(periods_per_year=24,DATE(YEAR(fpdate),MONTH(fpdate)+(A676-1)/2+IF(AND(DAY(fpdate)&gt;=15,MOD(A676,2)=0),1,0),IF(MOD(A676,2)=0,IF(DAY(fpdate)&gt;=15,DAY(fpdate)-14,DAY(fpdate)+14),DAY(fpdate))),IF(DAY(DATE(YEAR(fpdate),MONTH(fpdate)+(A676-1)*months_per_period,DAY(fpdate)))&lt;&gt;DAY(fpdate),DATE(YEAR(fpdate),MONTH(fpdate)+(A676-1)*months_per_period+1,0),DATE(YEAR(fpdate),MONTH(fpdate)+(A676-1)*months_per_period,DAY(fpdate))))))</f>
        <v/>
      </c>
      <c r="C676" s="17" t="str">
        <f t="shared" si="42"/>
        <v/>
      </c>
      <c r="D676" s="67"/>
      <c r="E676" s="17"/>
      <c r="F676" s="17" t="str">
        <f>IF(A676="","",IF(AND(A676=1,pmtType=1),0,IF(roundOpt,ROUND(rate*H675,2),rate*H675)))</f>
        <v/>
      </c>
      <c r="G676" s="17" t="str">
        <f t="shared" si="43"/>
        <v/>
      </c>
      <c r="H676" s="17" t="str">
        <f t="shared" si="44"/>
        <v/>
      </c>
    </row>
    <row r="677" spans="1:8">
      <c r="A677" s="16" t="str">
        <f t="shared" si="41"/>
        <v/>
      </c>
      <c r="B677" s="18" t="str">
        <f>IF(A677="","",IF(OR(periods_per_year=26,periods_per_year=52),IF(periods_per_year=26,IF(A677=1,fpdate,B676+14),IF(periods_per_year=52,IF(A677=1,fpdate,B676+7),"n/a")),IF(periods_per_year=24,DATE(YEAR(fpdate),MONTH(fpdate)+(A677-1)/2+IF(AND(DAY(fpdate)&gt;=15,MOD(A677,2)=0),1,0),IF(MOD(A677,2)=0,IF(DAY(fpdate)&gt;=15,DAY(fpdate)-14,DAY(fpdate)+14),DAY(fpdate))),IF(DAY(DATE(YEAR(fpdate),MONTH(fpdate)+(A677-1)*months_per_period,DAY(fpdate)))&lt;&gt;DAY(fpdate),DATE(YEAR(fpdate),MONTH(fpdate)+(A677-1)*months_per_period+1,0),DATE(YEAR(fpdate),MONTH(fpdate)+(A677-1)*months_per_period,DAY(fpdate))))))</f>
        <v/>
      </c>
      <c r="C677" s="17" t="str">
        <f t="shared" si="42"/>
        <v/>
      </c>
      <c r="D677" s="67"/>
      <c r="E677" s="17"/>
      <c r="F677" s="17" t="str">
        <f>IF(A677="","",IF(AND(A677=1,pmtType=1),0,IF(roundOpt,ROUND(rate*H676,2),rate*H676)))</f>
        <v/>
      </c>
      <c r="G677" s="17" t="str">
        <f t="shared" si="43"/>
        <v/>
      </c>
      <c r="H677" s="17" t="str">
        <f t="shared" si="44"/>
        <v/>
      </c>
    </row>
    <row r="678" spans="1:8">
      <c r="A678" s="16" t="str">
        <f t="shared" si="41"/>
        <v/>
      </c>
      <c r="B678" s="18" t="str">
        <f>IF(A678="","",IF(OR(periods_per_year=26,periods_per_year=52),IF(periods_per_year=26,IF(A678=1,fpdate,B677+14),IF(periods_per_year=52,IF(A678=1,fpdate,B677+7),"n/a")),IF(periods_per_year=24,DATE(YEAR(fpdate),MONTH(fpdate)+(A678-1)/2+IF(AND(DAY(fpdate)&gt;=15,MOD(A678,2)=0),1,0),IF(MOD(A678,2)=0,IF(DAY(fpdate)&gt;=15,DAY(fpdate)-14,DAY(fpdate)+14),DAY(fpdate))),IF(DAY(DATE(YEAR(fpdate),MONTH(fpdate)+(A678-1)*months_per_period,DAY(fpdate)))&lt;&gt;DAY(fpdate),DATE(YEAR(fpdate),MONTH(fpdate)+(A678-1)*months_per_period+1,0),DATE(YEAR(fpdate),MONTH(fpdate)+(A678-1)*months_per_period,DAY(fpdate))))))</f>
        <v/>
      </c>
      <c r="C678" s="17" t="str">
        <f t="shared" si="42"/>
        <v/>
      </c>
      <c r="D678" s="67"/>
      <c r="E678" s="17"/>
      <c r="F678" s="17" t="str">
        <f>IF(A678="","",IF(AND(A678=1,pmtType=1),0,IF(roundOpt,ROUND(rate*H677,2),rate*H677)))</f>
        <v/>
      </c>
      <c r="G678" s="17" t="str">
        <f t="shared" si="43"/>
        <v/>
      </c>
      <c r="H678" s="17" t="str">
        <f t="shared" si="44"/>
        <v/>
      </c>
    </row>
    <row r="679" spans="1:8">
      <c r="A679" s="16" t="str">
        <f t="shared" si="41"/>
        <v/>
      </c>
      <c r="B679" s="18" t="str">
        <f>IF(A679="","",IF(OR(periods_per_year=26,periods_per_year=52),IF(periods_per_year=26,IF(A679=1,fpdate,B678+14),IF(periods_per_year=52,IF(A679=1,fpdate,B678+7),"n/a")),IF(periods_per_year=24,DATE(YEAR(fpdate),MONTH(fpdate)+(A679-1)/2+IF(AND(DAY(fpdate)&gt;=15,MOD(A679,2)=0),1,0),IF(MOD(A679,2)=0,IF(DAY(fpdate)&gt;=15,DAY(fpdate)-14,DAY(fpdate)+14),DAY(fpdate))),IF(DAY(DATE(YEAR(fpdate),MONTH(fpdate)+(A679-1)*months_per_period,DAY(fpdate)))&lt;&gt;DAY(fpdate),DATE(YEAR(fpdate),MONTH(fpdate)+(A679-1)*months_per_period+1,0),DATE(YEAR(fpdate),MONTH(fpdate)+(A679-1)*months_per_period,DAY(fpdate))))))</f>
        <v/>
      </c>
      <c r="C679" s="17" t="str">
        <f t="shared" si="42"/>
        <v/>
      </c>
      <c r="D679" s="67"/>
      <c r="E679" s="17"/>
      <c r="F679" s="17" t="str">
        <f>IF(A679="","",IF(AND(A679=1,pmtType=1),0,IF(roundOpt,ROUND(rate*H678,2),rate*H678)))</f>
        <v/>
      </c>
      <c r="G679" s="17" t="str">
        <f t="shared" si="43"/>
        <v/>
      </c>
      <c r="H679" s="17" t="str">
        <f t="shared" si="44"/>
        <v/>
      </c>
    </row>
    <row r="680" spans="1:8">
      <c r="A680" s="16" t="str">
        <f t="shared" si="41"/>
        <v/>
      </c>
      <c r="B680" s="18" t="str">
        <f>IF(A680="","",IF(OR(periods_per_year=26,periods_per_year=52),IF(periods_per_year=26,IF(A680=1,fpdate,B679+14),IF(periods_per_year=52,IF(A680=1,fpdate,B679+7),"n/a")),IF(periods_per_year=24,DATE(YEAR(fpdate),MONTH(fpdate)+(A680-1)/2+IF(AND(DAY(fpdate)&gt;=15,MOD(A680,2)=0),1,0),IF(MOD(A680,2)=0,IF(DAY(fpdate)&gt;=15,DAY(fpdate)-14,DAY(fpdate)+14),DAY(fpdate))),IF(DAY(DATE(YEAR(fpdate),MONTH(fpdate)+(A680-1)*months_per_period,DAY(fpdate)))&lt;&gt;DAY(fpdate),DATE(YEAR(fpdate),MONTH(fpdate)+(A680-1)*months_per_period+1,0),DATE(YEAR(fpdate),MONTH(fpdate)+(A680-1)*months_per_period,DAY(fpdate))))))</f>
        <v/>
      </c>
      <c r="C680" s="17" t="str">
        <f t="shared" si="42"/>
        <v/>
      </c>
      <c r="D680" s="67"/>
      <c r="E680" s="17"/>
      <c r="F680" s="17" t="str">
        <f>IF(A680="","",IF(AND(A680=1,pmtType=1),0,IF(roundOpt,ROUND(rate*H679,2),rate*H679)))</f>
        <v/>
      </c>
      <c r="G680" s="17" t="str">
        <f t="shared" si="43"/>
        <v/>
      </c>
      <c r="H680" s="17" t="str">
        <f t="shared" si="44"/>
        <v/>
      </c>
    </row>
    <row r="681" spans="1:8">
      <c r="A681" s="16" t="str">
        <f t="shared" si="41"/>
        <v/>
      </c>
      <c r="B681" s="18" t="str">
        <f>IF(A681="","",IF(OR(periods_per_year=26,periods_per_year=52),IF(periods_per_year=26,IF(A681=1,fpdate,B680+14),IF(periods_per_year=52,IF(A681=1,fpdate,B680+7),"n/a")),IF(periods_per_year=24,DATE(YEAR(fpdate),MONTH(fpdate)+(A681-1)/2+IF(AND(DAY(fpdate)&gt;=15,MOD(A681,2)=0),1,0),IF(MOD(A681,2)=0,IF(DAY(fpdate)&gt;=15,DAY(fpdate)-14,DAY(fpdate)+14),DAY(fpdate))),IF(DAY(DATE(YEAR(fpdate),MONTH(fpdate)+(A681-1)*months_per_period,DAY(fpdate)))&lt;&gt;DAY(fpdate),DATE(YEAR(fpdate),MONTH(fpdate)+(A681-1)*months_per_period+1,0),DATE(YEAR(fpdate),MONTH(fpdate)+(A681-1)*months_per_period,DAY(fpdate))))))</f>
        <v/>
      </c>
      <c r="C681" s="17" t="str">
        <f t="shared" si="42"/>
        <v/>
      </c>
      <c r="D681" s="67"/>
      <c r="E681" s="17"/>
      <c r="F681" s="17" t="str">
        <f>IF(A681="","",IF(AND(A681=1,pmtType=1),0,IF(roundOpt,ROUND(rate*H680,2),rate*H680)))</f>
        <v/>
      </c>
      <c r="G681" s="17" t="str">
        <f t="shared" si="43"/>
        <v/>
      </c>
      <c r="H681" s="17" t="str">
        <f t="shared" si="44"/>
        <v/>
      </c>
    </row>
    <row r="682" spans="1:8">
      <c r="A682" s="16" t="str">
        <f t="shared" si="41"/>
        <v/>
      </c>
      <c r="B682" s="18" t="str">
        <f>IF(A682="","",IF(OR(periods_per_year=26,periods_per_year=52),IF(periods_per_year=26,IF(A682=1,fpdate,B681+14),IF(periods_per_year=52,IF(A682=1,fpdate,B681+7),"n/a")),IF(periods_per_year=24,DATE(YEAR(fpdate),MONTH(fpdate)+(A682-1)/2+IF(AND(DAY(fpdate)&gt;=15,MOD(A682,2)=0),1,0),IF(MOD(A682,2)=0,IF(DAY(fpdate)&gt;=15,DAY(fpdate)-14,DAY(fpdate)+14),DAY(fpdate))),IF(DAY(DATE(YEAR(fpdate),MONTH(fpdate)+(A682-1)*months_per_period,DAY(fpdate)))&lt;&gt;DAY(fpdate),DATE(YEAR(fpdate),MONTH(fpdate)+(A682-1)*months_per_period+1,0),DATE(YEAR(fpdate),MONTH(fpdate)+(A682-1)*months_per_period,DAY(fpdate))))))</f>
        <v/>
      </c>
      <c r="C682" s="17" t="str">
        <f t="shared" si="42"/>
        <v/>
      </c>
      <c r="D682" s="67"/>
      <c r="E682" s="17"/>
      <c r="F682" s="17" t="str">
        <f>IF(A682="","",IF(AND(A682=1,pmtType=1),0,IF(roundOpt,ROUND(rate*H681,2),rate*H681)))</f>
        <v/>
      </c>
      <c r="G682" s="17" t="str">
        <f t="shared" si="43"/>
        <v/>
      </c>
      <c r="H682" s="17" t="str">
        <f t="shared" si="44"/>
        <v/>
      </c>
    </row>
    <row r="683" spans="1:8">
      <c r="A683" s="16" t="str">
        <f t="shared" si="41"/>
        <v/>
      </c>
      <c r="B683" s="18" t="str">
        <f>IF(A683="","",IF(OR(periods_per_year=26,periods_per_year=52),IF(periods_per_year=26,IF(A683=1,fpdate,B682+14),IF(periods_per_year=52,IF(A683=1,fpdate,B682+7),"n/a")),IF(periods_per_year=24,DATE(YEAR(fpdate),MONTH(fpdate)+(A683-1)/2+IF(AND(DAY(fpdate)&gt;=15,MOD(A683,2)=0),1,0),IF(MOD(A683,2)=0,IF(DAY(fpdate)&gt;=15,DAY(fpdate)-14,DAY(fpdate)+14),DAY(fpdate))),IF(DAY(DATE(YEAR(fpdate),MONTH(fpdate)+(A683-1)*months_per_period,DAY(fpdate)))&lt;&gt;DAY(fpdate),DATE(YEAR(fpdate),MONTH(fpdate)+(A683-1)*months_per_period+1,0),DATE(YEAR(fpdate),MONTH(fpdate)+(A683-1)*months_per_period,DAY(fpdate))))))</f>
        <v/>
      </c>
      <c r="C683" s="17" t="str">
        <f t="shared" si="42"/>
        <v/>
      </c>
      <c r="D683" s="67"/>
      <c r="E683" s="17"/>
      <c r="F683" s="17" t="str">
        <f>IF(A683="","",IF(AND(A683=1,pmtType=1),0,IF(roundOpt,ROUND(rate*H682,2),rate*H682)))</f>
        <v/>
      </c>
      <c r="G683" s="17" t="str">
        <f t="shared" si="43"/>
        <v/>
      </c>
      <c r="H683" s="17" t="str">
        <f t="shared" si="44"/>
        <v/>
      </c>
    </row>
    <row r="684" spans="1:8">
      <c r="A684" s="16" t="str">
        <f t="shared" si="41"/>
        <v/>
      </c>
      <c r="B684" s="18" t="str">
        <f>IF(A684="","",IF(OR(periods_per_year=26,periods_per_year=52),IF(periods_per_year=26,IF(A684=1,fpdate,B683+14),IF(periods_per_year=52,IF(A684=1,fpdate,B683+7),"n/a")),IF(periods_per_year=24,DATE(YEAR(fpdate),MONTH(fpdate)+(A684-1)/2+IF(AND(DAY(fpdate)&gt;=15,MOD(A684,2)=0),1,0),IF(MOD(A684,2)=0,IF(DAY(fpdate)&gt;=15,DAY(fpdate)-14,DAY(fpdate)+14),DAY(fpdate))),IF(DAY(DATE(YEAR(fpdate),MONTH(fpdate)+(A684-1)*months_per_period,DAY(fpdate)))&lt;&gt;DAY(fpdate),DATE(YEAR(fpdate),MONTH(fpdate)+(A684-1)*months_per_period+1,0),DATE(YEAR(fpdate),MONTH(fpdate)+(A684-1)*months_per_period,DAY(fpdate))))))</f>
        <v/>
      </c>
      <c r="C684" s="17" t="str">
        <f t="shared" si="42"/>
        <v/>
      </c>
      <c r="D684" s="67"/>
      <c r="E684" s="17"/>
      <c r="F684" s="17" t="str">
        <f>IF(A684="","",IF(AND(A684=1,pmtType=1),0,IF(roundOpt,ROUND(rate*H683,2),rate*H683)))</f>
        <v/>
      </c>
      <c r="G684" s="17" t="str">
        <f t="shared" si="43"/>
        <v/>
      </c>
      <c r="H684" s="17" t="str">
        <f t="shared" si="44"/>
        <v/>
      </c>
    </row>
    <row r="685" spans="1:8">
      <c r="A685" s="16" t="str">
        <f t="shared" si="41"/>
        <v/>
      </c>
      <c r="B685" s="18" t="str">
        <f>IF(A685="","",IF(OR(periods_per_year=26,periods_per_year=52),IF(periods_per_year=26,IF(A685=1,fpdate,B684+14),IF(periods_per_year=52,IF(A685=1,fpdate,B684+7),"n/a")),IF(periods_per_year=24,DATE(YEAR(fpdate),MONTH(fpdate)+(A685-1)/2+IF(AND(DAY(fpdate)&gt;=15,MOD(A685,2)=0),1,0),IF(MOD(A685,2)=0,IF(DAY(fpdate)&gt;=15,DAY(fpdate)-14,DAY(fpdate)+14),DAY(fpdate))),IF(DAY(DATE(YEAR(fpdate),MONTH(fpdate)+(A685-1)*months_per_period,DAY(fpdate)))&lt;&gt;DAY(fpdate),DATE(YEAR(fpdate),MONTH(fpdate)+(A685-1)*months_per_period+1,0),DATE(YEAR(fpdate),MONTH(fpdate)+(A685-1)*months_per_period,DAY(fpdate))))))</f>
        <v/>
      </c>
      <c r="C685" s="17" t="str">
        <f t="shared" si="42"/>
        <v/>
      </c>
      <c r="D685" s="67"/>
      <c r="E685" s="17"/>
      <c r="F685" s="17" t="str">
        <f>IF(A685="","",IF(AND(A685=1,pmtType=1),0,IF(roundOpt,ROUND(rate*H684,2),rate*H684)))</f>
        <v/>
      </c>
      <c r="G685" s="17" t="str">
        <f t="shared" si="43"/>
        <v/>
      </c>
      <c r="H685" s="17" t="str">
        <f t="shared" si="44"/>
        <v/>
      </c>
    </row>
    <row r="686" spans="1:8">
      <c r="A686" s="16" t="str">
        <f t="shared" si="41"/>
        <v/>
      </c>
      <c r="B686" s="18" t="str">
        <f>IF(A686="","",IF(OR(periods_per_year=26,periods_per_year=52),IF(periods_per_year=26,IF(A686=1,fpdate,B685+14),IF(periods_per_year=52,IF(A686=1,fpdate,B685+7),"n/a")),IF(periods_per_year=24,DATE(YEAR(fpdate),MONTH(fpdate)+(A686-1)/2+IF(AND(DAY(fpdate)&gt;=15,MOD(A686,2)=0),1,0),IF(MOD(A686,2)=0,IF(DAY(fpdate)&gt;=15,DAY(fpdate)-14,DAY(fpdate)+14),DAY(fpdate))),IF(DAY(DATE(YEAR(fpdate),MONTH(fpdate)+(A686-1)*months_per_period,DAY(fpdate)))&lt;&gt;DAY(fpdate),DATE(YEAR(fpdate),MONTH(fpdate)+(A686-1)*months_per_period+1,0),DATE(YEAR(fpdate),MONTH(fpdate)+(A686-1)*months_per_period,DAY(fpdate))))))</f>
        <v/>
      </c>
      <c r="C686" s="17" t="str">
        <f t="shared" si="42"/>
        <v/>
      </c>
      <c r="D686" s="67"/>
      <c r="E686" s="17"/>
      <c r="F686" s="17" t="str">
        <f>IF(A686="","",IF(AND(A686=1,pmtType=1),0,IF(roundOpt,ROUND(rate*H685,2),rate*H685)))</f>
        <v/>
      </c>
      <c r="G686" s="17" t="str">
        <f t="shared" si="43"/>
        <v/>
      </c>
      <c r="H686" s="17" t="str">
        <f t="shared" si="44"/>
        <v/>
      </c>
    </row>
    <row r="687" spans="1:8">
      <c r="A687" s="16" t="str">
        <f t="shared" si="41"/>
        <v/>
      </c>
      <c r="B687" s="18" t="str">
        <f>IF(A687="","",IF(OR(periods_per_year=26,periods_per_year=52),IF(periods_per_year=26,IF(A687=1,fpdate,B686+14),IF(periods_per_year=52,IF(A687=1,fpdate,B686+7),"n/a")),IF(periods_per_year=24,DATE(YEAR(fpdate),MONTH(fpdate)+(A687-1)/2+IF(AND(DAY(fpdate)&gt;=15,MOD(A687,2)=0),1,0),IF(MOD(A687,2)=0,IF(DAY(fpdate)&gt;=15,DAY(fpdate)-14,DAY(fpdate)+14),DAY(fpdate))),IF(DAY(DATE(YEAR(fpdate),MONTH(fpdate)+(A687-1)*months_per_period,DAY(fpdate)))&lt;&gt;DAY(fpdate),DATE(YEAR(fpdate),MONTH(fpdate)+(A687-1)*months_per_period+1,0),DATE(YEAR(fpdate),MONTH(fpdate)+(A687-1)*months_per_period,DAY(fpdate))))))</f>
        <v/>
      </c>
      <c r="C687" s="17" t="str">
        <f t="shared" si="42"/>
        <v/>
      </c>
      <c r="D687" s="67"/>
      <c r="E687" s="17"/>
      <c r="F687" s="17" t="str">
        <f>IF(A687="","",IF(AND(A687=1,pmtType=1),0,IF(roundOpt,ROUND(rate*H686,2),rate*H686)))</f>
        <v/>
      </c>
      <c r="G687" s="17" t="str">
        <f t="shared" si="43"/>
        <v/>
      </c>
      <c r="H687" s="17" t="str">
        <f t="shared" si="44"/>
        <v/>
      </c>
    </row>
    <row r="688" spans="1:8">
      <c r="A688" s="16" t="str">
        <f t="shared" si="41"/>
        <v/>
      </c>
      <c r="B688" s="18" t="str">
        <f>IF(A688="","",IF(OR(periods_per_year=26,periods_per_year=52),IF(periods_per_year=26,IF(A688=1,fpdate,B687+14),IF(periods_per_year=52,IF(A688=1,fpdate,B687+7),"n/a")),IF(periods_per_year=24,DATE(YEAR(fpdate),MONTH(fpdate)+(A688-1)/2+IF(AND(DAY(fpdate)&gt;=15,MOD(A688,2)=0),1,0),IF(MOD(A688,2)=0,IF(DAY(fpdate)&gt;=15,DAY(fpdate)-14,DAY(fpdate)+14),DAY(fpdate))),IF(DAY(DATE(YEAR(fpdate),MONTH(fpdate)+(A688-1)*months_per_period,DAY(fpdate)))&lt;&gt;DAY(fpdate),DATE(YEAR(fpdate),MONTH(fpdate)+(A688-1)*months_per_period+1,0),DATE(YEAR(fpdate),MONTH(fpdate)+(A688-1)*months_per_period,DAY(fpdate))))))</f>
        <v/>
      </c>
      <c r="C688" s="17" t="str">
        <f t="shared" si="42"/>
        <v/>
      </c>
      <c r="D688" s="67"/>
      <c r="E688" s="17"/>
      <c r="F688" s="17" t="str">
        <f>IF(A688="","",IF(AND(A688=1,pmtType=1),0,IF(roundOpt,ROUND(rate*H687,2),rate*H687)))</f>
        <v/>
      </c>
      <c r="G688" s="17" t="str">
        <f t="shared" si="43"/>
        <v/>
      </c>
      <c r="H688" s="17" t="str">
        <f t="shared" si="44"/>
        <v/>
      </c>
    </row>
    <row r="689" spans="1:8">
      <c r="A689" s="16" t="str">
        <f t="shared" si="41"/>
        <v/>
      </c>
      <c r="B689" s="18" t="str">
        <f>IF(A689="","",IF(OR(periods_per_year=26,periods_per_year=52),IF(periods_per_year=26,IF(A689=1,fpdate,B688+14),IF(periods_per_year=52,IF(A689=1,fpdate,B688+7),"n/a")),IF(periods_per_year=24,DATE(YEAR(fpdate),MONTH(fpdate)+(A689-1)/2+IF(AND(DAY(fpdate)&gt;=15,MOD(A689,2)=0),1,0),IF(MOD(A689,2)=0,IF(DAY(fpdate)&gt;=15,DAY(fpdate)-14,DAY(fpdate)+14),DAY(fpdate))),IF(DAY(DATE(YEAR(fpdate),MONTH(fpdate)+(A689-1)*months_per_period,DAY(fpdate)))&lt;&gt;DAY(fpdate),DATE(YEAR(fpdate),MONTH(fpdate)+(A689-1)*months_per_period+1,0),DATE(YEAR(fpdate),MONTH(fpdate)+(A689-1)*months_per_period,DAY(fpdate))))))</f>
        <v/>
      </c>
      <c r="C689" s="17" t="str">
        <f t="shared" si="42"/>
        <v/>
      </c>
      <c r="D689" s="67"/>
      <c r="E689" s="17"/>
      <c r="F689" s="17" t="str">
        <f>IF(A689="","",IF(AND(A689=1,pmtType=1),0,IF(roundOpt,ROUND(rate*H688,2),rate*H688)))</f>
        <v/>
      </c>
      <c r="G689" s="17" t="str">
        <f t="shared" si="43"/>
        <v/>
      </c>
      <c r="H689" s="17" t="str">
        <f t="shared" si="44"/>
        <v/>
      </c>
    </row>
    <row r="690" spans="1:8">
      <c r="A690" s="16" t="str">
        <f t="shared" si="41"/>
        <v/>
      </c>
      <c r="B690" s="18" t="str">
        <f>IF(A690="","",IF(OR(periods_per_year=26,periods_per_year=52),IF(periods_per_year=26,IF(A690=1,fpdate,B689+14),IF(periods_per_year=52,IF(A690=1,fpdate,B689+7),"n/a")),IF(periods_per_year=24,DATE(YEAR(fpdate),MONTH(fpdate)+(A690-1)/2+IF(AND(DAY(fpdate)&gt;=15,MOD(A690,2)=0),1,0),IF(MOD(A690,2)=0,IF(DAY(fpdate)&gt;=15,DAY(fpdate)-14,DAY(fpdate)+14),DAY(fpdate))),IF(DAY(DATE(YEAR(fpdate),MONTH(fpdate)+(A690-1)*months_per_period,DAY(fpdate)))&lt;&gt;DAY(fpdate),DATE(YEAR(fpdate),MONTH(fpdate)+(A690-1)*months_per_period+1,0),DATE(YEAR(fpdate),MONTH(fpdate)+(A690-1)*months_per_period,DAY(fpdate))))))</f>
        <v/>
      </c>
      <c r="C690" s="17" t="str">
        <f t="shared" si="42"/>
        <v/>
      </c>
      <c r="D690" s="67"/>
      <c r="E690" s="17"/>
      <c r="F690" s="17" t="str">
        <f>IF(A690="","",IF(AND(A690=1,pmtType=1),0,IF(roundOpt,ROUND(rate*H689,2),rate*H689)))</f>
        <v/>
      </c>
      <c r="G690" s="17" t="str">
        <f t="shared" si="43"/>
        <v/>
      </c>
      <c r="H690" s="17" t="str">
        <f t="shared" si="44"/>
        <v/>
      </c>
    </row>
    <row r="691" spans="1:8">
      <c r="A691" s="16" t="str">
        <f t="shared" si="41"/>
        <v/>
      </c>
      <c r="B691" s="18" t="str">
        <f>IF(A691="","",IF(OR(periods_per_year=26,periods_per_year=52),IF(periods_per_year=26,IF(A691=1,fpdate,B690+14),IF(periods_per_year=52,IF(A691=1,fpdate,B690+7),"n/a")),IF(periods_per_year=24,DATE(YEAR(fpdate),MONTH(fpdate)+(A691-1)/2+IF(AND(DAY(fpdate)&gt;=15,MOD(A691,2)=0),1,0),IF(MOD(A691,2)=0,IF(DAY(fpdate)&gt;=15,DAY(fpdate)-14,DAY(fpdate)+14),DAY(fpdate))),IF(DAY(DATE(YEAR(fpdate),MONTH(fpdate)+(A691-1)*months_per_period,DAY(fpdate)))&lt;&gt;DAY(fpdate),DATE(YEAR(fpdate),MONTH(fpdate)+(A691-1)*months_per_period+1,0),DATE(YEAR(fpdate),MONTH(fpdate)+(A691-1)*months_per_period,DAY(fpdate))))))</f>
        <v/>
      </c>
      <c r="C691" s="17" t="str">
        <f t="shared" si="42"/>
        <v/>
      </c>
      <c r="D691" s="67"/>
      <c r="E691" s="17"/>
      <c r="F691" s="17" t="str">
        <f>IF(A691="","",IF(AND(A691=1,pmtType=1),0,IF(roundOpt,ROUND(rate*H690,2),rate*H690)))</f>
        <v/>
      </c>
      <c r="G691" s="17" t="str">
        <f t="shared" si="43"/>
        <v/>
      </c>
      <c r="H691" s="17" t="str">
        <f t="shared" si="44"/>
        <v/>
      </c>
    </row>
    <row r="692" spans="1:8">
      <c r="A692" s="16" t="str">
        <f t="shared" si="41"/>
        <v/>
      </c>
      <c r="B692" s="18" t="str">
        <f>IF(A692="","",IF(OR(periods_per_year=26,periods_per_year=52),IF(periods_per_year=26,IF(A692=1,fpdate,B691+14),IF(periods_per_year=52,IF(A692=1,fpdate,B691+7),"n/a")),IF(periods_per_year=24,DATE(YEAR(fpdate),MONTH(fpdate)+(A692-1)/2+IF(AND(DAY(fpdate)&gt;=15,MOD(A692,2)=0),1,0),IF(MOD(A692,2)=0,IF(DAY(fpdate)&gt;=15,DAY(fpdate)-14,DAY(fpdate)+14),DAY(fpdate))),IF(DAY(DATE(YEAR(fpdate),MONTH(fpdate)+(A692-1)*months_per_period,DAY(fpdate)))&lt;&gt;DAY(fpdate),DATE(YEAR(fpdate),MONTH(fpdate)+(A692-1)*months_per_period+1,0),DATE(YEAR(fpdate),MONTH(fpdate)+(A692-1)*months_per_period,DAY(fpdate))))))</f>
        <v/>
      </c>
      <c r="C692" s="17" t="str">
        <f t="shared" si="42"/>
        <v/>
      </c>
      <c r="D692" s="67"/>
      <c r="E692" s="17"/>
      <c r="F692" s="17" t="str">
        <f>IF(A692="","",IF(AND(A692=1,pmtType=1),0,IF(roundOpt,ROUND(rate*H691,2),rate*H691)))</f>
        <v/>
      </c>
      <c r="G692" s="17" t="str">
        <f t="shared" si="43"/>
        <v/>
      </c>
      <c r="H692" s="17" t="str">
        <f t="shared" si="44"/>
        <v/>
      </c>
    </row>
    <row r="693" spans="1:8">
      <c r="A693" s="16" t="str">
        <f t="shared" si="41"/>
        <v/>
      </c>
      <c r="B693" s="18" t="str">
        <f>IF(A693="","",IF(OR(periods_per_year=26,periods_per_year=52),IF(periods_per_year=26,IF(A693=1,fpdate,B692+14),IF(periods_per_year=52,IF(A693=1,fpdate,B692+7),"n/a")),IF(periods_per_year=24,DATE(YEAR(fpdate),MONTH(fpdate)+(A693-1)/2+IF(AND(DAY(fpdate)&gt;=15,MOD(A693,2)=0),1,0),IF(MOD(A693,2)=0,IF(DAY(fpdate)&gt;=15,DAY(fpdate)-14,DAY(fpdate)+14),DAY(fpdate))),IF(DAY(DATE(YEAR(fpdate),MONTH(fpdate)+(A693-1)*months_per_period,DAY(fpdate)))&lt;&gt;DAY(fpdate),DATE(YEAR(fpdate),MONTH(fpdate)+(A693-1)*months_per_period+1,0),DATE(YEAR(fpdate),MONTH(fpdate)+(A693-1)*months_per_period,DAY(fpdate))))))</f>
        <v/>
      </c>
      <c r="C693" s="17" t="str">
        <f t="shared" si="42"/>
        <v/>
      </c>
      <c r="D693" s="67"/>
      <c r="E693" s="17"/>
      <c r="F693" s="17" t="str">
        <f>IF(A693="","",IF(AND(A693=1,pmtType=1),0,IF(roundOpt,ROUND(rate*H692,2),rate*H692)))</f>
        <v/>
      </c>
      <c r="G693" s="17" t="str">
        <f t="shared" si="43"/>
        <v/>
      </c>
      <c r="H693" s="17" t="str">
        <f t="shared" si="44"/>
        <v/>
      </c>
    </row>
    <row r="694" spans="1:8">
      <c r="A694" s="16" t="str">
        <f t="shared" si="41"/>
        <v/>
      </c>
      <c r="B694" s="18" t="str">
        <f>IF(A694="","",IF(OR(periods_per_year=26,periods_per_year=52),IF(periods_per_year=26,IF(A694=1,fpdate,B693+14),IF(periods_per_year=52,IF(A694=1,fpdate,B693+7),"n/a")),IF(periods_per_year=24,DATE(YEAR(fpdate),MONTH(fpdate)+(A694-1)/2+IF(AND(DAY(fpdate)&gt;=15,MOD(A694,2)=0),1,0),IF(MOD(A694,2)=0,IF(DAY(fpdate)&gt;=15,DAY(fpdate)-14,DAY(fpdate)+14),DAY(fpdate))),IF(DAY(DATE(YEAR(fpdate),MONTH(fpdate)+(A694-1)*months_per_period,DAY(fpdate)))&lt;&gt;DAY(fpdate),DATE(YEAR(fpdate),MONTH(fpdate)+(A694-1)*months_per_period+1,0),DATE(YEAR(fpdate),MONTH(fpdate)+(A694-1)*months_per_period,DAY(fpdate))))))</f>
        <v/>
      </c>
      <c r="C694" s="17" t="str">
        <f t="shared" si="42"/>
        <v/>
      </c>
      <c r="D694" s="67"/>
      <c r="E694" s="17"/>
      <c r="F694" s="17" t="str">
        <f>IF(A694="","",IF(AND(A694=1,pmtType=1),0,IF(roundOpt,ROUND(rate*H693,2),rate*H693)))</f>
        <v/>
      </c>
      <c r="G694" s="17" t="str">
        <f t="shared" si="43"/>
        <v/>
      </c>
      <c r="H694" s="17" t="str">
        <f t="shared" si="44"/>
        <v/>
      </c>
    </row>
    <row r="695" spans="1:8">
      <c r="A695" s="16" t="str">
        <f t="shared" si="41"/>
        <v/>
      </c>
      <c r="B695" s="18" t="str">
        <f>IF(A695="","",IF(OR(periods_per_year=26,periods_per_year=52),IF(periods_per_year=26,IF(A695=1,fpdate,B694+14),IF(periods_per_year=52,IF(A695=1,fpdate,B694+7),"n/a")),IF(periods_per_year=24,DATE(YEAR(fpdate),MONTH(fpdate)+(A695-1)/2+IF(AND(DAY(fpdate)&gt;=15,MOD(A695,2)=0),1,0),IF(MOD(A695,2)=0,IF(DAY(fpdate)&gt;=15,DAY(fpdate)-14,DAY(fpdate)+14),DAY(fpdate))),IF(DAY(DATE(YEAR(fpdate),MONTH(fpdate)+(A695-1)*months_per_period,DAY(fpdate)))&lt;&gt;DAY(fpdate),DATE(YEAR(fpdate),MONTH(fpdate)+(A695-1)*months_per_period+1,0),DATE(YEAR(fpdate),MONTH(fpdate)+(A695-1)*months_per_period,DAY(fpdate))))))</f>
        <v/>
      </c>
      <c r="C695" s="17" t="str">
        <f t="shared" si="42"/>
        <v/>
      </c>
      <c r="D695" s="67"/>
      <c r="E695" s="17"/>
      <c r="F695" s="17" t="str">
        <f>IF(A695="","",IF(AND(A695=1,pmtType=1),0,IF(roundOpt,ROUND(rate*H694,2),rate*H694)))</f>
        <v/>
      </c>
      <c r="G695" s="17" t="str">
        <f t="shared" si="43"/>
        <v/>
      </c>
      <c r="H695" s="17" t="str">
        <f t="shared" si="44"/>
        <v/>
      </c>
    </row>
    <row r="696" spans="1:8">
      <c r="A696" s="16" t="str">
        <f t="shared" si="41"/>
        <v/>
      </c>
      <c r="B696" s="18" t="str">
        <f>IF(A696="","",IF(OR(periods_per_year=26,periods_per_year=52),IF(periods_per_year=26,IF(A696=1,fpdate,B695+14),IF(periods_per_year=52,IF(A696=1,fpdate,B695+7),"n/a")),IF(periods_per_year=24,DATE(YEAR(fpdate),MONTH(fpdate)+(A696-1)/2+IF(AND(DAY(fpdate)&gt;=15,MOD(A696,2)=0),1,0),IF(MOD(A696,2)=0,IF(DAY(fpdate)&gt;=15,DAY(fpdate)-14,DAY(fpdate)+14),DAY(fpdate))),IF(DAY(DATE(YEAR(fpdate),MONTH(fpdate)+(A696-1)*months_per_period,DAY(fpdate)))&lt;&gt;DAY(fpdate),DATE(YEAR(fpdate),MONTH(fpdate)+(A696-1)*months_per_period+1,0),DATE(YEAR(fpdate),MONTH(fpdate)+(A696-1)*months_per_period,DAY(fpdate))))))</f>
        <v/>
      </c>
      <c r="C696" s="17" t="str">
        <f t="shared" si="42"/>
        <v/>
      </c>
      <c r="D696" s="67"/>
      <c r="E696" s="17"/>
      <c r="F696" s="17" t="str">
        <f>IF(A696="","",IF(AND(A696=1,pmtType=1),0,IF(roundOpt,ROUND(rate*H695,2),rate*H695)))</f>
        <v/>
      </c>
      <c r="G696" s="17" t="str">
        <f t="shared" si="43"/>
        <v/>
      </c>
      <c r="H696" s="17" t="str">
        <f t="shared" si="44"/>
        <v/>
      </c>
    </row>
    <row r="697" spans="1:8">
      <c r="A697" s="16" t="str">
        <f t="shared" si="41"/>
        <v/>
      </c>
      <c r="B697" s="18" t="str">
        <f>IF(A697="","",IF(OR(periods_per_year=26,periods_per_year=52),IF(periods_per_year=26,IF(A697=1,fpdate,B696+14),IF(periods_per_year=52,IF(A697=1,fpdate,B696+7),"n/a")),IF(periods_per_year=24,DATE(YEAR(fpdate),MONTH(fpdate)+(A697-1)/2+IF(AND(DAY(fpdate)&gt;=15,MOD(A697,2)=0),1,0),IF(MOD(A697,2)=0,IF(DAY(fpdate)&gt;=15,DAY(fpdate)-14,DAY(fpdate)+14),DAY(fpdate))),IF(DAY(DATE(YEAR(fpdate),MONTH(fpdate)+(A697-1)*months_per_period,DAY(fpdate)))&lt;&gt;DAY(fpdate),DATE(YEAR(fpdate),MONTH(fpdate)+(A697-1)*months_per_period+1,0),DATE(YEAR(fpdate),MONTH(fpdate)+(A697-1)*months_per_period,DAY(fpdate))))))</f>
        <v/>
      </c>
      <c r="C697" s="17" t="str">
        <f t="shared" si="42"/>
        <v/>
      </c>
      <c r="D697" s="67"/>
      <c r="E697" s="17"/>
      <c r="F697" s="17" t="str">
        <f>IF(A697="","",IF(AND(A697=1,pmtType=1),0,IF(roundOpt,ROUND(rate*H696,2),rate*H696)))</f>
        <v/>
      </c>
      <c r="G697" s="17" t="str">
        <f t="shared" si="43"/>
        <v/>
      </c>
      <c r="H697" s="17" t="str">
        <f t="shared" si="44"/>
        <v/>
      </c>
    </row>
    <row r="698" spans="1:8">
      <c r="A698" s="16" t="str">
        <f t="shared" si="41"/>
        <v/>
      </c>
      <c r="B698" s="18" t="str">
        <f>IF(A698="","",IF(OR(periods_per_year=26,periods_per_year=52),IF(periods_per_year=26,IF(A698=1,fpdate,B697+14),IF(periods_per_year=52,IF(A698=1,fpdate,B697+7),"n/a")),IF(periods_per_year=24,DATE(YEAR(fpdate),MONTH(fpdate)+(A698-1)/2+IF(AND(DAY(fpdate)&gt;=15,MOD(A698,2)=0),1,0),IF(MOD(A698,2)=0,IF(DAY(fpdate)&gt;=15,DAY(fpdate)-14,DAY(fpdate)+14),DAY(fpdate))),IF(DAY(DATE(YEAR(fpdate),MONTH(fpdate)+(A698-1)*months_per_period,DAY(fpdate)))&lt;&gt;DAY(fpdate),DATE(YEAR(fpdate),MONTH(fpdate)+(A698-1)*months_per_period+1,0),DATE(YEAR(fpdate),MONTH(fpdate)+(A698-1)*months_per_period,DAY(fpdate))))))</f>
        <v/>
      </c>
      <c r="C698" s="17" t="str">
        <f t="shared" si="42"/>
        <v/>
      </c>
      <c r="D698" s="67"/>
      <c r="E698" s="17"/>
      <c r="F698" s="17" t="str">
        <f>IF(A698="","",IF(AND(A698=1,pmtType=1),0,IF(roundOpt,ROUND(rate*H697,2),rate*H697)))</f>
        <v/>
      </c>
      <c r="G698" s="17" t="str">
        <f t="shared" si="43"/>
        <v/>
      </c>
      <c r="H698" s="17" t="str">
        <f t="shared" si="44"/>
        <v/>
      </c>
    </row>
    <row r="699" spans="1:8">
      <c r="A699" s="16" t="str">
        <f t="shared" si="41"/>
        <v/>
      </c>
      <c r="B699" s="18" t="str">
        <f>IF(A699="","",IF(OR(periods_per_year=26,periods_per_year=52),IF(periods_per_year=26,IF(A699=1,fpdate,B698+14),IF(periods_per_year=52,IF(A699=1,fpdate,B698+7),"n/a")),IF(periods_per_year=24,DATE(YEAR(fpdate),MONTH(fpdate)+(A699-1)/2+IF(AND(DAY(fpdate)&gt;=15,MOD(A699,2)=0),1,0),IF(MOD(A699,2)=0,IF(DAY(fpdate)&gt;=15,DAY(fpdate)-14,DAY(fpdate)+14),DAY(fpdate))),IF(DAY(DATE(YEAR(fpdate),MONTH(fpdate)+(A699-1)*months_per_period,DAY(fpdate)))&lt;&gt;DAY(fpdate),DATE(YEAR(fpdate),MONTH(fpdate)+(A699-1)*months_per_period+1,0),DATE(YEAR(fpdate),MONTH(fpdate)+(A699-1)*months_per_period,DAY(fpdate))))))</f>
        <v/>
      </c>
      <c r="C699" s="17" t="str">
        <f t="shared" si="42"/>
        <v/>
      </c>
      <c r="D699" s="67"/>
      <c r="E699" s="17"/>
      <c r="F699" s="17" t="str">
        <f>IF(A699="","",IF(AND(A699=1,pmtType=1),0,IF(roundOpt,ROUND(rate*H698,2),rate*H698)))</f>
        <v/>
      </c>
      <c r="G699" s="17" t="str">
        <f t="shared" si="43"/>
        <v/>
      </c>
      <c r="H699" s="17" t="str">
        <f t="shared" si="44"/>
        <v/>
      </c>
    </row>
    <row r="700" spans="1:8">
      <c r="A700" s="16" t="str">
        <f t="shared" si="41"/>
        <v/>
      </c>
      <c r="B700" s="18" t="str">
        <f>IF(A700="","",IF(OR(periods_per_year=26,periods_per_year=52),IF(periods_per_year=26,IF(A700=1,fpdate,B699+14),IF(periods_per_year=52,IF(A700=1,fpdate,B699+7),"n/a")),IF(periods_per_year=24,DATE(YEAR(fpdate),MONTH(fpdate)+(A700-1)/2+IF(AND(DAY(fpdate)&gt;=15,MOD(A700,2)=0),1,0),IF(MOD(A700,2)=0,IF(DAY(fpdate)&gt;=15,DAY(fpdate)-14,DAY(fpdate)+14),DAY(fpdate))),IF(DAY(DATE(YEAR(fpdate),MONTH(fpdate)+(A700-1)*months_per_period,DAY(fpdate)))&lt;&gt;DAY(fpdate),DATE(YEAR(fpdate),MONTH(fpdate)+(A700-1)*months_per_period+1,0),DATE(YEAR(fpdate),MONTH(fpdate)+(A700-1)*months_per_period,DAY(fpdate))))))</f>
        <v/>
      </c>
      <c r="C700" s="17" t="str">
        <f t="shared" si="42"/>
        <v/>
      </c>
      <c r="D700" s="67"/>
      <c r="E700" s="17"/>
      <c r="F700" s="17" t="str">
        <f>IF(A700="","",IF(AND(A700=1,pmtType=1),0,IF(roundOpt,ROUND(rate*H699,2),rate*H699)))</f>
        <v/>
      </c>
      <c r="G700" s="17" t="str">
        <f t="shared" si="43"/>
        <v/>
      </c>
      <c r="H700" s="17" t="str">
        <f t="shared" si="44"/>
        <v/>
      </c>
    </row>
    <row r="701" spans="1:8">
      <c r="A701" s="16" t="str">
        <f t="shared" si="41"/>
        <v/>
      </c>
      <c r="B701" s="18" t="str">
        <f>IF(A701="","",IF(OR(periods_per_year=26,periods_per_year=52),IF(periods_per_year=26,IF(A701=1,fpdate,B700+14),IF(periods_per_year=52,IF(A701=1,fpdate,B700+7),"n/a")),IF(periods_per_year=24,DATE(YEAR(fpdate),MONTH(fpdate)+(A701-1)/2+IF(AND(DAY(fpdate)&gt;=15,MOD(A701,2)=0),1,0),IF(MOD(A701,2)=0,IF(DAY(fpdate)&gt;=15,DAY(fpdate)-14,DAY(fpdate)+14),DAY(fpdate))),IF(DAY(DATE(YEAR(fpdate),MONTH(fpdate)+(A701-1)*months_per_period,DAY(fpdate)))&lt;&gt;DAY(fpdate),DATE(YEAR(fpdate),MONTH(fpdate)+(A701-1)*months_per_period+1,0),DATE(YEAR(fpdate),MONTH(fpdate)+(A701-1)*months_per_period,DAY(fpdate))))))</f>
        <v/>
      </c>
      <c r="C701" s="17" t="str">
        <f t="shared" si="42"/>
        <v/>
      </c>
      <c r="D701" s="67"/>
      <c r="E701" s="17"/>
      <c r="F701" s="17" t="str">
        <f>IF(A701="","",IF(AND(A701=1,pmtType=1),0,IF(roundOpt,ROUND(rate*H700,2),rate*H700)))</f>
        <v/>
      </c>
      <c r="G701" s="17" t="str">
        <f t="shared" si="43"/>
        <v/>
      </c>
      <c r="H701" s="17" t="str">
        <f t="shared" si="44"/>
        <v/>
      </c>
    </row>
    <row r="702" spans="1:8">
      <c r="A702" s="16" t="str">
        <f t="shared" si="41"/>
        <v/>
      </c>
      <c r="B702" s="18" t="str">
        <f>IF(A702="","",IF(OR(periods_per_year=26,periods_per_year=52),IF(periods_per_year=26,IF(A702=1,fpdate,B701+14),IF(periods_per_year=52,IF(A702=1,fpdate,B701+7),"n/a")),IF(periods_per_year=24,DATE(YEAR(fpdate),MONTH(fpdate)+(A702-1)/2+IF(AND(DAY(fpdate)&gt;=15,MOD(A702,2)=0),1,0),IF(MOD(A702,2)=0,IF(DAY(fpdate)&gt;=15,DAY(fpdate)-14,DAY(fpdate)+14),DAY(fpdate))),IF(DAY(DATE(YEAR(fpdate),MONTH(fpdate)+(A702-1)*months_per_period,DAY(fpdate)))&lt;&gt;DAY(fpdate),DATE(YEAR(fpdate),MONTH(fpdate)+(A702-1)*months_per_period+1,0),DATE(YEAR(fpdate),MONTH(fpdate)+(A702-1)*months_per_period,DAY(fpdate))))))</f>
        <v/>
      </c>
      <c r="C702" s="17" t="str">
        <f t="shared" si="42"/>
        <v/>
      </c>
      <c r="D702" s="67"/>
      <c r="E702" s="17"/>
      <c r="F702" s="17" t="str">
        <f>IF(A702="","",IF(AND(A702=1,pmtType=1),0,IF(roundOpt,ROUND(rate*H701,2),rate*H701)))</f>
        <v/>
      </c>
      <c r="G702" s="17" t="str">
        <f t="shared" si="43"/>
        <v/>
      </c>
      <c r="H702" s="17" t="str">
        <f t="shared" si="44"/>
        <v/>
      </c>
    </row>
    <row r="703" spans="1:8">
      <c r="A703" s="16" t="str">
        <f t="shared" si="41"/>
        <v/>
      </c>
      <c r="B703" s="18" t="str">
        <f>IF(A703="","",IF(OR(periods_per_year=26,periods_per_year=52),IF(periods_per_year=26,IF(A703=1,fpdate,B702+14),IF(periods_per_year=52,IF(A703=1,fpdate,B702+7),"n/a")),IF(periods_per_year=24,DATE(YEAR(fpdate),MONTH(fpdate)+(A703-1)/2+IF(AND(DAY(fpdate)&gt;=15,MOD(A703,2)=0),1,0),IF(MOD(A703,2)=0,IF(DAY(fpdate)&gt;=15,DAY(fpdate)-14,DAY(fpdate)+14),DAY(fpdate))),IF(DAY(DATE(YEAR(fpdate),MONTH(fpdate)+(A703-1)*months_per_period,DAY(fpdate)))&lt;&gt;DAY(fpdate),DATE(YEAR(fpdate),MONTH(fpdate)+(A703-1)*months_per_period+1,0),DATE(YEAR(fpdate),MONTH(fpdate)+(A703-1)*months_per_period,DAY(fpdate))))))</f>
        <v/>
      </c>
      <c r="C703" s="17" t="str">
        <f t="shared" si="42"/>
        <v/>
      </c>
      <c r="D703" s="67"/>
      <c r="E703" s="17"/>
      <c r="F703" s="17" t="str">
        <f>IF(A703="","",IF(AND(A703=1,pmtType=1),0,IF(roundOpt,ROUND(rate*H702,2),rate*H702)))</f>
        <v/>
      </c>
      <c r="G703" s="17" t="str">
        <f t="shared" si="43"/>
        <v/>
      </c>
      <c r="H703" s="17" t="str">
        <f t="shared" si="44"/>
        <v/>
      </c>
    </row>
    <row r="704" spans="1:8">
      <c r="A704" s="16" t="str">
        <f t="shared" si="41"/>
        <v/>
      </c>
      <c r="B704" s="18" t="str">
        <f>IF(A704="","",IF(OR(periods_per_year=26,periods_per_year=52),IF(periods_per_year=26,IF(A704=1,fpdate,B703+14),IF(periods_per_year=52,IF(A704=1,fpdate,B703+7),"n/a")),IF(periods_per_year=24,DATE(YEAR(fpdate),MONTH(fpdate)+(A704-1)/2+IF(AND(DAY(fpdate)&gt;=15,MOD(A704,2)=0),1,0),IF(MOD(A704,2)=0,IF(DAY(fpdate)&gt;=15,DAY(fpdate)-14,DAY(fpdate)+14),DAY(fpdate))),IF(DAY(DATE(YEAR(fpdate),MONTH(fpdate)+(A704-1)*months_per_period,DAY(fpdate)))&lt;&gt;DAY(fpdate),DATE(YEAR(fpdate),MONTH(fpdate)+(A704-1)*months_per_period+1,0),DATE(YEAR(fpdate),MONTH(fpdate)+(A704-1)*months_per_period,DAY(fpdate))))))</f>
        <v/>
      </c>
      <c r="C704" s="17" t="str">
        <f t="shared" si="42"/>
        <v/>
      </c>
      <c r="D704" s="67"/>
      <c r="E704" s="17"/>
      <c r="F704" s="17" t="str">
        <f>IF(A704="","",IF(AND(A704=1,pmtType=1),0,IF(roundOpt,ROUND(rate*H703,2),rate*H703)))</f>
        <v/>
      </c>
      <c r="G704" s="17" t="str">
        <f t="shared" si="43"/>
        <v/>
      </c>
      <c r="H704" s="17" t="str">
        <f t="shared" si="44"/>
        <v/>
      </c>
    </row>
    <row r="705" spans="1:8">
      <c r="A705" s="16" t="str">
        <f t="shared" si="41"/>
        <v/>
      </c>
      <c r="B705" s="18" t="str">
        <f>IF(A705="","",IF(OR(periods_per_year=26,periods_per_year=52),IF(periods_per_year=26,IF(A705=1,fpdate,B704+14),IF(periods_per_year=52,IF(A705=1,fpdate,B704+7),"n/a")),IF(periods_per_year=24,DATE(YEAR(fpdate),MONTH(fpdate)+(A705-1)/2+IF(AND(DAY(fpdate)&gt;=15,MOD(A705,2)=0),1,0),IF(MOD(A705,2)=0,IF(DAY(fpdate)&gt;=15,DAY(fpdate)-14,DAY(fpdate)+14),DAY(fpdate))),IF(DAY(DATE(YEAR(fpdate),MONTH(fpdate)+(A705-1)*months_per_period,DAY(fpdate)))&lt;&gt;DAY(fpdate),DATE(YEAR(fpdate),MONTH(fpdate)+(A705-1)*months_per_period+1,0),DATE(YEAR(fpdate),MONTH(fpdate)+(A705-1)*months_per_period,DAY(fpdate))))))</f>
        <v/>
      </c>
      <c r="C705" s="17" t="str">
        <f t="shared" si="42"/>
        <v/>
      </c>
      <c r="D705" s="67"/>
      <c r="E705" s="17"/>
      <c r="F705" s="17" t="str">
        <f>IF(A705="","",IF(AND(A705=1,pmtType=1),0,IF(roundOpt,ROUND(rate*H704,2),rate*H704)))</f>
        <v/>
      </c>
      <c r="G705" s="17" t="str">
        <f t="shared" si="43"/>
        <v/>
      </c>
      <c r="H705" s="17" t="str">
        <f t="shared" si="44"/>
        <v/>
      </c>
    </row>
    <row r="706" spans="1:8">
      <c r="A706" s="16" t="str">
        <f t="shared" si="41"/>
        <v/>
      </c>
      <c r="B706" s="18" t="str">
        <f>IF(A706="","",IF(OR(periods_per_year=26,periods_per_year=52),IF(periods_per_year=26,IF(A706=1,fpdate,B705+14),IF(periods_per_year=52,IF(A706=1,fpdate,B705+7),"n/a")),IF(periods_per_year=24,DATE(YEAR(fpdate),MONTH(fpdate)+(A706-1)/2+IF(AND(DAY(fpdate)&gt;=15,MOD(A706,2)=0),1,0),IF(MOD(A706,2)=0,IF(DAY(fpdate)&gt;=15,DAY(fpdate)-14,DAY(fpdate)+14),DAY(fpdate))),IF(DAY(DATE(YEAR(fpdate),MONTH(fpdate)+(A706-1)*months_per_period,DAY(fpdate)))&lt;&gt;DAY(fpdate),DATE(YEAR(fpdate),MONTH(fpdate)+(A706-1)*months_per_period+1,0),DATE(YEAR(fpdate),MONTH(fpdate)+(A706-1)*months_per_period,DAY(fpdate))))))</f>
        <v/>
      </c>
      <c r="C706" s="17" t="str">
        <f t="shared" si="42"/>
        <v/>
      </c>
      <c r="D706" s="67"/>
      <c r="E706" s="17"/>
      <c r="F706" s="17" t="str">
        <f>IF(A706="","",IF(AND(A706=1,pmtType=1),0,IF(roundOpt,ROUND(rate*H705,2),rate*H705)))</f>
        <v/>
      </c>
      <c r="G706" s="17" t="str">
        <f t="shared" si="43"/>
        <v/>
      </c>
      <c r="H706" s="17" t="str">
        <f t="shared" si="44"/>
        <v/>
      </c>
    </row>
    <row r="707" spans="1:8">
      <c r="A707" s="16" t="str">
        <f t="shared" si="41"/>
        <v/>
      </c>
      <c r="B707" s="18" t="str">
        <f>IF(A707="","",IF(OR(periods_per_year=26,periods_per_year=52),IF(periods_per_year=26,IF(A707=1,fpdate,B706+14),IF(periods_per_year=52,IF(A707=1,fpdate,B706+7),"n/a")),IF(periods_per_year=24,DATE(YEAR(fpdate),MONTH(fpdate)+(A707-1)/2+IF(AND(DAY(fpdate)&gt;=15,MOD(A707,2)=0),1,0),IF(MOD(A707,2)=0,IF(DAY(fpdate)&gt;=15,DAY(fpdate)-14,DAY(fpdate)+14),DAY(fpdate))),IF(DAY(DATE(YEAR(fpdate),MONTH(fpdate)+(A707-1)*months_per_period,DAY(fpdate)))&lt;&gt;DAY(fpdate),DATE(YEAR(fpdate),MONTH(fpdate)+(A707-1)*months_per_period+1,0),DATE(YEAR(fpdate),MONTH(fpdate)+(A707-1)*months_per_period,DAY(fpdate))))))</f>
        <v/>
      </c>
      <c r="C707" s="17" t="str">
        <f t="shared" si="42"/>
        <v/>
      </c>
      <c r="D707" s="67"/>
      <c r="E707" s="17"/>
      <c r="F707" s="17" t="str">
        <f>IF(A707="","",IF(AND(A707=1,pmtType=1),0,IF(roundOpt,ROUND(rate*H706,2),rate*H706)))</f>
        <v/>
      </c>
      <c r="G707" s="17" t="str">
        <f t="shared" si="43"/>
        <v/>
      </c>
      <c r="H707" s="17" t="str">
        <f t="shared" si="44"/>
        <v/>
      </c>
    </row>
    <row r="708" spans="1:8">
      <c r="A708" s="16" t="str">
        <f t="shared" si="41"/>
        <v/>
      </c>
      <c r="B708" s="18" t="str">
        <f>IF(A708="","",IF(OR(periods_per_year=26,periods_per_year=52),IF(periods_per_year=26,IF(A708=1,fpdate,B707+14),IF(periods_per_year=52,IF(A708=1,fpdate,B707+7),"n/a")),IF(periods_per_year=24,DATE(YEAR(fpdate),MONTH(fpdate)+(A708-1)/2+IF(AND(DAY(fpdate)&gt;=15,MOD(A708,2)=0),1,0),IF(MOD(A708,2)=0,IF(DAY(fpdate)&gt;=15,DAY(fpdate)-14,DAY(fpdate)+14),DAY(fpdate))),IF(DAY(DATE(YEAR(fpdate),MONTH(fpdate)+(A708-1)*months_per_period,DAY(fpdate)))&lt;&gt;DAY(fpdate),DATE(YEAR(fpdate),MONTH(fpdate)+(A708-1)*months_per_period+1,0),DATE(YEAR(fpdate),MONTH(fpdate)+(A708-1)*months_per_period,DAY(fpdate))))))</f>
        <v/>
      </c>
      <c r="C708" s="17" t="str">
        <f t="shared" si="42"/>
        <v/>
      </c>
      <c r="D708" s="67"/>
      <c r="E708" s="17"/>
      <c r="F708" s="17" t="str">
        <f>IF(A708="","",IF(AND(A708=1,pmtType=1),0,IF(roundOpt,ROUND(rate*H707,2),rate*H707)))</f>
        <v/>
      </c>
      <c r="G708" s="17" t="str">
        <f t="shared" si="43"/>
        <v/>
      </c>
      <c r="H708" s="17" t="str">
        <f t="shared" si="44"/>
        <v/>
      </c>
    </row>
    <row r="709" spans="1:8">
      <c r="A709" s="16" t="str">
        <f t="shared" si="41"/>
        <v/>
      </c>
      <c r="B709" s="18" t="str">
        <f>IF(A709="","",IF(OR(periods_per_year=26,periods_per_year=52),IF(periods_per_year=26,IF(A709=1,fpdate,B708+14),IF(periods_per_year=52,IF(A709=1,fpdate,B708+7),"n/a")),IF(periods_per_year=24,DATE(YEAR(fpdate),MONTH(fpdate)+(A709-1)/2+IF(AND(DAY(fpdate)&gt;=15,MOD(A709,2)=0),1,0),IF(MOD(A709,2)=0,IF(DAY(fpdate)&gt;=15,DAY(fpdate)-14,DAY(fpdate)+14),DAY(fpdate))),IF(DAY(DATE(YEAR(fpdate),MONTH(fpdate)+(A709-1)*months_per_period,DAY(fpdate)))&lt;&gt;DAY(fpdate),DATE(YEAR(fpdate),MONTH(fpdate)+(A709-1)*months_per_period+1,0),DATE(YEAR(fpdate),MONTH(fpdate)+(A709-1)*months_per_period,DAY(fpdate))))))</f>
        <v/>
      </c>
      <c r="C709" s="17" t="str">
        <f t="shared" si="42"/>
        <v/>
      </c>
      <c r="D709" s="67"/>
      <c r="E709" s="17"/>
      <c r="F709" s="17" t="str">
        <f>IF(A709="","",IF(AND(A709=1,pmtType=1),0,IF(roundOpt,ROUND(rate*H708,2),rate*H708)))</f>
        <v/>
      </c>
      <c r="G709" s="17" t="str">
        <f t="shared" si="43"/>
        <v/>
      </c>
      <c r="H709" s="17" t="str">
        <f t="shared" si="44"/>
        <v/>
      </c>
    </row>
    <row r="710" spans="1:8">
      <c r="A710" s="16" t="str">
        <f t="shared" si="41"/>
        <v/>
      </c>
      <c r="B710" s="18" t="str">
        <f>IF(A710="","",IF(OR(periods_per_year=26,periods_per_year=52),IF(periods_per_year=26,IF(A710=1,fpdate,B709+14),IF(periods_per_year=52,IF(A710=1,fpdate,B709+7),"n/a")),IF(periods_per_year=24,DATE(YEAR(fpdate),MONTH(fpdate)+(A710-1)/2+IF(AND(DAY(fpdate)&gt;=15,MOD(A710,2)=0),1,0),IF(MOD(A710,2)=0,IF(DAY(fpdate)&gt;=15,DAY(fpdate)-14,DAY(fpdate)+14),DAY(fpdate))),IF(DAY(DATE(YEAR(fpdate),MONTH(fpdate)+(A710-1)*months_per_period,DAY(fpdate)))&lt;&gt;DAY(fpdate),DATE(YEAR(fpdate),MONTH(fpdate)+(A710-1)*months_per_period+1,0),DATE(YEAR(fpdate),MONTH(fpdate)+(A710-1)*months_per_period,DAY(fpdate))))))</f>
        <v/>
      </c>
      <c r="C710" s="17" t="str">
        <f t="shared" si="42"/>
        <v/>
      </c>
      <c r="D710" s="67"/>
      <c r="E710" s="17"/>
      <c r="F710" s="17" t="str">
        <f>IF(A710="","",IF(AND(A710=1,pmtType=1),0,IF(roundOpt,ROUND(rate*H709,2),rate*H709)))</f>
        <v/>
      </c>
      <c r="G710" s="17" t="str">
        <f t="shared" si="43"/>
        <v/>
      </c>
      <c r="H710" s="17" t="str">
        <f t="shared" si="44"/>
        <v/>
      </c>
    </row>
    <row r="711" spans="1:8">
      <c r="A711" s="16" t="str">
        <f t="shared" si="41"/>
        <v/>
      </c>
      <c r="B711" s="18" t="str">
        <f>IF(A711="","",IF(OR(periods_per_year=26,periods_per_year=52),IF(periods_per_year=26,IF(A711=1,fpdate,B710+14),IF(periods_per_year=52,IF(A711=1,fpdate,B710+7),"n/a")),IF(periods_per_year=24,DATE(YEAR(fpdate),MONTH(fpdate)+(A711-1)/2+IF(AND(DAY(fpdate)&gt;=15,MOD(A711,2)=0),1,0),IF(MOD(A711,2)=0,IF(DAY(fpdate)&gt;=15,DAY(fpdate)-14,DAY(fpdate)+14),DAY(fpdate))),IF(DAY(DATE(YEAR(fpdate),MONTH(fpdate)+(A711-1)*months_per_period,DAY(fpdate)))&lt;&gt;DAY(fpdate),DATE(YEAR(fpdate),MONTH(fpdate)+(A711-1)*months_per_period+1,0),DATE(YEAR(fpdate),MONTH(fpdate)+(A711-1)*months_per_period,DAY(fpdate))))))</f>
        <v/>
      </c>
      <c r="C711" s="17" t="str">
        <f t="shared" si="42"/>
        <v/>
      </c>
      <c r="D711" s="67"/>
      <c r="E711" s="17"/>
      <c r="F711" s="17" t="str">
        <f>IF(A711="","",IF(AND(A711=1,pmtType=1),0,IF(roundOpt,ROUND(rate*H710,2),rate*H710)))</f>
        <v/>
      </c>
      <c r="G711" s="17" t="str">
        <f t="shared" si="43"/>
        <v/>
      </c>
      <c r="H711" s="17" t="str">
        <f t="shared" si="44"/>
        <v/>
      </c>
    </row>
    <row r="712" spans="1:8">
      <c r="A712" s="16" t="str">
        <f t="shared" si="41"/>
        <v/>
      </c>
      <c r="B712" s="18" t="str">
        <f>IF(A712="","",IF(OR(periods_per_year=26,periods_per_year=52),IF(periods_per_year=26,IF(A712=1,fpdate,B711+14),IF(periods_per_year=52,IF(A712=1,fpdate,B711+7),"n/a")),IF(periods_per_year=24,DATE(YEAR(fpdate),MONTH(fpdate)+(A712-1)/2+IF(AND(DAY(fpdate)&gt;=15,MOD(A712,2)=0),1,0),IF(MOD(A712,2)=0,IF(DAY(fpdate)&gt;=15,DAY(fpdate)-14,DAY(fpdate)+14),DAY(fpdate))),IF(DAY(DATE(YEAR(fpdate),MONTH(fpdate)+(A712-1)*months_per_period,DAY(fpdate)))&lt;&gt;DAY(fpdate),DATE(YEAR(fpdate),MONTH(fpdate)+(A712-1)*months_per_period+1,0),DATE(YEAR(fpdate),MONTH(fpdate)+(A712-1)*months_per_period,DAY(fpdate))))))</f>
        <v/>
      </c>
      <c r="C712" s="17" t="str">
        <f t="shared" si="42"/>
        <v/>
      </c>
      <c r="D712" s="67"/>
      <c r="E712" s="17"/>
      <c r="F712" s="17" t="str">
        <f>IF(A712="","",IF(AND(A712=1,pmtType=1),0,IF(roundOpt,ROUND(rate*H711,2),rate*H711)))</f>
        <v/>
      </c>
      <c r="G712" s="17" t="str">
        <f t="shared" si="43"/>
        <v/>
      </c>
      <c r="H712" s="17" t="str">
        <f t="shared" si="44"/>
        <v/>
      </c>
    </row>
    <row r="713" spans="1:8">
      <c r="A713" s="16" t="str">
        <f t="shared" si="41"/>
        <v/>
      </c>
      <c r="B713" s="18" t="str">
        <f>IF(A713="","",IF(OR(periods_per_year=26,periods_per_year=52),IF(periods_per_year=26,IF(A713=1,fpdate,B712+14),IF(periods_per_year=52,IF(A713=1,fpdate,B712+7),"n/a")),IF(periods_per_year=24,DATE(YEAR(fpdate),MONTH(fpdate)+(A713-1)/2+IF(AND(DAY(fpdate)&gt;=15,MOD(A713,2)=0),1,0),IF(MOD(A713,2)=0,IF(DAY(fpdate)&gt;=15,DAY(fpdate)-14,DAY(fpdate)+14),DAY(fpdate))),IF(DAY(DATE(YEAR(fpdate),MONTH(fpdate)+(A713-1)*months_per_period,DAY(fpdate)))&lt;&gt;DAY(fpdate),DATE(YEAR(fpdate),MONTH(fpdate)+(A713-1)*months_per_period+1,0),DATE(YEAR(fpdate),MONTH(fpdate)+(A713-1)*months_per_period,DAY(fpdate))))))</f>
        <v/>
      </c>
      <c r="C713" s="17" t="str">
        <f t="shared" si="42"/>
        <v/>
      </c>
      <c r="D713" s="67"/>
      <c r="E713" s="17"/>
      <c r="F713" s="17" t="str">
        <f>IF(A713="","",IF(AND(A713=1,pmtType=1),0,IF(roundOpt,ROUND(rate*H712,2),rate*H712)))</f>
        <v/>
      </c>
      <c r="G713" s="17" t="str">
        <f t="shared" si="43"/>
        <v/>
      </c>
      <c r="H713" s="17" t="str">
        <f t="shared" si="44"/>
        <v/>
      </c>
    </row>
    <row r="714" spans="1:8">
      <c r="A714" s="16" t="str">
        <f t="shared" si="41"/>
        <v/>
      </c>
      <c r="B714" s="18" t="str">
        <f>IF(A714="","",IF(OR(periods_per_year=26,periods_per_year=52),IF(periods_per_year=26,IF(A714=1,fpdate,B713+14),IF(periods_per_year=52,IF(A714=1,fpdate,B713+7),"n/a")),IF(periods_per_year=24,DATE(YEAR(fpdate),MONTH(fpdate)+(A714-1)/2+IF(AND(DAY(fpdate)&gt;=15,MOD(A714,2)=0),1,0),IF(MOD(A714,2)=0,IF(DAY(fpdate)&gt;=15,DAY(fpdate)-14,DAY(fpdate)+14),DAY(fpdate))),IF(DAY(DATE(YEAR(fpdate),MONTH(fpdate)+(A714-1)*months_per_period,DAY(fpdate)))&lt;&gt;DAY(fpdate),DATE(YEAR(fpdate),MONTH(fpdate)+(A714-1)*months_per_period+1,0),DATE(YEAR(fpdate),MONTH(fpdate)+(A714-1)*months_per_period,DAY(fpdate))))))</f>
        <v/>
      </c>
      <c r="C714" s="17" t="str">
        <f t="shared" si="42"/>
        <v/>
      </c>
      <c r="D714" s="67"/>
      <c r="E714" s="17"/>
      <c r="F714" s="17" t="str">
        <f>IF(A714="","",IF(AND(A714=1,pmtType=1),0,IF(roundOpt,ROUND(rate*H713,2),rate*H713)))</f>
        <v/>
      </c>
      <c r="G714" s="17" t="str">
        <f t="shared" si="43"/>
        <v/>
      </c>
      <c r="H714" s="17" t="str">
        <f t="shared" si="44"/>
        <v/>
      </c>
    </row>
    <row r="715" spans="1:8">
      <c r="A715" s="16" t="str">
        <f t="shared" si="41"/>
        <v/>
      </c>
      <c r="B715" s="18" t="str">
        <f>IF(A715="","",IF(OR(periods_per_year=26,periods_per_year=52),IF(periods_per_year=26,IF(A715=1,fpdate,B714+14),IF(periods_per_year=52,IF(A715=1,fpdate,B714+7),"n/a")),IF(periods_per_year=24,DATE(YEAR(fpdate),MONTH(fpdate)+(A715-1)/2+IF(AND(DAY(fpdate)&gt;=15,MOD(A715,2)=0),1,0),IF(MOD(A715,2)=0,IF(DAY(fpdate)&gt;=15,DAY(fpdate)-14,DAY(fpdate)+14),DAY(fpdate))),IF(DAY(DATE(YEAR(fpdate),MONTH(fpdate)+(A715-1)*months_per_period,DAY(fpdate)))&lt;&gt;DAY(fpdate),DATE(YEAR(fpdate),MONTH(fpdate)+(A715-1)*months_per_period+1,0),DATE(YEAR(fpdate),MONTH(fpdate)+(A715-1)*months_per_period,DAY(fpdate))))))</f>
        <v/>
      </c>
      <c r="C715" s="17" t="str">
        <f t="shared" si="42"/>
        <v/>
      </c>
      <c r="D715" s="67"/>
      <c r="E715" s="17"/>
      <c r="F715" s="17" t="str">
        <f>IF(A715="","",IF(AND(A715=1,pmtType=1),0,IF(roundOpt,ROUND(rate*H714,2),rate*H714)))</f>
        <v/>
      </c>
      <c r="G715" s="17" t="str">
        <f t="shared" si="43"/>
        <v/>
      </c>
      <c r="H715" s="17" t="str">
        <f t="shared" si="44"/>
        <v/>
      </c>
    </row>
    <row r="716" spans="1:8">
      <c r="A716" s="16" t="str">
        <f t="shared" si="41"/>
        <v/>
      </c>
      <c r="B716" s="18" t="str">
        <f>IF(A716="","",IF(OR(periods_per_year=26,periods_per_year=52),IF(periods_per_year=26,IF(A716=1,fpdate,B715+14),IF(periods_per_year=52,IF(A716=1,fpdate,B715+7),"n/a")),IF(periods_per_year=24,DATE(YEAR(fpdate),MONTH(fpdate)+(A716-1)/2+IF(AND(DAY(fpdate)&gt;=15,MOD(A716,2)=0),1,0),IF(MOD(A716,2)=0,IF(DAY(fpdate)&gt;=15,DAY(fpdate)-14,DAY(fpdate)+14),DAY(fpdate))),IF(DAY(DATE(YEAR(fpdate),MONTH(fpdate)+(A716-1)*months_per_period,DAY(fpdate)))&lt;&gt;DAY(fpdate),DATE(YEAR(fpdate),MONTH(fpdate)+(A716-1)*months_per_period+1,0),DATE(YEAR(fpdate),MONTH(fpdate)+(A716-1)*months_per_period,DAY(fpdate))))))</f>
        <v/>
      </c>
      <c r="C716" s="17" t="str">
        <f t="shared" si="42"/>
        <v/>
      </c>
      <c r="D716" s="67"/>
      <c r="E716" s="17"/>
      <c r="F716" s="17" t="str">
        <f>IF(A716="","",IF(AND(A716=1,pmtType=1),0,IF(roundOpt,ROUND(rate*H715,2),rate*H715)))</f>
        <v/>
      </c>
      <c r="G716" s="17" t="str">
        <f t="shared" si="43"/>
        <v/>
      </c>
      <c r="H716" s="17" t="str">
        <f t="shared" si="44"/>
        <v/>
      </c>
    </row>
    <row r="717" spans="1:8">
      <c r="A717" s="16" t="str">
        <f t="shared" si="41"/>
        <v/>
      </c>
      <c r="B717" s="18" t="str">
        <f>IF(A717="","",IF(OR(periods_per_year=26,periods_per_year=52),IF(periods_per_year=26,IF(A717=1,fpdate,B716+14),IF(periods_per_year=52,IF(A717=1,fpdate,B716+7),"n/a")),IF(periods_per_year=24,DATE(YEAR(fpdate),MONTH(fpdate)+(A717-1)/2+IF(AND(DAY(fpdate)&gt;=15,MOD(A717,2)=0),1,0),IF(MOD(A717,2)=0,IF(DAY(fpdate)&gt;=15,DAY(fpdate)-14,DAY(fpdate)+14),DAY(fpdate))),IF(DAY(DATE(YEAR(fpdate),MONTH(fpdate)+(A717-1)*months_per_period,DAY(fpdate)))&lt;&gt;DAY(fpdate),DATE(YEAR(fpdate),MONTH(fpdate)+(A717-1)*months_per_period+1,0),DATE(YEAR(fpdate),MONTH(fpdate)+(A717-1)*months_per_period,DAY(fpdate))))))</f>
        <v/>
      </c>
      <c r="C717" s="17" t="str">
        <f t="shared" si="42"/>
        <v/>
      </c>
      <c r="D717" s="67"/>
      <c r="E717" s="17"/>
      <c r="F717" s="17" t="str">
        <f>IF(A717="","",IF(AND(A717=1,pmtType=1),0,IF(roundOpt,ROUND(rate*H716,2),rate*H716)))</f>
        <v/>
      </c>
      <c r="G717" s="17" t="str">
        <f t="shared" si="43"/>
        <v/>
      </c>
      <c r="H717" s="17" t="str">
        <f t="shared" si="44"/>
        <v/>
      </c>
    </row>
    <row r="718" spans="1:8">
      <c r="A718" s="16" t="str">
        <f t="shared" si="41"/>
        <v/>
      </c>
      <c r="B718" s="18" t="str">
        <f>IF(A718="","",IF(OR(periods_per_year=26,periods_per_year=52),IF(periods_per_year=26,IF(A718=1,fpdate,B717+14),IF(periods_per_year=52,IF(A718=1,fpdate,B717+7),"n/a")),IF(periods_per_year=24,DATE(YEAR(fpdate),MONTH(fpdate)+(A718-1)/2+IF(AND(DAY(fpdate)&gt;=15,MOD(A718,2)=0),1,0),IF(MOD(A718,2)=0,IF(DAY(fpdate)&gt;=15,DAY(fpdate)-14,DAY(fpdate)+14),DAY(fpdate))),IF(DAY(DATE(YEAR(fpdate),MONTH(fpdate)+(A718-1)*months_per_period,DAY(fpdate)))&lt;&gt;DAY(fpdate),DATE(YEAR(fpdate),MONTH(fpdate)+(A718-1)*months_per_period+1,0),DATE(YEAR(fpdate),MONTH(fpdate)+(A718-1)*months_per_period,DAY(fpdate))))))</f>
        <v/>
      </c>
      <c r="C718" s="17" t="str">
        <f t="shared" si="42"/>
        <v/>
      </c>
      <c r="D718" s="67"/>
      <c r="E718" s="17"/>
      <c r="F718" s="17" t="str">
        <f>IF(A718="","",IF(AND(A718=1,pmtType=1),0,IF(roundOpt,ROUND(rate*H717,2),rate*H717)))</f>
        <v/>
      </c>
      <c r="G718" s="17" t="str">
        <f t="shared" si="43"/>
        <v/>
      </c>
      <c r="H718" s="17" t="str">
        <f t="shared" si="44"/>
        <v/>
      </c>
    </row>
    <row r="719" spans="1:8">
      <c r="A719" s="16" t="str">
        <f t="shared" si="41"/>
        <v/>
      </c>
      <c r="B719" s="18" t="str">
        <f>IF(A719="","",IF(OR(periods_per_year=26,periods_per_year=52),IF(periods_per_year=26,IF(A719=1,fpdate,B718+14),IF(periods_per_year=52,IF(A719=1,fpdate,B718+7),"n/a")),IF(periods_per_year=24,DATE(YEAR(fpdate),MONTH(fpdate)+(A719-1)/2+IF(AND(DAY(fpdate)&gt;=15,MOD(A719,2)=0),1,0),IF(MOD(A719,2)=0,IF(DAY(fpdate)&gt;=15,DAY(fpdate)-14,DAY(fpdate)+14),DAY(fpdate))),IF(DAY(DATE(YEAR(fpdate),MONTH(fpdate)+(A719-1)*months_per_period,DAY(fpdate)))&lt;&gt;DAY(fpdate),DATE(YEAR(fpdate),MONTH(fpdate)+(A719-1)*months_per_period+1,0),DATE(YEAR(fpdate),MONTH(fpdate)+(A719-1)*months_per_period,DAY(fpdate))))))</f>
        <v/>
      </c>
      <c r="C719" s="17" t="str">
        <f t="shared" si="42"/>
        <v/>
      </c>
      <c r="D719" s="67"/>
      <c r="E719" s="17"/>
      <c r="F719" s="17" t="str">
        <f>IF(A719="","",IF(AND(A719=1,pmtType=1),0,IF(roundOpt,ROUND(rate*H718,2),rate*H718)))</f>
        <v/>
      </c>
      <c r="G719" s="17" t="str">
        <f t="shared" si="43"/>
        <v/>
      </c>
      <c r="H719" s="17" t="str">
        <f t="shared" si="44"/>
        <v/>
      </c>
    </row>
    <row r="720" spans="1:8">
      <c r="A720" s="16" t="str">
        <f t="shared" si="41"/>
        <v/>
      </c>
      <c r="B720" s="18" t="str">
        <f>IF(A720="","",IF(OR(periods_per_year=26,periods_per_year=52),IF(periods_per_year=26,IF(A720=1,fpdate,B719+14),IF(periods_per_year=52,IF(A720=1,fpdate,B719+7),"n/a")),IF(periods_per_year=24,DATE(YEAR(fpdate),MONTH(fpdate)+(A720-1)/2+IF(AND(DAY(fpdate)&gt;=15,MOD(A720,2)=0),1,0),IF(MOD(A720,2)=0,IF(DAY(fpdate)&gt;=15,DAY(fpdate)-14,DAY(fpdate)+14),DAY(fpdate))),IF(DAY(DATE(YEAR(fpdate),MONTH(fpdate)+(A720-1)*months_per_period,DAY(fpdate)))&lt;&gt;DAY(fpdate),DATE(YEAR(fpdate),MONTH(fpdate)+(A720-1)*months_per_period+1,0),DATE(YEAR(fpdate),MONTH(fpdate)+(A720-1)*months_per_period,DAY(fpdate))))))</f>
        <v/>
      </c>
      <c r="C720" s="17" t="str">
        <f t="shared" si="42"/>
        <v/>
      </c>
      <c r="D720" s="67"/>
      <c r="E720" s="17"/>
      <c r="F720" s="17" t="str">
        <f>IF(A720="","",IF(AND(A720=1,pmtType=1),0,IF(roundOpt,ROUND(rate*H719,2),rate*H719)))</f>
        <v/>
      </c>
      <c r="G720" s="17" t="str">
        <f t="shared" si="43"/>
        <v/>
      </c>
      <c r="H720" s="17" t="str">
        <f t="shared" si="44"/>
        <v/>
      </c>
    </row>
    <row r="721" spans="1:8">
      <c r="A721" s="16" t="str">
        <f t="shared" si="41"/>
        <v/>
      </c>
      <c r="B721" s="18" t="str">
        <f>IF(A721="","",IF(OR(periods_per_year=26,periods_per_year=52),IF(periods_per_year=26,IF(A721=1,fpdate,B720+14),IF(periods_per_year=52,IF(A721=1,fpdate,B720+7),"n/a")),IF(periods_per_year=24,DATE(YEAR(fpdate),MONTH(fpdate)+(A721-1)/2+IF(AND(DAY(fpdate)&gt;=15,MOD(A721,2)=0),1,0),IF(MOD(A721,2)=0,IF(DAY(fpdate)&gt;=15,DAY(fpdate)-14,DAY(fpdate)+14),DAY(fpdate))),IF(DAY(DATE(YEAR(fpdate),MONTH(fpdate)+(A721-1)*months_per_period,DAY(fpdate)))&lt;&gt;DAY(fpdate),DATE(YEAR(fpdate),MONTH(fpdate)+(A721-1)*months_per_period+1,0),DATE(YEAR(fpdate),MONTH(fpdate)+(A721-1)*months_per_period,DAY(fpdate))))))</f>
        <v/>
      </c>
      <c r="C721" s="17" t="str">
        <f t="shared" si="42"/>
        <v/>
      </c>
      <c r="D721" s="67"/>
      <c r="E721" s="17"/>
      <c r="F721" s="17" t="str">
        <f>IF(A721="","",IF(AND(A721=1,pmtType=1),0,IF(roundOpt,ROUND(rate*H720,2),rate*H720)))</f>
        <v/>
      </c>
      <c r="G721" s="17" t="str">
        <f t="shared" si="43"/>
        <v/>
      </c>
      <c r="H721" s="17" t="str">
        <f t="shared" si="44"/>
        <v/>
      </c>
    </row>
    <row r="722" spans="1:8">
      <c r="A722" s="16" t="str">
        <f t="shared" ref="A722:A785" si="45">IF(H721="","",IF(roundOpt,IF(OR(A721&gt;=nper,ROUND(H721,2)&lt;=0),"",A721+1),IF(OR(A721&gt;=nper,H721&lt;=0),"",A721+1)))</f>
        <v/>
      </c>
      <c r="B722" s="18" t="str">
        <f>IF(A722="","",IF(OR(periods_per_year=26,periods_per_year=52),IF(periods_per_year=26,IF(A722=1,fpdate,B721+14),IF(periods_per_year=52,IF(A722=1,fpdate,B721+7),"n/a")),IF(periods_per_year=24,DATE(YEAR(fpdate),MONTH(fpdate)+(A722-1)/2+IF(AND(DAY(fpdate)&gt;=15,MOD(A722,2)=0),1,0),IF(MOD(A722,2)=0,IF(DAY(fpdate)&gt;=15,DAY(fpdate)-14,DAY(fpdate)+14),DAY(fpdate))),IF(DAY(DATE(YEAR(fpdate),MONTH(fpdate)+(A722-1)*months_per_period,DAY(fpdate)))&lt;&gt;DAY(fpdate),DATE(YEAR(fpdate),MONTH(fpdate)+(A722-1)*months_per_period+1,0),DATE(YEAR(fpdate),MONTH(fpdate)+(A722-1)*months_per_period,DAY(fpdate))))))</f>
        <v/>
      </c>
      <c r="C722" s="17" t="str">
        <f t="shared" ref="C722:C785" si="46">IF(A722="","",IF(roundOpt,IF(OR(A722=nper,payment&gt;ROUND((1+rate)*H721,2)),ROUND((1+rate)*H721,2),payment),IF(OR(A722=nper,payment&gt;(1+rate)*H721),(1+rate)*H721,payment)))</f>
        <v/>
      </c>
      <c r="D722" s="67"/>
      <c r="E722" s="17"/>
      <c r="F722" s="17" t="str">
        <f>IF(A722="","",IF(AND(A722=1,pmtType=1),0,IF(roundOpt,ROUND(rate*H721,2),rate*H721)))</f>
        <v/>
      </c>
      <c r="G722" s="17" t="str">
        <f t="shared" ref="G722:G785" si="47">IF(A722="","",C722-F722+D722)</f>
        <v/>
      </c>
      <c r="H722" s="17" t="str">
        <f t="shared" ref="H722:H785" si="48">IF(A722="","",H721-G722)</f>
        <v/>
      </c>
    </row>
    <row r="723" spans="1:8">
      <c r="A723" s="16" t="str">
        <f t="shared" si="45"/>
        <v/>
      </c>
      <c r="B723" s="18" t="str">
        <f>IF(A723="","",IF(OR(periods_per_year=26,periods_per_year=52),IF(periods_per_year=26,IF(A723=1,fpdate,B722+14),IF(periods_per_year=52,IF(A723=1,fpdate,B722+7),"n/a")),IF(periods_per_year=24,DATE(YEAR(fpdate),MONTH(fpdate)+(A723-1)/2+IF(AND(DAY(fpdate)&gt;=15,MOD(A723,2)=0),1,0),IF(MOD(A723,2)=0,IF(DAY(fpdate)&gt;=15,DAY(fpdate)-14,DAY(fpdate)+14),DAY(fpdate))),IF(DAY(DATE(YEAR(fpdate),MONTH(fpdate)+(A723-1)*months_per_period,DAY(fpdate)))&lt;&gt;DAY(fpdate),DATE(YEAR(fpdate),MONTH(fpdate)+(A723-1)*months_per_period+1,0),DATE(YEAR(fpdate),MONTH(fpdate)+(A723-1)*months_per_period,DAY(fpdate))))))</f>
        <v/>
      </c>
      <c r="C723" s="17" t="str">
        <f t="shared" si="46"/>
        <v/>
      </c>
      <c r="D723" s="67"/>
      <c r="E723" s="17"/>
      <c r="F723" s="17" t="str">
        <f>IF(A723="","",IF(AND(A723=1,pmtType=1),0,IF(roundOpt,ROUND(rate*H722,2),rate*H722)))</f>
        <v/>
      </c>
      <c r="G723" s="17" t="str">
        <f t="shared" si="47"/>
        <v/>
      </c>
      <c r="H723" s="17" t="str">
        <f t="shared" si="48"/>
        <v/>
      </c>
    </row>
    <row r="724" spans="1:8">
      <c r="A724" s="16" t="str">
        <f t="shared" si="45"/>
        <v/>
      </c>
      <c r="B724" s="18" t="str">
        <f>IF(A724="","",IF(OR(periods_per_year=26,periods_per_year=52),IF(periods_per_year=26,IF(A724=1,fpdate,B723+14),IF(periods_per_year=52,IF(A724=1,fpdate,B723+7),"n/a")),IF(periods_per_year=24,DATE(YEAR(fpdate),MONTH(fpdate)+(A724-1)/2+IF(AND(DAY(fpdate)&gt;=15,MOD(A724,2)=0),1,0),IF(MOD(A724,2)=0,IF(DAY(fpdate)&gt;=15,DAY(fpdate)-14,DAY(fpdate)+14),DAY(fpdate))),IF(DAY(DATE(YEAR(fpdate),MONTH(fpdate)+(A724-1)*months_per_period,DAY(fpdate)))&lt;&gt;DAY(fpdate),DATE(YEAR(fpdate),MONTH(fpdate)+(A724-1)*months_per_period+1,0),DATE(YEAR(fpdate),MONTH(fpdate)+(A724-1)*months_per_period,DAY(fpdate))))))</f>
        <v/>
      </c>
      <c r="C724" s="17" t="str">
        <f t="shared" si="46"/>
        <v/>
      </c>
      <c r="D724" s="67"/>
      <c r="E724" s="17"/>
      <c r="F724" s="17" t="str">
        <f>IF(A724="","",IF(AND(A724=1,pmtType=1),0,IF(roundOpt,ROUND(rate*H723,2),rate*H723)))</f>
        <v/>
      </c>
      <c r="G724" s="17" t="str">
        <f t="shared" si="47"/>
        <v/>
      </c>
      <c r="H724" s="17" t="str">
        <f t="shared" si="48"/>
        <v/>
      </c>
    </row>
    <row r="725" spans="1:8">
      <c r="A725" s="16" t="str">
        <f t="shared" si="45"/>
        <v/>
      </c>
      <c r="B725" s="18" t="str">
        <f>IF(A725="","",IF(OR(periods_per_year=26,periods_per_year=52),IF(periods_per_year=26,IF(A725=1,fpdate,B724+14),IF(periods_per_year=52,IF(A725=1,fpdate,B724+7),"n/a")),IF(periods_per_year=24,DATE(YEAR(fpdate),MONTH(fpdate)+(A725-1)/2+IF(AND(DAY(fpdate)&gt;=15,MOD(A725,2)=0),1,0),IF(MOD(A725,2)=0,IF(DAY(fpdate)&gt;=15,DAY(fpdate)-14,DAY(fpdate)+14),DAY(fpdate))),IF(DAY(DATE(YEAR(fpdate),MONTH(fpdate)+(A725-1)*months_per_period,DAY(fpdate)))&lt;&gt;DAY(fpdate),DATE(YEAR(fpdate),MONTH(fpdate)+(A725-1)*months_per_period+1,0),DATE(YEAR(fpdate),MONTH(fpdate)+(A725-1)*months_per_period,DAY(fpdate))))))</f>
        <v/>
      </c>
      <c r="C725" s="17" t="str">
        <f t="shared" si="46"/>
        <v/>
      </c>
      <c r="D725" s="67"/>
      <c r="E725" s="17"/>
      <c r="F725" s="17" t="str">
        <f>IF(A725="","",IF(AND(A725=1,pmtType=1),0,IF(roundOpt,ROUND(rate*H724,2),rate*H724)))</f>
        <v/>
      </c>
      <c r="G725" s="17" t="str">
        <f t="shared" si="47"/>
        <v/>
      </c>
      <c r="H725" s="17" t="str">
        <f t="shared" si="48"/>
        <v/>
      </c>
    </row>
    <row r="726" spans="1:8">
      <c r="A726" s="16" t="str">
        <f t="shared" si="45"/>
        <v/>
      </c>
      <c r="B726" s="18" t="str">
        <f>IF(A726="","",IF(OR(periods_per_year=26,periods_per_year=52),IF(periods_per_year=26,IF(A726=1,fpdate,B725+14),IF(periods_per_year=52,IF(A726=1,fpdate,B725+7),"n/a")),IF(periods_per_year=24,DATE(YEAR(fpdate),MONTH(fpdate)+(A726-1)/2+IF(AND(DAY(fpdate)&gt;=15,MOD(A726,2)=0),1,0),IF(MOD(A726,2)=0,IF(DAY(fpdate)&gt;=15,DAY(fpdate)-14,DAY(fpdate)+14),DAY(fpdate))),IF(DAY(DATE(YEAR(fpdate),MONTH(fpdate)+(A726-1)*months_per_period,DAY(fpdate)))&lt;&gt;DAY(fpdate),DATE(YEAR(fpdate),MONTH(fpdate)+(A726-1)*months_per_period+1,0),DATE(YEAR(fpdate),MONTH(fpdate)+(A726-1)*months_per_period,DAY(fpdate))))))</f>
        <v/>
      </c>
      <c r="C726" s="17" t="str">
        <f t="shared" si="46"/>
        <v/>
      </c>
      <c r="D726" s="67"/>
      <c r="E726" s="17"/>
      <c r="F726" s="17" t="str">
        <f>IF(A726="","",IF(AND(A726=1,pmtType=1),0,IF(roundOpt,ROUND(rate*H725,2),rate*H725)))</f>
        <v/>
      </c>
      <c r="G726" s="17" t="str">
        <f t="shared" si="47"/>
        <v/>
      </c>
      <c r="H726" s="17" t="str">
        <f t="shared" si="48"/>
        <v/>
      </c>
    </row>
    <row r="727" spans="1:8">
      <c r="A727" s="16" t="str">
        <f t="shared" si="45"/>
        <v/>
      </c>
      <c r="B727" s="18" t="str">
        <f>IF(A727="","",IF(OR(periods_per_year=26,periods_per_year=52),IF(periods_per_year=26,IF(A727=1,fpdate,B726+14),IF(periods_per_year=52,IF(A727=1,fpdate,B726+7),"n/a")),IF(periods_per_year=24,DATE(YEAR(fpdate),MONTH(fpdate)+(A727-1)/2+IF(AND(DAY(fpdate)&gt;=15,MOD(A727,2)=0),1,0),IF(MOD(A727,2)=0,IF(DAY(fpdate)&gt;=15,DAY(fpdate)-14,DAY(fpdate)+14),DAY(fpdate))),IF(DAY(DATE(YEAR(fpdate),MONTH(fpdate)+(A727-1)*months_per_period,DAY(fpdate)))&lt;&gt;DAY(fpdate),DATE(YEAR(fpdate),MONTH(fpdate)+(A727-1)*months_per_period+1,0),DATE(YEAR(fpdate),MONTH(fpdate)+(A727-1)*months_per_period,DAY(fpdate))))))</f>
        <v/>
      </c>
      <c r="C727" s="17" t="str">
        <f t="shared" si="46"/>
        <v/>
      </c>
      <c r="D727" s="67"/>
      <c r="E727" s="17"/>
      <c r="F727" s="17" t="str">
        <f>IF(A727="","",IF(AND(A727=1,pmtType=1),0,IF(roundOpt,ROUND(rate*H726,2),rate*H726)))</f>
        <v/>
      </c>
      <c r="G727" s="17" t="str">
        <f t="shared" si="47"/>
        <v/>
      </c>
      <c r="H727" s="17" t="str">
        <f t="shared" si="48"/>
        <v/>
      </c>
    </row>
    <row r="728" spans="1:8">
      <c r="A728" s="16" t="str">
        <f t="shared" si="45"/>
        <v/>
      </c>
      <c r="B728" s="18" t="str">
        <f>IF(A728="","",IF(OR(periods_per_year=26,periods_per_year=52),IF(periods_per_year=26,IF(A728=1,fpdate,B727+14),IF(periods_per_year=52,IF(A728=1,fpdate,B727+7),"n/a")),IF(periods_per_year=24,DATE(YEAR(fpdate),MONTH(fpdate)+(A728-1)/2+IF(AND(DAY(fpdate)&gt;=15,MOD(A728,2)=0),1,0),IF(MOD(A728,2)=0,IF(DAY(fpdate)&gt;=15,DAY(fpdate)-14,DAY(fpdate)+14),DAY(fpdate))),IF(DAY(DATE(YEAR(fpdate),MONTH(fpdate)+(A728-1)*months_per_period,DAY(fpdate)))&lt;&gt;DAY(fpdate),DATE(YEAR(fpdate),MONTH(fpdate)+(A728-1)*months_per_period+1,0),DATE(YEAR(fpdate),MONTH(fpdate)+(A728-1)*months_per_period,DAY(fpdate))))))</f>
        <v/>
      </c>
      <c r="C728" s="17" t="str">
        <f t="shared" si="46"/>
        <v/>
      </c>
      <c r="D728" s="67"/>
      <c r="E728" s="17"/>
      <c r="F728" s="17" t="str">
        <f>IF(A728="","",IF(AND(A728=1,pmtType=1),0,IF(roundOpt,ROUND(rate*H727,2),rate*H727)))</f>
        <v/>
      </c>
      <c r="G728" s="17" t="str">
        <f t="shared" si="47"/>
        <v/>
      </c>
      <c r="H728" s="17" t="str">
        <f t="shared" si="48"/>
        <v/>
      </c>
    </row>
    <row r="729" spans="1:8">
      <c r="A729" s="16" t="str">
        <f t="shared" si="45"/>
        <v/>
      </c>
      <c r="B729" s="18" t="str">
        <f>IF(A729="","",IF(OR(periods_per_year=26,periods_per_year=52),IF(periods_per_year=26,IF(A729=1,fpdate,B728+14),IF(periods_per_year=52,IF(A729=1,fpdate,B728+7),"n/a")),IF(periods_per_year=24,DATE(YEAR(fpdate),MONTH(fpdate)+(A729-1)/2+IF(AND(DAY(fpdate)&gt;=15,MOD(A729,2)=0),1,0),IF(MOD(A729,2)=0,IF(DAY(fpdate)&gt;=15,DAY(fpdate)-14,DAY(fpdate)+14),DAY(fpdate))),IF(DAY(DATE(YEAR(fpdate),MONTH(fpdate)+(A729-1)*months_per_period,DAY(fpdate)))&lt;&gt;DAY(fpdate),DATE(YEAR(fpdate),MONTH(fpdate)+(A729-1)*months_per_period+1,0),DATE(YEAR(fpdate),MONTH(fpdate)+(A729-1)*months_per_period,DAY(fpdate))))))</f>
        <v/>
      </c>
      <c r="C729" s="17" t="str">
        <f t="shared" si="46"/>
        <v/>
      </c>
      <c r="D729" s="67"/>
      <c r="E729" s="17"/>
      <c r="F729" s="17" t="str">
        <f>IF(A729="","",IF(AND(A729=1,pmtType=1),0,IF(roundOpt,ROUND(rate*H728,2),rate*H728)))</f>
        <v/>
      </c>
      <c r="G729" s="17" t="str">
        <f t="shared" si="47"/>
        <v/>
      </c>
      <c r="H729" s="17" t="str">
        <f t="shared" si="48"/>
        <v/>
      </c>
    </row>
    <row r="730" spans="1:8">
      <c r="A730" s="16" t="str">
        <f t="shared" si="45"/>
        <v/>
      </c>
      <c r="B730" s="18" t="str">
        <f>IF(A730="","",IF(OR(periods_per_year=26,periods_per_year=52),IF(periods_per_year=26,IF(A730=1,fpdate,B729+14),IF(periods_per_year=52,IF(A730=1,fpdate,B729+7),"n/a")),IF(periods_per_year=24,DATE(YEAR(fpdate),MONTH(fpdate)+(A730-1)/2+IF(AND(DAY(fpdate)&gt;=15,MOD(A730,2)=0),1,0),IF(MOD(A730,2)=0,IF(DAY(fpdate)&gt;=15,DAY(fpdate)-14,DAY(fpdate)+14),DAY(fpdate))),IF(DAY(DATE(YEAR(fpdate),MONTH(fpdate)+(A730-1)*months_per_period,DAY(fpdate)))&lt;&gt;DAY(fpdate),DATE(YEAR(fpdate),MONTH(fpdate)+(A730-1)*months_per_period+1,0),DATE(YEAR(fpdate),MONTH(fpdate)+(A730-1)*months_per_period,DAY(fpdate))))))</f>
        <v/>
      </c>
      <c r="C730" s="17" t="str">
        <f t="shared" si="46"/>
        <v/>
      </c>
      <c r="D730" s="67"/>
      <c r="E730" s="17"/>
      <c r="F730" s="17" t="str">
        <f>IF(A730="","",IF(AND(A730=1,pmtType=1),0,IF(roundOpt,ROUND(rate*H729,2),rate*H729)))</f>
        <v/>
      </c>
      <c r="G730" s="17" t="str">
        <f t="shared" si="47"/>
        <v/>
      </c>
      <c r="H730" s="17" t="str">
        <f t="shared" si="48"/>
        <v/>
      </c>
    </row>
    <row r="731" spans="1:8">
      <c r="A731" s="16" t="str">
        <f t="shared" si="45"/>
        <v/>
      </c>
      <c r="B731" s="18" t="str">
        <f>IF(A731="","",IF(OR(periods_per_year=26,periods_per_year=52),IF(periods_per_year=26,IF(A731=1,fpdate,B730+14),IF(periods_per_year=52,IF(A731=1,fpdate,B730+7),"n/a")),IF(periods_per_year=24,DATE(YEAR(fpdate),MONTH(fpdate)+(A731-1)/2+IF(AND(DAY(fpdate)&gt;=15,MOD(A731,2)=0),1,0),IF(MOD(A731,2)=0,IF(DAY(fpdate)&gt;=15,DAY(fpdate)-14,DAY(fpdate)+14),DAY(fpdate))),IF(DAY(DATE(YEAR(fpdate),MONTH(fpdate)+(A731-1)*months_per_period,DAY(fpdate)))&lt;&gt;DAY(fpdate),DATE(YEAR(fpdate),MONTH(fpdate)+(A731-1)*months_per_period+1,0),DATE(YEAR(fpdate),MONTH(fpdate)+(A731-1)*months_per_period,DAY(fpdate))))))</f>
        <v/>
      </c>
      <c r="C731" s="17" t="str">
        <f t="shared" si="46"/>
        <v/>
      </c>
      <c r="D731" s="67"/>
      <c r="E731" s="17"/>
      <c r="F731" s="17" t="str">
        <f>IF(A731="","",IF(AND(A731=1,pmtType=1),0,IF(roundOpt,ROUND(rate*H730,2),rate*H730)))</f>
        <v/>
      </c>
      <c r="G731" s="17" t="str">
        <f t="shared" si="47"/>
        <v/>
      </c>
      <c r="H731" s="17" t="str">
        <f t="shared" si="48"/>
        <v/>
      </c>
    </row>
    <row r="732" spans="1:8">
      <c r="A732" s="16" t="str">
        <f t="shared" si="45"/>
        <v/>
      </c>
      <c r="B732" s="18" t="str">
        <f>IF(A732="","",IF(OR(periods_per_year=26,periods_per_year=52),IF(periods_per_year=26,IF(A732=1,fpdate,B731+14),IF(periods_per_year=52,IF(A732=1,fpdate,B731+7),"n/a")),IF(periods_per_year=24,DATE(YEAR(fpdate),MONTH(fpdate)+(A732-1)/2+IF(AND(DAY(fpdate)&gt;=15,MOD(A732,2)=0),1,0),IF(MOD(A732,2)=0,IF(DAY(fpdate)&gt;=15,DAY(fpdate)-14,DAY(fpdate)+14),DAY(fpdate))),IF(DAY(DATE(YEAR(fpdate),MONTH(fpdate)+(A732-1)*months_per_period,DAY(fpdate)))&lt;&gt;DAY(fpdate),DATE(YEAR(fpdate),MONTH(fpdate)+(A732-1)*months_per_period+1,0),DATE(YEAR(fpdate),MONTH(fpdate)+(A732-1)*months_per_period,DAY(fpdate))))))</f>
        <v/>
      </c>
      <c r="C732" s="17" t="str">
        <f t="shared" si="46"/>
        <v/>
      </c>
      <c r="D732" s="67"/>
      <c r="E732" s="17"/>
      <c r="F732" s="17" t="str">
        <f>IF(A732="","",IF(AND(A732=1,pmtType=1),0,IF(roundOpt,ROUND(rate*H731,2),rate*H731)))</f>
        <v/>
      </c>
      <c r="G732" s="17" t="str">
        <f t="shared" si="47"/>
        <v/>
      </c>
      <c r="H732" s="17" t="str">
        <f t="shared" si="48"/>
        <v/>
      </c>
    </row>
    <row r="733" spans="1:8">
      <c r="A733" s="16" t="str">
        <f t="shared" si="45"/>
        <v/>
      </c>
      <c r="B733" s="18" t="str">
        <f>IF(A733="","",IF(OR(periods_per_year=26,periods_per_year=52),IF(periods_per_year=26,IF(A733=1,fpdate,B732+14),IF(periods_per_year=52,IF(A733=1,fpdate,B732+7),"n/a")),IF(periods_per_year=24,DATE(YEAR(fpdate),MONTH(fpdate)+(A733-1)/2+IF(AND(DAY(fpdate)&gt;=15,MOD(A733,2)=0),1,0),IF(MOD(A733,2)=0,IF(DAY(fpdate)&gt;=15,DAY(fpdate)-14,DAY(fpdate)+14),DAY(fpdate))),IF(DAY(DATE(YEAR(fpdate),MONTH(fpdate)+(A733-1)*months_per_period,DAY(fpdate)))&lt;&gt;DAY(fpdate),DATE(YEAR(fpdate),MONTH(fpdate)+(A733-1)*months_per_period+1,0),DATE(YEAR(fpdate),MONTH(fpdate)+(A733-1)*months_per_period,DAY(fpdate))))))</f>
        <v/>
      </c>
      <c r="C733" s="17" t="str">
        <f t="shared" si="46"/>
        <v/>
      </c>
      <c r="D733" s="67"/>
      <c r="E733" s="17"/>
      <c r="F733" s="17" t="str">
        <f>IF(A733="","",IF(AND(A733=1,pmtType=1),0,IF(roundOpt,ROUND(rate*H732,2),rate*H732)))</f>
        <v/>
      </c>
      <c r="G733" s="17" t="str">
        <f t="shared" si="47"/>
        <v/>
      </c>
      <c r="H733" s="17" t="str">
        <f t="shared" si="48"/>
        <v/>
      </c>
    </row>
    <row r="734" spans="1:8">
      <c r="A734" s="16" t="str">
        <f t="shared" si="45"/>
        <v/>
      </c>
      <c r="B734" s="18" t="str">
        <f>IF(A734="","",IF(OR(periods_per_year=26,periods_per_year=52),IF(periods_per_year=26,IF(A734=1,fpdate,B733+14),IF(periods_per_year=52,IF(A734=1,fpdate,B733+7),"n/a")),IF(periods_per_year=24,DATE(YEAR(fpdate),MONTH(fpdate)+(A734-1)/2+IF(AND(DAY(fpdate)&gt;=15,MOD(A734,2)=0),1,0),IF(MOD(A734,2)=0,IF(DAY(fpdate)&gt;=15,DAY(fpdate)-14,DAY(fpdate)+14),DAY(fpdate))),IF(DAY(DATE(YEAR(fpdate),MONTH(fpdate)+(A734-1)*months_per_period,DAY(fpdate)))&lt;&gt;DAY(fpdate),DATE(YEAR(fpdate),MONTH(fpdate)+(A734-1)*months_per_period+1,0),DATE(YEAR(fpdate),MONTH(fpdate)+(A734-1)*months_per_period,DAY(fpdate))))))</f>
        <v/>
      </c>
      <c r="C734" s="17" t="str">
        <f t="shared" si="46"/>
        <v/>
      </c>
      <c r="D734" s="67"/>
      <c r="E734" s="17"/>
      <c r="F734" s="17" t="str">
        <f>IF(A734="","",IF(AND(A734=1,pmtType=1),0,IF(roundOpt,ROUND(rate*H733,2),rate*H733)))</f>
        <v/>
      </c>
      <c r="G734" s="17" t="str">
        <f t="shared" si="47"/>
        <v/>
      </c>
      <c r="H734" s="17" t="str">
        <f t="shared" si="48"/>
        <v/>
      </c>
    </row>
    <row r="735" spans="1:8">
      <c r="A735" s="16" t="str">
        <f t="shared" si="45"/>
        <v/>
      </c>
      <c r="B735" s="18" t="str">
        <f>IF(A735="","",IF(OR(periods_per_year=26,periods_per_year=52),IF(periods_per_year=26,IF(A735=1,fpdate,B734+14),IF(periods_per_year=52,IF(A735=1,fpdate,B734+7),"n/a")),IF(periods_per_year=24,DATE(YEAR(fpdate),MONTH(fpdate)+(A735-1)/2+IF(AND(DAY(fpdate)&gt;=15,MOD(A735,2)=0),1,0),IF(MOD(A735,2)=0,IF(DAY(fpdate)&gt;=15,DAY(fpdate)-14,DAY(fpdate)+14),DAY(fpdate))),IF(DAY(DATE(YEAR(fpdate),MONTH(fpdate)+(A735-1)*months_per_period,DAY(fpdate)))&lt;&gt;DAY(fpdate),DATE(YEAR(fpdate),MONTH(fpdate)+(A735-1)*months_per_period+1,0),DATE(YEAR(fpdate),MONTH(fpdate)+(A735-1)*months_per_period,DAY(fpdate))))))</f>
        <v/>
      </c>
      <c r="C735" s="17" t="str">
        <f t="shared" si="46"/>
        <v/>
      </c>
      <c r="D735" s="67"/>
      <c r="E735" s="17"/>
      <c r="F735" s="17" t="str">
        <f>IF(A735="","",IF(AND(A735=1,pmtType=1),0,IF(roundOpt,ROUND(rate*H734,2),rate*H734)))</f>
        <v/>
      </c>
      <c r="G735" s="17" t="str">
        <f t="shared" si="47"/>
        <v/>
      </c>
      <c r="H735" s="17" t="str">
        <f t="shared" si="48"/>
        <v/>
      </c>
    </row>
    <row r="736" spans="1:8">
      <c r="A736" s="16" t="str">
        <f t="shared" si="45"/>
        <v/>
      </c>
      <c r="B736" s="18" t="str">
        <f>IF(A736="","",IF(OR(periods_per_year=26,periods_per_year=52),IF(periods_per_year=26,IF(A736=1,fpdate,B735+14),IF(periods_per_year=52,IF(A736=1,fpdate,B735+7),"n/a")),IF(periods_per_year=24,DATE(YEAR(fpdate),MONTH(fpdate)+(A736-1)/2+IF(AND(DAY(fpdate)&gt;=15,MOD(A736,2)=0),1,0),IF(MOD(A736,2)=0,IF(DAY(fpdate)&gt;=15,DAY(fpdate)-14,DAY(fpdate)+14),DAY(fpdate))),IF(DAY(DATE(YEAR(fpdate),MONTH(fpdate)+(A736-1)*months_per_period,DAY(fpdate)))&lt;&gt;DAY(fpdate),DATE(YEAR(fpdate),MONTH(fpdate)+(A736-1)*months_per_period+1,0),DATE(YEAR(fpdate),MONTH(fpdate)+(A736-1)*months_per_period,DAY(fpdate))))))</f>
        <v/>
      </c>
      <c r="C736" s="17" t="str">
        <f t="shared" si="46"/>
        <v/>
      </c>
      <c r="D736" s="67"/>
      <c r="E736" s="17"/>
      <c r="F736" s="17" t="str">
        <f>IF(A736="","",IF(AND(A736=1,pmtType=1),0,IF(roundOpt,ROUND(rate*H735,2),rate*H735)))</f>
        <v/>
      </c>
      <c r="G736" s="17" t="str">
        <f t="shared" si="47"/>
        <v/>
      </c>
      <c r="H736" s="17" t="str">
        <f t="shared" si="48"/>
        <v/>
      </c>
    </row>
    <row r="737" spans="1:8">
      <c r="A737" s="16" t="str">
        <f t="shared" si="45"/>
        <v/>
      </c>
      <c r="B737" s="18" t="str">
        <f>IF(A737="","",IF(OR(periods_per_year=26,periods_per_year=52),IF(periods_per_year=26,IF(A737=1,fpdate,B736+14),IF(periods_per_year=52,IF(A737=1,fpdate,B736+7),"n/a")),IF(periods_per_year=24,DATE(YEAR(fpdate),MONTH(fpdate)+(A737-1)/2+IF(AND(DAY(fpdate)&gt;=15,MOD(A737,2)=0),1,0),IF(MOD(A737,2)=0,IF(DAY(fpdate)&gt;=15,DAY(fpdate)-14,DAY(fpdate)+14),DAY(fpdate))),IF(DAY(DATE(YEAR(fpdate),MONTH(fpdate)+(A737-1)*months_per_period,DAY(fpdate)))&lt;&gt;DAY(fpdate),DATE(YEAR(fpdate),MONTH(fpdate)+(A737-1)*months_per_period+1,0),DATE(YEAR(fpdate),MONTH(fpdate)+(A737-1)*months_per_period,DAY(fpdate))))))</f>
        <v/>
      </c>
      <c r="C737" s="17" t="str">
        <f t="shared" si="46"/>
        <v/>
      </c>
      <c r="D737" s="67"/>
      <c r="E737" s="17"/>
      <c r="F737" s="17" t="str">
        <f>IF(A737="","",IF(AND(A737=1,pmtType=1),0,IF(roundOpt,ROUND(rate*H736,2),rate*H736)))</f>
        <v/>
      </c>
      <c r="G737" s="17" t="str">
        <f t="shared" si="47"/>
        <v/>
      </c>
      <c r="H737" s="17" t="str">
        <f t="shared" si="48"/>
        <v/>
      </c>
    </row>
    <row r="738" spans="1:8">
      <c r="A738" s="16" t="str">
        <f t="shared" si="45"/>
        <v/>
      </c>
      <c r="B738" s="18" t="str">
        <f>IF(A738="","",IF(OR(periods_per_year=26,periods_per_year=52),IF(periods_per_year=26,IF(A738=1,fpdate,B737+14),IF(periods_per_year=52,IF(A738=1,fpdate,B737+7),"n/a")),IF(periods_per_year=24,DATE(YEAR(fpdate),MONTH(fpdate)+(A738-1)/2+IF(AND(DAY(fpdate)&gt;=15,MOD(A738,2)=0),1,0),IF(MOD(A738,2)=0,IF(DAY(fpdate)&gt;=15,DAY(fpdate)-14,DAY(fpdate)+14),DAY(fpdate))),IF(DAY(DATE(YEAR(fpdate),MONTH(fpdate)+(A738-1)*months_per_period,DAY(fpdate)))&lt;&gt;DAY(fpdate),DATE(YEAR(fpdate),MONTH(fpdate)+(A738-1)*months_per_period+1,0),DATE(YEAR(fpdate),MONTH(fpdate)+(A738-1)*months_per_period,DAY(fpdate))))))</f>
        <v/>
      </c>
      <c r="C738" s="17" t="str">
        <f t="shared" si="46"/>
        <v/>
      </c>
      <c r="D738" s="67"/>
      <c r="E738" s="17"/>
      <c r="F738" s="17" t="str">
        <f>IF(A738="","",IF(AND(A738=1,pmtType=1),0,IF(roundOpt,ROUND(rate*H737,2),rate*H737)))</f>
        <v/>
      </c>
      <c r="G738" s="17" t="str">
        <f t="shared" si="47"/>
        <v/>
      </c>
      <c r="H738" s="17" t="str">
        <f t="shared" si="48"/>
        <v/>
      </c>
    </row>
    <row r="739" spans="1:8">
      <c r="A739" s="16" t="str">
        <f t="shared" si="45"/>
        <v/>
      </c>
      <c r="B739" s="18" t="str">
        <f>IF(A739="","",IF(OR(periods_per_year=26,periods_per_year=52),IF(periods_per_year=26,IF(A739=1,fpdate,B738+14),IF(periods_per_year=52,IF(A739=1,fpdate,B738+7),"n/a")),IF(periods_per_year=24,DATE(YEAR(fpdate),MONTH(fpdate)+(A739-1)/2+IF(AND(DAY(fpdate)&gt;=15,MOD(A739,2)=0),1,0),IF(MOD(A739,2)=0,IF(DAY(fpdate)&gt;=15,DAY(fpdate)-14,DAY(fpdate)+14),DAY(fpdate))),IF(DAY(DATE(YEAR(fpdate),MONTH(fpdate)+(A739-1)*months_per_period,DAY(fpdate)))&lt;&gt;DAY(fpdate),DATE(YEAR(fpdate),MONTH(fpdate)+(A739-1)*months_per_period+1,0),DATE(YEAR(fpdate),MONTH(fpdate)+(A739-1)*months_per_period,DAY(fpdate))))))</f>
        <v/>
      </c>
      <c r="C739" s="17" t="str">
        <f t="shared" si="46"/>
        <v/>
      </c>
      <c r="D739" s="67"/>
      <c r="E739" s="17"/>
      <c r="F739" s="17" t="str">
        <f>IF(A739="","",IF(AND(A739=1,pmtType=1),0,IF(roundOpt,ROUND(rate*H738,2),rate*H738)))</f>
        <v/>
      </c>
      <c r="G739" s="17" t="str">
        <f t="shared" si="47"/>
        <v/>
      </c>
      <c r="H739" s="17" t="str">
        <f t="shared" si="48"/>
        <v/>
      </c>
    </row>
    <row r="740" spans="1:8">
      <c r="A740" s="16" t="str">
        <f t="shared" si="45"/>
        <v/>
      </c>
      <c r="B740" s="18" t="str">
        <f>IF(A740="","",IF(OR(periods_per_year=26,periods_per_year=52),IF(periods_per_year=26,IF(A740=1,fpdate,B739+14),IF(periods_per_year=52,IF(A740=1,fpdate,B739+7),"n/a")),IF(periods_per_year=24,DATE(YEAR(fpdate),MONTH(fpdate)+(A740-1)/2+IF(AND(DAY(fpdate)&gt;=15,MOD(A740,2)=0),1,0),IF(MOD(A740,2)=0,IF(DAY(fpdate)&gt;=15,DAY(fpdate)-14,DAY(fpdate)+14),DAY(fpdate))),IF(DAY(DATE(YEAR(fpdate),MONTH(fpdate)+(A740-1)*months_per_period,DAY(fpdate)))&lt;&gt;DAY(fpdate),DATE(YEAR(fpdate),MONTH(fpdate)+(A740-1)*months_per_period+1,0),DATE(YEAR(fpdate),MONTH(fpdate)+(A740-1)*months_per_period,DAY(fpdate))))))</f>
        <v/>
      </c>
      <c r="C740" s="17" t="str">
        <f t="shared" si="46"/>
        <v/>
      </c>
      <c r="D740" s="67"/>
      <c r="E740" s="17"/>
      <c r="F740" s="17" t="str">
        <f>IF(A740="","",IF(AND(A740=1,pmtType=1),0,IF(roundOpt,ROUND(rate*H739,2),rate*H739)))</f>
        <v/>
      </c>
      <c r="G740" s="17" t="str">
        <f t="shared" si="47"/>
        <v/>
      </c>
      <c r="H740" s="17" t="str">
        <f t="shared" si="48"/>
        <v/>
      </c>
    </row>
    <row r="741" spans="1:8">
      <c r="A741" s="16" t="str">
        <f t="shared" si="45"/>
        <v/>
      </c>
      <c r="B741" s="18" t="str">
        <f>IF(A741="","",IF(OR(periods_per_year=26,periods_per_year=52),IF(periods_per_year=26,IF(A741=1,fpdate,B740+14),IF(periods_per_year=52,IF(A741=1,fpdate,B740+7),"n/a")),IF(periods_per_year=24,DATE(YEAR(fpdate),MONTH(fpdate)+(A741-1)/2+IF(AND(DAY(fpdate)&gt;=15,MOD(A741,2)=0),1,0),IF(MOD(A741,2)=0,IF(DAY(fpdate)&gt;=15,DAY(fpdate)-14,DAY(fpdate)+14),DAY(fpdate))),IF(DAY(DATE(YEAR(fpdate),MONTH(fpdate)+(A741-1)*months_per_period,DAY(fpdate)))&lt;&gt;DAY(fpdate),DATE(YEAR(fpdate),MONTH(fpdate)+(A741-1)*months_per_period+1,0),DATE(YEAR(fpdate),MONTH(fpdate)+(A741-1)*months_per_period,DAY(fpdate))))))</f>
        <v/>
      </c>
      <c r="C741" s="17" t="str">
        <f t="shared" si="46"/>
        <v/>
      </c>
      <c r="D741" s="67"/>
      <c r="E741" s="17"/>
      <c r="F741" s="17" t="str">
        <f>IF(A741="","",IF(AND(A741=1,pmtType=1),0,IF(roundOpt,ROUND(rate*H740,2),rate*H740)))</f>
        <v/>
      </c>
      <c r="G741" s="17" t="str">
        <f t="shared" si="47"/>
        <v/>
      </c>
      <c r="H741" s="17" t="str">
        <f t="shared" si="48"/>
        <v/>
      </c>
    </row>
    <row r="742" spans="1:8">
      <c r="A742" s="16" t="str">
        <f t="shared" si="45"/>
        <v/>
      </c>
      <c r="B742" s="18" t="str">
        <f>IF(A742="","",IF(OR(periods_per_year=26,periods_per_year=52),IF(periods_per_year=26,IF(A742=1,fpdate,B741+14),IF(periods_per_year=52,IF(A742=1,fpdate,B741+7),"n/a")),IF(periods_per_year=24,DATE(YEAR(fpdate),MONTH(fpdate)+(A742-1)/2+IF(AND(DAY(fpdate)&gt;=15,MOD(A742,2)=0),1,0),IF(MOD(A742,2)=0,IF(DAY(fpdate)&gt;=15,DAY(fpdate)-14,DAY(fpdate)+14),DAY(fpdate))),IF(DAY(DATE(YEAR(fpdate),MONTH(fpdate)+(A742-1)*months_per_period,DAY(fpdate)))&lt;&gt;DAY(fpdate),DATE(YEAR(fpdate),MONTH(fpdate)+(A742-1)*months_per_period+1,0),DATE(YEAR(fpdate),MONTH(fpdate)+(A742-1)*months_per_period,DAY(fpdate))))))</f>
        <v/>
      </c>
      <c r="C742" s="17" t="str">
        <f t="shared" si="46"/>
        <v/>
      </c>
      <c r="D742" s="67"/>
      <c r="E742" s="17"/>
      <c r="F742" s="17" t="str">
        <f>IF(A742="","",IF(AND(A742=1,pmtType=1),0,IF(roundOpt,ROUND(rate*H741,2),rate*H741)))</f>
        <v/>
      </c>
      <c r="G742" s="17" t="str">
        <f t="shared" si="47"/>
        <v/>
      </c>
      <c r="H742" s="17" t="str">
        <f t="shared" si="48"/>
        <v/>
      </c>
    </row>
    <row r="743" spans="1:8">
      <c r="A743" s="16" t="str">
        <f t="shared" si="45"/>
        <v/>
      </c>
      <c r="B743" s="18" t="str">
        <f>IF(A743="","",IF(OR(periods_per_year=26,periods_per_year=52),IF(periods_per_year=26,IF(A743=1,fpdate,B742+14),IF(periods_per_year=52,IF(A743=1,fpdate,B742+7),"n/a")),IF(periods_per_year=24,DATE(YEAR(fpdate),MONTH(fpdate)+(A743-1)/2+IF(AND(DAY(fpdate)&gt;=15,MOD(A743,2)=0),1,0),IF(MOD(A743,2)=0,IF(DAY(fpdate)&gt;=15,DAY(fpdate)-14,DAY(fpdate)+14),DAY(fpdate))),IF(DAY(DATE(YEAR(fpdate),MONTH(fpdate)+(A743-1)*months_per_period,DAY(fpdate)))&lt;&gt;DAY(fpdate),DATE(YEAR(fpdate),MONTH(fpdate)+(A743-1)*months_per_period+1,0),DATE(YEAR(fpdate),MONTH(fpdate)+(A743-1)*months_per_period,DAY(fpdate))))))</f>
        <v/>
      </c>
      <c r="C743" s="17" t="str">
        <f t="shared" si="46"/>
        <v/>
      </c>
      <c r="D743" s="67"/>
      <c r="E743" s="17"/>
      <c r="F743" s="17" t="str">
        <f>IF(A743="","",IF(AND(A743=1,pmtType=1),0,IF(roundOpt,ROUND(rate*H742,2),rate*H742)))</f>
        <v/>
      </c>
      <c r="G743" s="17" t="str">
        <f t="shared" si="47"/>
        <v/>
      </c>
      <c r="H743" s="17" t="str">
        <f t="shared" si="48"/>
        <v/>
      </c>
    </row>
    <row r="744" spans="1:8">
      <c r="A744" s="16" t="str">
        <f t="shared" si="45"/>
        <v/>
      </c>
      <c r="B744" s="18" t="str">
        <f>IF(A744="","",IF(OR(periods_per_year=26,periods_per_year=52),IF(periods_per_year=26,IF(A744=1,fpdate,B743+14),IF(periods_per_year=52,IF(A744=1,fpdate,B743+7),"n/a")),IF(periods_per_year=24,DATE(YEAR(fpdate),MONTH(fpdate)+(A744-1)/2+IF(AND(DAY(fpdate)&gt;=15,MOD(A744,2)=0),1,0),IF(MOD(A744,2)=0,IF(DAY(fpdate)&gt;=15,DAY(fpdate)-14,DAY(fpdate)+14),DAY(fpdate))),IF(DAY(DATE(YEAR(fpdate),MONTH(fpdate)+(A744-1)*months_per_period,DAY(fpdate)))&lt;&gt;DAY(fpdate),DATE(YEAR(fpdate),MONTH(fpdate)+(A744-1)*months_per_period+1,0),DATE(YEAR(fpdate),MONTH(fpdate)+(A744-1)*months_per_period,DAY(fpdate))))))</f>
        <v/>
      </c>
      <c r="C744" s="17" t="str">
        <f t="shared" si="46"/>
        <v/>
      </c>
      <c r="D744" s="67"/>
      <c r="E744" s="17"/>
      <c r="F744" s="17" t="str">
        <f>IF(A744="","",IF(AND(A744=1,pmtType=1),0,IF(roundOpt,ROUND(rate*H743,2),rate*H743)))</f>
        <v/>
      </c>
      <c r="G744" s="17" t="str">
        <f t="shared" si="47"/>
        <v/>
      </c>
      <c r="H744" s="17" t="str">
        <f t="shared" si="48"/>
        <v/>
      </c>
    </row>
    <row r="745" spans="1:8">
      <c r="A745" s="16" t="str">
        <f t="shared" si="45"/>
        <v/>
      </c>
      <c r="B745" s="18" t="str">
        <f>IF(A745="","",IF(OR(periods_per_year=26,periods_per_year=52),IF(periods_per_year=26,IF(A745=1,fpdate,B744+14),IF(periods_per_year=52,IF(A745=1,fpdate,B744+7),"n/a")),IF(periods_per_year=24,DATE(YEAR(fpdate),MONTH(fpdate)+(A745-1)/2+IF(AND(DAY(fpdate)&gt;=15,MOD(A745,2)=0),1,0),IF(MOD(A745,2)=0,IF(DAY(fpdate)&gt;=15,DAY(fpdate)-14,DAY(fpdate)+14),DAY(fpdate))),IF(DAY(DATE(YEAR(fpdate),MONTH(fpdate)+(A745-1)*months_per_period,DAY(fpdate)))&lt;&gt;DAY(fpdate),DATE(YEAR(fpdate),MONTH(fpdate)+(A745-1)*months_per_period+1,0),DATE(YEAR(fpdate),MONTH(fpdate)+(A745-1)*months_per_period,DAY(fpdate))))))</f>
        <v/>
      </c>
      <c r="C745" s="17" t="str">
        <f t="shared" si="46"/>
        <v/>
      </c>
      <c r="D745" s="67"/>
      <c r="E745" s="17"/>
      <c r="F745" s="17" t="str">
        <f>IF(A745="","",IF(AND(A745=1,pmtType=1),0,IF(roundOpt,ROUND(rate*H744,2),rate*H744)))</f>
        <v/>
      </c>
      <c r="G745" s="17" t="str">
        <f t="shared" si="47"/>
        <v/>
      </c>
      <c r="H745" s="17" t="str">
        <f t="shared" si="48"/>
        <v/>
      </c>
    </row>
    <row r="746" spans="1:8">
      <c r="A746" s="16" t="str">
        <f t="shared" si="45"/>
        <v/>
      </c>
      <c r="B746" s="18" t="str">
        <f>IF(A746="","",IF(OR(periods_per_year=26,periods_per_year=52),IF(periods_per_year=26,IF(A746=1,fpdate,B745+14),IF(periods_per_year=52,IF(A746=1,fpdate,B745+7),"n/a")),IF(periods_per_year=24,DATE(YEAR(fpdate),MONTH(fpdate)+(A746-1)/2+IF(AND(DAY(fpdate)&gt;=15,MOD(A746,2)=0),1,0),IF(MOD(A746,2)=0,IF(DAY(fpdate)&gt;=15,DAY(fpdate)-14,DAY(fpdate)+14),DAY(fpdate))),IF(DAY(DATE(YEAR(fpdate),MONTH(fpdate)+(A746-1)*months_per_period,DAY(fpdate)))&lt;&gt;DAY(fpdate),DATE(YEAR(fpdate),MONTH(fpdate)+(A746-1)*months_per_period+1,0),DATE(YEAR(fpdate),MONTH(fpdate)+(A746-1)*months_per_period,DAY(fpdate))))))</f>
        <v/>
      </c>
      <c r="C746" s="17" t="str">
        <f t="shared" si="46"/>
        <v/>
      </c>
      <c r="D746" s="67"/>
      <c r="E746" s="17"/>
      <c r="F746" s="17" t="str">
        <f>IF(A746="","",IF(AND(A746=1,pmtType=1),0,IF(roundOpt,ROUND(rate*H745,2),rate*H745)))</f>
        <v/>
      </c>
      <c r="G746" s="17" t="str">
        <f t="shared" si="47"/>
        <v/>
      </c>
      <c r="H746" s="17" t="str">
        <f t="shared" si="48"/>
        <v/>
      </c>
    </row>
    <row r="747" spans="1:8">
      <c r="A747" s="16" t="str">
        <f t="shared" si="45"/>
        <v/>
      </c>
      <c r="B747" s="18" t="str">
        <f>IF(A747="","",IF(OR(periods_per_year=26,periods_per_year=52),IF(periods_per_year=26,IF(A747=1,fpdate,B746+14),IF(periods_per_year=52,IF(A747=1,fpdate,B746+7),"n/a")),IF(periods_per_year=24,DATE(YEAR(fpdate),MONTH(fpdate)+(A747-1)/2+IF(AND(DAY(fpdate)&gt;=15,MOD(A747,2)=0),1,0),IF(MOD(A747,2)=0,IF(DAY(fpdate)&gt;=15,DAY(fpdate)-14,DAY(fpdate)+14),DAY(fpdate))),IF(DAY(DATE(YEAR(fpdate),MONTH(fpdate)+(A747-1)*months_per_period,DAY(fpdate)))&lt;&gt;DAY(fpdate),DATE(YEAR(fpdate),MONTH(fpdate)+(A747-1)*months_per_period+1,0),DATE(YEAR(fpdate),MONTH(fpdate)+(A747-1)*months_per_period,DAY(fpdate))))))</f>
        <v/>
      </c>
      <c r="C747" s="17" t="str">
        <f t="shared" si="46"/>
        <v/>
      </c>
      <c r="D747" s="67"/>
      <c r="E747" s="17"/>
      <c r="F747" s="17" t="str">
        <f>IF(A747="","",IF(AND(A747=1,pmtType=1),0,IF(roundOpt,ROUND(rate*H746,2),rate*H746)))</f>
        <v/>
      </c>
      <c r="G747" s="17" t="str">
        <f t="shared" si="47"/>
        <v/>
      </c>
      <c r="H747" s="17" t="str">
        <f t="shared" si="48"/>
        <v/>
      </c>
    </row>
    <row r="748" spans="1:8">
      <c r="A748" s="16" t="str">
        <f t="shared" si="45"/>
        <v/>
      </c>
      <c r="B748" s="18" t="str">
        <f>IF(A748="","",IF(OR(periods_per_year=26,periods_per_year=52),IF(periods_per_year=26,IF(A748=1,fpdate,B747+14),IF(periods_per_year=52,IF(A748=1,fpdate,B747+7),"n/a")),IF(periods_per_year=24,DATE(YEAR(fpdate),MONTH(fpdate)+(A748-1)/2+IF(AND(DAY(fpdate)&gt;=15,MOD(A748,2)=0),1,0),IF(MOD(A748,2)=0,IF(DAY(fpdate)&gt;=15,DAY(fpdate)-14,DAY(fpdate)+14),DAY(fpdate))),IF(DAY(DATE(YEAR(fpdate),MONTH(fpdate)+(A748-1)*months_per_period,DAY(fpdate)))&lt;&gt;DAY(fpdate),DATE(YEAR(fpdate),MONTH(fpdate)+(A748-1)*months_per_period+1,0),DATE(YEAR(fpdate),MONTH(fpdate)+(A748-1)*months_per_period,DAY(fpdate))))))</f>
        <v/>
      </c>
      <c r="C748" s="17" t="str">
        <f t="shared" si="46"/>
        <v/>
      </c>
      <c r="D748" s="67"/>
      <c r="E748" s="17"/>
      <c r="F748" s="17" t="str">
        <f>IF(A748="","",IF(AND(A748=1,pmtType=1),0,IF(roundOpt,ROUND(rate*H747,2),rate*H747)))</f>
        <v/>
      </c>
      <c r="G748" s="17" t="str">
        <f t="shared" si="47"/>
        <v/>
      </c>
      <c r="H748" s="17" t="str">
        <f t="shared" si="48"/>
        <v/>
      </c>
    </row>
    <row r="749" spans="1:8">
      <c r="A749" s="16" t="str">
        <f t="shared" si="45"/>
        <v/>
      </c>
      <c r="B749" s="18" t="str">
        <f>IF(A749="","",IF(OR(periods_per_year=26,periods_per_year=52),IF(periods_per_year=26,IF(A749=1,fpdate,B748+14),IF(periods_per_year=52,IF(A749=1,fpdate,B748+7),"n/a")),IF(periods_per_year=24,DATE(YEAR(fpdate),MONTH(fpdate)+(A749-1)/2+IF(AND(DAY(fpdate)&gt;=15,MOD(A749,2)=0),1,0),IF(MOD(A749,2)=0,IF(DAY(fpdate)&gt;=15,DAY(fpdate)-14,DAY(fpdate)+14),DAY(fpdate))),IF(DAY(DATE(YEAR(fpdate),MONTH(fpdate)+(A749-1)*months_per_period,DAY(fpdate)))&lt;&gt;DAY(fpdate),DATE(YEAR(fpdate),MONTH(fpdate)+(A749-1)*months_per_period+1,0),DATE(YEAR(fpdate),MONTH(fpdate)+(A749-1)*months_per_period,DAY(fpdate))))))</f>
        <v/>
      </c>
      <c r="C749" s="17" t="str">
        <f t="shared" si="46"/>
        <v/>
      </c>
      <c r="D749" s="67"/>
      <c r="E749" s="17"/>
      <c r="F749" s="17" t="str">
        <f>IF(A749="","",IF(AND(A749=1,pmtType=1),0,IF(roundOpt,ROUND(rate*H748,2),rate*H748)))</f>
        <v/>
      </c>
      <c r="G749" s="17" t="str">
        <f t="shared" si="47"/>
        <v/>
      </c>
      <c r="H749" s="17" t="str">
        <f t="shared" si="48"/>
        <v/>
      </c>
    </row>
    <row r="750" spans="1:8">
      <c r="A750" s="16" t="str">
        <f t="shared" si="45"/>
        <v/>
      </c>
      <c r="B750" s="18" t="str">
        <f>IF(A750="","",IF(OR(periods_per_year=26,periods_per_year=52),IF(periods_per_year=26,IF(A750=1,fpdate,B749+14),IF(periods_per_year=52,IF(A750=1,fpdate,B749+7),"n/a")),IF(periods_per_year=24,DATE(YEAR(fpdate),MONTH(fpdate)+(A750-1)/2+IF(AND(DAY(fpdate)&gt;=15,MOD(A750,2)=0),1,0),IF(MOD(A750,2)=0,IF(DAY(fpdate)&gt;=15,DAY(fpdate)-14,DAY(fpdate)+14),DAY(fpdate))),IF(DAY(DATE(YEAR(fpdate),MONTH(fpdate)+(A750-1)*months_per_period,DAY(fpdate)))&lt;&gt;DAY(fpdate),DATE(YEAR(fpdate),MONTH(fpdate)+(A750-1)*months_per_period+1,0),DATE(YEAR(fpdate),MONTH(fpdate)+(A750-1)*months_per_period,DAY(fpdate))))))</f>
        <v/>
      </c>
      <c r="C750" s="17" t="str">
        <f t="shared" si="46"/>
        <v/>
      </c>
      <c r="D750" s="67"/>
      <c r="E750" s="17"/>
      <c r="F750" s="17" t="str">
        <f>IF(A750="","",IF(AND(A750=1,pmtType=1),0,IF(roundOpt,ROUND(rate*H749,2),rate*H749)))</f>
        <v/>
      </c>
      <c r="G750" s="17" t="str">
        <f t="shared" si="47"/>
        <v/>
      </c>
      <c r="H750" s="17" t="str">
        <f t="shared" si="48"/>
        <v/>
      </c>
    </row>
    <row r="751" spans="1:8">
      <c r="A751" s="16" t="str">
        <f t="shared" si="45"/>
        <v/>
      </c>
      <c r="B751" s="18" t="str">
        <f>IF(A751="","",IF(OR(periods_per_year=26,periods_per_year=52),IF(periods_per_year=26,IF(A751=1,fpdate,B750+14),IF(periods_per_year=52,IF(A751=1,fpdate,B750+7),"n/a")),IF(periods_per_year=24,DATE(YEAR(fpdate),MONTH(fpdate)+(A751-1)/2+IF(AND(DAY(fpdate)&gt;=15,MOD(A751,2)=0),1,0),IF(MOD(A751,2)=0,IF(DAY(fpdate)&gt;=15,DAY(fpdate)-14,DAY(fpdate)+14),DAY(fpdate))),IF(DAY(DATE(YEAR(fpdate),MONTH(fpdate)+(A751-1)*months_per_period,DAY(fpdate)))&lt;&gt;DAY(fpdate),DATE(YEAR(fpdate),MONTH(fpdate)+(A751-1)*months_per_period+1,0),DATE(YEAR(fpdate),MONTH(fpdate)+(A751-1)*months_per_period,DAY(fpdate))))))</f>
        <v/>
      </c>
      <c r="C751" s="17" t="str">
        <f t="shared" si="46"/>
        <v/>
      </c>
      <c r="D751" s="67"/>
      <c r="E751" s="17"/>
      <c r="F751" s="17" t="str">
        <f>IF(A751="","",IF(AND(A751=1,pmtType=1),0,IF(roundOpt,ROUND(rate*H750,2),rate*H750)))</f>
        <v/>
      </c>
      <c r="G751" s="17" t="str">
        <f t="shared" si="47"/>
        <v/>
      </c>
      <c r="H751" s="17" t="str">
        <f t="shared" si="48"/>
        <v/>
      </c>
    </row>
    <row r="752" spans="1:8">
      <c r="A752" s="16" t="str">
        <f t="shared" si="45"/>
        <v/>
      </c>
      <c r="B752" s="18" t="str">
        <f>IF(A752="","",IF(OR(periods_per_year=26,periods_per_year=52),IF(periods_per_year=26,IF(A752=1,fpdate,B751+14),IF(periods_per_year=52,IF(A752=1,fpdate,B751+7),"n/a")),IF(periods_per_year=24,DATE(YEAR(fpdate),MONTH(fpdate)+(A752-1)/2+IF(AND(DAY(fpdate)&gt;=15,MOD(A752,2)=0),1,0),IF(MOD(A752,2)=0,IF(DAY(fpdate)&gt;=15,DAY(fpdate)-14,DAY(fpdate)+14),DAY(fpdate))),IF(DAY(DATE(YEAR(fpdate),MONTH(fpdate)+(A752-1)*months_per_period,DAY(fpdate)))&lt;&gt;DAY(fpdate),DATE(YEAR(fpdate),MONTH(fpdate)+(A752-1)*months_per_period+1,0),DATE(YEAR(fpdate),MONTH(fpdate)+(A752-1)*months_per_period,DAY(fpdate))))))</f>
        <v/>
      </c>
      <c r="C752" s="17" t="str">
        <f t="shared" si="46"/>
        <v/>
      </c>
      <c r="D752" s="67"/>
      <c r="E752" s="17"/>
      <c r="F752" s="17" t="str">
        <f>IF(A752="","",IF(AND(A752=1,pmtType=1),0,IF(roundOpt,ROUND(rate*H751,2),rate*H751)))</f>
        <v/>
      </c>
      <c r="G752" s="17" t="str">
        <f t="shared" si="47"/>
        <v/>
      </c>
      <c r="H752" s="17" t="str">
        <f t="shared" si="48"/>
        <v/>
      </c>
    </row>
    <row r="753" spans="1:8">
      <c r="A753" s="16" t="str">
        <f t="shared" si="45"/>
        <v/>
      </c>
      <c r="B753" s="18" t="str">
        <f>IF(A753="","",IF(OR(periods_per_year=26,periods_per_year=52),IF(periods_per_year=26,IF(A753=1,fpdate,B752+14),IF(periods_per_year=52,IF(A753=1,fpdate,B752+7),"n/a")),IF(periods_per_year=24,DATE(YEAR(fpdate),MONTH(fpdate)+(A753-1)/2+IF(AND(DAY(fpdate)&gt;=15,MOD(A753,2)=0),1,0),IF(MOD(A753,2)=0,IF(DAY(fpdate)&gt;=15,DAY(fpdate)-14,DAY(fpdate)+14),DAY(fpdate))),IF(DAY(DATE(YEAR(fpdate),MONTH(fpdate)+(A753-1)*months_per_period,DAY(fpdate)))&lt;&gt;DAY(fpdate),DATE(YEAR(fpdate),MONTH(fpdate)+(A753-1)*months_per_period+1,0),DATE(YEAR(fpdate),MONTH(fpdate)+(A753-1)*months_per_period,DAY(fpdate))))))</f>
        <v/>
      </c>
      <c r="C753" s="17" t="str">
        <f t="shared" si="46"/>
        <v/>
      </c>
      <c r="D753" s="67"/>
      <c r="E753" s="17"/>
      <c r="F753" s="17" t="str">
        <f>IF(A753="","",IF(AND(A753=1,pmtType=1),0,IF(roundOpt,ROUND(rate*H752,2),rate*H752)))</f>
        <v/>
      </c>
      <c r="G753" s="17" t="str">
        <f t="shared" si="47"/>
        <v/>
      </c>
      <c r="H753" s="17" t="str">
        <f t="shared" si="48"/>
        <v/>
      </c>
    </row>
    <row r="754" spans="1:8">
      <c r="A754" s="16" t="str">
        <f t="shared" si="45"/>
        <v/>
      </c>
      <c r="B754" s="18" t="str">
        <f>IF(A754="","",IF(OR(periods_per_year=26,periods_per_year=52),IF(periods_per_year=26,IF(A754=1,fpdate,B753+14),IF(periods_per_year=52,IF(A754=1,fpdate,B753+7),"n/a")),IF(periods_per_year=24,DATE(YEAR(fpdate),MONTH(fpdate)+(A754-1)/2+IF(AND(DAY(fpdate)&gt;=15,MOD(A754,2)=0),1,0),IF(MOD(A754,2)=0,IF(DAY(fpdate)&gt;=15,DAY(fpdate)-14,DAY(fpdate)+14),DAY(fpdate))),IF(DAY(DATE(YEAR(fpdate),MONTH(fpdate)+(A754-1)*months_per_period,DAY(fpdate)))&lt;&gt;DAY(fpdate),DATE(YEAR(fpdate),MONTH(fpdate)+(A754-1)*months_per_period+1,0),DATE(YEAR(fpdate),MONTH(fpdate)+(A754-1)*months_per_period,DAY(fpdate))))))</f>
        <v/>
      </c>
      <c r="C754" s="17" t="str">
        <f t="shared" si="46"/>
        <v/>
      </c>
      <c r="D754" s="67"/>
      <c r="E754" s="17"/>
      <c r="F754" s="17" t="str">
        <f>IF(A754="","",IF(AND(A754=1,pmtType=1),0,IF(roundOpt,ROUND(rate*H753,2),rate*H753)))</f>
        <v/>
      </c>
      <c r="G754" s="17" t="str">
        <f t="shared" si="47"/>
        <v/>
      </c>
      <c r="H754" s="17" t="str">
        <f t="shared" si="48"/>
        <v/>
      </c>
    </row>
    <row r="755" spans="1:8">
      <c r="A755" s="16" t="str">
        <f t="shared" si="45"/>
        <v/>
      </c>
      <c r="B755" s="18" t="str">
        <f>IF(A755="","",IF(OR(periods_per_year=26,periods_per_year=52),IF(periods_per_year=26,IF(A755=1,fpdate,B754+14),IF(periods_per_year=52,IF(A755=1,fpdate,B754+7),"n/a")),IF(periods_per_year=24,DATE(YEAR(fpdate),MONTH(fpdate)+(A755-1)/2+IF(AND(DAY(fpdate)&gt;=15,MOD(A755,2)=0),1,0),IF(MOD(A755,2)=0,IF(DAY(fpdate)&gt;=15,DAY(fpdate)-14,DAY(fpdate)+14),DAY(fpdate))),IF(DAY(DATE(YEAR(fpdate),MONTH(fpdate)+(A755-1)*months_per_period,DAY(fpdate)))&lt;&gt;DAY(fpdate),DATE(YEAR(fpdate),MONTH(fpdate)+(A755-1)*months_per_period+1,0),DATE(YEAR(fpdate),MONTH(fpdate)+(A755-1)*months_per_period,DAY(fpdate))))))</f>
        <v/>
      </c>
      <c r="C755" s="17" t="str">
        <f t="shared" si="46"/>
        <v/>
      </c>
      <c r="D755" s="67"/>
      <c r="E755" s="17"/>
      <c r="F755" s="17" t="str">
        <f>IF(A755="","",IF(AND(A755=1,pmtType=1),0,IF(roundOpt,ROUND(rate*H754,2),rate*H754)))</f>
        <v/>
      </c>
      <c r="G755" s="17" t="str">
        <f t="shared" si="47"/>
        <v/>
      </c>
      <c r="H755" s="17" t="str">
        <f t="shared" si="48"/>
        <v/>
      </c>
    </row>
    <row r="756" spans="1:8">
      <c r="A756" s="16" t="str">
        <f t="shared" si="45"/>
        <v/>
      </c>
      <c r="B756" s="18" t="str">
        <f>IF(A756="","",IF(OR(periods_per_year=26,periods_per_year=52),IF(periods_per_year=26,IF(A756=1,fpdate,B755+14),IF(periods_per_year=52,IF(A756=1,fpdate,B755+7),"n/a")),IF(periods_per_year=24,DATE(YEAR(fpdate),MONTH(fpdate)+(A756-1)/2+IF(AND(DAY(fpdate)&gt;=15,MOD(A756,2)=0),1,0),IF(MOD(A756,2)=0,IF(DAY(fpdate)&gt;=15,DAY(fpdate)-14,DAY(fpdate)+14),DAY(fpdate))),IF(DAY(DATE(YEAR(fpdate),MONTH(fpdate)+(A756-1)*months_per_period,DAY(fpdate)))&lt;&gt;DAY(fpdate),DATE(YEAR(fpdate),MONTH(fpdate)+(A756-1)*months_per_period+1,0),DATE(YEAR(fpdate),MONTH(fpdate)+(A756-1)*months_per_period,DAY(fpdate))))))</f>
        <v/>
      </c>
      <c r="C756" s="17" t="str">
        <f t="shared" si="46"/>
        <v/>
      </c>
      <c r="D756" s="67"/>
      <c r="E756" s="17"/>
      <c r="F756" s="17" t="str">
        <f>IF(A756="","",IF(AND(A756=1,pmtType=1),0,IF(roundOpt,ROUND(rate*H755,2),rate*H755)))</f>
        <v/>
      </c>
      <c r="G756" s="17" t="str">
        <f t="shared" si="47"/>
        <v/>
      </c>
      <c r="H756" s="17" t="str">
        <f t="shared" si="48"/>
        <v/>
      </c>
    </row>
    <row r="757" spans="1:8">
      <c r="A757" s="16" t="str">
        <f t="shared" si="45"/>
        <v/>
      </c>
      <c r="B757" s="18" t="str">
        <f>IF(A757="","",IF(OR(periods_per_year=26,periods_per_year=52),IF(periods_per_year=26,IF(A757=1,fpdate,B756+14),IF(periods_per_year=52,IF(A757=1,fpdate,B756+7),"n/a")),IF(periods_per_year=24,DATE(YEAR(fpdate),MONTH(fpdate)+(A757-1)/2+IF(AND(DAY(fpdate)&gt;=15,MOD(A757,2)=0),1,0),IF(MOD(A757,2)=0,IF(DAY(fpdate)&gt;=15,DAY(fpdate)-14,DAY(fpdate)+14),DAY(fpdate))),IF(DAY(DATE(YEAR(fpdate),MONTH(fpdate)+(A757-1)*months_per_period,DAY(fpdate)))&lt;&gt;DAY(fpdate),DATE(YEAR(fpdate),MONTH(fpdate)+(A757-1)*months_per_period+1,0),DATE(YEAR(fpdate),MONTH(fpdate)+(A757-1)*months_per_period,DAY(fpdate))))))</f>
        <v/>
      </c>
      <c r="C757" s="17" t="str">
        <f t="shared" si="46"/>
        <v/>
      </c>
      <c r="D757" s="67"/>
      <c r="E757" s="17"/>
      <c r="F757" s="17" t="str">
        <f>IF(A757="","",IF(AND(A757=1,pmtType=1),0,IF(roundOpt,ROUND(rate*H756,2),rate*H756)))</f>
        <v/>
      </c>
      <c r="G757" s="17" t="str">
        <f t="shared" si="47"/>
        <v/>
      </c>
      <c r="H757" s="17" t="str">
        <f t="shared" si="48"/>
        <v/>
      </c>
    </row>
    <row r="758" spans="1:8">
      <c r="A758" s="16" t="str">
        <f t="shared" si="45"/>
        <v/>
      </c>
      <c r="B758" s="18" t="str">
        <f>IF(A758="","",IF(OR(periods_per_year=26,periods_per_year=52),IF(periods_per_year=26,IF(A758=1,fpdate,B757+14),IF(periods_per_year=52,IF(A758=1,fpdate,B757+7),"n/a")),IF(periods_per_year=24,DATE(YEAR(fpdate),MONTH(fpdate)+(A758-1)/2+IF(AND(DAY(fpdate)&gt;=15,MOD(A758,2)=0),1,0),IF(MOD(A758,2)=0,IF(DAY(fpdate)&gt;=15,DAY(fpdate)-14,DAY(fpdate)+14),DAY(fpdate))),IF(DAY(DATE(YEAR(fpdate),MONTH(fpdate)+(A758-1)*months_per_period,DAY(fpdate)))&lt;&gt;DAY(fpdate),DATE(YEAR(fpdate),MONTH(fpdate)+(A758-1)*months_per_period+1,0),DATE(YEAR(fpdate),MONTH(fpdate)+(A758-1)*months_per_period,DAY(fpdate))))))</f>
        <v/>
      </c>
      <c r="C758" s="17" t="str">
        <f t="shared" si="46"/>
        <v/>
      </c>
      <c r="D758" s="67"/>
      <c r="E758" s="17"/>
      <c r="F758" s="17" t="str">
        <f>IF(A758="","",IF(AND(A758=1,pmtType=1),0,IF(roundOpt,ROUND(rate*H757,2),rate*H757)))</f>
        <v/>
      </c>
      <c r="G758" s="17" t="str">
        <f t="shared" si="47"/>
        <v/>
      </c>
      <c r="H758" s="17" t="str">
        <f t="shared" si="48"/>
        <v/>
      </c>
    </row>
    <row r="759" spans="1:8">
      <c r="A759" s="16" t="str">
        <f t="shared" si="45"/>
        <v/>
      </c>
      <c r="B759" s="18" t="str">
        <f>IF(A759="","",IF(OR(periods_per_year=26,periods_per_year=52),IF(periods_per_year=26,IF(A759=1,fpdate,B758+14),IF(periods_per_year=52,IF(A759=1,fpdate,B758+7),"n/a")),IF(periods_per_year=24,DATE(YEAR(fpdate),MONTH(fpdate)+(A759-1)/2+IF(AND(DAY(fpdate)&gt;=15,MOD(A759,2)=0),1,0),IF(MOD(A759,2)=0,IF(DAY(fpdate)&gt;=15,DAY(fpdate)-14,DAY(fpdate)+14),DAY(fpdate))),IF(DAY(DATE(YEAR(fpdate),MONTH(fpdate)+(A759-1)*months_per_period,DAY(fpdate)))&lt;&gt;DAY(fpdate),DATE(YEAR(fpdate),MONTH(fpdate)+(A759-1)*months_per_period+1,0),DATE(YEAR(fpdate),MONTH(fpdate)+(A759-1)*months_per_period,DAY(fpdate))))))</f>
        <v/>
      </c>
      <c r="C759" s="17" t="str">
        <f t="shared" si="46"/>
        <v/>
      </c>
      <c r="D759" s="67"/>
      <c r="E759" s="17"/>
      <c r="F759" s="17" t="str">
        <f>IF(A759="","",IF(AND(A759=1,pmtType=1),0,IF(roundOpt,ROUND(rate*H758,2),rate*H758)))</f>
        <v/>
      </c>
      <c r="G759" s="17" t="str">
        <f t="shared" si="47"/>
        <v/>
      </c>
      <c r="H759" s="17" t="str">
        <f t="shared" si="48"/>
        <v/>
      </c>
    </row>
    <row r="760" spans="1:8">
      <c r="A760" s="16" t="str">
        <f t="shared" si="45"/>
        <v/>
      </c>
      <c r="B760" s="18" t="str">
        <f>IF(A760="","",IF(OR(periods_per_year=26,periods_per_year=52),IF(periods_per_year=26,IF(A760=1,fpdate,B759+14),IF(periods_per_year=52,IF(A760=1,fpdate,B759+7),"n/a")),IF(periods_per_year=24,DATE(YEAR(fpdate),MONTH(fpdate)+(A760-1)/2+IF(AND(DAY(fpdate)&gt;=15,MOD(A760,2)=0),1,0),IF(MOD(A760,2)=0,IF(DAY(fpdate)&gt;=15,DAY(fpdate)-14,DAY(fpdate)+14),DAY(fpdate))),IF(DAY(DATE(YEAR(fpdate),MONTH(fpdate)+(A760-1)*months_per_period,DAY(fpdate)))&lt;&gt;DAY(fpdate),DATE(YEAR(fpdate),MONTH(fpdate)+(A760-1)*months_per_period+1,0),DATE(YEAR(fpdate),MONTH(fpdate)+(A760-1)*months_per_period,DAY(fpdate))))))</f>
        <v/>
      </c>
      <c r="C760" s="17" t="str">
        <f t="shared" si="46"/>
        <v/>
      </c>
      <c r="D760" s="67"/>
      <c r="E760" s="17"/>
      <c r="F760" s="17" t="str">
        <f>IF(A760="","",IF(AND(A760=1,pmtType=1),0,IF(roundOpt,ROUND(rate*H759,2),rate*H759)))</f>
        <v/>
      </c>
      <c r="G760" s="17" t="str">
        <f t="shared" si="47"/>
        <v/>
      </c>
      <c r="H760" s="17" t="str">
        <f t="shared" si="48"/>
        <v/>
      </c>
    </row>
    <row r="761" spans="1:8">
      <c r="A761" s="16" t="str">
        <f t="shared" si="45"/>
        <v/>
      </c>
      <c r="B761" s="18" t="str">
        <f>IF(A761="","",IF(OR(periods_per_year=26,periods_per_year=52),IF(periods_per_year=26,IF(A761=1,fpdate,B760+14),IF(periods_per_year=52,IF(A761=1,fpdate,B760+7),"n/a")),IF(periods_per_year=24,DATE(YEAR(fpdate),MONTH(fpdate)+(A761-1)/2+IF(AND(DAY(fpdate)&gt;=15,MOD(A761,2)=0),1,0),IF(MOD(A761,2)=0,IF(DAY(fpdate)&gt;=15,DAY(fpdate)-14,DAY(fpdate)+14),DAY(fpdate))),IF(DAY(DATE(YEAR(fpdate),MONTH(fpdate)+(A761-1)*months_per_period,DAY(fpdate)))&lt;&gt;DAY(fpdate),DATE(YEAR(fpdate),MONTH(fpdate)+(A761-1)*months_per_period+1,0),DATE(YEAR(fpdate),MONTH(fpdate)+(A761-1)*months_per_period,DAY(fpdate))))))</f>
        <v/>
      </c>
      <c r="C761" s="17" t="str">
        <f t="shared" si="46"/>
        <v/>
      </c>
      <c r="D761" s="67"/>
      <c r="E761" s="17"/>
      <c r="F761" s="17" t="str">
        <f>IF(A761="","",IF(AND(A761=1,pmtType=1),0,IF(roundOpt,ROUND(rate*H760,2),rate*H760)))</f>
        <v/>
      </c>
      <c r="G761" s="17" t="str">
        <f t="shared" si="47"/>
        <v/>
      </c>
      <c r="H761" s="17" t="str">
        <f t="shared" si="48"/>
        <v/>
      </c>
    </row>
    <row r="762" spans="1:8">
      <c r="A762" s="16" t="str">
        <f t="shared" si="45"/>
        <v/>
      </c>
      <c r="B762" s="18" t="str">
        <f>IF(A762="","",IF(OR(periods_per_year=26,periods_per_year=52),IF(periods_per_year=26,IF(A762=1,fpdate,B761+14),IF(periods_per_year=52,IF(A762=1,fpdate,B761+7),"n/a")),IF(periods_per_year=24,DATE(YEAR(fpdate),MONTH(fpdate)+(A762-1)/2+IF(AND(DAY(fpdate)&gt;=15,MOD(A762,2)=0),1,0),IF(MOD(A762,2)=0,IF(DAY(fpdate)&gt;=15,DAY(fpdate)-14,DAY(fpdate)+14),DAY(fpdate))),IF(DAY(DATE(YEAR(fpdate),MONTH(fpdate)+(A762-1)*months_per_period,DAY(fpdate)))&lt;&gt;DAY(fpdate),DATE(YEAR(fpdate),MONTH(fpdate)+(A762-1)*months_per_period+1,0),DATE(YEAR(fpdate),MONTH(fpdate)+(A762-1)*months_per_period,DAY(fpdate))))))</f>
        <v/>
      </c>
      <c r="C762" s="17" t="str">
        <f t="shared" si="46"/>
        <v/>
      </c>
      <c r="D762" s="67"/>
      <c r="E762" s="17"/>
      <c r="F762" s="17" t="str">
        <f>IF(A762="","",IF(AND(A762=1,pmtType=1),0,IF(roundOpt,ROUND(rate*H761,2),rate*H761)))</f>
        <v/>
      </c>
      <c r="G762" s="17" t="str">
        <f t="shared" si="47"/>
        <v/>
      </c>
      <c r="H762" s="17" t="str">
        <f t="shared" si="48"/>
        <v/>
      </c>
    </row>
    <row r="763" spans="1:8">
      <c r="A763" s="16" t="str">
        <f t="shared" si="45"/>
        <v/>
      </c>
      <c r="B763" s="18" t="str">
        <f>IF(A763="","",IF(OR(periods_per_year=26,periods_per_year=52),IF(periods_per_year=26,IF(A763=1,fpdate,B762+14),IF(periods_per_year=52,IF(A763=1,fpdate,B762+7),"n/a")),IF(periods_per_year=24,DATE(YEAR(fpdate),MONTH(fpdate)+(A763-1)/2+IF(AND(DAY(fpdate)&gt;=15,MOD(A763,2)=0),1,0),IF(MOD(A763,2)=0,IF(DAY(fpdate)&gt;=15,DAY(fpdate)-14,DAY(fpdate)+14),DAY(fpdate))),IF(DAY(DATE(YEAR(fpdate),MONTH(fpdate)+(A763-1)*months_per_period,DAY(fpdate)))&lt;&gt;DAY(fpdate),DATE(YEAR(fpdate),MONTH(fpdate)+(A763-1)*months_per_period+1,0),DATE(YEAR(fpdate),MONTH(fpdate)+(A763-1)*months_per_period,DAY(fpdate))))))</f>
        <v/>
      </c>
      <c r="C763" s="17" t="str">
        <f t="shared" si="46"/>
        <v/>
      </c>
      <c r="D763" s="67"/>
      <c r="E763" s="17"/>
      <c r="F763" s="17" t="str">
        <f>IF(A763="","",IF(AND(A763=1,pmtType=1),0,IF(roundOpt,ROUND(rate*H762,2),rate*H762)))</f>
        <v/>
      </c>
      <c r="G763" s="17" t="str">
        <f t="shared" si="47"/>
        <v/>
      </c>
      <c r="H763" s="17" t="str">
        <f t="shared" si="48"/>
        <v/>
      </c>
    </row>
    <row r="764" spans="1:8">
      <c r="A764" s="16" t="str">
        <f t="shared" si="45"/>
        <v/>
      </c>
      <c r="B764" s="18" t="str">
        <f>IF(A764="","",IF(OR(periods_per_year=26,periods_per_year=52),IF(periods_per_year=26,IF(A764=1,fpdate,B763+14),IF(periods_per_year=52,IF(A764=1,fpdate,B763+7),"n/a")),IF(periods_per_year=24,DATE(YEAR(fpdate),MONTH(fpdate)+(A764-1)/2+IF(AND(DAY(fpdate)&gt;=15,MOD(A764,2)=0),1,0),IF(MOD(A764,2)=0,IF(DAY(fpdate)&gt;=15,DAY(fpdate)-14,DAY(fpdate)+14),DAY(fpdate))),IF(DAY(DATE(YEAR(fpdate),MONTH(fpdate)+(A764-1)*months_per_period,DAY(fpdate)))&lt;&gt;DAY(fpdate),DATE(YEAR(fpdate),MONTH(fpdate)+(A764-1)*months_per_period+1,0),DATE(YEAR(fpdate),MONTH(fpdate)+(A764-1)*months_per_period,DAY(fpdate))))))</f>
        <v/>
      </c>
      <c r="C764" s="17" t="str">
        <f t="shared" si="46"/>
        <v/>
      </c>
      <c r="D764" s="67"/>
      <c r="E764" s="17"/>
      <c r="F764" s="17" t="str">
        <f>IF(A764="","",IF(AND(A764=1,pmtType=1),0,IF(roundOpt,ROUND(rate*H763,2),rate*H763)))</f>
        <v/>
      </c>
      <c r="G764" s="17" t="str">
        <f t="shared" si="47"/>
        <v/>
      </c>
      <c r="H764" s="17" t="str">
        <f t="shared" si="48"/>
        <v/>
      </c>
    </row>
    <row r="765" spans="1:8">
      <c r="A765" s="16" t="str">
        <f t="shared" si="45"/>
        <v/>
      </c>
      <c r="B765" s="18" t="str">
        <f>IF(A765="","",IF(OR(periods_per_year=26,periods_per_year=52),IF(periods_per_year=26,IF(A765=1,fpdate,B764+14),IF(periods_per_year=52,IF(A765=1,fpdate,B764+7),"n/a")),IF(periods_per_year=24,DATE(YEAR(fpdate),MONTH(fpdate)+(A765-1)/2+IF(AND(DAY(fpdate)&gt;=15,MOD(A765,2)=0),1,0),IF(MOD(A765,2)=0,IF(DAY(fpdate)&gt;=15,DAY(fpdate)-14,DAY(fpdate)+14),DAY(fpdate))),IF(DAY(DATE(YEAR(fpdate),MONTH(fpdate)+(A765-1)*months_per_period,DAY(fpdate)))&lt;&gt;DAY(fpdate),DATE(YEAR(fpdate),MONTH(fpdate)+(A765-1)*months_per_period+1,0),DATE(YEAR(fpdate),MONTH(fpdate)+(A765-1)*months_per_period,DAY(fpdate))))))</f>
        <v/>
      </c>
      <c r="C765" s="17" t="str">
        <f t="shared" si="46"/>
        <v/>
      </c>
      <c r="D765" s="67"/>
      <c r="E765" s="17"/>
      <c r="F765" s="17" t="str">
        <f>IF(A765="","",IF(AND(A765=1,pmtType=1),0,IF(roundOpt,ROUND(rate*H764,2),rate*H764)))</f>
        <v/>
      </c>
      <c r="G765" s="17" t="str">
        <f t="shared" si="47"/>
        <v/>
      </c>
      <c r="H765" s="17" t="str">
        <f t="shared" si="48"/>
        <v/>
      </c>
    </row>
    <row r="766" spans="1:8">
      <c r="A766" s="16" t="str">
        <f t="shared" si="45"/>
        <v/>
      </c>
      <c r="B766" s="18" t="str">
        <f>IF(A766="","",IF(OR(periods_per_year=26,periods_per_year=52),IF(periods_per_year=26,IF(A766=1,fpdate,B765+14),IF(periods_per_year=52,IF(A766=1,fpdate,B765+7),"n/a")),IF(periods_per_year=24,DATE(YEAR(fpdate),MONTH(fpdate)+(A766-1)/2+IF(AND(DAY(fpdate)&gt;=15,MOD(A766,2)=0),1,0),IF(MOD(A766,2)=0,IF(DAY(fpdate)&gt;=15,DAY(fpdate)-14,DAY(fpdate)+14),DAY(fpdate))),IF(DAY(DATE(YEAR(fpdate),MONTH(fpdate)+(A766-1)*months_per_period,DAY(fpdate)))&lt;&gt;DAY(fpdate),DATE(YEAR(fpdate),MONTH(fpdate)+(A766-1)*months_per_period+1,0),DATE(YEAR(fpdate),MONTH(fpdate)+(A766-1)*months_per_period,DAY(fpdate))))))</f>
        <v/>
      </c>
      <c r="C766" s="17" t="str">
        <f t="shared" si="46"/>
        <v/>
      </c>
      <c r="D766" s="67"/>
      <c r="E766" s="17"/>
      <c r="F766" s="17" t="str">
        <f>IF(A766="","",IF(AND(A766=1,pmtType=1),0,IF(roundOpt,ROUND(rate*H765,2),rate*H765)))</f>
        <v/>
      </c>
      <c r="G766" s="17" t="str">
        <f t="shared" si="47"/>
        <v/>
      </c>
      <c r="H766" s="17" t="str">
        <f t="shared" si="48"/>
        <v/>
      </c>
    </row>
    <row r="767" spans="1:8">
      <c r="A767" s="16" t="str">
        <f t="shared" si="45"/>
        <v/>
      </c>
      <c r="B767" s="18" t="str">
        <f>IF(A767="","",IF(OR(periods_per_year=26,periods_per_year=52),IF(periods_per_year=26,IF(A767=1,fpdate,B766+14),IF(periods_per_year=52,IF(A767=1,fpdate,B766+7),"n/a")),IF(periods_per_year=24,DATE(YEAR(fpdate),MONTH(fpdate)+(A767-1)/2+IF(AND(DAY(fpdate)&gt;=15,MOD(A767,2)=0),1,0),IF(MOD(A767,2)=0,IF(DAY(fpdate)&gt;=15,DAY(fpdate)-14,DAY(fpdate)+14),DAY(fpdate))),IF(DAY(DATE(YEAR(fpdate),MONTH(fpdate)+(A767-1)*months_per_period,DAY(fpdate)))&lt;&gt;DAY(fpdate),DATE(YEAR(fpdate),MONTH(fpdate)+(A767-1)*months_per_period+1,0),DATE(YEAR(fpdate),MONTH(fpdate)+(A767-1)*months_per_period,DAY(fpdate))))))</f>
        <v/>
      </c>
      <c r="C767" s="17" t="str">
        <f t="shared" si="46"/>
        <v/>
      </c>
      <c r="D767" s="67"/>
      <c r="E767" s="17"/>
      <c r="F767" s="17" t="str">
        <f>IF(A767="","",IF(AND(A767=1,pmtType=1),0,IF(roundOpt,ROUND(rate*H766,2),rate*H766)))</f>
        <v/>
      </c>
      <c r="G767" s="17" t="str">
        <f t="shared" si="47"/>
        <v/>
      </c>
      <c r="H767" s="17" t="str">
        <f t="shared" si="48"/>
        <v/>
      </c>
    </row>
    <row r="768" spans="1:8">
      <c r="A768" s="16" t="str">
        <f t="shared" si="45"/>
        <v/>
      </c>
      <c r="B768" s="18" t="str">
        <f>IF(A768="","",IF(OR(periods_per_year=26,periods_per_year=52),IF(periods_per_year=26,IF(A768=1,fpdate,B767+14),IF(periods_per_year=52,IF(A768=1,fpdate,B767+7),"n/a")),IF(periods_per_year=24,DATE(YEAR(fpdate),MONTH(fpdate)+(A768-1)/2+IF(AND(DAY(fpdate)&gt;=15,MOD(A768,2)=0),1,0),IF(MOD(A768,2)=0,IF(DAY(fpdate)&gt;=15,DAY(fpdate)-14,DAY(fpdate)+14),DAY(fpdate))),IF(DAY(DATE(YEAR(fpdate),MONTH(fpdate)+(A768-1)*months_per_period,DAY(fpdate)))&lt;&gt;DAY(fpdate),DATE(YEAR(fpdate),MONTH(fpdate)+(A768-1)*months_per_period+1,0),DATE(YEAR(fpdate),MONTH(fpdate)+(A768-1)*months_per_period,DAY(fpdate))))))</f>
        <v/>
      </c>
      <c r="C768" s="17" t="str">
        <f t="shared" si="46"/>
        <v/>
      </c>
      <c r="D768" s="67"/>
      <c r="E768" s="17"/>
      <c r="F768" s="17" t="str">
        <f>IF(A768="","",IF(AND(A768=1,pmtType=1),0,IF(roundOpt,ROUND(rate*H767,2),rate*H767)))</f>
        <v/>
      </c>
      <c r="G768" s="17" t="str">
        <f t="shared" si="47"/>
        <v/>
      </c>
      <c r="H768" s="17" t="str">
        <f t="shared" si="48"/>
        <v/>
      </c>
    </row>
    <row r="769" spans="1:8">
      <c r="A769" s="16" t="str">
        <f t="shared" si="45"/>
        <v/>
      </c>
      <c r="B769" s="18" t="str">
        <f>IF(A769="","",IF(OR(periods_per_year=26,periods_per_year=52),IF(periods_per_year=26,IF(A769=1,fpdate,B768+14),IF(periods_per_year=52,IF(A769=1,fpdate,B768+7),"n/a")),IF(periods_per_year=24,DATE(YEAR(fpdate),MONTH(fpdate)+(A769-1)/2+IF(AND(DAY(fpdate)&gt;=15,MOD(A769,2)=0),1,0),IF(MOD(A769,2)=0,IF(DAY(fpdate)&gt;=15,DAY(fpdate)-14,DAY(fpdate)+14),DAY(fpdate))),IF(DAY(DATE(YEAR(fpdate),MONTH(fpdate)+(A769-1)*months_per_period,DAY(fpdate)))&lt;&gt;DAY(fpdate),DATE(YEAR(fpdate),MONTH(fpdate)+(A769-1)*months_per_period+1,0),DATE(YEAR(fpdate),MONTH(fpdate)+(A769-1)*months_per_period,DAY(fpdate))))))</f>
        <v/>
      </c>
      <c r="C769" s="17" t="str">
        <f t="shared" si="46"/>
        <v/>
      </c>
      <c r="D769" s="67"/>
      <c r="E769" s="17"/>
      <c r="F769" s="17" t="str">
        <f>IF(A769="","",IF(AND(A769=1,pmtType=1),0,IF(roundOpt,ROUND(rate*H768,2),rate*H768)))</f>
        <v/>
      </c>
      <c r="G769" s="17" t="str">
        <f t="shared" si="47"/>
        <v/>
      </c>
      <c r="H769" s="17" t="str">
        <f t="shared" si="48"/>
        <v/>
      </c>
    </row>
    <row r="770" spans="1:8">
      <c r="A770" s="16" t="str">
        <f t="shared" si="45"/>
        <v/>
      </c>
      <c r="B770" s="18" t="str">
        <f>IF(A770="","",IF(OR(periods_per_year=26,periods_per_year=52),IF(periods_per_year=26,IF(A770=1,fpdate,B769+14),IF(periods_per_year=52,IF(A770=1,fpdate,B769+7),"n/a")),IF(periods_per_year=24,DATE(YEAR(fpdate),MONTH(fpdate)+(A770-1)/2+IF(AND(DAY(fpdate)&gt;=15,MOD(A770,2)=0),1,0),IF(MOD(A770,2)=0,IF(DAY(fpdate)&gt;=15,DAY(fpdate)-14,DAY(fpdate)+14),DAY(fpdate))),IF(DAY(DATE(YEAR(fpdate),MONTH(fpdate)+(A770-1)*months_per_period,DAY(fpdate)))&lt;&gt;DAY(fpdate),DATE(YEAR(fpdate),MONTH(fpdate)+(A770-1)*months_per_period+1,0),DATE(YEAR(fpdate),MONTH(fpdate)+(A770-1)*months_per_period,DAY(fpdate))))))</f>
        <v/>
      </c>
      <c r="C770" s="17" t="str">
        <f t="shared" si="46"/>
        <v/>
      </c>
      <c r="D770" s="67"/>
      <c r="E770" s="17"/>
      <c r="F770" s="17" t="str">
        <f>IF(A770="","",IF(AND(A770=1,pmtType=1),0,IF(roundOpt,ROUND(rate*H769,2),rate*H769)))</f>
        <v/>
      </c>
      <c r="G770" s="17" t="str">
        <f t="shared" si="47"/>
        <v/>
      </c>
      <c r="H770" s="17" t="str">
        <f t="shared" si="48"/>
        <v/>
      </c>
    </row>
    <row r="771" spans="1:8">
      <c r="A771" s="16" t="str">
        <f t="shared" si="45"/>
        <v/>
      </c>
      <c r="B771" s="18" t="str">
        <f>IF(A771="","",IF(OR(periods_per_year=26,periods_per_year=52),IF(periods_per_year=26,IF(A771=1,fpdate,B770+14),IF(periods_per_year=52,IF(A771=1,fpdate,B770+7),"n/a")),IF(periods_per_year=24,DATE(YEAR(fpdate),MONTH(fpdate)+(A771-1)/2+IF(AND(DAY(fpdate)&gt;=15,MOD(A771,2)=0),1,0),IF(MOD(A771,2)=0,IF(DAY(fpdate)&gt;=15,DAY(fpdate)-14,DAY(fpdate)+14),DAY(fpdate))),IF(DAY(DATE(YEAR(fpdate),MONTH(fpdate)+(A771-1)*months_per_period,DAY(fpdate)))&lt;&gt;DAY(fpdate),DATE(YEAR(fpdate),MONTH(fpdate)+(A771-1)*months_per_period+1,0),DATE(YEAR(fpdate),MONTH(fpdate)+(A771-1)*months_per_period,DAY(fpdate))))))</f>
        <v/>
      </c>
      <c r="C771" s="17" t="str">
        <f t="shared" si="46"/>
        <v/>
      </c>
      <c r="D771" s="67"/>
      <c r="E771" s="17"/>
      <c r="F771" s="17" t="str">
        <f>IF(A771="","",IF(AND(A771=1,pmtType=1),0,IF(roundOpt,ROUND(rate*H770,2),rate*H770)))</f>
        <v/>
      </c>
      <c r="G771" s="17" t="str">
        <f t="shared" si="47"/>
        <v/>
      </c>
      <c r="H771" s="17" t="str">
        <f t="shared" si="48"/>
        <v/>
      </c>
    </row>
    <row r="772" spans="1:8">
      <c r="A772" s="16" t="str">
        <f t="shared" si="45"/>
        <v/>
      </c>
      <c r="B772" s="18" t="str">
        <f>IF(A772="","",IF(OR(periods_per_year=26,periods_per_year=52),IF(periods_per_year=26,IF(A772=1,fpdate,B771+14),IF(periods_per_year=52,IF(A772=1,fpdate,B771+7),"n/a")),IF(periods_per_year=24,DATE(YEAR(fpdate),MONTH(fpdate)+(A772-1)/2+IF(AND(DAY(fpdate)&gt;=15,MOD(A772,2)=0),1,0),IF(MOD(A772,2)=0,IF(DAY(fpdate)&gt;=15,DAY(fpdate)-14,DAY(fpdate)+14),DAY(fpdate))),IF(DAY(DATE(YEAR(fpdate),MONTH(fpdate)+(A772-1)*months_per_period,DAY(fpdate)))&lt;&gt;DAY(fpdate),DATE(YEAR(fpdate),MONTH(fpdate)+(A772-1)*months_per_period+1,0),DATE(YEAR(fpdate),MONTH(fpdate)+(A772-1)*months_per_period,DAY(fpdate))))))</f>
        <v/>
      </c>
      <c r="C772" s="17" t="str">
        <f t="shared" si="46"/>
        <v/>
      </c>
      <c r="D772" s="67"/>
      <c r="E772" s="17"/>
      <c r="F772" s="17" t="str">
        <f>IF(A772="","",IF(AND(A772=1,pmtType=1),0,IF(roundOpt,ROUND(rate*H771,2),rate*H771)))</f>
        <v/>
      </c>
      <c r="G772" s="17" t="str">
        <f t="shared" si="47"/>
        <v/>
      </c>
      <c r="H772" s="17" t="str">
        <f t="shared" si="48"/>
        <v/>
      </c>
    </row>
    <row r="773" spans="1:8">
      <c r="A773" s="16" t="str">
        <f t="shared" si="45"/>
        <v/>
      </c>
      <c r="B773" s="18" t="str">
        <f>IF(A773="","",IF(OR(periods_per_year=26,periods_per_year=52),IF(periods_per_year=26,IF(A773=1,fpdate,B772+14),IF(periods_per_year=52,IF(A773=1,fpdate,B772+7),"n/a")),IF(periods_per_year=24,DATE(YEAR(fpdate),MONTH(fpdate)+(A773-1)/2+IF(AND(DAY(fpdate)&gt;=15,MOD(A773,2)=0),1,0),IF(MOD(A773,2)=0,IF(DAY(fpdate)&gt;=15,DAY(fpdate)-14,DAY(fpdate)+14),DAY(fpdate))),IF(DAY(DATE(YEAR(fpdate),MONTH(fpdate)+(A773-1)*months_per_period,DAY(fpdate)))&lt;&gt;DAY(fpdate),DATE(YEAR(fpdate),MONTH(fpdate)+(A773-1)*months_per_period+1,0),DATE(YEAR(fpdate),MONTH(fpdate)+(A773-1)*months_per_period,DAY(fpdate))))))</f>
        <v/>
      </c>
      <c r="C773" s="17" t="str">
        <f t="shared" si="46"/>
        <v/>
      </c>
      <c r="D773" s="67"/>
      <c r="E773" s="17"/>
      <c r="F773" s="17" t="str">
        <f>IF(A773="","",IF(AND(A773=1,pmtType=1),0,IF(roundOpt,ROUND(rate*H772,2),rate*H772)))</f>
        <v/>
      </c>
      <c r="G773" s="17" t="str">
        <f t="shared" si="47"/>
        <v/>
      </c>
      <c r="H773" s="17" t="str">
        <f t="shared" si="48"/>
        <v/>
      </c>
    </row>
    <row r="774" spans="1:8">
      <c r="A774" s="16" t="str">
        <f t="shared" si="45"/>
        <v/>
      </c>
      <c r="B774" s="18" t="str">
        <f>IF(A774="","",IF(OR(periods_per_year=26,periods_per_year=52),IF(periods_per_year=26,IF(A774=1,fpdate,B773+14),IF(periods_per_year=52,IF(A774=1,fpdate,B773+7),"n/a")),IF(periods_per_year=24,DATE(YEAR(fpdate),MONTH(fpdate)+(A774-1)/2+IF(AND(DAY(fpdate)&gt;=15,MOD(A774,2)=0),1,0),IF(MOD(A774,2)=0,IF(DAY(fpdate)&gt;=15,DAY(fpdate)-14,DAY(fpdate)+14),DAY(fpdate))),IF(DAY(DATE(YEAR(fpdate),MONTH(fpdate)+(A774-1)*months_per_period,DAY(fpdate)))&lt;&gt;DAY(fpdate),DATE(YEAR(fpdate),MONTH(fpdate)+(A774-1)*months_per_period+1,0),DATE(YEAR(fpdate),MONTH(fpdate)+(A774-1)*months_per_period,DAY(fpdate))))))</f>
        <v/>
      </c>
      <c r="C774" s="17" t="str">
        <f t="shared" si="46"/>
        <v/>
      </c>
      <c r="D774" s="67"/>
      <c r="E774" s="17"/>
      <c r="F774" s="17" t="str">
        <f>IF(A774="","",IF(AND(A774=1,pmtType=1),0,IF(roundOpt,ROUND(rate*H773,2),rate*H773)))</f>
        <v/>
      </c>
      <c r="G774" s="17" t="str">
        <f t="shared" si="47"/>
        <v/>
      </c>
      <c r="H774" s="17" t="str">
        <f t="shared" si="48"/>
        <v/>
      </c>
    </row>
    <row r="775" spans="1:8">
      <c r="A775" s="16" t="str">
        <f t="shared" si="45"/>
        <v/>
      </c>
      <c r="B775" s="18" t="str">
        <f>IF(A775="","",IF(OR(periods_per_year=26,periods_per_year=52),IF(periods_per_year=26,IF(A775=1,fpdate,B774+14),IF(periods_per_year=52,IF(A775=1,fpdate,B774+7),"n/a")),IF(periods_per_year=24,DATE(YEAR(fpdate),MONTH(fpdate)+(A775-1)/2+IF(AND(DAY(fpdate)&gt;=15,MOD(A775,2)=0),1,0),IF(MOD(A775,2)=0,IF(DAY(fpdate)&gt;=15,DAY(fpdate)-14,DAY(fpdate)+14),DAY(fpdate))),IF(DAY(DATE(YEAR(fpdate),MONTH(fpdate)+(A775-1)*months_per_period,DAY(fpdate)))&lt;&gt;DAY(fpdate),DATE(YEAR(fpdate),MONTH(fpdate)+(A775-1)*months_per_period+1,0),DATE(YEAR(fpdate),MONTH(fpdate)+(A775-1)*months_per_period,DAY(fpdate))))))</f>
        <v/>
      </c>
      <c r="C775" s="17" t="str">
        <f t="shared" si="46"/>
        <v/>
      </c>
      <c r="D775" s="67"/>
      <c r="E775" s="17"/>
      <c r="F775" s="17" t="str">
        <f>IF(A775="","",IF(AND(A775=1,pmtType=1),0,IF(roundOpt,ROUND(rate*H774,2),rate*H774)))</f>
        <v/>
      </c>
      <c r="G775" s="17" t="str">
        <f t="shared" si="47"/>
        <v/>
      </c>
      <c r="H775" s="17" t="str">
        <f t="shared" si="48"/>
        <v/>
      </c>
    </row>
    <row r="776" spans="1:8">
      <c r="A776" s="16" t="str">
        <f t="shared" si="45"/>
        <v/>
      </c>
      <c r="B776" s="18" t="str">
        <f>IF(A776="","",IF(OR(periods_per_year=26,periods_per_year=52),IF(periods_per_year=26,IF(A776=1,fpdate,B775+14),IF(periods_per_year=52,IF(A776=1,fpdate,B775+7),"n/a")),IF(periods_per_year=24,DATE(YEAR(fpdate),MONTH(fpdate)+(A776-1)/2+IF(AND(DAY(fpdate)&gt;=15,MOD(A776,2)=0),1,0),IF(MOD(A776,2)=0,IF(DAY(fpdate)&gt;=15,DAY(fpdate)-14,DAY(fpdate)+14),DAY(fpdate))),IF(DAY(DATE(YEAR(fpdate),MONTH(fpdate)+(A776-1)*months_per_period,DAY(fpdate)))&lt;&gt;DAY(fpdate),DATE(YEAR(fpdate),MONTH(fpdate)+(A776-1)*months_per_period+1,0),DATE(YEAR(fpdate),MONTH(fpdate)+(A776-1)*months_per_period,DAY(fpdate))))))</f>
        <v/>
      </c>
      <c r="C776" s="17" t="str">
        <f t="shared" si="46"/>
        <v/>
      </c>
      <c r="D776" s="67"/>
      <c r="E776" s="17"/>
      <c r="F776" s="17" t="str">
        <f>IF(A776="","",IF(AND(A776=1,pmtType=1),0,IF(roundOpt,ROUND(rate*H775,2),rate*H775)))</f>
        <v/>
      </c>
      <c r="G776" s="17" t="str">
        <f t="shared" si="47"/>
        <v/>
      </c>
      <c r="H776" s="17" t="str">
        <f t="shared" si="48"/>
        <v/>
      </c>
    </row>
    <row r="777" spans="1:8">
      <c r="A777" s="16" t="str">
        <f t="shared" si="45"/>
        <v/>
      </c>
      <c r="B777" s="18" t="str">
        <f>IF(A777="","",IF(OR(periods_per_year=26,periods_per_year=52),IF(periods_per_year=26,IF(A777=1,fpdate,B776+14),IF(periods_per_year=52,IF(A777=1,fpdate,B776+7),"n/a")),IF(periods_per_year=24,DATE(YEAR(fpdate),MONTH(fpdate)+(A777-1)/2+IF(AND(DAY(fpdate)&gt;=15,MOD(A777,2)=0),1,0),IF(MOD(A777,2)=0,IF(DAY(fpdate)&gt;=15,DAY(fpdate)-14,DAY(fpdate)+14),DAY(fpdate))),IF(DAY(DATE(YEAR(fpdate),MONTH(fpdate)+(A777-1)*months_per_period,DAY(fpdate)))&lt;&gt;DAY(fpdate),DATE(YEAR(fpdate),MONTH(fpdate)+(A777-1)*months_per_period+1,0),DATE(YEAR(fpdate),MONTH(fpdate)+(A777-1)*months_per_period,DAY(fpdate))))))</f>
        <v/>
      </c>
      <c r="C777" s="17" t="str">
        <f t="shared" si="46"/>
        <v/>
      </c>
      <c r="D777" s="67"/>
      <c r="E777" s="17"/>
      <c r="F777" s="17" t="str">
        <f>IF(A777="","",IF(AND(A777=1,pmtType=1),0,IF(roundOpt,ROUND(rate*H776,2),rate*H776)))</f>
        <v/>
      </c>
      <c r="G777" s="17" t="str">
        <f t="shared" si="47"/>
        <v/>
      </c>
      <c r="H777" s="17" t="str">
        <f t="shared" si="48"/>
        <v/>
      </c>
    </row>
    <row r="778" spans="1:8">
      <c r="A778" s="16" t="str">
        <f t="shared" si="45"/>
        <v/>
      </c>
      <c r="B778" s="18" t="str">
        <f>IF(A778="","",IF(OR(periods_per_year=26,periods_per_year=52),IF(periods_per_year=26,IF(A778=1,fpdate,B777+14),IF(periods_per_year=52,IF(A778=1,fpdate,B777+7),"n/a")),IF(periods_per_year=24,DATE(YEAR(fpdate),MONTH(fpdate)+(A778-1)/2+IF(AND(DAY(fpdate)&gt;=15,MOD(A778,2)=0),1,0),IF(MOD(A778,2)=0,IF(DAY(fpdate)&gt;=15,DAY(fpdate)-14,DAY(fpdate)+14),DAY(fpdate))),IF(DAY(DATE(YEAR(fpdate),MONTH(fpdate)+(A778-1)*months_per_period,DAY(fpdate)))&lt;&gt;DAY(fpdate),DATE(YEAR(fpdate),MONTH(fpdate)+(A778-1)*months_per_period+1,0),DATE(YEAR(fpdate),MONTH(fpdate)+(A778-1)*months_per_period,DAY(fpdate))))))</f>
        <v/>
      </c>
      <c r="C778" s="17" t="str">
        <f t="shared" si="46"/>
        <v/>
      </c>
      <c r="D778" s="67"/>
      <c r="E778" s="17"/>
      <c r="F778" s="17" t="str">
        <f>IF(A778="","",IF(AND(A778=1,pmtType=1),0,IF(roundOpt,ROUND(rate*H777,2),rate*H777)))</f>
        <v/>
      </c>
      <c r="G778" s="17" t="str">
        <f t="shared" si="47"/>
        <v/>
      </c>
      <c r="H778" s="17" t="str">
        <f t="shared" si="48"/>
        <v/>
      </c>
    </row>
    <row r="779" spans="1:8">
      <c r="A779" s="16" t="str">
        <f t="shared" si="45"/>
        <v/>
      </c>
      <c r="B779" s="18" t="str">
        <f>IF(A779="","",IF(OR(periods_per_year=26,periods_per_year=52),IF(periods_per_year=26,IF(A779=1,fpdate,B778+14),IF(periods_per_year=52,IF(A779=1,fpdate,B778+7),"n/a")),IF(periods_per_year=24,DATE(YEAR(fpdate),MONTH(fpdate)+(A779-1)/2+IF(AND(DAY(fpdate)&gt;=15,MOD(A779,2)=0),1,0),IF(MOD(A779,2)=0,IF(DAY(fpdate)&gt;=15,DAY(fpdate)-14,DAY(fpdate)+14),DAY(fpdate))),IF(DAY(DATE(YEAR(fpdate),MONTH(fpdate)+(A779-1)*months_per_period,DAY(fpdate)))&lt;&gt;DAY(fpdate),DATE(YEAR(fpdate),MONTH(fpdate)+(A779-1)*months_per_period+1,0),DATE(YEAR(fpdate),MONTH(fpdate)+(A779-1)*months_per_period,DAY(fpdate))))))</f>
        <v/>
      </c>
      <c r="C779" s="17" t="str">
        <f t="shared" si="46"/>
        <v/>
      </c>
      <c r="D779" s="67"/>
      <c r="E779" s="17"/>
      <c r="F779" s="17" t="str">
        <f>IF(A779="","",IF(AND(A779=1,pmtType=1),0,IF(roundOpt,ROUND(rate*H778,2),rate*H778)))</f>
        <v/>
      </c>
      <c r="G779" s="17" t="str">
        <f t="shared" si="47"/>
        <v/>
      </c>
      <c r="H779" s="17" t="str">
        <f t="shared" si="48"/>
        <v/>
      </c>
    </row>
    <row r="780" spans="1:8">
      <c r="A780" s="16" t="str">
        <f t="shared" si="45"/>
        <v/>
      </c>
      <c r="B780" s="18" t="str">
        <f>IF(A780="","",IF(OR(periods_per_year=26,periods_per_year=52),IF(periods_per_year=26,IF(A780=1,fpdate,B779+14),IF(periods_per_year=52,IF(A780=1,fpdate,B779+7),"n/a")),IF(periods_per_year=24,DATE(YEAR(fpdate),MONTH(fpdate)+(A780-1)/2+IF(AND(DAY(fpdate)&gt;=15,MOD(A780,2)=0),1,0),IF(MOD(A780,2)=0,IF(DAY(fpdate)&gt;=15,DAY(fpdate)-14,DAY(fpdate)+14),DAY(fpdate))),IF(DAY(DATE(YEAR(fpdate),MONTH(fpdate)+(A780-1)*months_per_period,DAY(fpdate)))&lt;&gt;DAY(fpdate),DATE(YEAR(fpdate),MONTH(fpdate)+(A780-1)*months_per_period+1,0),DATE(YEAR(fpdate),MONTH(fpdate)+(A780-1)*months_per_period,DAY(fpdate))))))</f>
        <v/>
      </c>
      <c r="C780" s="17" t="str">
        <f t="shared" si="46"/>
        <v/>
      </c>
      <c r="D780" s="67"/>
      <c r="E780" s="17"/>
      <c r="F780" s="17" t="str">
        <f>IF(A780="","",IF(AND(A780=1,pmtType=1),0,IF(roundOpt,ROUND(rate*H779,2),rate*H779)))</f>
        <v/>
      </c>
      <c r="G780" s="17" t="str">
        <f t="shared" si="47"/>
        <v/>
      </c>
      <c r="H780" s="17" t="str">
        <f t="shared" si="48"/>
        <v/>
      </c>
    </row>
    <row r="781" spans="1:8">
      <c r="A781" s="16" t="str">
        <f t="shared" si="45"/>
        <v/>
      </c>
      <c r="B781" s="18" t="str">
        <f>IF(A781="","",IF(OR(periods_per_year=26,periods_per_year=52),IF(periods_per_year=26,IF(A781=1,fpdate,B780+14),IF(periods_per_year=52,IF(A781=1,fpdate,B780+7),"n/a")),IF(periods_per_year=24,DATE(YEAR(fpdate),MONTH(fpdate)+(A781-1)/2+IF(AND(DAY(fpdate)&gt;=15,MOD(A781,2)=0),1,0),IF(MOD(A781,2)=0,IF(DAY(fpdate)&gt;=15,DAY(fpdate)-14,DAY(fpdate)+14),DAY(fpdate))),IF(DAY(DATE(YEAR(fpdate),MONTH(fpdate)+(A781-1)*months_per_period,DAY(fpdate)))&lt;&gt;DAY(fpdate),DATE(YEAR(fpdate),MONTH(fpdate)+(A781-1)*months_per_period+1,0),DATE(YEAR(fpdate),MONTH(fpdate)+(A781-1)*months_per_period,DAY(fpdate))))))</f>
        <v/>
      </c>
      <c r="C781" s="17" t="str">
        <f t="shared" si="46"/>
        <v/>
      </c>
      <c r="D781" s="67"/>
      <c r="E781" s="17"/>
      <c r="F781" s="17" t="str">
        <f>IF(A781="","",IF(AND(A781=1,pmtType=1),0,IF(roundOpt,ROUND(rate*H780,2),rate*H780)))</f>
        <v/>
      </c>
      <c r="G781" s="17" t="str">
        <f t="shared" si="47"/>
        <v/>
      </c>
      <c r="H781" s="17" t="str">
        <f t="shared" si="48"/>
        <v/>
      </c>
    </row>
    <row r="782" spans="1:8">
      <c r="A782" s="16" t="str">
        <f t="shared" si="45"/>
        <v/>
      </c>
      <c r="B782" s="18" t="str">
        <f>IF(A782="","",IF(OR(periods_per_year=26,periods_per_year=52),IF(periods_per_year=26,IF(A782=1,fpdate,B781+14),IF(periods_per_year=52,IF(A782=1,fpdate,B781+7),"n/a")),IF(periods_per_year=24,DATE(YEAR(fpdate),MONTH(fpdate)+(A782-1)/2+IF(AND(DAY(fpdate)&gt;=15,MOD(A782,2)=0),1,0),IF(MOD(A782,2)=0,IF(DAY(fpdate)&gt;=15,DAY(fpdate)-14,DAY(fpdate)+14),DAY(fpdate))),IF(DAY(DATE(YEAR(fpdate),MONTH(fpdate)+(A782-1)*months_per_period,DAY(fpdate)))&lt;&gt;DAY(fpdate),DATE(YEAR(fpdate),MONTH(fpdate)+(A782-1)*months_per_period+1,0),DATE(YEAR(fpdate),MONTH(fpdate)+(A782-1)*months_per_period,DAY(fpdate))))))</f>
        <v/>
      </c>
      <c r="C782" s="17" t="str">
        <f t="shared" si="46"/>
        <v/>
      </c>
      <c r="D782" s="67"/>
      <c r="E782" s="17"/>
      <c r="F782" s="17" t="str">
        <f>IF(A782="","",IF(AND(A782=1,pmtType=1),0,IF(roundOpt,ROUND(rate*H781,2),rate*H781)))</f>
        <v/>
      </c>
      <c r="G782" s="17" t="str">
        <f t="shared" si="47"/>
        <v/>
      </c>
      <c r="H782" s="17" t="str">
        <f t="shared" si="48"/>
        <v/>
      </c>
    </row>
    <row r="783" spans="1:8">
      <c r="A783" s="16" t="str">
        <f t="shared" si="45"/>
        <v/>
      </c>
      <c r="B783" s="18" t="str">
        <f>IF(A783="","",IF(OR(periods_per_year=26,periods_per_year=52),IF(periods_per_year=26,IF(A783=1,fpdate,B782+14),IF(periods_per_year=52,IF(A783=1,fpdate,B782+7),"n/a")),IF(periods_per_year=24,DATE(YEAR(fpdate),MONTH(fpdate)+(A783-1)/2+IF(AND(DAY(fpdate)&gt;=15,MOD(A783,2)=0),1,0),IF(MOD(A783,2)=0,IF(DAY(fpdate)&gt;=15,DAY(fpdate)-14,DAY(fpdate)+14),DAY(fpdate))),IF(DAY(DATE(YEAR(fpdate),MONTH(fpdate)+(A783-1)*months_per_period,DAY(fpdate)))&lt;&gt;DAY(fpdate),DATE(YEAR(fpdate),MONTH(fpdate)+(A783-1)*months_per_period+1,0),DATE(YEAR(fpdate),MONTH(fpdate)+(A783-1)*months_per_period,DAY(fpdate))))))</f>
        <v/>
      </c>
      <c r="C783" s="17" t="str">
        <f t="shared" si="46"/>
        <v/>
      </c>
      <c r="D783" s="67"/>
      <c r="E783" s="17"/>
      <c r="F783" s="17" t="str">
        <f>IF(A783="","",IF(AND(A783=1,pmtType=1),0,IF(roundOpt,ROUND(rate*H782,2),rate*H782)))</f>
        <v/>
      </c>
      <c r="G783" s="17" t="str">
        <f t="shared" si="47"/>
        <v/>
      </c>
      <c r="H783" s="17" t="str">
        <f t="shared" si="48"/>
        <v/>
      </c>
    </row>
    <row r="784" spans="1:8">
      <c r="A784" s="16" t="str">
        <f t="shared" si="45"/>
        <v/>
      </c>
      <c r="B784" s="18" t="str">
        <f>IF(A784="","",IF(OR(periods_per_year=26,periods_per_year=52),IF(periods_per_year=26,IF(A784=1,fpdate,B783+14),IF(periods_per_year=52,IF(A784=1,fpdate,B783+7),"n/a")),IF(periods_per_year=24,DATE(YEAR(fpdate),MONTH(fpdate)+(A784-1)/2+IF(AND(DAY(fpdate)&gt;=15,MOD(A784,2)=0),1,0),IF(MOD(A784,2)=0,IF(DAY(fpdate)&gt;=15,DAY(fpdate)-14,DAY(fpdate)+14),DAY(fpdate))),IF(DAY(DATE(YEAR(fpdate),MONTH(fpdate)+(A784-1)*months_per_period,DAY(fpdate)))&lt;&gt;DAY(fpdate),DATE(YEAR(fpdate),MONTH(fpdate)+(A784-1)*months_per_period+1,0),DATE(YEAR(fpdate),MONTH(fpdate)+(A784-1)*months_per_period,DAY(fpdate))))))</f>
        <v/>
      </c>
      <c r="C784" s="17" t="str">
        <f t="shared" si="46"/>
        <v/>
      </c>
      <c r="D784" s="67"/>
      <c r="E784" s="17"/>
      <c r="F784" s="17" t="str">
        <f>IF(A784="","",IF(AND(A784=1,pmtType=1),0,IF(roundOpt,ROUND(rate*H783,2),rate*H783)))</f>
        <v/>
      </c>
      <c r="G784" s="17" t="str">
        <f t="shared" si="47"/>
        <v/>
      </c>
      <c r="H784" s="17" t="str">
        <f t="shared" si="48"/>
        <v/>
      </c>
    </row>
    <row r="785" spans="1:8">
      <c r="A785" s="16" t="str">
        <f t="shared" si="45"/>
        <v/>
      </c>
      <c r="B785" s="18" t="str">
        <f>IF(A785="","",IF(OR(periods_per_year=26,periods_per_year=52),IF(periods_per_year=26,IF(A785=1,fpdate,B784+14),IF(periods_per_year=52,IF(A785=1,fpdate,B784+7),"n/a")),IF(periods_per_year=24,DATE(YEAR(fpdate),MONTH(fpdate)+(A785-1)/2+IF(AND(DAY(fpdate)&gt;=15,MOD(A785,2)=0),1,0),IF(MOD(A785,2)=0,IF(DAY(fpdate)&gt;=15,DAY(fpdate)-14,DAY(fpdate)+14),DAY(fpdate))),IF(DAY(DATE(YEAR(fpdate),MONTH(fpdate)+(A785-1)*months_per_period,DAY(fpdate)))&lt;&gt;DAY(fpdate),DATE(YEAR(fpdate),MONTH(fpdate)+(A785-1)*months_per_period+1,0),DATE(YEAR(fpdate),MONTH(fpdate)+(A785-1)*months_per_period,DAY(fpdate))))))</f>
        <v/>
      </c>
      <c r="C785" s="17" t="str">
        <f t="shared" si="46"/>
        <v/>
      </c>
      <c r="D785" s="67"/>
      <c r="E785" s="17"/>
      <c r="F785" s="17" t="str">
        <f>IF(A785="","",IF(AND(A785=1,pmtType=1),0,IF(roundOpt,ROUND(rate*H784,2),rate*H784)))</f>
        <v/>
      </c>
      <c r="G785" s="17" t="str">
        <f t="shared" si="47"/>
        <v/>
      </c>
      <c r="H785" s="17" t="str">
        <f t="shared" si="48"/>
        <v/>
      </c>
    </row>
    <row r="786" spans="1:8">
      <c r="A786" s="16" t="str">
        <f t="shared" ref="A786:A797" si="49">IF(H785="","",IF(roundOpt,IF(OR(A785&gt;=nper,ROUND(H785,2)&lt;=0),"",A785+1),IF(OR(A785&gt;=nper,H785&lt;=0),"",A785+1)))</f>
        <v/>
      </c>
      <c r="B786" s="18" t="str">
        <f>IF(A786="","",IF(OR(periods_per_year=26,periods_per_year=52),IF(periods_per_year=26,IF(A786=1,fpdate,B785+14),IF(periods_per_year=52,IF(A786=1,fpdate,B785+7),"n/a")),IF(periods_per_year=24,DATE(YEAR(fpdate),MONTH(fpdate)+(A786-1)/2+IF(AND(DAY(fpdate)&gt;=15,MOD(A786,2)=0),1,0),IF(MOD(A786,2)=0,IF(DAY(fpdate)&gt;=15,DAY(fpdate)-14,DAY(fpdate)+14),DAY(fpdate))),IF(DAY(DATE(YEAR(fpdate),MONTH(fpdate)+(A786-1)*months_per_period,DAY(fpdate)))&lt;&gt;DAY(fpdate),DATE(YEAR(fpdate),MONTH(fpdate)+(A786-1)*months_per_period+1,0),DATE(YEAR(fpdate),MONTH(fpdate)+(A786-1)*months_per_period,DAY(fpdate))))))</f>
        <v/>
      </c>
      <c r="C786" s="17" t="str">
        <f t="shared" ref="C786:C797" si="50">IF(A786="","",IF(roundOpt,IF(OR(A786=nper,payment&gt;ROUND((1+rate)*H785,2)),ROUND((1+rate)*H785,2),payment),IF(OR(A786=nper,payment&gt;(1+rate)*H785),(1+rate)*H785,payment)))</f>
        <v/>
      </c>
      <c r="D786" s="67"/>
      <c r="E786" s="17"/>
      <c r="F786" s="17" t="str">
        <f>IF(A786="","",IF(AND(A786=1,pmtType=1),0,IF(roundOpt,ROUND(rate*H785,2),rate*H785)))</f>
        <v/>
      </c>
      <c r="G786" s="17" t="str">
        <f t="shared" ref="G786:G797" si="51">IF(A786="","",C786-F786+D786)</f>
        <v/>
      </c>
      <c r="H786" s="17" t="str">
        <f t="shared" ref="H786:H797" si="52">IF(A786="","",H785-G786)</f>
        <v/>
      </c>
    </row>
    <row r="787" spans="1:8">
      <c r="A787" s="16" t="str">
        <f t="shared" si="49"/>
        <v/>
      </c>
      <c r="B787" s="18" t="str">
        <f>IF(A787="","",IF(OR(periods_per_year=26,periods_per_year=52),IF(periods_per_year=26,IF(A787=1,fpdate,B786+14),IF(periods_per_year=52,IF(A787=1,fpdate,B786+7),"n/a")),IF(periods_per_year=24,DATE(YEAR(fpdate),MONTH(fpdate)+(A787-1)/2+IF(AND(DAY(fpdate)&gt;=15,MOD(A787,2)=0),1,0),IF(MOD(A787,2)=0,IF(DAY(fpdate)&gt;=15,DAY(fpdate)-14,DAY(fpdate)+14),DAY(fpdate))),IF(DAY(DATE(YEAR(fpdate),MONTH(fpdate)+(A787-1)*months_per_period,DAY(fpdate)))&lt;&gt;DAY(fpdate),DATE(YEAR(fpdate),MONTH(fpdate)+(A787-1)*months_per_period+1,0),DATE(YEAR(fpdate),MONTH(fpdate)+(A787-1)*months_per_period,DAY(fpdate))))))</f>
        <v/>
      </c>
      <c r="C787" s="17" t="str">
        <f t="shared" si="50"/>
        <v/>
      </c>
      <c r="D787" s="67"/>
      <c r="E787" s="17"/>
      <c r="F787" s="17" t="str">
        <f>IF(A787="","",IF(AND(A787=1,pmtType=1),0,IF(roundOpt,ROUND(rate*H786,2),rate*H786)))</f>
        <v/>
      </c>
      <c r="G787" s="17" t="str">
        <f t="shared" si="51"/>
        <v/>
      </c>
      <c r="H787" s="17" t="str">
        <f t="shared" si="52"/>
        <v/>
      </c>
    </row>
    <row r="788" spans="1:8">
      <c r="A788" s="16" t="str">
        <f t="shared" si="49"/>
        <v/>
      </c>
      <c r="B788" s="18" t="str">
        <f>IF(A788="","",IF(OR(periods_per_year=26,periods_per_year=52),IF(periods_per_year=26,IF(A788=1,fpdate,B787+14),IF(periods_per_year=52,IF(A788=1,fpdate,B787+7),"n/a")),IF(periods_per_year=24,DATE(YEAR(fpdate),MONTH(fpdate)+(A788-1)/2+IF(AND(DAY(fpdate)&gt;=15,MOD(A788,2)=0),1,0),IF(MOD(A788,2)=0,IF(DAY(fpdate)&gt;=15,DAY(fpdate)-14,DAY(fpdate)+14),DAY(fpdate))),IF(DAY(DATE(YEAR(fpdate),MONTH(fpdate)+(A788-1)*months_per_period,DAY(fpdate)))&lt;&gt;DAY(fpdate),DATE(YEAR(fpdate),MONTH(fpdate)+(A788-1)*months_per_period+1,0),DATE(YEAR(fpdate),MONTH(fpdate)+(A788-1)*months_per_period,DAY(fpdate))))))</f>
        <v/>
      </c>
      <c r="C788" s="17" t="str">
        <f t="shared" si="50"/>
        <v/>
      </c>
      <c r="D788" s="67"/>
      <c r="E788" s="17"/>
      <c r="F788" s="17" t="str">
        <f>IF(A788="","",IF(AND(A788=1,pmtType=1),0,IF(roundOpt,ROUND(rate*H787,2),rate*H787)))</f>
        <v/>
      </c>
      <c r="G788" s="17" t="str">
        <f t="shared" si="51"/>
        <v/>
      </c>
      <c r="H788" s="17" t="str">
        <f t="shared" si="52"/>
        <v/>
      </c>
    </row>
    <row r="789" spans="1:8">
      <c r="A789" s="16" t="str">
        <f t="shared" si="49"/>
        <v/>
      </c>
      <c r="B789" s="18" t="str">
        <f>IF(A789="","",IF(OR(periods_per_year=26,periods_per_year=52),IF(periods_per_year=26,IF(A789=1,fpdate,B788+14),IF(periods_per_year=52,IF(A789=1,fpdate,B788+7),"n/a")),IF(periods_per_year=24,DATE(YEAR(fpdate),MONTH(fpdate)+(A789-1)/2+IF(AND(DAY(fpdate)&gt;=15,MOD(A789,2)=0),1,0),IF(MOD(A789,2)=0,IF(DAY(fpdate)&gt;=15,DAY(fpdate)-14,DAY(fpdate)+14),DAY(fpdate))),IF(DAY(DATE(YEAR(fpdate),MONTH(fpdate)+(A789-1)*months_per_period,DAY(fpdate)))&lt;&gt;DAY(fpdate),DATE(YEAR(fpdate),MONTH(fpdate)+(A789-1)*months_per_period+1,0),DATE(YEAR(fpdate),MONTH(fpdate)+(A789-1)*months_per_period,DAY(fpdate))))))</f>
        <v/>
      </c>
      <c r="C789" s="17" t="str">
        <f t="shared" si="50"/>
        <v/>
      </c>
      <c r="D789" s="67"/>
      <c r="E789" s="17"/>
      <c r="F789" s="17" t="str">
        <f>IF(A789="","",IF(AND(A789=1,pmtType=1),0,IF(roundOpt,ROUND(rate*H788,2),rate*H788)))</f>
        <v/>
      </c>
      <c r="G789" s="17" t="str">
        <f t="shared" si="51"/>
        <v/>
      </c>
      <c r="H789" s="17" t="str">
        <f t="shared" si="52"/>
        <v/>
      </c>
    </row>
    <row r="790" spans="1:8">
      <c r="A790" s="16" t="str">
        <f t="shared" si="49"/>
        <v/>
      </c>
      <c r="B790" s="18" t="str">
        <f>IF(A790="","",IF(OR(periods_per_year=26,periods_per_year=52),IF(periods_per_year=26,IF(A790=1,fpdate,B789+14),IF(periods_per_year=52,IF(A790=1,fpdate,B789+7),"n/a")),IF(periods_per_year=24,DATE(YEAR(fpdate),MONTH(fpdate)+(A790-1)/2+IF(AND(DAY(fpdate)&gt;=15,MOD(A790,2)=0),1,0),IF(MOD(A790,2)=0,IF(DAY(fpdate)&gt;=15,DAY(fpdate)-14,DAY(fpdate)+14),DAY(fpdate))),IF(DAY(DATE(YEAR(fpdate),MONTH(fpdate)+(A790-1)*months_per_period,DAY(fpdate)))&lt;&gt;DAY(fpdate),DATE(YEAR(fpdate),MONTH(fpdate)+(A790-1)*months_per_period+1,0),DATE(YEAR(fpdate),MONTH(fpdate)+(A790-1)*months_per_period,DAY(fpdate))))))</f>
        <v/>
      </c>
      <c r="C790" s="17" t="str">
        <f t="shared" si="50"/>
        <v/>
      </c>
      <c r="D790" s="67"/>
      <c r="E790" s="17"/>
      <c r="F790" s="17" t="str">
        <f>IF(A790="","",IF(AND(A790=1,pmtType=1),0,IF(roundOpt,ROUND(rate*H789,2),rate*H789)))</f>
        <v/>
      </c>
      <c r="G790" s="17" t="str">
        <f t="shared" si="51"/>
        <v/>
      </c>
      <c r="H790" s="17" t="str">
        <f t="shared" si="52"/>
        <v/>
      </c>
    </row>
    <row r="791" spans="1:8">
      <c r="A791" s="16" t="str">
        <f t="shared" si="49"/>
        <v/>
      </c>
      <c r="B791" s="18" t="str">
        <f>IF(A791="","",IF(OR(periods_per_year=26,periods_per_year=52),IF(periods_per_year=26,IF(A791=1,fpdate,B790+14),IF(periods_per_year=52,IF(A791=1,fpdate,B790+7),"n/a")),IF(periods_per_year=24,DATE(YEAR(fpdate),MONTH(fpdate)+(A791-1)/2+IF(AND(DAY(fpdate)&gt;=15,MOD(A791,2)=0),1,0),IF(MOD(A791,2)=0,IF(DAY(fpdate)&gt;=15,DAY(fpdate)-14,DAY(fpdate)+14),DAY(fpdate))),IF(DAY(DATE(YEAR(fpdate),MONTH(fpdate)+(A791-1)*months_per_period,DAY(fpdate)))&lt;&gt;DAY(fpdate),DATE(YEAR(fpdate),MONTH(fpdate)+(A791-1)*months_per_period+1,0),DATE(YEAR(fpdate),MONTH(fpdate)+(A791-1)*months_per_period,DAY(fpdate))))))</f>
        <v/>
      </c>
      <c r="C791" s="17" t="str">
        <f t="shared" si="50"/>
        <v/>
      </c>
      <c r="D791" s="67"/>
      <c r="E791" s="17"/>
      <c r="F791" s="17" t="str">
        <f>IF(A791="","",IF(AND(A791=1,pmtType=1),0,IF(roundOpt,ROUND(rate*H790,2),rate*H790)))</f>
        <v/>
      </c>
      <c r="G791" s="17" t="str">
        <f t="shared" si="51"/>
        <v/>
      </c>
      <c r="H791" s="17" t="str">
        <f t="shared" si="52"/>
        <v/>
      </c>
    </row>
    <row r="792" spans="1:8">
      <c r="A792" s="16" t="str">
        <f t="shared" si="49"/>
        <v/>
      </c>
      <c r="B792" s="18" t="str">
        <f>IF(A792="","",IF(OR(periods_per_year=26,periods_per_year=52),IF(periods_per_year=26,IF(A792=1,fpdate,B791+14),IF(periods_per_year=52,IF(A792=1,fpdate,B791+7),"n/a")),IF(periods_per_year=24,DATE(YEAR(fpdate),MONTH(fpdate)+(A792-1)/2+IF(AND(DAY(fpdate)&gt;=15,MOD(A792,2)=0),1,0),IF(MOD(A792,2)=0,IF(DAY(fpdate)&gt;=15,DAY(fpdate)-14,DAY(fpdate)+14),DAY(fpdate))),IF(DAY(DATE(YEAR(fpdate),MONTH(fpdate)+(A792-1)*months_per_period,DAY(fpdate)))&lt;&gt;DAY(fpdate),DATE(YEAR(fpdate),MONTH(fpdate)+(A792-1)*months_per_period+1,0),DATE(YEAR(fpdate),MONTH(fpdate)+(A792-1)*months_per_period,DAY(fpdate))))))</f>
        <v/>
      </c>
      <c r="C792" s="17" t="str">
        <f t="shared" si="50"/>
        <v/>
      </c>
      <c r="D792" s="67"/>
      <c r="E792" s="17"/>
      <c r="F792" s="17" t="str">
        <f>IF(A792="","",IF(AND(A792=1,pmtType=1),0,IF(roundOpt,ROUND(rate*H791,2),rate*H791)))</f>
        <v/>
      </c>
      <c r="G792" s="17" t="str">
        <f t="shared" si="51"/>
        <v/>
      </c>
      <c r="H792" s="17" t="str">
        <f t="shared" si="52"/>
        <v/>
      </c>
    </row>
    <row r="793" spans="1:8">
      <c r="A793" s="16" t="str">
        <f t="shared" si="49"/>
        <v/>
      </c>
      <c r="B793" s="18" t="str">
        <f>IF(A793="","",IF(OR(periods_per_year=26,periods_per_year=52),IF(periods_per_year=26,IF(A793=1,fpdate,B792+14),IF(periods_per_year=52,IF(A793=1,fpdate,B792+7),"n/a")),IF(periods_per_year=24,DATE(YEAR(fpdate),MONTH(fpdate)+(A793-1)/2+IF(AND(DAY(fpdate)&gt;=15,MOD(A793,2)=0),1,0),IF(MOD(A793,2)=0,IF(DAY(fpdate)&gt;=15,DAY(fpdate)-14,DAY(fpdate)+14),DAY(fpdate))),IF(DAY(DATE(YEAR(fpdate),MONTH(fpdate)+(A793-1)*months_per_period,DAY(fpdate)))&lt;&gt;DAY(fpdate),DATE(YEAR(fpdate),MONTH(fpdate)+(A793-1)*months_per_period+1,0),DATE(YEAR(fpdate),MONTH(fpdate)+(A793-1)*months_per_period,DAY(fpdate))))))</f>
        <v/>
      </c>
      <c r="C793" s="17" t="str">
        <f t="shared" si="50"/>
        <v/>
      </c>
      <c r="D793" s="67"/>
      <c r="E793" s="17"/>
      <c r="F793" s="17" t="str">
        <f>IF(A793="","",IF(AND(A793=1,pmtType=1),0,IF(roundOpt,ROUND(rate*H792,2),rate*H792)))</f>
        <v/>
      </c>
      <c r="G793" s="17" t="str">
        <f t="shared" si="51"/>
        <v/>
      </c>
      <c r="H793" s="17" t="str">
        <f t="shared" si="52"/>
        <v/>
      </c>
    </row>
    <row r="794" spans="1:8">
      <c r="A794" s="16" t="str">
        <f t="shared" si="49"/>
        <v/>
      </c>
      <c r="B794" s="18" t="str">
        <f>IF(A794="","",IF(OR(periods_per_year=26,periods_per_year=52),IF(periods_per_year=26,IF(A794=1,fpdate,B793+14),IF(periods_per_year=52,IF(A794=1,fpdate,B793+7),"n/a")),IF(periods_per_year=24,DATE(YEAR(fpdate),MONTH(fpdate)+(A794-1)/2+IF(AND(DAY(fpdate)&gt;=15,MOD(A794,2)=0),1,0),IF(MOD(A794,2)=0,IF(DAY(fpdate)&gt;=15,DAY(fpdate)-14,DAY(fpdate)+14),DAY(fpdate))),IF(DAY(DATE(YEAR(fpdate),MONTH(fpdate)+(A794-1)*months_per_period,DAY(fpdate)))&lt;&gt;DAY(fpdate),DATE(YEAR(fpdate),MONTH(fpdate)+(A794-1)*months_per_period+1,0),DATE(YEAR(fpdate),MONTH(fpdate)+(A794-1)*months_per_period,DAY(fpdate))))))</f>
        <v/>
      </c>
      <c r="C794" s="17" t="str">
        <f t="shared" si="50"/>
        <v/>
      </c>
      <c r="D794" s="67"/>
      <c r="E794" s="17"/>
      <c r="F794" s="17" t="str">
        <f>IF(A794="","",IF(AND(A794=1,pmtType=1),0,IF(roundOpt,ROUND(rate*H793,2),rate*H793)))</f>
        <v/>
      </c>
      <c r="G794" s="17" t="str">
        <f t="shared" si="51"/>
        <v/>
      </c>
      <c r="H794" s="17" t="str">
        <f t="shared" si="52"/>
        <v/>
      </c>
    </row>
    <row r="795" spans="1:8">
      <c r="A795" s="16" t="str">
        <f t="shared" si="49"/>
        <v/>
      </c>
      <c r="B795" s="18" t="str">
        <f>IF(A795="","",IF(OR(periods_per_year=26,periods_per_year=52),IF(periods_per_year=26,IF(A795=1,fpdate,B794+14),IF(periods_per_year=52,IF(A795=1,fpdate,B794+7),"n/a")),IF(periods_per_year=24,DATE(YEAR(fpdate),MONTH(fpdate)+(A795-1)/2+IF(AND(DAY(fpdate)&gt;=15,MOD(A795,2)=0),1,0),IF(MOD(A795,2)=0,IF(DAY(fpdate)&gt;=15,DAY(fpdate)-14,DAY(fpdate)+14),DAY(fpdate))),IF(DAY(DATE(YEAR(fpdate),MONTH(fpdate)+(A795-1)*months_per_period,DAY(fpdate)))&lt;&gt;DAY(fpdate),DATE(YEAR(fpdate),MONTH(fpdate)+(A795-1)*months_per_period+1,0),DATE(YEAR(fpdate),MONTH(fpdate)+(A795-1)*months_per_period,DAY(fpdate))))))</f>
        <v/>
      </c>
      <c r="C795" s="17" t="str">
        <f t="shared" si="50"/>
        <v/>
      </c>
      <c r="D795" s="67"/>
      <c r="E795" s="17"/>
      <c r="F795" s="17" t="str">
        <f>IF(A795="","",IF(AND(A795=1,pmtType=1),0,IF(roundOpt,ROUND(rate*H794,2),rate*H794)))</f>
        <v/>
      </c>
      <c r="G795" s="17" t="str">
        <f t="shared" si="51"/>
        <v/>
      </c>
      <c r="H795" s="17" t="str">
        <f t="shared" si="52"/>
        <v/>
      </c>
    </row>
    <row r="796" spans="1:8">
      <c r="A796" s="16" t="str">
        <f t="shared" si="49"/>
        <v/>
      </c>
      <c r="B796" s="18" t="str">
        <f>IF(A796="","",IF(OR(periods_per_year=26,periods_per_year=52),IF(periods_per_year=26,IF(A796=1,fpdate,B795+14),IF(periods_per_year=52,IF(A796=1,fpdate,B795+7),"n/a")),IF(periods_per_year=24,DATE(YEAR(fpdate),MONTH(fpdate)+(A796-1)/2+IF(AND(DAY(fpdate)&gt;=15,MOD(A796,2)=0),1,0),IF(MOD(A796,2)=0,IF(DAY(fpdate)&gt;=15,DAY(fpdate)-14,DAY(fpdate)+14),DAY(fpdate))),IF(DAY(DATE(YEAR(fpdate),MONTH(fpdate)+(A796-1)*months_per_period,DAY(fpdate)))&lt;&gt;DAY(fpdate),DATE(YEAR(fpdate),MONTH(fpdate)+(A796-1)*months_per_period+1,0),DATE(YEAR(fpdate),MONTH(fpdate)+(A796-1)*months_per_period,DAY(fpdate))))))</f>
        <v/>
      </c>
      <c r="C796" s="17" t="str">
        <f t="shared" si="50"/>
        <v/>
      </c>
      <c r="D796" s="67"/>
      <c r="E796" s="17"/>
      <c r="F796" s="17" t="str">
        <f>IF(A796="","",IF(AND(A796=1,pmtType=1),0,IF(roundOpt,ROUND(rate*H795,2),rate*H795)))</f>
        <v/>
      </c>
      <c r="G796" s="17" t="str">
        <f t="shared" si="51"/>
        <v/>
      </c>
      <c r="H796" s="17" t="str">
        <f t="shared" si="52"/>
        <v/>
      </c>
    </row>
    <row r="797" spans="1:8">
      <c r="A797" s="16" t="str">
        <f t="shared" si="49"/>
        <v/>
      </c>
      <c r="B797" s="18" t="str">
        <f>IF(A797="","",IF(OR(periods_per_year=26,periods_per_year=52),IF(periods_per_year=26,IF(A797=1,fpdate,B796+14),IF(periods_per_year=52,IF(A797=1,fpdate,B796+7),"n/a")),IF(periods_per_year=24,DATE(YEAR(fpdate),MONTH(fpdate)+(A797-1)/2+IF(AND(DAY(fpdate)&gt;=15,MOD(A797,2)=0),1,0),IF(MOD(A797,2)=0,IF(DAY(fpdate)&gt;=15,DAY(fpdate)-14,DAY(fpdate)+14),DAY(fpdate))),IF(DAY(DATE(YEAR(fpdate),MONTH(fpdate)+(A797-1)*months_per_period,DAY(fpdate)))&lt;&gt;DAY(fpdate),DATE(YEAR(fpdate),MONTH(fpdate)+(A797-1)*months_per_period+1,0),DATE(YEAR(fpdate),MONTH(fpdate)+(A797-1)*months_per_period,DAY(fpdate))))))</f>
        <v/>
      </c>
      <c r="C797" s="17" t="str">
        <f t="shared" si="50"/>
        <v/>
      </c>
      <c r="D797" s="68"/>
      <c r="E797" s="17"/>
      <c r="F797" s="17" t="str">
        <f>IF(A797="","",IF(AND(A797=1,pmtType=1),0,IF(roundOpt,ROUND(rate*H796,2),rate*H796)))</f>
        <v/>
      </c>
      <c r="G797" s="17" t="str">
        <f t="shared" si="51"/>
        <v/>
      </c>
      <c r="H797" s="17" t="str">
        <f t="shared" si="52"/>
        <v/>
      </c>
    </row>
    <row r="798" spans="1:8">
      <c r="A798" s="1"/>
      <c r="B798" s="1"/>
      <c r="C798" s="1"/>
      <c r="D798" s="45" t="s">
        <v>27</v>
      </c>
      <c r="E798" s="45" t="s">
        <v>27</v>
      </c>
      <c r="F798" s="1"/>
      <c r="G798" s="1"/>
      <c r="H798" s="1"/>
    </row>
  </sheetData>
  <dataValidations count="2">
    <dataValidation type="list" showInputMessage="1" showErrorMessage="1" sqref="D9:D10">
      <formula1>"Annual, Semi-Annual, Quarterly, Bi-Monthly, Monthly, Semi-Monthly, Bi-Weekly, Weekly"</formula1>
    </dataValidation>
    <dataValidation type="list" showInputMessage="1" showErrorMessage="1" sqref="D11">
      <formula1>"End of Period, Beginning of Period"</formula1>
    </dataValidation>
  </dataValidations>
  <hyperlinks>
    <hyperlink ref="A2" r:id="rId1"/>
  </hyperlinks>
  <pageMargins left="0.75" right="0.75" top="0.5" bottom="0.5" header="0.25" footer="0.25"/>
  <pageSetup orientation="portrait" useFirstPageNumber="1" r:id="rId2"/>
  <headerFooter alignWithMargins="0">
    <oddHeader>&amp;RPage &amp;P of &amp;N</oddHeader>
    <oddFooter>&amp;L&amp;8http://www.vertex42.com/ExcelTemplates/loan-amortization-schedule.html&amp;R&amp;8� 2008 Vertex42 LLC</oddFooter>
  </headerFooter>
  <drawing r:id="rId3"/>
  <legacyDrawing r:id="rId4"/>
</worksheet>
</file>

<file path=xl/worksheets/sheet2.xml><?xml version="1.0" encoding="utf-8"?>
<worksheet xmlns="http://schemas.openxmlformats.org/spreadsheetml/2006/main" xmlns:r="http://schemas.openxmlformats.org/officeDocument/2006/relationships">
  <sheetPr codeName="Sheet2"/>
  <dimension ref="A1:IV802"/>
  <sheetViews>
    <sheetView showGridLines="0" workbookViewId="0"/>
  </sheetViews>
  <sheetFormatPr defaultRowHeight="12.75"/>
  <cols>
    <col min="1" max="1" width="6.7109375" style="2" bestFit="1" customWidth="1"/>
    <col min="2" max="2" width="10.42578125" style="2" bestFit="1" customWidth="1"/>
    <col min="3" max="3" width="12.28515625" style="2" bestFit="1" customWidth="1"/>
    <col min="4" max="4" width="15.5703125" style="2" bestFit="1" customWidth="1"/>
    <col min="5" max="6" width="12.7109375" style="2" bestFit="1" customWidth="1"/>
    <col min="7" max="7" width="15.42578125" style="2" bestFit="1" customWidth="1"/>
    <col min="8" max="256" width="9.140625" style="2" bestFit="1" customWidth="1"/>
  </cols>
  <sheetData>
    <row r="1" spans="1:7" ht="24" customHeight="1">
      <c r="A1" s="38" t="s">
        <v>28</v>
      </c>
      <c r="B1" s="41"/>
      <c r="C1" s="41"/>
      <c r="D1" s="41"/>
      <c r="E1" s="41"/>
      <c r="F1" s="41"/>
      <c r="G1" s="40"/>
    </row>
    <row r="2" spans="1:7">
      <c r="A2" s="50" t="s">
        <v>1</v>
      </c>
      <c r="G2" s="58" t="s">
        <v>2</v>
      </c>
    </row>
    <row r="4" spans="1:7">
      <c r="B4" s="21"/>
      <c r="C4" s="22" t="str">
        <f>Schedule!C5</f>
        <v>Loan Amount</v>
      </c>
      <c r="D4" s="23">
        <f>Schedule!D5</f>
        <v>100</v>
      </c>
    </row>
    <row r="5" spans="1:7">
      <c r="B5" s="21"/>
      <c r="C5" s="22" t="str">
        <f>Schedule!C6</f>
        <v>Annual Interest Rate</v>
      </c>
      <c r="D5" s="24">
        <f>Schedule!D6</f>
        <v>0.1</v>
      </c>
    </row>
    <row r="6" spans="1:7">
      <c r="B6" s="21"/>
      <c r="C6" s="22" t="str">
        <f>Schedule!C10</f>
        <v>Compound Period</v>
      </c>
      <c r="D6" s="25" t="str">
        <f>Schedule!D10</f>
        <v>Monthly</v>
      </c>
    </row>
    <row r="7" spans="1:7">
      <c r="B7" s="21"/>
      <c r="C7" s="22" t="str">
        <f>Schedule!C7</f>
        <v>Term of Loan in Years</v>
      </c>
      <c r="D7" s="26">
        <f>Schedule!D7</f>
        <v>1</v>
      </c>
    </row>
    <row r="8" spans="1:7">
      <c r="B8" s="21"/>
      <c r="C8" s="22" t="str">
        <f>Schedule!C8</f>
        <v>First Payment Date</v>
      </c>
      <c r="D8" s="25">
        <f>Schedule!D8</f>
        <v>39814</v>
      </c>
    </row>
    <row r="9" spans="1:7">
      <c r="B9" s="21"/>
      <c r="C9" s="22" t="str">
        <f>Schedule!C9</f>
        <v>Payment Frequency</v>
      </c>
      <c r="D9" s="25" t="str">
        <f>Schedule!D9</f>
        <v>Monthly</v>
      </c>
    </row>
    <row r="10" spans="1:7">
      <c r="B10" s="21"/>
      <c r="C10" s="22" t="str">
        <f>Schedule!C11</f>
        <v>Payment Type</v>
      </c>
      <c r="D10" s="25" t="str">
        <f>Schedule!D11</f>
        <v>End of Period</v>
      </c>
    </row>
    <row r="11" spans="1:7">
      <c r="B11" s="21"/>
      <c r="C11" s="22" t="s">
        <v>9</v>
      </c>
      <c r="D11" s="32">
        <f>MAX(A20:A801)</f>
        <v>3</v>
      </c>
    </row>
    <row r="12" spans="1:7">
      <c r="C12" s="27" t="s">
        <v>7</v>
      </c>
      <c r="D12" s="28">
        <f>Schedule!H5</f>
        <v>8.3333333333333037E-3</v>
      </c>
    </row>
    <row r="13" spans="1:7">
      <c r="C13" s="22" t="s">
        <v>29</v>
      </c>
      <c r="D13" s="29">
        <f>Schedule!D13</f>
        <v>8.7899999999999991</v>
      </c>
    </row>
    <row r="15" spans="1:7" ht="14.25">
      <c r="C15" s="9" t="s">
        <v>11</v>
      </c>
      <c r="D15" s="31">
        <f>SUM(E22:E801)+SUM(F22:F801)</f>
        <v>1517.58</v>
      </c>
    </row>
    <row r="16" spans="1:7" ht="14.25">
      <c r="C16" s="9" t="s">
        <v>13</v>
      </c>
      <c r="D16" s="31">
        <f>SUM(E21:E801)</f>
        <v>2.2999999999999998</v>
      </c>
    </row>
    <row r="17" spans="1:8" ht="14.25">
      <c r="C17" s="9" t="s">
        <v>15</v>
      </c>
      <c r="D17" s="31">
        <f>(nper*(-PMT(rate,nper,loan_amount,,pmtType))-loan_amount)-D16</f>
        <v>3.1990646760115142</v>
      </c>
    </row>
    <row r="18" spans="1:8" ht="15">
      <c r="C18" s="14"/>
      <c r="D18" s="30" t="str">
        <f ca="1">IF(AND(NOT(G801=""),G801&gt;0.004),"ERROR: Limit is "&amp;OFFSET(A802,-1,0,1,1)&amp;" payments",".")</f>
        <v>.</v>
      </c>
    </row>
    <row r="19" spans="1:8" ht="15">
      <c r="A19" s="3" t="s">
        <v>30</v>
      </c>
      <c r="B19" s="3"/>
      <c r="C19" s="3"/>
      <c r="D19" s="3"/>
      <c r="E19" s="3"/>
      <c r="F19" s="3"/>
      <c r="G19" s="3"/>
      <c r="H19" s="8"/>
    </row>
    <row r="20" spans="1:8" ht="30">
      <c r="A20" s="19" t="s">
        <v>20</v>
      </c>
      <c r="B20" s="20" t="s">
        <v>21</v>
      </c>
      <c r="C20" s="20" t="s">
        <v>31</v>
      </c>
      <c r="D20" s="20" t="s">
        <v>22</v>
      </c>
      <c r="E20" s="20" t="s">
        <v>24</v>
      </c>
      <c r="F20" s="20" t="s">
        <v>25</v>
      </c>
      <c r="G20" s="20" t="s">
        <v>26</v>
      </c>
      <c r="H20" s="3"/>
    </row>
    <row r="21" spans="1:8">
      <c r="A21" s="15"/>
      <c r="B21" s="7"/>
      <c r="C21" s="15"/>
      <c r="D21" s="15"/>
      <c r="E21" s="15"/>
      <c r="F21" s="15"/>
      <c r="G21" s="65">
        <f>loan_amount</f>
        <v>100</v>
      </c>
    </row>
    <row r="22" spans="1:8">
      <c r="A22" s="16">
        <f t="shared" ref="A22:A85" si="0">IF(G21="","",IF(roundOpt,IF(OR(A21&gt;=nper,ROUND(G21,2)&lt;=0),"",A21+1),IF(OR(A21&gt;=nper,G21&lt;=0),"",A21+1)))</f>
        <v>1</v>
      </c>
      <c r="B22" s="18">
        <f>IF(A22="","",IF(OR(periods_per_year=26,periods_per_year=52),IF(periods_per_year=26,IF(A22=1,fpdate,B21+14),IF(periods_per_year=52,IF(A22=1,fpdate,B21+7),"n/a")),IF(periods_per_year=24,DATE(YEAR(fpdate),MONTH(fpdate)+(A22-1)/2+IF(AND(DAY(fpdate)&gt;=15,MOD(A22,2)=0),1,0),IF(MOD(A22,2)=0,IF(DAY(fpdate)&gt;=15,DAY(fpdate)-14,DAY(fpdate)+14),DAY(fpdate))),IF(DAY(DATE(YEAR(fpdate),MONTH(fpdate)+(A22-1)*months_per_period,DAY(fpdate)))&lt;&gt;DAY(fpdate),DATE(YEAR(fpdate),MONTH(fpdate)+(A22-1)*months_per_period+1,0),DATE(YEAR(fpdate),MONTH(fpdate)+(A22-1)*months_per_period,DAY(fpdate))))))</f>
        <v>39814</v>
      </c>
      <c r="C22" s="17">
        <f t="shared" ref="C22:C85" si="1">IF(A22="","",IF(roundOpt,IF(OR(A22=nper,payment&gt;ROUND((1+rate)*G21,2)),ROUND((1+rate)*G21,2),payment),IF(OR(A22=nper,payment&gt;(1+rate)*G21),(1+rate)*G21,payment)))</f>
        <v>8.7899999999999991</v>
      </c>
      <c r="D22" s="57">
        <f>C22</f>
        <v>8.7899999999999991</v>
      </c>
      <c r="E22" s="17">
        <f>IF(A22="","",IF(AND(A22=1,pmtType=1),0,IF(roundOpt,ROUND(rate*G21,2),rate*G21)))</f>
        <v>0.83</v>
      </c>
      <c r="F22" s="17">
        <f t="shared" ref="F22:F85" si="2">IF(A22="","",D22-E22)</f>
        <v>7.9599999999999991</v>
      </c>
      <c r="G22" s="17">
        <f t="shared" ref="G22:G85" si="3">IF(A22="","",G21-F22)</f>
        <v>92.04</v>
      </c>
    </row>
    <row r="23" spans="1:8">
      <c r="A23" s="16">
        <f t="shared" si="0"/>
        <v>2</v>
      </c>
      <c r="B23" s="18">
        <f>IF(A23="","",IF(OR(periods_per_year=26,periods_per_year=52),IF(periods_per_year=26,IF(A23=1,fpdate,B22+14),IF(periods_per_year=52,IF(A23=1,fpdate,B22+7),"n/a")),IF(periods_per_year=24,DATE(YEAR(fpdate),MONTH(fpdate)+(A23-1)/2+IF(AND(DAY(fpdate)&gt;=15,MOD(A23,2)=0),1,0),IF(MOD(A23,2)=0,IF(DAY(fpdate)&gt;=15,DAY(fpdate)-14,DAY(fpdate)+14),DAY(fpdate))),IF(DAY(DATE(YEAR(fpdate),MONTH(fpdate)+(A23-1)*months_per_period,DAY(fpdate)))&lt;&gt;DAY(fpdate),DATE(YEAR(fpdate),MONTH(fpdate)+(A23-1)*months_per_period+1,0),DATE(YEAR(fpdate),MONTH(fpdate)+(A23-1)*months_per_period,DAY(fpdate))))))</f>
        <v>39845</v>
      </c>
      <c r="C23" s="17">
        <f t="shared" si="1"/>
        <v>8.7899999999999991</v>
      </c>
      <c r="D23" s="57">
        <f>C23</f>
        <v>8.7899999999999991</v>
      </c>
      <c r="E23" s="17">
        <f>IF(A23="","",IF(AND(A23=1,pmtType=1),0,IF(roundOpt,ROUND(rate*G22,2),rate*G22)))</f>
        <v>0.77</v>
      </c>
      <c r="F23" s="17">
        <f t="shared" si="2"/>
        <v>8.02</v>
      </c>
      <c r="G23" s="17">
        <f t="shared" si="3"/>
        <v>84.02000000000001</v>
      </c>
    </row>
    <row r="24" spans="1:8">
      <c r="A24" s="16">
        <f t="shared" si="0"/>
        <v>3</v>
      </c>
      <c r="B24" s="18">
        <f>IF(A24="","",IF(OR(periods_per_year=26,periods_per_year=52),IF(periods_per_year=26,IF(A24=1,fpdate,B23+14),IF(periods_per_year=52,IF(A24=1,fpdate,B23+7),"n/a")),IF(periods_per_year=24,DATE(YEAR(fpdate),MONTH(fpdate)+(A24-1)/2+IF(AND(DAY(fpdate)&gt;=15,MOD(A24,2)=0),1,0),IF(MOD(A24,2)=0,IF(DAY(fpdate)&gt;=15,DAY(fpdate)-14,DAY(fpdate)+14),DAY(fpdate))),IF(DAY(DATE(YEAR(fpdate),MONTH(fpdate)+(A24-1)*months_per_period,DAY(fpdate)))&lt;&gt;DAY(fpdate),DATE(YEAR(fpdate),MONTH(fpdate)+(A24-1)*months_per_period+1,0),DATE(YEAR(fpdate),MONTH(fpdate)+(A24-1)*months_per_period,DAY(fpdate))))))</f>
        <v>39873</v>
      </c>
      <c r="C24" s="17">
        <f t="shared" si="1"/>
        <v>8.7899999999999991</v>
      </c>
      <c r="D24" s="57">
        <v>1500</v>
      </c>
      <c r="E24" s="17">
        <f>IF(A24="","",IF(AND(A24=1,pmtType=1),0,IF(roundOpt,ROUND(rate*G23,2),rate*G23)))</f>
        <v>0.7</v>
      </c>
      <c r="F24" s="17">
        <f t="shared" si="2"/>
        <v>1499.3</v>
      </c>
      <c r="G24" s="17">
        <f t="shared" si="3"/>
        <v>-1415.28</v>
      </c>
    </row>
    <row r="25" spans="1:8">
      <c r="A25" s="16" t="str">
        <f t="shared" si="0"/>
        <v/>
      </c>
      <c r="B25" s="18" t="str">
        <f>IF(A25="","",IF(OR(periods_per_year=26,periods_per_year=52),IF(periods_per_year=26,IF(A25=1,fpdate,B24+14),IF(periods_per_year=52,IF(A25=1,fpdate,B24+7),"n/a")),IF(periods_per_year=24,DATE(YEAR(fpdate),MONTH(fpdate)+(A25-1)/2+IF(AND(DAY(fpdate)&gt;=15,MOD(A25,2)=0),1,0),IF(MOD(A25,2)=0,IF(DAY(fpdate)&gt;=15,DAY(fpdate)-14,DAY(fpdate)+14),DAY(fpdate))),IF(DAY(DATE(YEAR(fpdate),MONTH(fpdate)+(A25-1)*months_per_period,DAY(fpdate)))&lt;&gt;DAY(fpdate),DATE(YEAR(fpdate),MONTH(fpdate)+(A25-1)*months_per_period+1,0),DATE(YEAR(fpdate),MONTH(fpdate)+(A25-1)*months_per_period,DAY(fpdate))))))</f>
        <v/>
      </c>
      <c r="C25" s="17" t="str">
        <f t="shared" si="1"/>
        <v/>
      </c>
      <c r="D25" s="57" t="str">
        <f t="shared" ref="D25:D88" si="4">C25</f>
        <v/>
      </c>
      <c r="E25" s="17" t="str">
        <f>IF(A25="","",IF(AND(A25=1,pmtType=1),0,IF(roundOpt,ROUND(rate*G24,2),rate*G24)))</f>
        <v/>
      </c>
      <c r="F25" s="17" t="str">
        <f t="shared" si="2"/>
        <v/>
      </c>
      <c r="G25" s="17" t="str">
        <f t="shared" si="3"/>
        <v/>
      </c>
    </row>
    <row r="26" spans="1:8">
      <c r="A26" s="16" t="str">
        <f t="shared" si="0"/>
        <v/>
      </c>
      <c r="B26" s="18" t="str">
        <f>IF(A26="","",IF(OR(periods_per_year=26,periods_per_year=52),IF(periods_per_year=26,IF(A26=1,fpdate,B25+14),IF(periods_per_year=52,IF(A26=1,fpdate,B25+7),"n/a")),IF(periods_per_year=24,DATE(YEAR(fpdate),MONTH(fpdate)+(A26-1)/2+IF(AND(DAY(fpdate)&gt;=15,MOD(A26,2)=0),1,0),IF(MOD(A26,2)=0,IF(DAY(fpdate)&gt;=15,DAY(fpdate)-14,DAY(fpdate)+14),DAY(fpdate))),IF(DAY(DATE(YEAR(fpdate),MONTH(fpdate)+(A26-1)*months_per_period,DAY(fpdate)))&lt;&gt;DAY(fpdate),DATE(YEAR(fpdate),MONTH(fpdate)+(A26-1)*months_per_period+1,0),DATE(YEAR(fpdate),MONTH(fpdate)+(A26-1)*months_per_period,DAY(fpdate))))))</f>
        <v/>
      </c>
      <c r="C26" s="17" t="str">
        <f t="shared" si="1"/>
        <v/>
      </c>
      <c r="D26" s="57" t="str">
        <f t="shared" si="4"/>
        <v/>
      </c>
      <c r="E26" s="17" t="str">
        <f>IF(A26="","",IF(AND(A26=1,pmtType=1),0,IF(roundOpt,ROUND(rate*G25,2),rate*G25)))</f>
        <v/>
      </c>
      <c r="F26" s="17" t="str">
        <f t="shared" si="2"/>
        <v/>
      </c>
      <c r="G26" s="17" t="str">
        <f t="shared" si="3"/>
        <v/>
      </c>
    </row>
    <row r="27" spans="1:8">
      <c r="A27" s="16" t="str">
        <f t="shared" si="0"/>
        <v/>
      </c>
      <c r="B27" s="18" t="str">
        <f>IF(A27="","",IF(OR(periods_per_year=26,periods_per_year=52),IF(periods_per_year=26,IF(A27=1,fpdate,B26+14),IF(periods_per_year=52,IF(A27=1,fpdate,B26+7),"n/a")),IF(periods_per_year=24,DATE(YEAR(fpdate),MONTH(fpdate)+(A27-1)/2+IF(AND(DAY(fpdate)&gt;=15,MOD(A27,2)=0),1,0),IF(MOD(A27,2)=0,IF(DAY(fpdate)&gt;=15,DAY(fpdate)-14,DAY(fpdate)+14),DAY(fpdate))),IF(DAY(DATE(YEAR(fpdate),MONTH(fpdate)+(A27-1)*months_per_period,DAY(fpdate)))&lt;&gt;DAY(fpdate),DATE(YEAR(fpdate),MONTH(fpdate)+(A27-1)*months_per_period+1,0),DATE(YEAR(fpdate),MONTH(fpdate)+(A27-1)*months_per_period,DAY(fpdate))))))</f>
        <v/>
      </c>
      <c r="C27" s="17" t="str">
        <f t="shared" si="1"/>
        <v/>
      </c>
      <c r="D27" s="57" t="str">
        <f t="shared" si="4"/>
        <v/>
      </c>
      <c r="E27" s="17" t="str">
        <f>IF(A27="","",IF(AND(A27=1,pmtType=1),0,IF(roundOpt,ROUND(rate*G26,2),rate*G26)))</f>
        <v/>
      </c>
      <c r="F27" s="17" t="str">
        <f t="shared" si="2"/>
        <v/>
      </c>
      <c r="G27" s="17" t="str">
        <f t="shared" si="3"/>
        <v/>
      </c>
    </row>
    <row r="28" spans="1:8">
      <c r="A28" s="16" t="str">
        <f t="shared" si="0"/>
        <v/>
      </c>
      <c r="B28" s="18" t="str">
        <f>IF(A28="","",IF(OR(periods_per_year=26,periods_per_year=52),IF(periods_per_year=26,IF(A28=1,fpdate,B27+14),IF(periods_per_year=52,IF(A28=1,fpdate,B27+7),"n/a")),IF(periods_per_year=24,DATE(YEAR(fpdate),MONTH(fpdate)+(A28-1)/2+IF(AND(DAY(fpdate)&gt;=15,MOD(A28,2)=0),1,0),IF(MOD(A28,2)=0,IF(DAY(fpdate)&gt;=15,DAY(fpdate)-14,DAY(fpdate)+14),DAY(fpdate))),IF(DAY(DATE(YEAR(fpdate),MONTH(fpdate)+(A28-1)*months_per_period,DAY(fpdate)))&lt;&gt;DAY(fpdate),DATE(YEAR(fpdate),MONTH(fpdate)+(A28-1)*months_per_period+1,0),DATE(YEAR(fpdate),MONTH(fpdate)+(A28-1)*months_per_period,DAY(fpdate))))))</f>
        <v/>
      </c>
      <c r="C28" s="17" t="str">
        <f t="shared" si="1"/>
        <v/>
      </c>
      <c r="D28" s="57" t="str">
        <f t="shared" si="4"/>
        <v/>
      </c>
      <c r="E28" s="17" t="str">
        <f>IF(A28="","",IF(AND(A28=1,pmtType=1),0,IF(roundOpt,ROUND(rate*G27,2),rate*G27)))</f>
        <v/>
      </c>
      <c r="F28" s="17" t="str">
        <f t="shared" si="2"/>
        <v/>
      </c>
      <c r="G28" s="17" t="str">
        <f t="shared" si="3"/>
        <v/>
      </c>
    </row>
    <row r="29" spans="1:8">
      <c r="A29" s="16" t="str">
        <f t="shared" si="0"/>
        <v/>
      </c>
      <c r="B29" s="18" t="str">
        <f>IF(A29="","",IF(OR(periods_per_year=26,periods_per_year=52),IF(periods_per_year=26,IF(A29=1,fpdate,B28+14),IF(periods_per_year=52,IF(A29=1,fpdate,B28+7),"n/a")),IF(periods_per_year=24,DATE(YEAR(fpdate),MONTH(fpdate)+(A29-1)/2+IF(AND(DAY(fpdate)&gt;=15,MOD(A29,2)=0),1,0),IF(MOD(A29,2)=0,IF(DAY(fpdate)&gt;=15,DAY(fpdate)-14,DAY(fpdate)+14),DAY(fpdate))),IF(DAY(DATE(YEAR(fpdate),MONTH(fpdate)+(A29-1)*months_per_period,DAY(fpdate)))&lt;&gt;DAY(fpdate),DATE(YEAR(fpdate),MONTH(fpdate)+(A29-1)*months_per_period+1,0),DATE(YEAR(fpdate),MONTH(fpdate)+(A29-1)*months_per_period,DAY(fpdate))))))</f>
        <v/>
      </c>
      <c r="C29" s="17" t="str">
        <f t="shared" si="1"/>
        <v/>
      </c>
      <c r="D29" s="57" t="str">
        <f t="shared" si="4"/>
        <v/>
      </c>
      <c r="E29" s="17" t="str">
        <f>IF(A29="","",IF(AND(A29=1,pmtType=1),0,IF(roundOpt,ROUND(rate*G28,2),rate*G28)))</f>
        <v/>
      </c>
      <c r="F29" s="17" t="str">
        <f t="shared" si="2"/>
        <v/>
      </c>
      <c r="G29" s="17" t="str">
        <f t="shared" si="3"/>
        <v/>
      </c>
    </row>
    <row r="30" spans="1:8">
      <c r="A30" s="16" t="str">
        <f t="shared" si="0"/>
        <v/>
      </c>
      <c r="B30" s="18" t="str">
        <f>IF(A30="","",IF(OR(periods_per_year=26,periods_per_year=52),IF(periods_per_year=26,IF(A30=1,fpdate,B29+14),IF(periods_per_year=52,IF(A30=1,fpdate,B29+7),"n/a")),IF(periods_per_year=24,DATE(YEAR(fpdate),MONTH(fpdate)+(A30-1)/2+IF(AND(DAY(fpdate)&gt;=15,MOD(A30,2)=0),1,0),IF(MOD(A30,2)=0,IF(DAY(fpdate)&gt;=15,DAY(fpdate)-14,DAY(fpdate)+14),DAY(fpdate))),IF(DAY(DATE(YEAR(fpdate),MONTH(fpdate)+(A30-1)*months_per_period,DAY(fpdate)))&lt;&gt;DAY(fpdate),DATE(YEAR(fpdate),MONTH(fpdate)+(A30-1)*months_per_period+1,0),DATE(YEAR(fpdate),MONTH(fpdate)+(A30-1)*months_per_period,DAY(fpdate))))))</f>
        <v/>
      </c>
      <c r="C30" s="17" t="str">
        <f t="shared" si="1"/>
        <v/>
      </c>
      <c r="D30" s="57" t="str">
        <f t="shared" si="4"/>
        <v/>
      </c>
      <c r="E30" s="17" t="str">
        <f>IF(A30="","",IF(AND(A30=1,pmtType=1),0,IF(roundOpt,ROUND(rate*G29,2),rate*G29)))</f>
        <v/>
      </c>
      <c r="F30" s="17" t="str">
        <f t="shared" si="2"/>
        <v/>
      </c>
      <c r="G30" s="17" t="str">
        <f t="shared" si="3"/>
        <v/>
      </c>
    </row>
    <row r="31" spans="1:8">
      <c r="A31" s="16" t="str">
        <f t="shared" si="0"/>
        <v/>
      </c>
      <c r="B31" s="18" t="str">
        <f>IF(A31="","",IF(OR(periods_per_year=26,periods_per_year=52),IF(periods_per_year=26,IF(A31=1,fpdate,B30+14),IF(periods_per_year=52,IF(A31=1,fpdate,B30+7),"n/a")),IF(periods_per_year=24,DATE(YEAR(fpdate),MONTH(fpdate)+(A31-1)/2+IF(AND(DAY(fpdate)&gt;=15,MOD(A31,2)=0),1,0),IF(MOD(A31,2)=0,IF(DAY(fpdate)&gt;=15,DAY(fpdate)-14,DAY(fpdate)+14),DAY(fpdate))),IF(DAY(DATE(YEAR(fpdate),MONTH(fpdate)+(A31-1)*months_per_period,DAY(fpdate)))&lt;&gt;DAY(fpdate),DATE(YEAR(fpdate),MONTH(fpdate)+(A31-1)*months_per_period+1,0),DATE(YEAR(fpdate),MONTH(fpdate)+(A31-1)*months_per_period,DAY(fpdate))))))</f>
        <v/>
      </c>
      <c r="C31" s="17" t="str">
        <f t="shared" si="1"/>
        <v/>
      </c>
      <c r="D31" s="57" t="str">
        <f t="shared" si="4"/>
        <v/>
      </c>
      <c r="E31" s="17" t="str">
        <f>IF(A31="","",IF(AND(A31=1,pmtType=1),0,IF(roundOpt,ROUND(rate*G30,2),rate*G30)))</f>
        <v/>
      </c>
      <c r="F31" s="17" t="str">
        <f t="shared" si="2"/>
        <v/>
      </c>
      <c r="G31" s="17" t="str">
        <f t="shared" si="3"/>
        <v/>
      </c>
    </row>
    <row r="32" spans="1:8">
      <c r="A32" s="16" t="str">
        <f t="shared" si="0"/>
        <v/>
      </c>
      <c r="B32" s="18" t="str">
        <f>IF(A32="","",IF(OR(periods_per_year=26,periods_per_year=52),IF(periods_per_year=26,IF(A32=1,fpdate,B31+14),IF(periods_per_year=52,IF(A32=1,fpdate,B31+7),"n/a")),IF(periods_per_year=24,DATE(YEAR(fpdate),MONTH(fpdate)+(A32-1)/2+IF(AND(DAY(fpdate)&gt;=15,MOD(A32,2)=0),1,0),IF(MOD(A32,2)=0,IF(DAY(fpdate)&gt;=15,DAY(fpdate)-14,DAY(fpdate)+14),DAY(fpdate))),IF(DAY(DATE(YEAR(fpdate),MONTH(fpdate)+(A32-1)*months_per_period,DAY(fpdate)))&lt;&gt;DAY(fpdate),DATE(YEAR(fpdate),MONTH(fpdate)+(A32-1)*months_per_period+1,0),DATE(YEAR(fpdate),MONTH(fpdate)+(A32-1)*months_per_period,DAY(fpdate))))))</f>
        <v/>
      </c>
      <c r="C32" s="17" t="str">
        <f t="shared" si="1"/>
        <v/>
      </c>
      <c r="D32" s="57" t="str">
        <f t="shared" si="4"/>
        <v/>
      </c>
      <c r="E32" s="17" t="str">
        <f>IF(A32="","",IF(AND(A32=1,pmtType=1),0,IF(roundOpt,ROUND(rate*G31,2),rate*G31)))</f>
        <v/>
      </c>
      <c r="F32" s="17" t="str">
        <f t="shared" si="2"/>
        <v/>
      </c>
      <c r="G32" s="17" t="str">
        <f t="shared" si="3"/>
        <v/>
      </c>
    </row>
    <row r="33" spans="1:7">
      <c r="A33" s="16" t="str">
        <f t="shared" si="0"/>
        <v/>
      </c>
      <c r="B33" s="18" t="str">
        <f>IF(A33="","",IF(OR(periods_per_year=26,periods_per_year=52),IF(periods_per_year=26,IF(A33=1,fpdate,B32+14),IF(periods_per_year=52,IF(A33=1,fpdate,B32+7),"n/a")),IF(periods_per_year=24,DATE(YEAR(fpdate),MONTH(fpdate)+(A33-1)/2+IF(AND(DAY(fpdate)&gt;=15,MOD(A33,2)=0),1,0),IF(MOD(A33,2)=0,IF(DAY(fpdate)&gt;=15,DAY(fpdate)-14,DAY(fpdate)+14),DAY(fpdate))),IF(DAY(DATE(YEAR(fpdate),MONTH(fpdate)+(A33-1)*months_per_period,DAY(fpdate)))&lt;&gt;DAY(fpdate),DATE(YEAR(fpdate),MONTH(fpdate)+(A33-1)*months_per_period+1,0),DATE(YEAR(fpdate),MONTH(fpdate)+(A33-1)*months_per_period,DAY(fpdate))))))</f>
        <v/>
      </c>
      <c r="C33" s="17" t="str">
        <f t="shared" si="1"/>
        <v/>
      </c>
      <c r="D33" s="57" t="str">
        <f t="shared" si="4"/>
        <v/>
      </c>
      <c r="E33" s="17" t="str">
        <f>IF(A33="","",IF(AND(A33=1,pmtType=1),0,IF(roundOpt,ROUND(rate*G32,2),rate*G32)))</f>
        <v/>
      </c>
      <c r="F33" s="17" t="str">
        <f t="shared" si="2"/>
        <v/>
      </c>
      <c r="G33" s="17" t="str">
        <f t="shared" si="3"/>
        <v/>
      </c>
    </row>
    <row r="34" spans="1:7">
      <c r="A34" s="16" t="str">
        <f t="shared" si="0"/>
        <v/>
      </c>
      <c r="B34" s="18" t="str">
        <f>IF(A34="","",IF(OR(periods_per_year=26,periods_per_year=52),IF(periods_per_year=26,IF(A34=1,fpdate,B33+14),IF(periods_per_year=52,IF(A34=1,fpdate,B33+7),"n/a")),IF(periods_per_year=24,DATE(YEAR(fpdate),MONTH(fpdate)+(A34-1)/2+IF(AND(DAY(fpdate)&gt;=15,MOD(A34,2)=0),1,0),IF(MOD(A34,2)=0,IF(DAY(fpdate)&gt;=15,DAY(fpdate)-14,DAY(fpdate)+14),DAY(fpdate))),IF(DAY(DATE(YEAR(fpdate),MONTH(fpdate)+(A34-1)*months_per_period,DAY(fpdate)))&lt;&gt;DAY(fpdate),DATE(YEAR(fpdate),MONTH(fpdate)+(A34-1)*months_per_period+1,0),DATE(YEAR(fpdate),MONTH(fpdate)+(A34-1)*months_per_period,DAY(fpdate))))))</f>
        <v/>
      </c>
      <c r="C34" s="17" t="str">
        <f t="shared" si="1"/>
        <v/>
      </c>
      <c r="D34" s="57" t="str">
        <f t="shared" si="4"/>
        <v/>
      </c>
      <c r="E34" s="17" t="str">
        <f>IF(A34="","",IF(AND(A34=1,pmtType=1),0,IF(roundOpt,ROUND(rate*G33,2),rate*G33)))</f>
        <v/>
      </c>
      <c r="F34" s="17" t="str">
        <f t="shared" si="2"/>
        <v/>
      </c>
      <c r="G34" s="17" t="str">
        <f t="shared" si="3"/>
        <v/>
      </c>
    </row>
    <row r="35" spans="1:7">
      <c r="A35" s="16" t="str">
        <f t="shared" si="0"/>
        <v/>
      </c>
      <c r="B35" s="18" t="str">
        <f>IF(A35="","",IF(OR(periods_per_year=26,periods_per_year=52),IF(periods_per_year=26,IF(A35=1,fpdate,B34+14),IF(periods_per_year=52,IF(A35=1,fpdate,B34+7),"n/a")),IF(periods_per_year=24,DATE(YEAR(fpdate),MONTH(fpdate)+(A35-1)/2+IF(AND(DAY(fpdate)&gt;=15,MOD(A35,2)=0),1,0),IF(MOD(A35,2)=0,IF(DAY(fpdate)&gt;=15,DAY(fpdate)-14,DAY(fpdate)+14),DAY(fpdate))),IF(DAY(DATE(YEAR(fpdate),MONTH(fpdate)+(A35-1)*months_per_period,DAY(fpdate)))&lt;&gt;DAY(fpdate),DATE(YEAR(fpdate),MONTH(fpdate)+(A35-1)*months_per_period+1,0),DATE(YEAR(fpdate),MONTH(fpdate)+(A35-1)*months_per_period,DAY(fpdate))))))</f>
        <v/>
      </c>
      <c r="C35" s="17" t="str">
        <f t="shared" si="1"/>
        <v/>
      </c>
      <c r="D35" s="57" t="str">
        <f t="shared" si="4"/>
        <v/>
      </c>
      <c r="E35" s="17" t="str">
        <f>IF(A35="","",IF(AND(A35=1,pmtType=1),0,IF(roundOpt,ROUND(rate*G34,2),rate*G34)))</f>
        <v/>
      </c>
      <c r="F35" s="17" t="str">
        <f t="shared" si="2"/>
        <v/>
      </c>
      <c r="G35" s="17" t="str">
        <f t="shared" si="3"/>
        <v/>
      </c>
    </row>
    <row r="36" spans="1:7">
      <c r="A36" s="16" t="str">
        <f t="shared" si="0"/>
        <v/>
      </c>
      <c r="B36" s="18" t="str">
        <f>IF(A36="","",IF(OR(periods_per_year=26,periods_per_year=52),IF(periods_per_year=26,IF(A36=1,fpdate,B35+14),IF(periods_per_year=52,IF(A36=1,fpdate,B35+7),"n/a")),IF(periods_per_year=24,DATE(YEAR(fpdate),MONTH(fpdate)+(A36-1)/2+IF(AND(DAY(fpdate)&gt;=15,MOD(A36,2)=0),1,0),IF(MOD(A36,2)=0,IF(DAY(fpdate)&gt;=15,DAY(fpdate)-14,DAY(fpdate)+14),DAY(fpdate))),IF(DAY(DATE(YEAR(fpdate),MONTH(fpdate)+(A36-1)*months_per_period,DAY(fpdate)))&lt;&gt;DAY(fpdate),DATE(YEAR(fpdate),MONTH(fpdate)+(A36-1)*months_per_period+1,0),DATE(YEAR(fpdate),MONTH(fpdate)+(A36-1)*months_per_period,DAY(fpdate))))))</f>
        <v/>
      </c>
      <c r="C36" s="17" t="str">
        <f t="shared" si="1"/>
        <v/>
      </c>
      <c r="D36" s="57" t="str">
        <f t="shared" si="4"/>
        <v/>
      </c>
      <c r="E36" s="17" t="str">
        <f>IF(A36="","",IF(AND(A36=1,pmtType=1),0,IF(roundOpt,ROUND(rate*G35,2),rate*G35)))</f>
        <v/>
      </c>
      <c r="F36" s="17" t="str">
        <f t="shared" si="2"/>
        <v/>
      </c>
      <c r="G36" s="17" t="str">
        <f t="shared" si="3"/>
        <v/>
      </c>
    </row>
    <row r="37" spans="1:7">
      <c r="A37" s="16" t="str">
        <f t="shared" si="0"/>
        <v/>
      </c>
      <c r="B37" s="18" t="str">
        <f>IF(A37="","",IF(OR(periods_per_year=26,periods_per_year=52),IF(periods_per_year=26,IF(A37=1,fpdate,B36+14),IF(periods_per_year=52,IF(A37=1,fpdate,B36+7),"n/a")),IF(periods_per_year=24,DATE(YEAR(fpdate),MONTH(fpdate)+(A37-1)/2+IF(AND(DAY(fpdate)&gt;=15,MOD(A37,2)=0),1,0),IF(MOD(A37,2)=0,IF(DAY(fpdate)&gt;=15,DAY(fpdate)-14,DAY(fpdate)+14),DAY(fpdate))),IF(DAY(DATE(YEAR(fpdate),MONTH(fpdate)+(A37-1)*months_per_period,DAY(fpdate)))&lt;&gt;DAY(fpdate),DATE(YEAR(fpdate),MONTH(fpdate)+(A37-1)*months_per_period+1,0),DATE(YEAR(fpdate),MONTH(fpdate)+(A37-1)*months_per_period,DAY(fpdate))))))</f>
        <v/>
      </c>
      <c r="C37" s="17" t="str">
        <f t="shared" si="1"/>
        <v/>
      </c>
      <c r="D37" s="57" t="str">
        <f t="shared" si="4"/>
        <v/>
      </c>
      <c r="E37" s="17" t="str">
        <f>IF(A37="","",IF(AND(A37=1,pmtType=1),0,IF(roundOpt,ROUND(rate*G36,2),rate*G36)))</f>
        <v/>
      </c>
      <c r="F37" s="17" t="str">
        <f t="shared" si="2"/>
        <v/>
      </c>
      <c r="G37" s="17" t="str">
        <f t="shared" si="3"/>
        <v/>
      </c>
    </row>
    <row r="38" spans="1:7">
      <c r="A38" s="16" t="str">
        <f t="shared" si="0"/>
        <v/>
      </c>
      <c r="B38" s="18" t="str">
        <f>IF(A38="","",IF(OR(periods_per_year=26,periods_per_year=52),IF(periods_per_year=26,IF(A38=1,fpdate,B37+14),IF(periods_per_year=52,IF(A38=1,fpdate,B37+7),"n/a")),IF(periods_per_year=24,DATE(YEAR(fpdate),MONTH(fpdate)+(A38-1)/2+IF(AND(DAY(fpdate)&gt;=15,MOD(A38,2)=0),1,0),IF(MOD(A38,2)=0,IF(DAY(fpdate)&gt;=15,DAY(fpdate)-14,DAY(fpdate)+14),DAY(fpdate))),IF(DAY(DATE(YEAR(fpdate),MONTH(fpdate)+(A38-1)*months_per_period,DAY(fpdate)))&lt;&gt;DAY(fpdate),DATE(YEAR(fpdate),MONTH(fpdate)+(A38-1)*months_per_period+1,0),DATE(YEAR(fpdate),MONTH(fpdate)+(A38-1)*months_per_period,DAY(fpdate))))))</f>
        <v/>
      </c>
      <c r="C38" s="17" t="str">
        <f t="shared" si="1"/>
        <v/>
      </c>
      <c r="D38" s="57" t="str">
        <f t="shared" si="4"/>
        <v/>
      </c>
      <c r="E38" s="17" t="str">
        <f>IF(A38="","",IF(AND(A38=1,pmtType=1),0,IF(roundOpt,ROUND(rate*G37,2),rate*G37)))</f>
        <v/>
      </c>
      <c r="F38" s="17" t="str">
        <f t="shared" si="2"/>
        <v/>
      </c>
      <c r="G38" s="17" t="str">
        <f t="shared" si="3"/>
        <v/>
      </c>
    </row>
    <row r="39" spans="1:7">
      <c r="A39" s="16" t="str">
        <f t="shared" si="0"/>
        <v/>
      </c>
      <c r="B39" s="18" t="str">
        <f>IF(A39="","",IF(OR(periods_per_year=26,periods_per_year=52),IF(periods_per_year=26,IF(A39=1,fpdate,B38+14),IF(periods_per_year=52,IF(A39=1,fpdate,B38+7),"n/a")),IF(periods_per_year=24,DATE(YEAR(fpdate),MONTH(fpdate)+(A39-1)/2+IF(AND(DAY(fpdate)&gt;=15,MOD(A39,2)=0),1,0),IF(MOD(A39,2)=0,IF(DAY(fpdate)&gt;=15,DAY(fpdate)-14,DAY(fpdate)+14),DAY(fpdate))),IF(DAY(DATE(YEAR(fpdate),MONTH(fpdate)+(A39-1)*months_per_period,DAY(fpdate)))&lt;&gt;DAY(fpdate),DATE(YEAR(fpdate),MONTH(fpdate)+(A39-1)*months_per_period+1,0),DATE(YEAR(fpdate),MONTH(fpdate)+(A39-1)*months_per_period,DAY(fpdate))))))</f>
        <v/>
      </c>
      <c r="C39" s="17" t="str">
        <f t="shared" si="1"/>
        <v/>
      </c>
      <c r="D39" s="57" t="str">
        <f t="shared" si="4"/>
        <v/>
      </c>
      <c r="E39" s="17" t="str">
        <f>IF(A39="","",IF(AND(A39=1,pmtType=1),0,IF(roundOpt,ROUND(rate*G38,2),rate*G38)))</f>
        <v/>
      </c>
      <c r="F39" s="17" t="str">
        <f t="shared" si="2"/>
        <v/>
      </c>
      <c r="G39" s="17" t="str">
        <f t="shared" si="3"/>
        <v/>
      </c>
    </row>
    <row r="40" spans="1:7">
      <c r="A40" s="16" t="str">
        <f t="shared" si="0"/>
        <v/>
      </c>
      <c r="B40" s="18" t="str">
        <f>IF(A40="","",IF(OR(periods_per_year=26,periods_per_year=52),IF(periods_per_year=26,IF(A40=1,fpdate,B39+14),IF(periods_per_year=52,IF(A40=1,fpdate,B39+7),"n/a")),IF(periods_per_year=24,DATE(YEAR(fpdate),MONTH(fpdate)+(A40-1)/2+IF(AND(DAY(fpdate)&gt;=15,MOD(A40,2)=0),1,0),IF(MOD(A40,2)=0,IF(DAY(fpdate)&gt;=15,DAY(fpdate)-14,DAY(fpdate)+14),DAY(fpdate))),IF(DAY(DATE(YEAR(fpdate),MONTH(fpdate)+(A40-1)*months_per_period,DAY(fpdate)))&lt;&gt;DAY(fpdate),DATE(YEAR(fpdate),MONTH(fpdate)+(A40-1)*months_per_period+1,0),DATE(YEAR(fpdate),MONTH(fpdate)+(A40-1)*months_per_period,DAY(fpdate))))))</f>
        <v/>
      </c>
      <c r="C40" s="17" t="str">
        <f t="shared" si="1"/>
        <v/>
      </c>
      <c r="D40" s="57" t="str">
        <f t="shared" si="4"/>
        <v/>
      </c>
      <c r="E40" s="17" t="str">
        <f>IF(A40="","",IF(AND(A40=1,pmtType=1),0,IF(roundOpt,ROUND(rate*G39,2),rate*G39)))</f>
        <v/>
      </c>
      <c r="F40" s="17" t="str">
        <f t="shared" si="2"/>
        <v/>
      </c>
      <c r="G40" s="17" t="str">
        <f t="shared" si="3"/>
        <v/>
      </c>
    </row>
    <row r="41" spans="1:7">
      <c r="A41" s="16" t="str">
        <f t="shared" si="0"/>
        <v/>
      </c>
      <c r="B41" s="18" t="str">
        <f>IF(A41="","",IF(OR(periods_per_year=26,periods_per_year=52),IF(periods_per_year=26,IF(A41=1,fpdate,B40+14),IF(periods_per_year=52,IF(A41=1,fpdate,B40+7),"n/a")),IF(periods_per_year=24,DATE(YEAR(fpdate),MONTH(fpdate)+(A41-1)/2+IF(AND(DAY(fpdate)&gt;=15,MOD(A41,2)=0),1,0),IF(MOD(A41,2)=0,IF(DAY(fpdate)&gt;=15,DAY(fpdate)-14,DAY(fpdate)+14),DAY(fpdate))),IF(DAY(DATE(YEAR(fpdate),MONTH(fpdate)+(A41-1)*months_per_period,DAY(fpdate)))&lt;&gt;DAY(fpdate),DATE(YEAR(fpdate),MONTH(fpdate)+(A41-1)*months_per_period+1,0),DATE(YEAR(fpdate),MONTH(fpdate)+(A41-1)*months_per_period,DAY(fpdate))))))</f>
        <v/>
      </c>
      <c r="C41" s="17" t="str">
        <f t="shared" si="1"/>
        <v/>
      </c>
      <c r="D41" s="57" t="str">
        <f t="shared" si="4"/>
        <v/>
      </c>
      <c r="E41" s="17" t="str">
        <f>IF(A41="","",IF(AND(A41=1,pmtType=1),0,IF(roundOpt,ROUND(rate*G40,2),rate*G40)))</f>
        <v/>
      </c>
      <c r="F41" s="17" t="str">
        <f t="shared" si="2"/>
        <v/>
      </c>
      <c r="G41" s="17" t="str">
        <f t="shared" si="3"/>
        <v/>
      </c>
    </row>
    <row r="42" spans="1:7">
      <c r="A42" s="16" t="str">
        <f t="shared" si="0"/>
        <v/>
      </c>
      <c r="B42" s="18" t="str">
        <f>IF(A42="","",IF(OR(periods_per_year=26,periods_per_year=52),IF(periods_per_year=26,IF(A42=1,fpdate,B41+14),IF(periods_per_year=52,IF(A42=1,fpdate,B41+7),"n/a")),IF(periods_per_year=24,DATE(YEAR(fpdate),MONTH(fpdate)+(A42-1)/2+IF(AND(DAY(fpdate)&gt;=15,MOD(A42,2)=0),1,0),IF(MOD(A42,2)=0,IF(DAY(fpdate)&gt;=15,DAY(fpdate)-14,DAY(fpdate)+14),DAY(fpdate))),IF(DAY(DATE(YEAR(fpdate),MONTH(fpdate)+(A42-1)*months_per_period,DAY(fpdate)))&lt;&gt;DAY(fpdate),DATE(YEAR(fpdate),MONTH(fpdate)+(A42-1)*months_per_period+1,0),DATE(YEAR(fpdate),MONTH(fpdate)+(A42-1)*months_per_period,DAY(fpdate))))))</f>
        <v/>
      </c>
      <c r="C42" s="17" t="str">
        <f t="shared" si="1"/>
        <v/>
      </c>
      <c r="D42" s="57" t="str">
        <f t="shared" si="4"/>
        <v/>
      </c>
      <c r="E42" s="17" t="str">
        <f>IF(A42="","",IF(AND(A42=1,pmtType=1),0,IF(roundOpt,ROUND(rate*G41,2),rate*G41)))</f>
        <v/>
      </c>
      <c r="F42" s="17" t="str">
        <f t="shared" si="2"/>
        <v/>
      </c>
      <c r="G42" s="17" t="str">
        <f t="shared" si="3"/>
        <v/>
      </c>
    </row>
    <row r="43" spans="1:7">
      <c r="A43" s="16" t="str">
        <f t="shared" si="0"/>
        <v/>
      </c>
      <c r="B43" s="18" t="str">
        <f>IF(A43="","",IF(OR(periods_per_year=26,periods_per_year=52),IF(periods_per_year=26,IF(A43=1,fpdate,B42+14),IF(periods_per_year=52,IF(A43=1,fpdate,B42+7),"n/a")),IF(periods_per_year=24,DATE(YEAR(fpdate),MONTH(fpdate)+(A43-1)/2+IF(AND(DAY(fpdate)&gt;=15,MOD(A43,2)=0),1,0),IF(MOD(A43,2)=0,IF(DAY(fpdate)&gt;=15,DAY(fpdate)-14,DAY(fpdate)+14),DAY(fpdate))),IF(DAY(DATE(YEAR(fpdate),MONTH(fpdate)+(A43-1)*months_per_period,DAY(fpdate)))&lt;&gt;DAY(fpdate),DATE(YEAR(fpdate),MONTH(fpdate)+(A43-1)*months_per_period+1,0),DATE(YEAR(fpdate),MONTH(fpdate)+(A43-1)*months_per_period,DAY(fpdate))))))</f>
        <v/>
      </c>
      <c r="C43" s="17" t="str">
        <f t="shared" si="1"/>
        <v/>
      </c>
      <c r="D43" s="57" t="str">
        <f t="shared" si="4"/>
        <v/>
      </c>
      <c r="E43" s="17" t="str">
        <f>IF(A43="","",IF(AND(A43=1,pmtType=1),0,IF(roundOpt,ROUND(rate*G42,2),rate*G42)))</f>
        <v/>
      </c>
      <c r="F43" s="17" t="str">
        <f t="shared" si="2"/>
        <v/>
      </c>
      <c r="G43" s="17" t="str">
        <f t="shared" si="3"/>
        <v/>
      </c>
    </row>
    <row r="44" spans="1:7">
      <c r="A44" s="16" t="str">
        <f t="shared" si="0"/>
        <v/>
      </c>
      <c r="B44" s="18" t="str">
        <f>IF(A44="","",IF(OR(periods_per_year=26,periods_per_year=52),IF(periods_per_year=26,IF(A44=1,fpdate,B43+14),IF(periods_per_year=52,IF(A44=1,fpdate,B43+7),"n/a")),IF(periods_per_year=24,DATE(YEAR(fpdate),MONTH(fpdate)+(A44-1)/2+IF(AND(DAY(fpdate)&gt;=15,MOD(A44,2)=0),1,0),IF(MOD(A44,2)=0,IF(DAY(fpdate)&gt;=15,DAY(fpdate)-14,DAY(fpdate)+14),DAY(fpdate))),IF(DAY(DATE(YEAR(fpdate),MONTH(fpdate)+(A44-1)*months_per_period,DAY(fpdate)))&lt;&gt;DAY(fpdate),DATE(YEAR(fpdate),MONTH(fpdate)+(A44-1)*months_per_period+1,0),DATE(YEAR(fpdate),MONTH(fpdate)+(A44-1)*months_per_period,DAY(fpdate))))))</f>
        <v/>
      </c>
      <c r="C44" s="17" t="str">
        <f t="shared" si="1"/>
        <v/>
      </c>
      <c r="D44" s="57" t="str">
        <f t="shared" si="4"/>
        <v/>
      </c>
      <c r="E44" s="17" t="str">
        <f>IF(A44="","",IF(AND(A44=1,pmtType=1),0,IF(roundOpt,ROUND(rate*G43,2),rate*G43)))</f>
        <v/>
      </c>
      <c r="F44" s="17" t="str">
        <f t="shared" si="2"/>
        <v/>
      </c>
      <c r="G44" s="17" t="str">
        <f t="shared" si="3"/>
        <v/>
      </c>
    </row>
    <row r="45" spans="1:7">
      <c r="A45" s="16" t="str">
        <f t="shared" si="0"/>
        <v/>
      </c>
      <c r="B45" s="18" t="str">
        <f>IF(A45="","",IF(OR(periods_per_year=26,periods_per_year=52),IF(periods_per_year=26,IF(A45=1,fpdate,B44+14),IF(periods_per_year=52,IF(A45=1,fpdate,B44+7),"n/a")),IF(periods_per_year=24,DATE(YEAR(fpdate),MONTH(fpdate)+(A45-1)/2+IF(AND(DAY(fpdate)&gt;=15,MOD(A45,2)=0),1,0),IF(MOD(A45,2)=0,IF(DAY(fpdate)&gt;=15,DAY(fpdate)-14,DAY(fpdate)+14),DAY(fpdate))),IF(DAY(DATE(YEAR(fpdate),MONTH(fpdate)+(A45-1)*months_per_period,DAY(fpdate)))&lt;&gt;DAY(fpdate),DATE(YEAR(fpdate),MONTH(fpdate)+(A45-1)*months_per_period+1,0),DATE(YEAR(fpdate),MONTH(fpdate)+(A45-1)*months_per_period,DAY(fpdate))))))</f>
        <v/>
      </c>
      <c r="C45" s="17" t="str">
        <f t="shared" si="1"/>
        <v/>
      </c>
      <c r="D45" s="57" t="str">
        <f t="shared" si="4"/>
        <v/>
      </c>
      <c r="E45" s="17" t="str">
        <f>IF(A45="","",IF(AND(A45=1,pmtType=1),0,IF(roundOpt,ROUND(rate*G44,2),rate*G44)))</f>
        <v/>
      </c>
      <c r="F45" s="17" t="str">
        <f t="shared" si="2"/>
        <v/>
      </c>
      <c r="G45" s="17" t="str">
        <f t="shared" si="3"/>
        <v/>
      </c>
    </row>
    <row r="46" spans="1:7">
      <c r="A46" s="16" t="str">
        <f t="shared" si="0"/>
        <v/>
      </c>
      <c r="B46" s="18" t="str">
        <f>IF(A46="","",IF(OR(periods_per_year=26,periods_per_year=52),IF(periods_per_year=26,IF(A46=1,fpdate,B45+14),IF(periods_per_year=52,IF(A46=1,fpdate,B45+7),"n/a")),IF(periods_per_year=24,DATE(YEAR(fpdate),MONTH(fpdate)+(A46-1)/2+IF(AND(DAY(fpdate)&gt;=15,MOD(A46,2)=0),1,0),IF(MOD(A46,2)=0,IF(DAY(fpdate)&gt;=15,DAY(fpdate)-14,DAY(fpdate)+14),DAY(fpdate))),IF(DAY(DATE(YEAR(fpdate),MONTH(fpdate)+(A46-1)*months_per_period,DAY(fpdate)))&lt;&gt;DAY(fpdate),DATE(YEAR(fpdate),MONTH(fpdate)+(A46-1)*months_per_period+1,0),DATE(YEAR(fpdate),MONTH(fpdate)+(A46-1)*months_per_period,DAY(fpdate))))))</f>
        <v/>
      </c>
      <c r="C46" s="17" t="str">
        <f t="shared" si="1"/>
        <v/>
      </c>
      <c r="D46" s="57" t="str">
        <f t="shared" si="4"/>
        <v/>
      </c>
      <c r="E46" s="17" t="str">
        <f>IF(A46="","",IF(AND(A46=1,pmtType=1),0,IF(roundOpt,ROUND(rate*G45,2),rate*G45)))</f>
        <v/>
      </c>
      <c r="F46" s="17" t="str">
        <f t="shared" si="2"/>
        <v/>
      </c>
      <c r="G46" s="17" t="str">
        <f t="shared" si="3"/>
        <v/>
      </c>
    </row>
    <row r="47" spans="1:7">
      <c r="A47" s="16" t="str">
        <f t="shared" si="0"/>
        <v/>
      </c>
      <c r="B47" s="18" t="str">
        <f>IF(A47="","",IF(OR(periods_per_year=26,periods_per_year=52),IF(periods_per_year=26,IF(A47=1,fpdate,B46+14),IF(periods_per_year=52,IF(A47=1,fpdate,B46+7),"n/a")),IF(periods_per_year=24,DATE(YEAR(fpdate),MONTH(fpdate)+(A47-1)/2+IF(AND(DAY(fpdate)&gt;=15,MOD(A47,2)=0),1,0),IF(MOD(A47,2)=0,IF(DAY(fpdate)&gt;=15,DAY(fpdate)-14,DAY(fpdate)+14),DAY(fpdate))),IF(DAY(DATE(YEAR(fpdate),MONTH(fpdate)+(A47-1)*months_per_period,DAY(fpdate)))&lt;&gt;DAY(fpdate),DATE(YEAR(fpdate),MONTH(fpdate)+(A47-1)*months_per_period+1,0),DATE(YEAR(fpdate),MONTH(fpdate)+(A47-1)*months_per_period,DAY(fpdate))))))</f>
        <v/>
      </c>
      <c r="C47" s="17" t="str">
        <f t="shared" si="1"/>
        <v/>
      </c>
      <c r="D47" s="57" t="str">
        <f t="shared" si="4"/>
        <v/>
      </c>
      <c r="E47" s="17" t="str">
        <f>IF(A47="","",IF(AND(A47=1,pmtType=1),0,IF(roundOpt,ROUND(rate*G46,2),rate*G46)))</f>
        <v/>
      </c>
      <c r="F47" s="17" t="str">
        <f t="shared" si="2"/>
        <v/>
      </c>
      <c r="G47" s="17" t="str">
        <f t="shared" si="3"/>
        <v/>
      </c>
    </row>
    <row r="48" spans="1:7">
      <c r="A48" s="16" t="str">
        <f t="shared" si="0"/>
        <v/>
      </c>
      <c r="B48" s="18" t="str">
        <f>IF(A48="","",IF(OR(periods_per_year=26,periods_per_year=52),IF(periods_per_year=26,IF(A48=1,fpdate,B47+14),IF(periods_per_year=52,IF(A48=1,fpdate,B47+7),"n/a")),IF(periods_per_year=24,DATE(YEAR(fpdate),MONTH(fpdate)+(A48-1)/2+IF(AND(DAY(fpdate)&gt;=15,MOD(A48,2)=0),1,0),IF(MOD(A48,2)=0,IF(DAY(fpdate)&gt;=15,DAY(fpdate)-14,DAY(fpdate)+14),DAY(fpdate))),IF(DAY(DATE(YEAR(fpdate),MONTH(fpdate)+(A48-1)*months_per_period,DAY(fpdate)))&lt;&gt;DAY(fpdate),DATE(YEAR(fpdate),MONTH(fpdate)+(A48-1)*months_per_period+1,0),DATE(YEAR(fpdate),MONTH(fpdate)+(A48-1)*months_per_period,DAY(fpdate))))))</f>
        <v/>
      </c>
      <c r="C48" s="17" t="str">
        <f t="shared" si="1"/>
        <v/>
      </c>
      <c r="D48" s="57" t="str">
        <f t="shared" si="4"/>
        <v/>
      </c>
      <c r="E48" s="17" t="str">
        <f>IF(A48="","",IF(AND(A48=1,pmtType=1),0,IF(roundOpt,ROUND(rate*G47,2),rate*G47)))</f>
        <v/>
      </c>
      <c r="F48" s="17" t="str">
        <f t="shared" si="2"/>
        <v/>
      </c>
      <c r="G48" s="17" t="str">
        <f t="shared" si="3"/>
        <v/>
      </c>
    </row>
    <row r="49" spans="1:7">
      <c r="A49" s="16" t="str">
        <f t="shared" si="0"/>
        <v/>
      </c>
      <c r="B49" s="18" t="str">
        <f>IF(A49="","",IF(OR(periods_per_year=26,periods_per_year=52),IF(periods_per_year=26,IF(A49=1,fpdate,B48+14),IF(periods_per_year=52,IF(A49=1,fpdate,B48+7),"n/a")),IF(periods_per_year=24,DATE(YEAR(fpdate),MONTH(fpdate)+(A49-1)/2+IF(AND(DAY(fpdate)&gt;=15,MOD(A49,2)=0),1,0),IF(MOD(A49,2)=0,IF(DAY(fpdate)&gt;=15,DAY(fpdate)-14,DAY(fpdate)+14),DAY(fpdate))),IF(DAY(DATE(YEAR(fpdate),MONTH(fpdate)+(A49-1)*months_per_period,DAY(fpdate)))&lt;&gt;DAY(fpdate),DATE(YEAR(fpdate),MONTH(fpdate)+(A49-1)*months_per_period+1,0),DATE(YEAR(fpdate),MONTH(fpdate)+(A49-1)*months_per_period,DAY(fpdate))))))</f>
        <v/>
      </c>
      <c r="C49" s="17" t="str">
        <f t="shared" si="1"/>
        <v/>
      </c>
      <c r="D49" s="57" t="str">
        <f t="shared" si="4"/>
        <v/>
      </c>
      <c r="E49" s="17" t="str">
        <f>IF(A49="","",IF(AND(A49=1,pmtType=1),0,IF(roundOpt,ROUND(rate*G48,2),rate*G48)))</f>
        <v/>
      </c>
      <c r="F49" s="17" t="str">
        <f t="shared" si="2"/>
        <v/>
      </c>
      <c r="G49" s="17" t="str">
        <f t="shared" si="3"/>
        <v/>
      </c>
    </row>
    <row r="50" spans="1:7">
      <c r="A50" s="16" t="str">
        <f t="shared" si="0"/>
        <v/>
      </c>
      <c r="B50" s="18" t="str">
        <f>IF(A50="","",IF(OR(periods_per_year=26,periods_per_year=52),IF(periods_per_year=26,IF(A50=1,fpdate,B49+14),IF(periods_per_year=52,IF(A50=1,fpdate,B49+7),"n/a")),IF(periods_per_year=24,DATE(YEAR(fpdate),MONTH(fpdate)+(A50-1)/2+IF(AND(DAY(fpdate)&gt;=15,MOD(A50,2)=0),1,0),IF(MOD(A50,2)=0,IF(DAY(fpdate)&gt;=15,DAY(fpdate)-14,DAY(fpdate)+14),DAY(fpdate))),IF(DAY(DATE(YEAR(fpdate),MONTH(fpdate)+(A50-1)*months_per_period,DAY(fpdate)))&lt;&gt;DAY(fpdate),DATE(YEAR(fpdate),MONTH(fpdate)+(A50-1)*months_per_period+1,0),DATE(YEAR(fpdate),MONTH(fpdate)+(A50-1)*months_per_period,DAY(fpdate))))))</f>
        <v/>
      </c>
      <c r="C50" s="17" t="str">
        <f t="shared" si="1"/>
        <v/>
      </c>
      <c r="D50" s="57" t="str">
        <f t="shared" si="4"/>
        <v/>
      </c>
      <c r="E50" s="17" t="str">
        <f>IF(A50="","",IF(AND(A50=1,pmtType=1),0,IF(roundOpt,ROUND(rate*G49,2),rate*G49)))</f>
        <v/>
      </c>
      <c r="F50" s="17" t="str">
        <f t="shared" si="2"/>
        <v/>
      </c>
      <c r="G50" s="17" t="str">
        <f t="shared" si="3"/>
        <v/>
      </c>
    </row>
    <row r="51" spans="1:7">
      <c r="A51" s="16" t="str">
        <f t="shared" si="0"/>
        <v/>
      </c>
      <c r="B51" s="18" t="str">
        <f>IF(A51="","",IF(OR(periods_per_year=26,periods_per_year=52),IF(periods_per_year=26,IF(A51=1,fpdate,B50+14),IF(periods_per_year=52,IF(A51=1,fpdate,B50+7),"n/a")),IF(periods_per_year=24,DATE(YEAR(fpdate),MONTH(fpdate)+(A51-1)/2+IF(AND(DAY(fpdate)&gt;=15,MOD(A51,2)=0),1,0),IF(MOD(A51,2)=0,IF(DAY(fpdate)&gt;=15,DAY(fpdate)-14,DAY(fpdate)+14),DAY(fpdate))),IF(DAY(DATE(YEAR(fpdate),MONTH(fpdate)+(A51-1)*months_per_period,DAY(fpdate)))&lt;&gt;DAY(fpdate),DATE(YEAR(fpdate),MONTH(fpdate)+(A51-1)*months_per_period+1,0),DATE(YEAR(fpdate),MONTH(fpdate)+(A51-1)*months_per_period,DAY(fpdate))))))</f>
        <v/>
      </c>
      <c r="C51" s="17" t="str">
        <f t="shared" si="1"/>
        <v/>
      </c>
      <c r="D51" s="57" t="str">
        <f t="shared" si="4"/>
        <v/>
      </c>
      <c r="E51" s="17" t="str">
        <f>IF(A51="","",IF(AND(A51=1,pmtType=1),0,IF(roundOpt,ROUND(rate*G50,2),rate*G50)))</f>
        <v/>
      </c>
      <c r="F51" s="17" t="str">
        <f t="shared" si="2"/>
        <v/>
      </c>
      <c r="G51" s="17" t="str">
        <f t="shared" si="3"/>
        <v/>
      </c>
    </row>
    <row r="52" spans="1:7">
      <c r="A52" s="16" t="str">
        <f t="shared" si="0"/>
        <v/>
      </c>
      <c r="B52" s="18" t="str">
        <f>IF(A52="","",IF(OR(periods_per_year=26,periods_per_year=52),IF(periods_per_year=26,IF(A52=1,fpdate,B51+14),IF(periods_per_year=52,IF(A52=1,fpdate,B51+7),"n/a")),IF(periods_per_year=24,DATE(YEAR(fpdate),MONTH(fpdate)+(A52-1)/2+IF(AND(DAY(fpdate)&gt;=15,MOD(A52,2)=0),1,0),IF(MOD(A52,2)=0,IF(DAY(fpdate)&gt;=15,DAY(fpdate)-14,DAY(fpdate)+14),DAY(fpdate))),IF(DAY(DATE(YEAR(fpdate),MONTH(fpdate)+(A52-1)*months_per_period,DAY(fpdate)))&lt;&gt;DAY(fpdate),DATE(YEAR(fpdate),MONTH(fpdate)+(A52-1)*months_per_period+1,0),DATE(YEAR(fpdate),MONTH(fpdate)+(A52-1)*months_per_period,DAY(fpdate))))))</f>
        <v/>
      </c>
      <c r="C52" s="17" t="str">
        <f t="shared" si="1"/>
        <v/>
      </c>
      <c r="D52" s="57" t="str">
        <f t="shared" si="4"/>
        <v/>
      </c>
      <c r="E52" s="17" t="str">
        <f>IF(A52="","",IF(AND(A52=1,pmtType=1),0,IF(roundOpt,ROUND(rate*G51,2),rate*G51)))</f>
        <v/>
      </c>
      <c r="F52" s="17" t="str">
        <f t="shared" si="2"/>
        <v/>
      </c>
      <c r="G52" s="17" t="str">
        <f t="shared" si="3"/>
        <v/>
      </c>
    </row>
    <row r="53" spans="1:7">
      <c r="A53" s="16" t="str">
        <f t="shared" si="0"/>
        <v/>
      </c>
      <c r="B53" s="18" t="str">
        <f>IF(A53="","",IF(OR(periods_per_year=26,periods_per_year=52),IF(periods_per_year=26,IF(A53=1,fpdate,B52+14),IF(periods_per_year=52,IF(A53=1,fpdate,B52+7),"n/a")),IF(periods_per_year=24,DATE(YEAR(fpdate),MONTH(fpdate)+(A53-1)/2+IF(AND(DAY(fpdate)&gt;=15,MOD(A53,2)=0),1,0),IF(MOD(A53,2)=0,IF(DAY(fpdate)&gt;=15,DAY(fpdate)-14,DAY(fpdate)+14),DAY(fpdate))),IF(DAY(DATE(YEAR(fpdate),MONTH(fpdate)+(A53-1)*months_per_period,DAY(fpdate)))&lt;&gt;DAY(fpdate),DATE(YEAR(fpdate),MONTH(fpdate)+(A53-1)*months_per_period+1,0),DATE(YEAR(fpdate),MONTH(fpdate)+(A53-1)*months_per_period,DAY(fpdate))))))</f>
        <v/>
      </c>
      <c r="C53" s="17" t="str">
        <f t="shared" si="1"/>
        <v/>
      </c>
      <c r="D53" s="57" t="str">
        <f t="shared" si="4"/>
        <v/>
      </c>
      <c r="E53" s="17" t="str">
        <f>IF(A53="","",IF(AND(A53=1,pmtType=1),0,IF(roundOpt,ROUND(rate*G52,2),rate*G52)))</f>
        <v/>
      </c>
      <c r="F53" s="17" t="str">
        <f t="shared" si="2"/>
        <v/>
      </c>
      <c r="G53" s="17" t="str">
        <f t="shared" si="3"/>
        <v/>
      </c>
    </row>
    <row r="54" spans="1:7">
      <c r="A54" s="16" t="str">
        <f t="shared" si="0"/>
        <v/>
      </c>
      <c r="B54" s="18" t="str">
        <f>IF(A54="","",IF(OR(periods_per_year=26,periods_per_year=52),IF(periods_per_year=26,IF(A54=1,fpdate,B53+14),IF(periods_per_year=52,IF(A54=1,fpdate,B53+7),"n/a")),IF(periods_per_year=24,DATE(YEAR(fpdate),MONTH(fpdate)+(A54-1)/2+IF(AND(DAY(fpdate)&gt;=15,MOD(A54,2)=0),1,0),IF(MOD(A54,2)=0,IF(DAY(fpdate)&gt;=15,DAY(fpdate)-14,DAY(fpdate)+14),DAY(fpdate))),IF(DAY(DATE(YEAR(fpdate),MONTH(fpdate)+(A54-1)*months_per_period,DAY(fpdate)))&lt;&gt;DAY(fpdate),DATE(YEAR(fpdate),MONTH(fpdate)+(A54-1)*months_per_period+1,0),DATE(YEAR(fpdate),MONTH(fpdate)+(A54-1)*months_per_period,DAY(fpdate))))))</f>
        <v/>
      </c>
      <c r="C54" s="17" t="str">
        <f t="shared" si="1"/>
        <v/>
      </c>
      <c r="D54" s="57" t="str">
        <f t="shared" si="4"/>
        <v/>
      </c>
      <c r="E54" s="17" t="str">
        <f>IF(A54="","",IF(AND(A54=1,pmtType=1),0,IF(roundOpt,ROUND(rate*G53,2),rate*G53)))</f>
        <v/>
      </c>
      <c r="F54" s="17" t="str">
        <f t="shared" si="2"/>
        <v/>
      </c>
      <c r="G54" s="17" t="str">
        <f t="shared" si="3"/>
        <v/>
      </c>
    </row>
    <row r="55" spans="1:7">
      <c r="A55" s="16" t="str">
        <f t="shared" si="0"/>
        <v/>
      </c>
      <c r="B55" s="18" t="str">
        <f>IF(A55="","",IF(OR(periods_per_year=26,periods_per_year=52),IF(periods_per_year=26,IF(A55=1,fpdate,B54+14),IF(periods_per_year=52,IF(A55=1,fpdate,B54+7),"n/a")),IF(periods_per_year=24,DATE(YEAR(fpdate),MONTH(fpdate)+(A55-1)/2+IF(AND(DAY(fpdate)&gt;=15,MOD(A55,2)=0),1,0),IF(MOD(A55,2)=0,IF(DAY(fpdate)&gt;=15,DAY(fpdate)-14,DAY(fpdate)+14),DAY(fpdate))),IF(DAY(DATE(YEAR(fpdate),MONTH(fpdate)+(A55-1)*months_per_period,DAY(fpdate)))&lt;&gt;DAY(fpdate),DATE(YEAR(fpdate),MONTH(fpdate)+(A55-1)*months_per_period+1,0),DATE(YEAR(fpdate),MONTH(fpdate)+(A55-1)*months_per_period,DAY(fpdate))))))</f>
        <v/>
      </c>
      <c r="C55" s="17" t="str">
        <f t="shared" si="1"/>
        <v/>
      </c>
      <c r="D55" s="57" t="str">
        <f t="shared" si="4"/>
        <v/>
      </c>
      <c r="E55" s="17" t="str">
        <f>IF(A55="","",IF(AND(A55=1,pmtType=1),0,IF(roundOpt,ROUND(rate*G54,2),rate*G54)))</f>
        <v/>
      </c>
      <c r="F55" s="17" t="str">
        <f t="shared" si="2"/>
        <v/>
      </c>
      <c r="G55" s="17" t="str">
        <f t="shared" si="3"/>
        <v/>
      </c>
    </row>
    <row r="56" spans="1:7">
      <c r="A56" s="16" t="str">
        <f t="shared" si="0"/>
        <v/>
      </c>
      <c r="B56" s="18" t="str">
        <f>IF(A56="","",IF(OR(periods_per_year=26,periods_per_year=52),IF(periods_per_year=26,IF(A56=1,fpdate,B55+14),IF(periods_per_year=52,IF(A56=1,fpdate,B55+7),"n/a")),IF(periods_per_year=24,DATE(YEAR(fpdate),MONTH(fpdate)+(A56-1)/2+IF(AND(DAY(fpdate)&gt;=15,MOD(A56,2)=0),1,0),IF(MOD(A56,2)=0,IF(DAY(fpdate)&gt;=15,DAY(fpdate)-14,DAY(fpdate)+14),DAY(fpdate))),IF(DAY(DATE(YEAR(fpdate),MONTH(fpdate)+(A56-1)*months_per_period,DAY(fpdate)))&lt;&gt;DAY(fpdate),DATE(YEAR(fpdate),MONTH(fpdate)+(A56-1)*months_per_period+1,0),DATE(YEAR(fpdate),MONTH(fpdate)+(A56-1)*months_per_period,DAY(fpdate))))))</f>
        <v/>
      </c>
      <c r="C56" s="17" t="str">
        <f t="shared" si="1"/>
        <v/>
      </c>
      <c r="D56" s="57" t="str">
        <f t="shared" si="4"/>
        <v/>
      </c>
      <c r="E56" s="17" t="str">
        <f>IF(A56="","",IF(AND(A56=1,pmtType=1),0,IF(roundOpt,ROUND(rate*G55,2),rate*G55)))</f>
        <v/>
      </c>
      <c r="F56" s="17" t="str">
        <f t="shared" si="2"/>
        <v/>
      </c>
      <c r="G56" s="17" t="str">
        <f t="shared" si="3"/>
        <v/>
      </c>
    </row>
    <row r="57" spans="1:7">
      <c r="A57" s="16" t="str">
        <f t="shared" si="0"/>
        <v/>
      </c>
      <c r="B57" s="18" t="str">
        <f>IF(A57="","",IF(OR(periods_per_year=26,periods_per_year=52),IF(periods_per_year=26,IF(A57=1,fpdate,B56+14),IF(periods_per_year=52,IF(A57=1,fpdate,B56+7),"n/a")),IF(periods_per_year=24,DATE(YEAR(fpdate),MONTH(fpdate)+(A57-1)/2+IF(AND(DAY(fpdate)&gt;=15,MOD(A57,2)=0),1,0),IF(MOD(A57,2)=0,IF(DAY(fpdate)&gt;=15,DAY(fpdate)-14,DAY(fpdate)+14),DAY(fpdate))),IF(DAY(DATE(YEAR(fpdate),MONTH(fpdate)+(A57-1)*months_per_period,DAY(fpdate)))&lt;&gt;DAY(fpdate),DATE(YEAR(fpdate),MONTH(fpdate)+(A57-1)*months_per_period+1,0),DATE(YEAR(fpdate),MONTH(fpdate)+(A57-1)*months_per_period,DAY(fpdate))))))</f>
        <v/>
      </c>
      <c r="C57" s="17" t="str">
        <f t="shared" si="1"/>
        <v/>
      </c>
      <c r="D57" s="57" t="str">
        <f t="shared" si="4"/>
        <v/>
      </c>
      <c r="E57" s="17" t="str">
        <f>IF(A57="","",IF(AND(A57=1,pmtType=1),0,IF(roundOpt,ROUND(rate*G56,2),rate*G56)))</f>
        <v/>
      </c>
      <c r="F57" s="17" t="str">
        <f t="shared" si="2"/>
        <v/>
      </c>
      <c r="G57" s="17" t="str">
        <f t="shared" si="3"/>
        <v/>
      </c>
    </row>
    <row r="58" spans="1:7">
      <c r="A58" s="16" t="str">
        <f t="shared" si="0"/>
        <v/>
      </c>
      <c r="B58" s="18" t="str">
        <f>IF(A58="","",IF(OR(periods_per_year=26,periods_per_year=52),IF(periods_per_year=26,IF(A58=1,fpdate,B57+14),IF(periods_per_year=52,IF(A58=1,fpdate,B57+7),"n/a")),IF(periods_per_year=24,DATE(YEAR(fpdate),MONTH(fpdate)+(A58-1)/2+IF(AND(DAY(fpdate)&gt;=15,MOD(A58,2)=0),1,0),IF(MOD(A58,2)=0,IF(DAY(fpdate)&gt;=15,DAY(fpdate)-14,DAY(fpdate)+14),DAY(fpdate))),IF(DAY(DATE(YEAR(fpdate),MONTH(fpdate)+(A58-1)*months_per_period,DAY(fpdate)))&lt;&gt;DAY(fpdate),DATE(YEAR(fpdate),MONTH(fpdate)+(A58-1)*months_per_period+1,0),DATE(YEAR(fpdate),MONTH(fpdate)+(A58-1)*months_per_period,DAY(fpdate))))))</f>
        <v/>
      </c>
      <c r="C58" s="17" t="str">
        <f t="shared" si="1"/>
        <v/>
      </c>
      <c r="D58" s="57" t="str">
        <f t="shared" si="4"/>
        <v/>
      </c>
      <c r="E58" s="17" t="str">
        <f>IF(A58="","",IF(AND(A58=1,pmtType=1),0,IF(roundOpt,ROUND(rate*G57,2),rate*G57)))</f>
        <v/>
      </c>
      <c r="F58" s="17" t="str">
        <f t="shared" si="2"/>
        <v/>
      </c>
      <c r="G58" s="17" t="str">
        <f t="shared" si="3"/>
        <v/>
      </c>
    </row>
    <row r="59" spans="1:7">
      <c r="A59" s="16" t="str">
        <f t="shared" si="0"/>
        <v/>
      </c>
      <c r="B59" s="18" t="str">
        <f>IF(A59="","",IF(OR(periods_per_year=26,periods_per_year=52),IF(periods_per_year=26,IF(A59=1,fpdate,B58+14),IF(periods_per_year=52,IF(A59=1,fpdate,B58+7),"n/a")),IF(periods_per_year=24,DATE(YEAR(fpdate),MONTH(fpdate)+(A59-1)/2+IF(AND(DAY(fpdate)&gt;=15,MOD(A59,2)=0),1,0),IF(MOD(A59,2)=0,IF(DAY(fpdate)&gt;=15,DAY(fpdate)-14,DAY(fpdate)+14),DAY(fpdate))),IF(DAY(DATE(YEAR(fpdate),MONTH(fpdate)+(A59-1)*months_per_period,DAY(fpdate)))&lt;&gt;DAY(fpdate),DATE(YEAR(fpdate),MONTH(fpdate)+(A59-1)*months_per_period+1,0),DATE(YEAR(fpdate),MONTH(fpdate)+(A59-1)*months_per_period,DAY(fpdate))))))</f>
        <v/>
      </c>
      <c r="C59" s="17" t="str">
        <f t="shared" si="1"/>
        <v/>
      </c>
      <c r="D59" s="57" t="str">
        <f t="shared" si="4"/>
        <v/>
      </c>
      <c r="E59" s="17" t="str">
        <f>IF(A59="","",IF(AND(A59=1,pmtType=1),0,IF(roundOpt,ROUND(rate*G58,2),rate*G58)))</f>
        <v/>
      </c>
      <c r="F59" s="17" t="str">
        <f t="shared" si="2"/>
        <v/>
      </c>
      <c r="G59" s="17" t="str">
        <f t="shared" si="3"/>
        <v/>
      </c>
    </row>
    <row r="60" spans="1:7">
      <c r="A60" s="16" t="str">
        <f t="shared" si="0"/>
        <v/>
      </c>
      <c r="B60" s="18" t="str">
        <f>IF(A60="","",IF(OR(periods_per_year=26,periods_per_year=52),IF(periods_per_year=26,IF(A60=1,fpdate,B59+14),IF(periods_per_year=52,IF(A60=1,fpdate,B59+7),"n/a")),IF(periods_per_year=24,DATE(YEAR(fpdate),MONTH(fpdate)+(A60-1)/2+IF(AND(DAY(fpdate)&gt;=15,MOD(A60,2)=0),1,0),IF(MOD(A60,2)=0,IF(DAY(fpdate)&gt;=15,DAY(fpdate)-14,DAY(fpdate)+14),DAY(fpdate))),IF(DAY(DATE(YEAR(fpdate),MONTH(fpdate)+(A60-1)*months_per_period,DAY(fpdate)))&lt;&gt;DAY(fpdate),DATE(YEAR(fpdate),MONTH(fpdate)+(A60-1)*months_per_period+1,0),DATE(YEAR(fpdate),MONTH(fpdate)+(A60-1)*months_per_period,DAY(fpdate))))))</f>
        <v/>
      </c>
      <c r="C60" s="17" t="str">
        <f t="shared" si="1"/>
        <v/>
      </c>
      <c r="D60" s="57" t="str">
        <f t="shared" si="4"/>
        <v/>
      </c>
      <c r="E60" s="17" t="str">
        <f>IF(A60="","",IF(AND(A60=1,pmtType=1),0,IF(roundOpt,ROUND(rate*G59,2),rate*G59)))</f>
        <v/>
      </c>
      <c r="F60" s="17" t="str">
        <f t="shared" si="2"/>
        <v/>
      </c>
      <c r="G60" s="17" t="str">
        <f t="shared" si="3"/>
        <v/>
      </c>
    </row>
    <row r="61" spans="1:7">
      <c r="A61" s="16" t="str">
        <f t="shared" si="0"/>
        <v/>
      </c>
      <c r="B61" s="18" t="str">
        <f>IF(A61="","",IF(OR(periods_per_year=26,periods_per_year=52),IF(periods_per_year=26,IF(A61=1,fpdate,B60+14),IF(periods_per_year=52,IF(A61=1,fpdate,B60+7),"n/a")),IF(periods_per_year=24,DATE(YEAR(fpdate),MONTH(fpdate)+(A61-1)/2+IF(AND(DAY(fpdate)&gt;=15,MOD(A61,2)=0),1,0),IF(MOD(A61,2)=0,IF(DAY(fpdate)&gt;=15,DAY(fpdate)-14,DAY(fpdate)+14),DAY(fpdate))),IF(DAY(DATE(YEAR(fpdate),MONTH(fpdate)+(A61-1)*months_per_period,DAY(fpdate)))&lt;&gt;DAY(fpdate),DATE(YEAR(fpdate),MONTH(fpdate)+(A61-1)*months_per_period+1,0),DATE(YEAR(fpdate),MONTH(fpdate)+(A61-1)*months_per_period,DAY(fpdate))))))</f>
        <v/>
      </c>
      <c r="C61" s="17" t="str">
        <f t="shared" si="1"/>
        <v/>
      </c>
      <c r="D61" s="57" t="str">
        <f t="shared" si="4"/>
        <v/>
      </c>
      <c r="E61" s="17" t="str">
        <f>IF(A61="","",IF(AND(A61=1,pmtType=1),0,IF(roundOpt,ROUND(rate*G60,2),rate*G60)))</f>
        <v/>
      </c>
      <c r="F61" s="17" t="str">
        <f t="shared" si="2"/>
        <v/>
      </c>
      <c r="G61" s="17" t="str">
        <f t="shared" si="3"/>
        <v/>
      </c>
    </row>
    <row r="62" spans="1:7">
      <c r="A62" s="16" t="str">
        <f t="shared" si="0"/>
        <v/>
      </c>
      <c r="B62" s="18" t="str">
        <f>IF(A62="","",IF(OR(periods_per_year=26,periods_per_year=52),IF(periods_per_year=26,IF(A62=1,fpdate,B61+14),IF(periods_per_year=52,IF(A62=1,fpdate,B61+7),"n/a")),IF(periods_per_year=24,DATE(YEAR(fpdate),MONTH(fpdate)+(A62-1)/2+IF(AND(DAY(fpdate)&gt;=15,MOD(A62,2)=0),1,0),IF(MOD(A62,2)=0,IF(DAY(fpdate)&gt;=15,DAY(fpdate)-14,DAY(fpdate)+14),DAY(fpdate))),IF(DAY(DATE(YEAR(fpdate),MONTH(fpdate)+(A62-1)*months_per_period,DAY(fpdate)))&lt;&gt;DAY(fpdate),DATE(YEAR(fpdate),MONTH(fpdate)+(A62-1)*months_per_period+1,0),DATE(YEAR(fpdate),MONTH(fpdate)+(A62-1)*months_per_period,DAY(fpdate))))))</f>
        <v/>
      </c>
      <c r="C62" s="17" t="str">
        <f t="shared" si="1"/>
        <v/>
      </c>
      <c r="D62" s="57" t="str">
        <f t="shared" si="4"/>
        <v/>
      </c>
      <c r="E62" s="17" t="str">
        <f>IF(A62="","",IF(AND(A62=1,pmtType=1),0,IF(roundOpt,ROUND(rate*G61,2),rate*G61)))</f>
        <v/>
      </c>
      <c r="F62" s="17" t="str">
        <f t="shared" si="2"/>
        <v/>
      </c>
      <c r="G62" s="17" t="str">
        <f t="shared" si="3"/>
        <v/>
      </c>
    </row>
    <row r="63" spans="1:7">
      <c r="A63" s="16" t="str">
        <f t="shared" si="0"/>
        <v/>
      </c>
      <c r="B63" s="18" t="str">
        <f>IF(A63="","",IF(OR(periods_per_year=26,periods_per_year=52),IF(periods_per_year=26,IF(A63=1,fpdate,B62+14),IF(periods_per_year=52,IF(A63=1,fpdate,B62+7),"n/a")),IF(periods_per_year=24,DATE(YEAR(fpdate),MONTH(fpdate)+(A63-1)/2+IF(AND(DAY(fpdate)&gt;=15,MOD(A63,2)=0),1,0),IF(MOD(A63,2)=0,IF(DAY(fpdate)&gt;=15,DAY(fpdate)-14,DAY(fpdate)+14),DAY(fpdate))),IF(DAY(DATE(YEAR(fpdate),MONTH(fpdate)+(A63-1)*months_per_period,DAY(fpdate)))&lt;&gt;DAY(fpdate),DATE(YEAR(fpdate),MONTH(fpdate)+(A63-1)*months_per_period+1,0),DATE(YEAR(fpdate),MONTH(fpdate)+(A63-1)*months_per_period,DAY(fpdate))))))</f>
        <v/>
      </c>
      <c r="C63" s="17" t="str">
        <f t="shared" si="1"/>
        <v/>
      </c>
      <c r="D63" s="57" t="str">
        <f t="shared" si="4"/>
        <v/>
      </c>
      <c r="E63" s="17" t="str">
        <f>IF(A63="","",IF(AND(A63=1,pmtType=1),0,IF(roundOpt,ROUND(rate*G62,2),rate*G62)))</f>
        <v/>
      </c>
      <c r="F63" s="17" t="str">
        <f t="shared" si="2"/>
        <v/>
      </c>
      <c r="G63" s="17" t="str">
        <f t="shared" si="3"/>
        <v/>
      </c>
    </row>
    <row r="64" spans="1:7">
      <c r="A64" s="16" t="str">
        <f t="shared" si="0"/>
        <v/>
      </c>
      <c r="B64" s="18" t="str">
        <f>IF(A64="","",IF(OR(periods_per_year=26,periods_per_year=52),IF(periods_per_year=26,IF(A64=1,fpdate,B63+14),IF(periods_per_year=52,IF(A64=1,fpdate,B63+7),"n/a")),IF(periods_per_year=24,DATE(YEAR(fpdate),MONTH(fpdate)+(A64-1)/2+IF(AND(DAY(fpdate)&gt;=15,MOD(A64,2)=0),1,0),IF(MOD(A64,2)=0,IF(DAY(fpdate)&gt;=15,DAY(fpdate)-14,DAY(fpdate)+14),DAY(fpdate))),IF(DAY(DATE(YEAR(fpdate),MONTH(fpdate)+(A64-1)*months_per_period,DAY(fpdate)))&lt;&gt;DAY(fpdate),DATE(YEAR(fpdate),MONTH(fpdate)+(A64-1)*months_per_period+1,0),DATE(YEAR(fpdate),MONTH(fpdate)+(A64-1)*months_per_period,DAY(fpdate))))))</f>
        <v/>
      </c>
      <c r="C64" s="17" t="str">
        <f t="shared" si="1"/>
        <v/>
      </c>
      <c r="D64" s="57" t="str">
        <f t="shared" si="4"/>
        <v/>
      </c>
      <c r="E64" s="17" t="str">
        <f>IF(A64="","",IF(AND(A64=1,pmtType=1),0,IF(roundOpt,ROUND(rate*G63,2),rate*G63)))</f>
        <v/>
      </c>
      <c r="F64" s="17" t="str">
        <f t="shared" si="2"/>
        <v/>
      </c>
      <c r="G64" s="17" t="str">
        <f t="shared" si="3"/>
        <v/>
      </c>
    </row>
    <row r="65" spans="1:7">
      <c r="A65" s="16" t="str">
        <f t="shared" si="0"/>
        <v/>
      </c>
      <c r="B65" s="18" t="str">
        <f>IF(A65="","",IF(OR(periods_per_year=26,periods_per_year=52),IF(periods_per_year=26,IF(A65=1,fpdate,B64+14),IF(periods_per_year=52,IF(A65=1,fpdate,B64+7),"n/a")),IF(periods_per_year=24,DATE(YEAR(fpdate),MONTH(fpdate)+(A65-1)/2+IF(AND(DAY(fpdate)&gt;=15,MOD(A65,2)=0),1,0),IF(MOD(A65,2)=0,IF(DAY(fpdate)&gt;=15,DAY(fpdate)-14,DAY(fpdate)+14),DAY(fpdate))),IF(DAY(DATE(YEAR(fpdate),MONTH(fpdate)+(A65-1)*months_per_period,DAY(fpdate)))&lt;&gt;DAY(fpdate),DATE(YEAR(fpdate),MONTH(fpdate)+(A65-1)*months_per_period+1,0),DATE(YEAR(fpdate),MONTH(fpdate)+(A65-1)*months_per_period,DAY(fpdate))))))</f>
        <v/>
      </c>
      <c r="C65" s="17" t="str">
        <f t="shared" si="1"/>
        <v/>
      </c>
      <c r="D65" s="57" t="str">
        <f t="shared" si="4"/>
        <v/>
      </c>
      <c r="E65" s="17" t="str">
        <f>IF(A65="","",IF(AND(A65=1,pmtType=1),0,IF(roundOpt,ROUND(rate*G64,2),rate*G64)))</f>
        <v/>
      </c>
      <c r="F65" s="17" t="str">
        <f t="shared" si="2"/>
        <v/>
      </c>
      <c r="G65" s="17" t="str">
        <f t="shared" si="3"/>
        <v/>
      </c>
    </row>
    <row r="66" spans="1:7">
      <c r="A66" s="16" t="str">
        <f t="shared" si="0"/>
        <v/>
      </c>
      <c r="B66" s="18" t="str">
        <f>IF(A66="","",IF(OR(periods_per_year=26,periods_per_year=52),IF(periods_per_year=26,IF(A66=1,fpdate,B65+14),IF(periods_per_year=52,IF(A66=1,fpdate,B65+7),"n/a")),IF(periods_per_year=24,DATE(YEAR(fpdate),MONTH(fpdate)+(A66-1)/2+IF(AND(DAY(fpdate)&gt;=15,MOD(A66,2)=0),1,0),IF(MOD(A66,2)=0,IF(DAY(fpdate)&gt;=15,DAY(fpdate)-14,DAY(fpdate)+14),DAY(fpdate))),IF(DAY(DATE(YEAR(fpdate),MONTH(fpdate)+(A66-1)*months_per_period,DAY(fpdate)))&lt;&gt;DAY(fpdate),DATE(YEAR(fpdate),MONTH(fpdate)+(A66-1)*months_per_period+1,0),DATE(YEAR(fpdate),MONTH(fpdate)+(A66-1)*months_per_period,DAY(fpdate))))))</f>
        <v/>
      </c>
      <c r="C66" s="17" t="str">
        <f t="shared" si="1"/>
        <v/>
      </c>
      <c r="D66" s="57" t="str">
        <f t="shared" si="4"/>
        <v/>
      </c>
      <c r="E66" s="17" t="str">
        <f>IF(A66="","",IF(AND(A66=1,pmtType=1),0,IF(roundOpt,ROUND(rate*G65,2),rate*G65)))</f>
        <v/>
      </c>
      <c r="F66" s="17" t="str">
        <f t="shared" si="2"/>
        <v/>
      </c>
      <c r="G66" s="17" t="str">
        <f t="shared" si="3"/>
        <v/>
      </c>
    </row>
    <row r="67" spans="1:7">
      <c r="A67" s="16" t="str">
        <f t="shared" si="0"/>
        <v/>
      </c>
      <c r="B67" s="18" t="str">
        <f>IF(A67="","",IF(OR(periods_per_year=26,periods_per_year=52),IF(periods_per_year=26,IF(A67=1,fpdate,B66+14),IF(periods_per_year=52,IF(A67=1,fpdate,B66+7),"n/a")),IF(periods_per_year=24,DATE(YEAR(fpdate),MONTH(fpdate)+(A67-1)/2+IF(AND(DAY(fpdate)&gt;=15,MOD(A67,2)=0),1,0),IF(MOD(A67,2)=0,IF(DAY(fpdate)&gt;=15,DAY(fpdate)-14,DAY(fpdate)+14),DAY(fpdate))),IF(DAY(DATE(YEAR(fpdate),MONTH(fpdate)+(A67-1)*months_per_period,DAY(fpdate)))&lt;&gt;DAY(fpdate),DATE(YEAR(fpdate),MONTH(fpdate)+(A67-1)*months_per_period+1,0),DATE(YEAR(fpdate),MONTH(fpdate)+(A67-1)*months_per_period,DAY(fpdate))))))</f>
        <v/>
      </c>
      <c r="C67" s="17" t="str">
        <f t="shared" si="1"/>
        <v/>
      </c>
      <c r="D67" s="57" t="str">
        <f t="shared" si="4"/>
        <v/>
      </c>
      <c r="E67" s="17" t="str">
        <f>IF(A67="","",IF(AND(A67=1,pmtType=1),0,IF(roundOpt,ROUND(rate*G66,2),rate*G66)))</f>
        <v/>
      </c>
      <c r="F67" s="17" t="str">
        <f t="shared" si="2"/>
        <v/>
      </c>
      <c r="G67" s="17" t="str">
        <f t="shared" si="3"/>
        <v/>
      </c>
    </row>
    <row r="68" spans="1:7">
      <c r="A68" s="16" t="str">
        <f t="shared" si="0"/>
        <v/>
      </c>
      <c r="B68" s="18" t="str">
        <f>IF(A68="","",IF(OR(periods_per_year=26,periods_per_year=52),IF(periods_per_year=26,IF(A68=1,fpdate,B67+14),IF(periods_per_year=52,IF(A68=1,fpdate,B67+7),"n/a")),IF(periods_per_year=24,DATE(YEAR(fpdate),MONTH(fpdate)+(A68-1)/2+IF(AND(DAY(fpdate)&gt;=15,MOD(A68,2)=0),1,0),IF(MOD(A68,2)=0,IF(DAY(fpdate)&gt;=15,DAY(fpdate)-14,DAY(fpdate)+14),DAY(fpdate))),IF(DAY(DATE(YEAR(fpdate),MONTH(fpdate)+(A68-1)*months_per_period,DAY(fpdate)))&lt;&gt;DAY(fpdate),DATE(YEAR(fpdate),MONTH(fpdate)+(A68-1)*months_per_period+1,0),DATE(YEAR(fpdate),MONTH(fpdate)+(A68-1)*months_per_period,DAY(fpdate))))))</f>
        <v/>
      </c>
      <c r="C68" s="17" t="str">
        <f t="shared" si="1"/>
        <v/>
      </c>
      <c r="D68" s="57" t="str">
        <f t="shared" si="4"/>
        <v/>
      </c>
      <c r="E68" s="17" t="str">
        <f>IF(A68="","",IF(AND(A68=1,pmtType=1),0,IF(roundOpt,ROUND(rate*G67,2),rate*G67)))</f>
        <v/>
      </c>
      <c r="F68" s="17" t="str">
        <f t="shared" si="2"/>
        <v/>
      </c>
      <c r="G68" s="17" t="str">
        <f t="shared" si="3"/>
        <v/>
      </c>
    </row>
    <row r="69" spans="1:7">
      <c r="A69" s="16" t="str">
        <f t="shared" si="0"/>
        <v/>
      </c>
      <c r="B69" s="18" t="str">
        <f>IF(A69="","",IF(OR(periods_per_year=26,periods_per_year=52),IF(periods_per_year=26,IF(A69=1,fpdate,B68+14),IF(periods_per_year=52,IF(A69=1,fpdate,B68+7),"n/a")),IF(periods_per_year=24,DATE(YEAR(fpdate),MONTH(fpdate)+(A69-1)/2+IF(AND(DAY(fpdate)&gt;=15,MOD(A69,2)=0),1,0),IF(MOD(A69,2)=0,IF(DAY(fpdate)&gt;=15,DAY(fpdate)-14,DAY(fpdate)+14),DAY(fpdate))),IF(DAY(DATE(YEAR(fpdate),MONTH(fpdate)+(A69-1)*months_per_period,DAY(fpdate)))&lt;&gt;DAY(fpdate),DATE(YEAR(fpdate),MONTH(fpdate)+(A69-1)*months_per_period+1,0),DATE(YEAR(fpdate),MONTH(fpdate)+(A69-1)*months_per_period,DAY(fpdate))))))</f>
        <v/>
      </c>
      <c r="C69" s="17" t="str">
        <f t="shared" si="1"/>
        <v/>
      </c>
      <c r="D69" s="57" t="str">
        <f t="shared" si="4"/>
        <v/>
      </c>
      <c r="E69" s="17" t="str">
        <f>IF(A69="","",IF(AND(A69=1,pmtType=1),0,IF(roundOpt,ROUND(rate*G68,2),rate*G68)))</f>
        <v/>
      </c>
      <c r="F69" s="17" t="str">
        <f t="shared" si="2"/>
        <v/>
      </c>
      <c r="G69" s="17" t="str">
        <f t="shared" si="3"/>
        <v/>
      </c>
    </row>
    <row r="70" spans="1:7">
      <c r="A70" s="16" t="str">
        <f t="shared" si="0"/>
        <v/>
      </c>
      <c r="B70" s="18" t="str">
        <f>IF(A70="","",IF(OR(periods_per_year=26,periods_per_year=52),IF(periods_per_year=26,IF(A70=1,fpdate,B69+14),IF(periods_per_year=52,IF(A70=1,fpdate,B69+7),"n/a")),IF(periods_per_year=24,DATE(YEAR(fpdate),MONTH(fpdate)+(A70-1)/2+IF(AND(DAY(fpdate)&gt;=15,MOD(A70,2)=0),1,0),IF(MOD(A70,2)=0,IF(DAY(fpdate)&gt;=15,DAY(fpdate)-14,DAY(fpdate)+14),DAY(fpdate))),IF(DAY(DATE(YEAR(fpdate),MONTH(fpdate)+(A70-1)*months_per_period,DAY(fpdate)))&lt;&gt;DAY(fpdate),DATE(YEAR(fpdate),MONTH(fpdate)+(A70-1)*months_per_period+1,0),DATE(YEAR(fpdate),MONTH(fpdate)+(A70-1)*months_per_period,DAY(fpdate))))))</f>
        <v/>
      </c>
      <c r="C70" s="17" t="str">
        <f t="shared" si="1"/>
        <v/>
      </c>
      <c r="D70" s="57" t="str">
        <f t="shared" si="4"/>
        <v/>
      </c>
      <c r="E70" s="17" t="str">
        <f>IF(A70="","",IF(AND(A70=1,pmtType=1),0,IF(roundOpt,ROUND(rate*G69,2),rate*G69)))</f>
        <v/>
      </c>
      <c r="F70" s="17" t="str">
        <f t="shared" si="2"/>
        <v/>
      </c>
      <c r="G70" s="17" t="str">
        <f t="shared" si="3"/>
        <v/>
      </c>
    </row>
    <row r="71" spans="1:7">
      <c r="A71" s="16" t="str">
        <f t="shared" si="0"/>
        <v/>
      </c>
      <c r="B71" s="18" t="str">
        <f>IF(A71="","",IF(OR(periods_per_year=26,periods_per_year=52),IF(periods_per_year=26,IF(A71=1,fpdate,B70+14),IF(periods_per_year=52,IF(A71=1,fpdate,B70+7),"n/a")),IF(periods_per_year=24,DATE(YEAR(fpdate),MONTH(fpdate)+(A71-1)/2+IF(AND(DAY(fpdate)&gt;=15,MOD(A71,2)=0),1,0),IF(MOD(A71,2)=0,IF(DAY(fpdate)&gt;=15,DAY(fpdate)-14,DAY(fpdate)+14),DAY(fpdate))),IF(DAY(DATE(YEAR(fpdate),MONTH(fpdate)+(A71-1)*months_per_period,DAY(fpdate)))&lt;&gt;DAY(fpdate),DATE(YEAR(fpdate),MONTH(fpdate)+(A71-1)*months_per_period+1,0),DATE(YEAR(fpdate),MONTH(fpdate)+(A71-1)*months_per_period,DAY(fpdate))))))</f>
        <v/>
      </c>
      <c r="C71" s="17" t="str">
        <f t="shared" si="1"/>
        <v/>
      </c>
      <c r="D71" s="57" t="str">
        <f t="shared" si="4"/>
        <v/>
      </c>
      <c r="E71" s="17" t="str">
        <f>IF(A71="","",IF(AND(A71=1,pmtType=1),0,IF(roundOpt,ROUND(rate*G70,2),rate*G70)))</f>
        <v/>
      </c>
      <c r="F71" s="17" t="str">
        <f t="shared" si="2"/>
        <v/>
      </c>
      <c r="G71" s="17" t="str">
        <f t="shared" si="3"/>
        <v/>
      </c>
    </row>
    <row r="72" spans="1:7">
      <c r="A72" s="16" t="str">
        <f t="shared" si="0"/>
        <v/>
      </c>
      <c r="B72" s="18" t="str">
        <f>IF(A72="","",IF(OR(periods_per_year=26,periods_per_year=52),IF(periods_per_year=26,IF(A72=1,fpdate,B71+14),IF(periods_per_year=52,IF(A72=1,fpdate,B71+7),"n/a")),IF(periods_per_year=24,DATE(YEAR(fpdate),MONTH(fpdate)+(A72-1)/2+IF(AND(DAY(fpdate)&gt;=15,MOD(A72,2)=0),1,0),IF(MOD(A72,2)=0,IF(DAY(fpdate)&gt;=15,DAY(fpdate)-14,DAY(fpdate)+14),DAY(fpdate))),IF(DAY(DATE(YEAR(fpdate),MONTH(fpdate)+(A72-1)*months_per_period,DAY(fpdate)))&lt;&gt;DAY(fpdate),DATE(YEAR(fpdate),MONTH(fpdate)+(A72-1)*months_per_period+1,0),DATE(YEAR(fpdate),MONTH(fpdate)+(A72-1)*months_per_period,DAY(fpdate))))))</f>
        <v/>
      </c>
      <c r="C72" s="17" t="str">
        <f t="shared" si="1"/>
        <v/>
      </c>
      <c r="D72" s="57" t="str">
        <f t="shared" si="4"/>
        <v/>
      </c>
      <c r="E72" s="17" t="str">
        <f>IF(A72="","",IF(AND(A72=1,pmtType=1),0,IF(roundOpt,ROUND(rate*G71,2),rate*G71)))</f>
        <v/>
      </c>
      <c r="F72" s="17" t="str">
        <f t="shared" si="2"/>
        <v/>
      </c>
      <c r="G72" s="17" t="str">
        <f t="shared" si="3"/>
        <v/>
      </c>
    </row>
    <row r="73" spans="1:7">
      <c r="A73" s="16" t="str">
        <f t="shared" si="0"/>
        <v/>
      </c>
      <c r="B73" s="18" t="str">
        <f>IF(A73="","",IF(OR(periods_per_year=26,periods_per_year=52),IF(periods_per_year=26,IF(A73=1,fpdate,B72+14),IF(periods_per_year=52,IF(A73=1,fpdate,B72+7),"n/a")),IF(periods_per_year=24,DATE(YEAR(fpdate),MONTH(fpdate)+(A73-1)/2+IF(AND(DAY(fpdate)&gt;=15,MOD(A73,2)=0),1,0),IF(MOD(A73,2)=0,IF(DAY(fpdate)&gt;=15,DAY(fpdate)-14,DAY(fpdate)+14),DAY(fpdate))),IF(DAY(DATE(YEAR(fpdate),MONTH(fpdate)+(A73-1)*months_per_period,DAY(fpdate)))&lt;&gt;DAY(fpdate),DATE(YEAR(fpdate),MONTH(fpdate)+(A73-1)*months_per_period+1,0),DATE(YEAR(fpdate),MONTH(fpdate)+(A73-1)*months_per_period,DAY(fpdate))))))</f>
        <v/>
      </c>
      <c r="C73" s="17" t="str">
        <f t="shared" si="1"/>
        <v/>
      </c>
      <c r="D73" s="57" t="str">
        <f t="shared" si="4"/>
        <v/>
      </c>
      <c r="E73" s="17" t="str">
        <f>IF(A73="","",IF(AND(A73=1,pmtType=1),0,IF(roundOpt,ROUND(rate*G72,2),rate*G72)))</f>
        <v/>
      </c>
      <c r="F73" s="17" t="str">
        <f t="shared" si="2"/>
        <v/>
      </c>
      <c r="G73" s="17" t="str">
        <f t="shared" si="3"/>
        <v/>
      </c>
    </row>
    <row r="74" spans="1:7">
      <c r="A74" s="16" t="str">
        <f t="shared" si="0"/>
        <v/>
      </c>
      <c r="B74" s="18" t="str">
        <f>IF(A74="","",IF(OR(periods_per_year=26,periods_per_year=52),IF(periods_per_year=26,IF(A74=1,fpdate,B73+14),IF(periods_per_year=52,IF(A74=1,fpdate,B73+7),"n/a")),IF(periods_per_year=24,DATE(YEAR(fpdate),MONTH(fpdate)+(A74-1)/2+IF(AND(DAY(fpdate)&gt;=15,MOD(A74,2)=0),1,0),IF(MOD(A74,2)=0,IF(DAY(fpdate)&gt;=15,DAY(fpdate)-14,DAY(fpdate)+14),DAY(fpdate))),IF(DAY(DATE(YEAR(fpdate),MONTH(fpdate)+(A74-1)*months_per_period,DAY(fpdate)))&lt;&gt;DAY(fpdate),DATE(YEAR(fpdate),MONTH(fpdate)+(A74-1)*months_per_period+1,0),DATE(YEAR(fpdate),MONTH(fpdate)+(A74-1)*months_per_period,DAY(fpdate))))))</f>
        <v/>
      </c>
      <c r="C74" s="17" t="str">
        <f t="shared" si="1"/>
        <v/>
      </c>
      <c r="D74" s="57" t="str">
        <f t="shared" si="4"/>
        <v/>
      </c>
      <c r="E74" s="17" t="str">
        <f>IF(A74="","",IF(AND(A74=1,pmtType=1),0,IF(roundOpt,ROUND(rate*G73,2),rate*G73)))</f>
        <v/>
      </c>
      <c r="F74" s="17" t="str">
        <f t="shared" si="2"/>
        <v/>
      </c>
      <c r="G74" s="17" t="str">
        <f t="shared" si="3"/>
        <v/>
      </c>
    </row>
    <row r="75" spans="1:7">
      <c r="A75" s="16" t="str">
        <f t="shared" si="0"/>
        <v/>
      </c>
      <c r="B75" s="18" t="str">
        <f>IF(A75="","",IF(OR(periods_per_year=26,periods_per_year=52),IF(periods_per_year=26,IF(A75=1,fpdate,B74+14),IF(periods_per_year=52,IF(A75=1,fpdate,B74+7),"n/a")),IF(periods_per_year=24,DATE(YEAR(fpdate),MONTH(fpdate)+(A75-1)/2+IF(AND(DAY(fpdate)&gt;=15,MOD(A75,2)=0),1,0),IF(MOD(A75,2)=0,IF(DAY(fpdate)&gt;=15,DAY(fpdate)-14,DAY(fpdate)+14),DAY(fpdate))),IF(DAY(DATE(YEAR(fpdate),MONTH(fpdate)+(A75-1)*months_per_period,DAY(fpdate)))&lt;&gt;DAY(fpdate),DATE(YEAR(fpdate),MONTH(fpdate)+(A75-1)*months_per_period+1,0),DATE(YEAR(fpdate),MONTH(fpdate)+(A75-1)*months_per_period,DAY(fpdate))))))</f>
        <v/>
      </c>
      <c r="C75" s="17" t="str">
        <f t="shared" si="1"/>
        <v/>
      </c>
      <c r="D75" s="57" t="str">
        <f t="shared" si="4"/>
        <v/>
      </c>
      <c r="E75" s="17" t="str">
        <f>IF(A75="","",IF(AND(A75=1,pmtType=1),0,IF(roundOpt,ROUND(rate*G74,2),rate*G74)))</f>
        <v/>
      </c>
      <c r="F75" s="17" t="str">
        <f t="shared" si="2"/>
        <v/>
      </c>
      <c r="G75" s="17" t="str">
        <f t="shared" si="3"/>
        <v/>
      </c>
    </row>
    <row r="76" spans="1:7">
      <c r="A76" s="16" t="str">
        <f t="shared" si="0"/>
        <v/>
      </c>
      <c r="B76" s="18" t="str">
        <f>IF(A76="","",IF(OR(periods_per_year=26,periods_per_year=52),IF(periods_per_year=26,IF(A76=1,fpdate,B75+14),IF(periods_per_year=52,IF(A76=1,fpdate,B75+7),"n/a")),IF(periods_per_year=24,DATE(YEAR(fpdate),MONTH(fpdate)+(A76-1)/2+IF(AND(DAY(fpdate)&gt;=15,MOD(A76,2)=0),1,0),IF(MOD(A76,2)=0,IF(DAY(fpdate)&gt;=15,DAY(fpdate)-14,DAY(fpdate)+14),DAY(fpdate))),IF(DAY(DATE(YEAR(fpdate),MONTH(fpdate)+(A76-1)*months_per_period,DAY(fpdate)))&lt;&gt;DAY(fpdate),DATE(YEAR(fpdate),MONTH(fpdate)+(A76-1)*months_per_period+1,0),DATE(YEAR(fpdate),MONTH(fpdate)+(A76-1)*months_per_period,DAY(fpdate))))))</f>
        <v/>
      </c>
      <c r="C76" s="17" t="str">
        <f t="shared" si="1"/>
        <v/>
      </c>
      <c r="D76" s="57" t="str">
        <f t="shared" si="4"/>
        <v/>
      </c>
      <c r="E76" s="17" t="str">
        <f>IF(A76="","",IF(AND(A76=1,pmtType=1),0,IF(roundOpt,ROUND(rate*G75,2),rate*G75)))</f>
        <v/>
      </c>
      <c r="F76" s="17" t="str">
        <f t="shared" si="2"/>
        <v/>
      </c>
      <c r="G76" s="17" t="str">
        <f t="shared" si="3"/>
        <v/>
      </c>
    </row>
    <row r="77" spans="1:7">
      <c r="A77" s="16" t="str">
        <f t="shared" si="0"/>
        <v/>
      </c>
      <c r="B77" s="18" t="str">
        <f>IF(A77="","",IF(OR(periods_per_year=26,periods_per_year=52),IF(periods_per_year=26,IF(A77=1,fpdate,B76+14),IF(periods_per_year=52,IF(A77=1,fpdate,B76+7),"n/a")),IF(periods_per_year=24,DATE(YEAR(fpdate),MONTH(fpdate)+(A77-1)/2+IF(AND(DAY(fpdate)&gt;=15,MOD(A77,2)=0),1,0),IF(MOD(A77,2)=0,IF(DAY(fpdate)&gt;=15,DAY(fpdate)-14,DAY(fpdate)+14),DAY(fpdate))),IF(DAY(DATE(YEAR(fpdate),MONTH(fpdate)+(A77-1)*months_per_period,DAY(fpdate)))&lt;&gt;DAY(fpdate),DATE(YEAR(fpdate),MONTH(fpdate)+(A77-1)*months_per_period+1,0),DATE(YEAR(fpdate),MONTH(fpdate)+(A77-1)*months_per_period,DAY(fpdate))))))</f>
        <v/>
      </c>
      <c r="C77" s="17" t="str">
        <f t="shared" si="1"/>
        <v/>
      </c>
      <c r="D77" s="57" t="str">
        <f t="shared" si="4"/>
        <v/>
      </c>
      <c r="E77" s="17" t="str">
        <f>IF(A77="","",IF(AND(A77=1,pmtType=1),0,IF(roundOpt,ROUND(rate*G76,2),rate*G76)))</f>
        <v/>
      </c>
      <c r="F77" s="17" t="str">
        <f t="shared" si="2"/>
        <v/>
      </c>
      <c r="G77" s="17" t="str">
        <f t="shared" si="3"/>
        <v/>
      </c>
    </row>
    <row r="78" spans="1:7">
      <c r="A78" s="16" t="str">
        <f t="shared" si="0"/>
        <v/>
      </c>
      <c r="B78" s="18" t="str">
        <f>IF(A78="","",IF(OR(periods_per_year=26,periods_per_year=52),IF(periods_per_year=26,IF(A78=1,fpdate,B77+14),IF(periods_per_year=52,IF(A78=1,fpdate,B77+7),"n/a")),IF(periods_per_year=24,DATE(YEAR(fpdate),MONTH(fpdate)+(A78-1)/2+IF(AND(DAY(fpdate)&gt;=15,MOD(A78,2)=0),1,0),IF(MOD(A78,2)=0,IF(DAY(fpdate)&gt;=15,DAY(fpdate)-14,DAY(fpdate)+14),DAY(fpdate))),IF(DAY(DATE(YEAR(fpdate),MONTH(fpdate)+(A78-1)*months_per_period,DAY(fpdate)))&lt;&gt;DAY(fpdate),DATE(YEAR(fpdate),MONTH(fpdate)+(A78-1)*months_per_period+1,0),DATE(YEAR(fpdate),MONTH(fpdate)+(A78-1)*months_per_period,DAY(fpdate))))))</f>
        <v/>
      </c>
      <c r="C78" s="17" t="str">
        <f t="shared" si="1"/>
        <v/>
      </c>
      <c r="D78" s="57" t="str">
        <f t="shared" si="4"/>
        <v/>
      </c>
      <c r="E78" s="17" t="str">
        <f>IF(A78="","",IF(AND(A78=1,pmtType=1),0,IF(roundOpt,ROUND(rate*G77,2),rate*G77)))</f>
        <v/>
      </c>
      <c r="F78" s="17" t="str">
        <f t="shared" si="2"/>
        <v/>
      </c>
      <c r="G78" s="17" t="str">
        <f t="shared" si="3"/>
        <v/>
      </c>
    </row>
    <row r="79" spans="1:7">
      <c r="A79" s="16" t="str">
        <f t="shared" si="0"/>
        <v/>
      </c>
      <c r="B79" s="18" t="str">
        <f>IF(A79="","",IF(OR(periods_per_year=26,periods_per_year=52),IF(periods_per_year=26,IF(A79=1,fpdate,B78+14),IF(periods_per_year=52,IF(A79=1,fpdate,B78+7),"n/a")),IF(periods_per_year=24,DATE(YEAR(fpdate),MONTH(fpdate)+(A79-1)/2+IF(AND(DAY(fpdate)&gt;=15,MOD(A79,2)=0),1,0),IF(MOD(A79,2)=0,IF(DAY(fpdate)&gt;=15,DAY(fpdate)-14,DAY(fpdate)+14),DAY(fpdate))),IF(DAY(DATE(YEAR(fpdate),MONTH(fpdate)+(A79-1)*months_per_period,DAY(fpdate)))&lt;&gt;DAY(fpdate),DATE(YEAR(fpdate),MONTH(fpdate)+(A79-1)*months_per_period+1,0),DATE(YEAR(fpdate),MONTH(fpdate)+(A79-1)*months_per_period,DAY(fpdate))))))</f>
        <v/>
      </c>
      <c r="C79" s="17" t="str">
        <f t="shared" si="1"/>
        <v/>
      </c>
      <c r="D79" s="57" t="str">
        <f t="shared" si="4"/>
        <v/>
      </c>
      <c r="E79" s="17" t="str">
        <f>IF(A79="","",IF(AND(A79=1,pmtType=1),0,IF(roundOpt,ROUND(rate*G78,2),rate*G78)))</f>
        <v/>
      </c>
      <c r="F79" s="17" t="str">
        <f t="shared" si="2"/>
        <v/>
      </c>
      <c r="G79" s="17" t="str">
        <f t="shared" si="3"/>
        <v/>
      </c>
    </row>
    <row r="80" spans="1:7">
      <c r="A80" s="16" t="str">
        <f t="shared" si="0"/>
        <v/>
      </c>
      <c r="B80" s="18" t="str">
        <f>IF(A80="","",IF(OR(periods_per_year=26,periods_per_year=52),IF(periods_per_year=26,IF(A80=1,fpdate,B79+14),IF(periods_per_year=52,IF(A80=1,fpdate,B79+7),"n/a")),IF(periods_per_year=24,DATE(YEAR(fpdate),MONTH(fpdate)+(A80-1)/2+IF(AND(DAY(fpdate)&gt;=15,MOD(A80,2)=0),1,0),IF(MOD(A80,2)=0,IF(DAY(fpdate)&gt;=15,DAY(fpdate)-14,DAY(fpdate)+14),DAY(fpdate))),IF(DAY(DATE(YEAR(fpdate),MONTH(fpdate)+(A80-1)*months_per_period,DAY(fpdate)))&lt;&gt;DAY(fpdate),DATE(YEAR(fpdate),MONTH(fpdate)+(A80-1)*months_per_period+1,0),DATE(YEAR(fpdate),MONTH(fpdate)+(A80-1)*months_per_period,DAY(fpdate))))))</f>
        <v/>
      </c>
      <c r="C80" s="17" t="str">
        <f t="shared" si="1"/>
        <v/>
      </c>
      <c r="D80" s="57" t="str">
        <f t="shared" si="4"/>
        <v/>
      </c>
      <c r="E80" s="17" t="str">
        <f>IF(A80="","",IF(AND(A80=1,pmtType=1),0,IF(roundOpt,ROUND(rate*G79,2),rate*G79)))</f>
        <v/>
      </c>
      <c r="F80" s="17" t="str">
        <f t="shared" si="2"/>
        <v/>
      </c>
      <c r="G80" s="17" t="str">
        <f t="shared" si="3"/>
        <v/>
      </c>
    </row>
    <row r="81" spans="1:7">
      <c r="A81" s="16" t="str">
        <f t="shared" si="0"/>
        <v/>
      </c>
      <c r="B81" s="18" t="str">
        <f>IF(A81="","",IF(OR(periods_per_year=26,periods_per_year=52),IF(periods_per_year=26,IF(A81=1,fpdate,B80+14),IF(periods_per_year=52,IF(A81=1,fpdate,B80+7),"n/a")),IF(periods_per_year=24,DATE(YEAR(fpdate),MONTH(fpdate)+(A81-1)/2+IF(AND(DAY(fpdate)&gt;=15,MOD(A81,2)=0),1,0),IF(MOD(A81,2)=0,IF(DAY(fpdate)&gt;=15,DAY(fpdate)-14,DAY(fpdate)+14),DAY(fpdate))),IF(DAY(DATE(YEAR(fpdate),MONTH(fpdate)+(A81-1)*months_per_period,DAY(fpdate)))&lt;&gt;DAY(fpdate),DATE(YEAR(fpdate),MONTH(fpdate)+(A81-1)*months_per_period+1,0),DATE(YEAR(fpdate),MONTH(fpdate)+(A81-1)*months_per_period,DAY(fpdate))))))</f>
        <v/>
      </c>
      <c r="C81" s="17" t="str">
        <f t="shared" si="1"/>
        <v/>
      </c>
      <c r="D81" s="57" t="str">
        <f t="shared" si="4"/>
        <v/>
      </c>
      <c r="E81" s="17" t="str">
        <f>IF(A81="","",IF(AND(A81=1,pmtType=1),0,IF(roundOpt,ROUND(rate*G80,2),rate*G80)))</f>
        <v/>
      </c>
      <c r="F81" s="17" t="str">
        <f t="shared" si="2"/>
        <v/>
      </c>
      <c r="G81" s="17" t="str">
        <f t="shared" si="3"/>
        <v/>
      </c>
    </row>
    <row r="82" spans="1:7">
      <c r="A82" s="16" t="str">
        <f t="shared" si="0"/>
        <v/>
      </c>
      <c r="B82" s="18" t="str">
        <f>IF(A82="","",IF(OR(periods_per_year=26,periods_per_year=52),IF(periods_per_year=26,IF(A82=1,fpdate,B81+14),IF(periods_per_year=52,IF(A82=1,fpdate,B81+7),"n/a")),IF(periods_per_year=24,DATE(YEAR(fpdate),MONTH(fpdate)+(A82-1)/2+IF(AND(DAY(fpdate)&gt;=15,MOD(A82,2)=0),1,0),IF(MOD(A82,2)=0,IF(DAY(fpdate)&gt;=15,DAY(fpdate)-14,DAY(fpdate)+14),DAY(fpdate))),IF(DAY(DATE(YEAR(fpdate),MONTH(fpdate)+(A82-1)*months_per_period,DAY(fpdate)))&lt;&gt;DAY(fpdate),DATE(YEAR(fpdate),MONTH(fpdate)+(A82-1)*months_per_period+1,0),DATE(YEAR(fpdate),MONTH(fpdate)+(A82-1)*months_per_period,DAY(fpdate))))))</f>
        <v/>
      </c>
      <c r="C82" s="17" t="str">
        <f t="shared" si="1"/>
        <v/>
      </c>
      <c r="D82" s="57" t="str">
        <f t="shared" si="4"/>
        <v/>
      </c>
      <c r="E82" s="17" t="str">
        <f>IF(A82="","",IF(AND(A82=1,pmtType=1),0,IF(roundOpt,ROUND(rate*G81,2),rate*G81)))</f>
        <v/>
      </c>
      <c r="F82" s="17" t="str">
        <f t="shared" si="2"/>
        <v/>
      </c>
      <c r="G82" s="17" t="str">
        <f t="shared" si="3"/>
        <v/>
      </c>
    </row>
    <row r="83" spans="1:7">
      <c r="A83" s="16" t="str">
        <f t="shared" si="0"/>
        <v/>
      </c>
      <c r="B83" s="18" t="str">
        <f>IF(A83="","",IF(OR(periods_per_year=26,periods_per_year=52),IF(periods_per_year=26,IF(A83=1,fpdate,B82+14),IF(periods_per_year=52,IF(A83=1,fpdate,B82+7),"n/a")),IF(periods_per_year=24,DATE(YEAR(fpdate),MONTH(fpdate)+(A83-1)/2+IF(AND(DAY(fpdate)&gt;=15,MOD(A83,2)=0),1,0),IF(MOD(A83,2)=0,IF(DAY(fpdate)&gt;=15,DAY(fpdate)-14,DAY(fpdate)+14),DAY(fpdate))),IF(DAY(DATE(YEAR(fpdate),MONTH(fpdate)+(A83-1)*months_per_period,DAY(fpdate)))&lt;&gt;DAY(fpdate),DATE(YEAR(fpdate),MONTH(fpdate)+(A83-1)*months_per_period+1,0),DATE(YEAR(fpdate),MONTH(fpdate)+(A83-1)*months_per_period,DAY(fpdate))))))</f>
        <v/>
      </c>
      <c r="C83" s="17" t="str">
        <f t="shared" si="1"/>
        <v/>
      </c>
      <c r="D83" s="57" t="str">
        <f t="shared" si="4"/>
        <v/>
      </c>
      <c r="E83" s="17" t="str">
        <f>IF(A83="","",IF(AND(A83=1,pmtType=1),0,IF(roundOpt,ROUND(rate*G82,2),rate*G82)))</f>
        <v/>
      </c>
      <c r="F83" s="17" t="str">
        <f t="shared" si="2"/>
        <v/>
      </c>
      <c r="G83" s="17" t="str">
        <f t="shared" si="3"/>
        <v/>
      </c>
    </row>
    <row r="84" spans="1:7">
      <c r="A84" s="16" t="str">
        <f t="shared" si="0"/>
        <v/>
      </c>
      <c r="B84" s="18" t="str">
        <f>IF(A84="","",IF(OR(periods_per_year=26,periods_per_year=52),IF(periods_per_year=26,IF(A84=1,fpdate,B83+14),IF(periods_per_year=52,IF(A84=1,fpdate,B83+7),"n/a")),IF(periods_per_year=24,DATE(YEAR(fpdate),MONTH(fpdate)+(A84-1)/2+IF(AND(DAY(fpdate)&gt;=15,MOD(A84,2)=0),1,0),IF(MOD(A84,2)=0,IF(DAY(fpdate)&gt;=15,DAY(fpdate)-14,DAY(fpdate)+14),DAY(fpdate))),IF(DAY(DATE(YEAR(fpdate),MONTH(fpdate)+(A84-1)*months_per_period,DAY(fpdate)))&lt;&gt;DAY(fpdate),DATE(YEAR(fpdate),MONTH(fpdate)+(A84-1)*months_per_period+1,0),DATE(YEAR(fpdate),MONTH(fpdate)+(A84-1)*months_per_period,DAY(fpdate))))))</f>
        <v/>
      </c>
      <c r="C84" s="17" t="str">
        <f t="shared" si="1"/>
        <v/>
      </c>
      <c r="D84" s="57" t="str">
        <f t="shared" si="4"/>
        <v/>
      </c>
      <c r="E84" s="17" t="str">
        <f>IF(A84="","",IF(AND(A84=1,pmtType=1),0,IF(roundOpt,ROUND(rate*G83,2),rate*G83)))</f>
        <v/>
      </c>
      <c r="F84" s="17" t="str">
        <f t="shared" si="2"/>
        <v/>
      </c>
      <c r="G84" s="17" t="str">
        <f t="shared" si="3"/>
        <v/>
      </c>
    </row>
    <row r="85" spans="1:7">
      <c r="A85" s="16" t="str">
        <f t="shared" si="0"/>
        <v/>
      </c>
      <c r="B85" s="18" t="str">
        <f>IF(A85="","",IF(OR(periods_per_year=26,periods_per_year=52),IF(periods_per_year=26,IF(A85=1,fpdate,B84+14),IF(periods_per_year=52,IF(A85=1,fpdate,B84+7),"n/a")),IF(periods_per_year=24,DATE(YEAR(fpdate),MONTH(fpdate)+(A85-1)/2+IF(AND(DAY(fpdate)&gt;=15,MOD(A85,2)=0),1,0),IF(MOD(A85,2)=0,IF(DAY(fpdate)&gt;=15,DAY(fpdate)-14,DAY(fpdate)+14),DAY(fpdate))),IF(DAY(DATE(YEAR(fpdate),MONTH(fpdate)+(A85-1)*months_per_period,DAY(fpdate)))&lt;&gt;DAY(fpdate),DATE(YEAR(fpdate),MONTH(fpdate)+(A85-1)*months_per_period+1,0),DATE(YEAR(fpdate),MONTH(fpdate)+(A85-1)*months_per_period,DAY(fpdate))))))</f>
        <v/>
      </c>
      <c r="C85" s="17" t="str">
        <f t="shared" si="1"/>
        <v/>
      </c>
      <c r="D85" s="57" t="str">
        <f t="shared" si="4"/>
        <v/>
      </c>
      <c r="E85" s="17" t="str">
        <f>IF(A85="","",IF(AND(A85=1,pmtType=1),0,IF(roundOpt,ROUND(rate*G84,2),rate*G84)))</f>
        <v/>
      </c>
      <c r="F85" s="17" t="str">
        <f t="shared" si="2"/>
        <v/>
      </c>
      <c r="G85" s="17" t="str">
        <f t="shared" si="3"/>
        <v/>
      </c>
    </row>
    <row r="86" spans="1:7">
      <c r="A86" s="16" t="str">
        <f t="shared" ref="A86:A149" si="5">IF(G85="","",IF(roundOpt,IF(OR(A85&gt;=nper,ROUND(G85,2)&lt;=0),"",A85+1),IF(OR(A85&gt;=nper,G85&lt;=0),"",A85+1)))</f>
        <v/>
      </c>
      <c r="B86" s="18" t="str">
        <f>IF(A86="","",IF(OR(periods_per_year=26,periods_per_year=52),IF(periods_per_year=26,IF(A86=1,fpdate,B85+14),IF(periods_per_year=52,IF(A86=1,fpdate,B85+7),"n/a")),IF(periods_per_year=24,DATE(YEAR(fpdate),MONTH(fpdate)+(A86-1)/2+IF(AND(DAY(fpdate)&gt;=15,MOD(A86,2)=0),1,0),IF(MOD(A86,2)=0,IF(DAY(fpdate)&gt;=15,DAY(fpdate)-14,DAY(fpdate)+14),DAY(fpdate))),IF(DAY(DATE(YEAR(fpdate),MONTH(fpdate)+(A86-1)*months_per_period,DAY(fpdate)))&lt;&gt;DAY(fpdate),DATE(YEAR(fpdate),MONTH(fpdate)+(A86-1)*months_per_period+1,0),DATE(YEAR(fpdate),MONTH(fpdate)+(A86-1)*months_per_period,DAY(fpdate))))))</f>
        <v/>
      </c>
      <c r="C86" s="17" t="str">
        <f t="shared" ref="C86:C149" si="6">IF(A86="","",IF(roundOpt,IF(OR(A86=nper,payment&gt;ROUND((1+rate)*G85,2)),ROUND((1+rate)*G85,2),payment),IF(OR(A86=nper,payment&gt;(1+rate)*G85),(1+rate)*G85,payment)))</f>
        <v/>
      </c>
      <c r="D86" s="57" t="str">
        <f t="shared" si="4"/>
        <v/>
      </c>
      <c r="E86" s="17" t="str">
        <f>IF(A86="","",IF(AND(A86=1,pmtType=1),0,IF(roundOpt,ROUND(rate*G85,2),rate*G85)))</f>
        <v/>
      </c>
      <c r="F86" s="17" t="str">
        <f t="shared" ref="F86:F149" si="7">IF(A86="","",D86-E86)</f>
        <v/>
      </c>
      <c r="G86" s="17" t="str">
        <f t="shared" ref="G86:G149" si="8">IF(A86="","",G85-F86)</f>
        <v/>
      </c>
    </row>
    <row r="87" spans="1:7">
      <c r="A87" s="16" t="str">
        <f t="shared" si="5"/>
        <v/>
      </c>
      <c r="B87" s="18" t="str">
        <f>IF(A87="","",IF(OR(periods_per_year=26,periods_per_year=52),IF(periods_per_year=26,IF(A87=1,fpdate,B86+14),IF(periods_per_year=52,IF(A87=1,fpdate,B86+7),"n/a")),IF(periods_per_year=24,DATE(YEAR(fpdate),MONTH(fpdate)+(A87-1)/2+IF(AND(DAY(fpdate)&gt;=15,MOD(A87,2)=0),1,0),IF(MOD(A87,2)=0,IF(DAY(fpdate)&gt;=15,DAY(fpdate)-14,DAY(fpdate)+14),DAY(fpdate))),IF(DAY(DATE(YEAR(fpdate),MONTH(fpdate)+(A87-1)*months_per_period,DAY(fpdate)))&lt;&gt;DAY(fpdate),DATE(YEAR(fpdate),MONTH(fpdate)+(A87-1)*months_per_period+1,0),DATE(YEAR(fpdate),MONTH(fpdate)+(A87-1)*months_per_period,DAY(fpdate))))))</f>
        <v/>
      </c>
      <c r="C87" s="17" t="str">
        <f t="shared" si="6"/>
        <v/>
      </c>
      <c r="D87" s="57" t="str">
        <f t="shared" si="4"/>
        <v/>
      </c>
      <c r="E87" s="17" t="str">
        <f>IF(A87="","",IF(AND(A87=1,pmtType=1),0,IF(roundOpt,ROUND(rate*G86,2),rate*G86)))</f>
        <v/>
      </c>
      <c r="F87" s="17" t="str">
        <f t="shared" si="7"/>
        <v/>
      </c>
      <c r="G87" s="17" t="str">
        <f t="shared" si="8"/>
        <v/>
      </c>
    </row>
    <row r="88" spans="1:7">
      <c r="A88" s="16" t="str">
        <f t="shared" si="5"/>
        <v/>
      </c>
      <c r="B88" s="18" t="str">
        <f>IF(A88="","",IF(OR(periods_per_year=26,periods_per_year=52),IF(periods_per_year=26,IF(A88=1,fpdate,B87+14),IF(periods_per_year=52,IF(A88=1,fpdate,B87+7),"n/a")),IF(periods_per_year=24,DATE(YEAR(fpdate),MONTH(fpdate)+(A88-1)/2+IF(AND(DAY(fpdate)&gt;=15,MOD(A88,2)=0),1,0),IF(MOD(A88,2)=0,IF(DAY(fpdate)&gt;=15,DAY(fpdate)-14,DAY(fpdate)+14),DAY(fpdate))),IF(DAY(DATE(YEAR(fpdate),MONTH(fpdate)+(A88-1)*months_per_period,DAY(fpdate)))&lt;&gt;DAY(fpdate),DATE(YEAR(fpdate),MONTH(fpdate)+(A88-1)*months_per_period+1,0),DATE(YEAR(fpdate),MONTH(fpdate)+(A88-1)*months_per_period,DAY(fpdate))))))</f>
        <v/>
      </c>
      <c r="C88" s="17" t="str">
        <f t="shared" si="6"/>
        <v/>
      </c>
      <c r="D88" s="57" t="str">
        <f t="shared" si="4"/>
        <v/>
      </c>
      <c r="E88" s="17" t="str">
        <f>IF(A88="","",IF(AND(A88=1,pmtType=1),0,IF(roundOpt,ROUND(rate*G87,2),rate*G87)))</f>
        <v/>
      </c>
      <c r="F88" s="17" t="str">
        <f t="shared" si="7"/>
        <v/>
      </c>
      <c r="G88" s="17" t="str">
        <f t="shared" si="8"/>
        <v/>
      </c>
    </row>
    <row r="89" spans="1:7">
      <c r="A89" s="16" t="str">
        <f t="shared" si="5"/>
        <v/>
      </c>
      <c r="B89" s="18" t="str">
        <f>IF(A89="","",IF(OR(periods_per_year=26,periods_per_year=52),IF(periods_per_year=26,IF(A89=1,fpdate,B88+14),IF(periods_per_year=52,IF(A89=1,fpdate,B88+7),"n/a")),IF(periods_per_year=24,DATE(YEAR(fpdate),MONTH(fpdate)+(A89-1)/2+IF(AND(DAY(fpdate)&gt;=15,MOD(A89,2)=0),1,0),IF(MOD(A89,2)=0,IF(DAY(fpdate)&gt;=15,DAY(fpdate)-14,DAY(fpdate)+14),DAY(fpdate))),IF(DAY(DATE(YEAR(fpdate),MONTH(fpdate)+(A89-1)*months_per_period,DAY(fpdate)))&lt;&gt;DAY(fpdate),DATE(YEAR(fpdate),MONTH(fpdate)+(A89-1)*months_per_period+1,0),DATE(YEAR(fpdate),MONTH(fpdate)+(A89-1)*months_per_period,DAY(fpdate))))))</f>
        <v/>
      </c>
      <c r="C89" s="17" t="str">
        <f t="shared" si="6"/>
        <v/>
      </c>
      <c r="D89" s="57" t="str">
        <f t="shared" ref="D89:D152" si="9">C89</f>
        <v/>
      </c>
      <c r="E89" s="17" t="str">
        <f>IF(A89="","",IF(AND(A89=1,pmtType=1),0,IF(roundOpt,ROUND(rate*G88,2),rate*G88)))</f>
        <v/>
      </c>
      <c r="F89" s="17" t="str">
        <f t="shared" si="7"/>
        <v/>
      </c>
      <c r="G89" s="17" t="str">
        <f t="shared" si="8"/>
        <v/>
      </c>
    </row>
    <row r="90" spans="1:7">
      <c r="A90" s="16" t="str">
        <f t="shared" si="5"/>
        <v/>
      </c>
      <c r="B90" s="18" t="str">
        <f>IF(A90="","",IF(OR(periods_per_year=26,periods_per_year=52),IF(periods_per_year=26,IF(A90=1,fpdate,B89+14),IF(periods_per_year=52,IF(A90=1,fpdate,B89+7),"n/a")),IF(periods_per_year=24,DATE(YEAR(fpdate),MONTH(fpdate)+(A90-1)/2+IF(AND(DAY(fpdate)&gt;=15,MOD(A90,2)=0),1,0),IF(MOD(A90,2)=0,IF(DAY(fpdate)&gt;=15,DAY(fpdate)-14,DAY(fpdate)+14),DAY(fpdate))),IF(DAY(DATE(YEAR(fpdate),MONTH(fpdate)+(A90-1)*months_per_period,DAY(fpdate)))&lt;&gt;DAY(fpdate),DATE(YEAR(fpdate),MONTH(fpdate)+(A90-1)*months_per_period+1,0),DATE(YEAR(fpdate),MONTH(fpdate)+(A90-1)*months_per_period,DAY(fpdate))))))</f>
        <v/>
      </c>
      <c r="C90" s="17" t="str">
        <f t="shared" si="6"/>
        <v/>
      </c>
      <c r="D90" s="57" t="str">
        <f t="shared" si="9"/>
        <v/>
      </c>
      <c r="E90" s="17" t="str">
        <f>IF(A90="","",IF(AND(A90=1,pmtType=1),0,IF(roundOpt,ROUND(rate*G89,2),rate*G89)))</f>
        <v/>
      </c>
      <c r="F90" s="17" t="str">
        <f t="shared" si="7"/>
        <v/>
      </c>
      <c r="G90" s="17" t="str">
        <f t="shared" si="8"/>
        <v/>
      </c>
    </row>
    <row r="91" spans="1:7">
      <c r="A91" s="16" t="str">
        <f t="shared" si="5"/>
        <v/>
      </c>
      <c r="B91" s="18" t="str">
        <f>IF(A91="","",IF(OR(periods_per_year=26,periods_per_year=52),IF(periods_per_year=26,IF(A91=1,fpdate,B90+14),IF(periods_per_year=52,IF(A91=1,fpdate,B90+7),"n/a")),IF(periods_per_year=24,DATE(YEAR(fpdate),MONTH(fpdate)+(A91-1)/2+IF(AND(DAY(fpdate)&gt;=15,MOD(A91,2)=0),1,0),IF(MOD(A91,2)=0,IF(DAY(fpdate)&gt;=15,DAY(fpdate)-14,DAY(fpdate)+14),DAY(fpdate))),IF(DAY(DATE(YEAR(fpdate),MONTH(fpdate)+(A91-1)*months_per_period,DAY(fpdate)))&lt;&gt;DAY(fpdate),DATE(YEAR(fpdate),MONTH(fpdate)+(A91-1)*months_per_period+1,0),DATE(YEAR(fpdate),MONTH(fpdate)+(A91-1)*months_per_period,DAY(fpdate))))))</f>
        <v/>
      </c>
      <c r="C91" s="17" t="str">
        <f t="shared" si="6"/>
        <v/>
      </c>
      <c r="D91" s="57" t="str">
        <f t="shared" si="9"/>
        <v/>
      </c>
      <c r="E91" s="17" t="str">
        <f>IF(A91="","",IF(AND(A91=1,pmtType=1),0,IF(roundOpt,ROUND(rate*G90,2),rate*G90)))</f>
        <v/>
      </c>
      <c r="F91" s="17" t="str">
        <f t="shared" si="7"/>
        <v/>
      </c>
      <c r="G91" s="17" t="str">
        <f t="shared" si="8"/>
        <v/>
      </c>
    </row>
    <row r="92" spans="1:7">
      <c r="A92" s="16" t="str">
        <f t="shared" si="5"/>
        <v/>
      </c>
      <c r="B92" s="18" t="str">
        <f>IF(A92="","",IF(OR(periods_per_year=26,periods_per_year=52),IF(periods_per_year=26,IF(A92=1,fpdate,B91+14),IF(periods_per_year=52,IF(A92=1,fpdate,B91+7),"n/a")),IF(periods_per_year=24,DATE(YEAR(fpdate),MONTH(fpdate)+(A92-1)/2+IF(AND(DAY(fpdate)&gt;=15,MOD(A92,2)=0),1,0),IF(MOD(A92,2)=0,IF(DAY(fpdate)&gt;=15,DAY(fpdate)-14,DAY(fpdate)+14),DAY(fpdate))),IF(DAY(DATE(YEAR(fpdate),MONTH(fpdate)+(A92-1)*months_per_period,DAY(fpdate)))&lt;&gt;DAY(fpdate),DATE(YEAR(fpdate),MONTH(fpdate)+(A92-1)*months_per_period+1,0),DATE(YEAR(fpdate),MONTH(fpdate)+(A92-1)*months_per_period,DAY(fpdate))))))</f>
        <v/>
      </c>
      <c r="C92" s="17" t="str">
        <f t="shared" si="6"/>
        <v/>
      </c>
      <c r="D92" s="57" t="str">
        <f t="shared" si="9"/>
        <v/>
      </c>
      <c r="E92" s="17" t="str">
        <f>IF(A92="","",IF(AND(A92=1,pmtType=1),0,IF(roundOpt,ROUND(rate*G91,2),rate*G91)))</f>
        <v/>
      </c>
      <c r="F92" s="17" t="str">
        <f t="shared" si="7"/>
        <v/>
      </c>
      <c r="G92" s="17" t="str">
        <f t="shared" si="8"/>
        <v/>
      </c>
    </row>
    <row r="93" spans="1:7">
      <c r="A93" s="16" t="str">
        <f t="shared" si="5"/>
        <v/>
      </c>
      <c r="B93" s="18" t="str">
        <f>IF(A93="","",IF(OR(periods_per_year=26,periods_per_year=52),IF(periods_per_year=26,IF(A93=1,fpdate,B92+14),IF(periods_per_year=52,IF(A93=1,fpdate,B92+7),"n/a")),IF(periods_per_year=24,DATE(YEAR(fpdate),MONTH(fpdate)+(A93-1)/2+IF(AND(DAY(fpdate)&gt;=15,MOD(A93,2)=0),1,0),IF(MOD(A93,2)=0,IF(DAY(fpdate)&gt;=15,DAY(fpdate)-14,DAY(fpdate)+14),DAY(fpdate))),IF(DAY(DATE(YEAR(fpdate),MONTH(fpdate)+(A93-1)*months_per_period,DAY(fpdate)))&lt;&gt;DAY(fpdate),DATE(YEAR(fpdate),MONTH(fpdate)+(A93-1)*months_per_period+1,0),DATE(YEAR(fpdate),MONTH(fpdate)+(A93-1)*months_per_period,DAY(fpdate))))))</f>
        <v/>
      </c>
      <c r="C93" s="17" t="str">
        <f t="shared" si="6"/>
        <v/>
      </c>
      <c r="D93" s="57" t="str">
        <f t="shared" si="9"/>
        <v/>
      </c>
      <c r="E93" s="17" t="str">
        <f>IF(A93="","",IF(AND(A93=1,pmtType=1),0,IF(roundOpt,ROUND(rate*G92,2),rate*G92)))</f>
        <v/>
      </c>
      <c r="F93" s="17" t="str">
        <f t="shared" si="7"/>
        <v/>
      </c>
      <c r="G93" s="17" t="str">
        <f t="shared" si="8"/>
        <v/>
      </c>
    </row>
    <row r="94" spans="1:7">
      <c r="A94" s="16" t="str">
        <f t="shared" si="5"/>
        <v/>
      </c>
      <c r="B94" s="18" t="str">
        <f>IF(A94="","",IF(OR(periods_per_year=26,periods_per_year=52),IF(periods_per_year=26,IF(A94=1,fpdate,B93+14),IF(periods_per_year=52,IF(A94=1,fpdate,B93+7),"n/a")),IF(periods_per_year=24,DATE(YEAR(fpdate),MONTH(fpdate)+(A94-1)/2+IF(AND(DAY(fpdate)&gt;=15,MOD(A94,2)=0),1,0),IF(MOD(A94,2)=0,IF(DAY(fpdate)&gt;=15,DAY(fpdate)-14,DAY(fpdate)+14),DAY(fpdate))),IF(DAY(DATE(YEAR(fpdate),MONTH(fpdate)+(A94-1)*months_per_period,DAY(fpdate)))&lt;&gt;DAY(fpdate),DATE(YEAR(fpdate),MONTH(fpdate)+(A94-1)*months_per_period+1,0),DATE(YEAR(fpdate),MONTH(fpdate)+(A94-1)*months_per_period,DAY(fpdate))))))</f>
        <v/>
      </c>
      <c r="C94" s="17" t="str">
        <f t="shared" si="6"/>
        <v/>
      </c>
      <c r="D94" s="57" t="str">
        <f t="shared" si="9"/>
        <v/>
      </c>
      <c r="E94" s="17" t="str">
        <f>IF(A94="","",IF(AND(A94=1,pmtType=1),0,IF(roundOpt,ROUND(rate*G93,2),rate*G93)))</f>
        <v/>
      </c>
      <c r="F94" s="17" t="str">
        <f t="shared" si="7"/>
        <v/>
      </c>
      <c r="G94" s="17" t="str">
        <f t="shared" si="8"/>
        <v/>
      </c>
    </row>
    <row r="95" spans="1:7">
      <c r="A95" s="16" t="str">
        <f t="shared" si="5"/>
        <v/>
      </c>
      <c r="B95" s="18" t="str">
        <f>IF(A95="","",IF(OR(periods_per_year=26,periods_per_year=52),IF(periods_per_year=26,IF(A95=1,fpdate,B94+14),IF(periods_per_year=52,IF(A95=1,fpdate,B94+7),"n/a")),IF(periods_per_year=24,DATE(YEAR(fpdate),MONTH(fpdate)+(A95-1)/2+IF(AND(DAY(fpdate)&gt;=15,MOD(A95,2)=0),1,0),IF(MOD(A95,2)=0,IF(DAY(fpdate)&gt;=15,DAY(fpdate)-14,DAY(fpdate)+14),DAY(fpdate))),IF(DAY(DATE(YEAR(fpdate),MONTH(fpdate)+(A95-1)*months_per_period,DAY(fpdate)))&lt;&gt;DAY(fpdate),DATE(YEAR(fpdate),MONTH(fpdate)+(A95-1)*months_per_period+1,0),DATE(YEAR(fpdate),MONTH(fpdate)+(A95-1)*months_per_period,DAY(fpdate))))))</f>
        <v/>
      </c>
      <c r="C95" s="17" t="str">
        <f t="shared" si="6"/>
        <v/>
      </c>
      <c r="D95" s="57" t="str">
        <f t="shared" si="9"/>
        <v/>
      </c>
      <c r="E95" s="17" t="str">
        <f>IF(A95="","",IF(AND(A95=1,pmtType=1),0,IF(roundOpt,ROUND(rate*G94,2),rate*G94)))</f>
        <v/>
      </c>
      <c r="F95" s="17" t="str">
        <f t="shared" si="7"/>
        <v/>
      </c>
      <c r="G95" s="17" t="str">
        <f t="shared" si="8"/>
        <v/>
      </c>
    </row>
    <row r="96" spans="1:7">
      <c r="A96" s="16" t="str">
        <f t="shared" si="5"/>
        <v/>
      </c>
      <c r="B96" s="18" t="str">
        <f>IF(A96="","",IF(OR(periods_per_year=26,periods_per_year=52),IF(periods_per_year=26,IF(A96=1,fpdate,B95+14),IF(periods_per_year=52,IF(A96=1,fpdate,B95+7),"n/a")),IF(periods_per_year=24,DATE(YEAR(fpdate),MONTH(fpdate)+(A96-1)/2+IF(AND(DAY(fpdate)&gt;=15,MOD(A96,2)=0),1,0),IF(MOD(A96,2)=0,IF(DAY(fpdate)&gt;=15,DAY(fpdate)-14,DAY(fpdate)+14),DAY(fpdate))),IF(DAY(DATE(YEAR(fpdate),MONTH(fpdate)+(A96-1)*months_per_period,DAY(fpdate)))&lt;&gt;DAY(fpdate),DATE(YEAR(fpdate),MONTH(fpdate)+(A96-1)*months_per_period+1,0),DATE(YEAR(fpdate),MONTH(fpdate)+(A96-1)*months_per_period,DAY(fpdate))))))</f>
        <v/>
      </c>
      <c r="C96" s="17" t="str">
        <f t="shared" si="6"/>
        <v/>
      </c>
      <c r="D96" s="57" t="str">
        <f t="shared" si="9"/>
        <v/>
      </c>
      <c r="E96" s="17" t="str">
        <f>IF(A96="","",IF(AND(A96=1,pmtType=1),0,IF(roundOpt,ROUND(rate*G95,2),rate*G95)))</f>
        <v/>
      </c>
      <c r="F96" s="17" t="str">
        <f t="shared" si="7"/>
        <v/>
      </c>
      <c r="G96" s="17" t="str">
        <f t="shared" si="8"/>
        <v/>
      </c>
    </row>
    <row r="97" spans="1:7">
      <c r="A97" s="16" t="str">
        <f t="shared" si="5"/>
        <v/>
      </c>
      <c r="B97" s="18" t="str">
        <f>IF(A97="","",IF(OR(periods_per_year=26,periods_per_year=52),IF(periods_per_year=26,IF(A97=1,fpdate,B96+14),IF(periods_per_year=52,IF(A97=1,fpdate,B96+7),"n/a")),IF(periods_per_year=24,DATE(YEAR(fpdate),MONTH(fpdate)+(A97-1)/2+IF(AND(DAY(fpdate)&gt;=15,MOD(A97,2)=0),1,0),IF(MOD(A97,2)=0,IF(DAY(fpdate)&gt;=15,DAY(fpdate)-14,DAY(fpdate)+14),DAY(fpdate))),IF(DAY(DATE(YEAR(fpdate),MONTH(fpdate)+(A97-1)*months_per_period,DAY(fpdate)))&lt;&gt;DAY(fpdate),DATE(YEAR(fpdate),MONTH(fpdate)+(A97-1)*months_per_period+1,0),DATE(YEAR(fpdate),MONTH(fpdate)+(A97-1)*months_per_period,DAY(fpdate))))))</f>
        <v/>
      </c>
      <c r="C97" s="17" t="str">
        <f t="shared" si="6"/>
        <v/>
      </c>
      <c r="D97" s="57" t="str">
        <f t="shared" si="9"/>
        <v/>
      </c>
      <c r="E97" s="17" t="str">
        <f>IF(A97="","",IF(AND(A97=1,pmtType=1),0,IF(roundOpt,ROUND(rate*G96,2),rate*G96)))</f>
        <v/>
      </c>
      <c r="F97" s="17" t="str">
        <f t="shared" si="7"/>
        <v/>
      </c>
      <c r="G97" s="17" t="str">
        <f t="shared" si="8"/>
        <v/>
      </c>
    </row>
    <row r="98" spans="1:7">
      <c r="A98" s="16" t="str">
        <f t="shared" si="5"/>
        <v/>
      </c>
      <c r="B98" s="18" t="str">
        <f>IF(A98="","",IF(OR(periods_per_year=26,periods_per_year=52),IF(periods_per_year=26,IF(A98=1,fpdate,B97+14),IF(periods_per_year=52,IF(A98=1,fpdate,B97+7),"n/a")),IF(periods_per_year=24,DATE(YEAR(fpdate),MONTH(fpdate)+(A98-1)/2+IF(AND(DAY(fpdate)&gt;=15,MOD(A98,2)=0),1,0),IF(MOD(A98,2)=0,IF(DAY(fpdate)&gt;=15,DAY(fpdate)-14,DAY(fpdate)+14),DAY(fpdate))),IF(DAY(DATE(YEAR(fpdate),MONTH(fpdate)+(A98-1)*months_per_period,DAY(fpdate)))&lt;&gt;DAY(fpdate),DATE(YEAR(fpdate),MONTH(fpdate)+(A98-1)*months_per_period+1,0),DATE(YEAR(fpdate),MONTH(fpdate)+(A98-1)*months_per_period,DAY(fpdate))))))</f>
        <v/>
      </c>
      <c r="C98" s="17" t="str">
        <f t="shared" si="6"/>
        <v/>
      </c>
      <c r="D98" s="57" t="str">
        <f t="shared" si="9"/>
        <v/>
      </c>
      <c r="E98" s="17" t="str">
        <f>IF(A98="","",IF(AND(A98=1,pmtType=1),0,IF(roundOpt,ROUND(rate*G97,2),rate*G97)))</f>
        <v/>
      </c>
      <c r="F98" s="17" t="str">
        <f t="shared" si="7"/>
        <v/>
      </c>
      <c r="G98" s="17" t="str">
        <f t="shared" si="8"/>
        <v/>
      </c>
    </row>
    <row r="99" spans="1:7">
      <c r="A99" s="16" t="str">
        <f t="shared" si="5"/>
        <v/>
      </c>
      <c r="B99" s="18" t="str">
        <f>IF(A99="","",IF(OR(periods_per_year=26,periods_per_year=52),IF(periods_per_year=26,IF(A99=1,fpdate,B98+14),IF(periods_per_year=52,IF(A99=1,fpdate,B98+7),"n/a")),IF(periods_per_year=24,DATE(YEAR(fpdate),MONTH(fpdate)+(A99-1)/2+IF(AND(DAY(fpdate)&gt;=15,MOD(A99,2)=0),1,0),IF(MOD(A99,2)=0,IF(DAY(fpdate)&gt;=15,DAY(fpdate)-14,DAY(fpdate)+14),DAY(fpdate))),IF(DAY(DATE(YEAR(fpdate),MONTH(fpdate)+(A99-1)*months_per_period,DAY(fpdate)))&lt;&gt;DAY(fpdate),DATE(YEAR(fpdate),MONTH(fpdate)+(A99-1)*months_per_period+1,0),DATE(YEAR(fpdate),MONTH(fpdate)+(A99-1)*months_per_period,DAY(fpdate))))))</f>
        <v/>
      </c>
      <c r="C99" s="17" t="str">
        <f t="shared" si="6"/>
        <v/>
      </c>
      <c r="D99" s="57" t="str">
        <f t="shared" si="9"/>
        <v/>
      </c>
      <c r="E99" s="17" t="str">
        <f>IF(A99="","",IF(AND(A99=1,pmtType=1),0,IF(roundOpt,ROUND(rate*G98,2),rate*G98)))</f>
        <v/>
      </c>
      <c r="F99" s="17" t="str">
        <f t="shared" si="7"/>
        <v/>
      </c>
      <c r="G99" s="17" t="str">
        <f t="shared" si="8"/>
        <v/>
      </c>
    </row>
    <row r="100" spans="1:7">
      <c r="A100" s="16" t="str">
        <f t="shared" si="5"/>
        <v/>
      </c>
      <c r="B100" s="18" t="str">
        <f>IF(A100="","",IF(OR(periods_per_year=26,periods_per_year=52),IF(periods_per_year=26,IF(A100=1,fpdate,B99+14),IF(periods_per_year=52,IF(A100=1,fpdate,B99+7),"n/a")),IF(periods_per_year=24,DATE(YEAR(fpdate),MONTH(fpdate)+(A100-1)/2+IF(AND(DAY(fpdate)&gt;=15,MOD(A100,2)=0),1,0),IF(MOD(A100,2)=0,IF(DAY(fpdate)&gt;=15,DAY(fpdate)-14,DAY(fpdate)+14),DAY(fpdate))),IF(DAY(DATE(YEAR(fpdate),MONTH(fpdate)+(A100-1)*months_per_period,DAY(fpdate)))&lt;&gt;DAY(fpdate),DATE(YEAR(fpdate),MONTH(fpdate)+(A100-1)*months_per_period+1,0),DATE(YEAR(fpdate),MONTH(fpdate)+(A100-1)*months_per_period,DAY(fpdate))))))</f>
        <v/>
      </c>
      <c r="C100" s="17" t="str">
        <f t="shared" si="6"/>
        <v/>
      </c>
      <c r="D100" s="57" t="str">
        <f t="shared" si="9"/>
        <v/>
      </c>
      <c r="E100" s="17" t="str">
        <f>IF(A100="","",IF(AND(A100=1,pmtType=1),0,IF(roundOpt,ROUND(rate*G99,2),rate*G99)))</f>
        <v/>
      </c>
      <c r="F100" s="17" t="str">
        <f t="shared" si="7"/>
        <v/>
      </c>
      <c r="G100" s="17" t="str">
        <f t="shared" si="8"/>
        <v/>
      </c>
    </row>
    <row r="101" spans="1:7">
      <c r="A101" s="16" t="str">
        <f t="shared" si="5"/>
        <v/>
      </c>
      <c r="B101" s="18" t="str">
        <f>IF(A101="","",IF(OR(periods_per_year=26,periods_per_year=52),IF(periods_per_year=26,IF(A101=1,fpdate,B100+14),IF(periods_per_year=52,IF(A101=1,fpdate,B100+7),"n/a")),IF(periods_per_year=24,DATE(YEAR(fpdate),MONTH(fpdate)+(A101-1)/2+IF(AND(DAY(fpdate)&gt;=15,MOD(A101,2)=0),1,0),IF(MOD(A101,2)=0,IF(DAY(fpdate)&gt;=15,DAY(fpdate)-14,DAY(fpdate)+14),DAY(fpdate))),IF(DAY(DATE(YEAR(fpdate),MONTH(fpdate)+(A101-1)*months_per_period,DAY(fpdate)))&lt;&gt;DAY(fpdate),DATE(YEAR(fpdate),MONTH(fpdate)+(A101-1)*months_per_period+1,0),DATE(YEAR(fpdate),MONTH(fpdate)+(A101-1)*months_per_period,DAY(fpdate))))))</f>
        <v/>
      </c>
      <c r="C101" s="17" t="str">
        <f t="shared" si="6"/>
        <v/>
      </c>
      <c r="D101" s="57" t="str">
        <f t="shared" si="9"/>
        <v/>
      </c>
      <c r="E101" s="17" t="str">
        <f>IF(A101="","",IF(AND(A101=1,pmtType=1),0,IF(roundOpt,ROUND(rate*G100,2),rate*G100)))</f>
        <v/>
      </c>
      <c r="F101" s="17" t="str">
        <f t="shared" si="7"/>
        <v/>
      </c>
      <c r="G101" s="17" t="str">
        <f t="shared" si="8"/>
        <v/>
      </c>
    </row>
    <row r="102" spans="1:7">
      <c r="A102" s="16" t="str">
        <f t="shared" si="5"/>
        <v/>
      </c>
      <c r="B102" s="18" t="str">
        <f>IF(A102="","",IF(OR(periods_per_year=26,periods_per_year=52),IF(periods_per_year=26,IF(A102=1,fpdate,B101+14),IF(periods_per_year=52,IF(A102=1,fpdate,B101+7),"n/a")),IF(periods_per_year=24,DATE(YEAR(fpdate),MONTH(fpdate)+(A102-1)/2+IF(AND(DAY(fpdate)&gt;=15,MOD(A102,2)=0),1,0),IF(MOD(A102,2)=0,IF(DAY(fpdate)&gt;=15,DAY(fpdate)-14,DAY(fpdate)+14),DAY(fpdate))),IF(DAY(DATE(YEAR(fpdate),MONTH(fpdate)+(A102-1)*months_per_period,DAY(fpdate)))&lt;&gt;DAY(fpdate),DATE(YEAR(fpdate),MONTH(fpdate)+(A102-1)*months_per_period+1,0),DATE(YEAR(fpdate),MONTH(fpdate)+(A102-1)*months_per_period,DAY(fpdate))))))</f>
        <v/>
      </c>
      <c r="C102" s="17" t="str">
        <f t="shared" si="6"/>
        <v/>
      </c>
      <c r="D102" s="57" t="str">
        <f t="shared" si="9"/>
        <v/>
      </c>
      <c r="E102" s="17" t="str">
        <f>IF(A102="","",IF(AND(A102=1,pmtType=1),0,IF(roundOpt,ROUND(rate*G101,2),rate*G101)))</f>
        <v/>
      </c>
      <c r="F102" s="17" t="str">
        <f t="shared" si="7"/>
        <v/>
      </c>
      <c r="G102" s="17" t="str">
        <f t="shared" si="8"/>
        <v/>
      </c>
    </row>
    <row r="103" spans="1:7">
      <c r="A103" s="16" t="str">
        <f t="shared" si="5"/>
        <v/>
      </c>
      <c r="B103" s="18" t="str">
        <f>IF(A103="","",IF(OR(periods_per_year=26,periods_per_year=52),IF(periods_per_year=26,IF(A103=1,fpdate,B102+14),IF(periods_per_year=52,IF(A103=1,fpdate,B102+7),"n/a")),IF(periods_per_year=24,DATE(YEAR(fpdate),MONTH(fpdate)+(A103-1)/2+IF(AND(DAY(fpdate)&gt;=15,MOD(A103,2)=0),1,0),IF(MOD(A103,2)=0,IF(DAY(fpdate)&gt;=15,DAY(fpdate)-14,DAY(fpdate)+14),DAY(fpdate))),IF(DAY(DATE(YEAR(fpdate),MONTH(fpdate)+(A103-1)*months_per_period,DAY(fpdate)))&lt;&gt;DAY(fpdate),DATE(YEAR(fpdate),MONTH(fpdate)+(A103-1)*months_per_period+1,0),DATE(YEAR(fpdate),MONTH(fpdate)+(A103-1)*months_per_period,DAY(fpdate))))))</f>
        <v/>
      </c>
      <c r="C103" s="17" t="str">
        <f t="shared" si="6"/>
        <v/>
      </c>
      <c r="D103" s="57" t="str">
        <f t="shared" si="9"/>
        <v/>
      </c>
      <c r="E103" s="17" t="str">
        <f>IF(A103="","",IF(AND(A103=1,pmtType=1),0,IF(roundOpt,ROUND(rate*G102,2),rate*G102)))</f>
        <v/>
      </c>
      <c r="F103" s="17" t="str">
        <f t="shared" si="7"/>
        <v/>
      </c>
      <c r="G103" s="17" t="str">
        <f t="shared" si="8"/>
        <v/>
      </c>
    </row>
    <row r="104" spans="1:7">
      <c r="A104" s="16" t="str">
        <f t="shared" si="5"/>
        <v/>
      </c>
      <c r="B104" s="18" t="str">
        <f>IF(A104="","",IF(OR(periods_per_year=26,periods_per_year=52),IF(periods_per_year=26,IF(A104=1,fpdate,B103+14),IF(periods_per_year=52,IF(A104=1,fpdate,B103+7),"n/a")),IF(periods_per_year=24,DATE(YEAR(fpdate),MONTH(fpdate)+(A104-1)/2+IF(AND(DAY(fpdate)&gt;=15,MOD(A104,2)=0),1,0),IF(MOD(A104,2)=0,IF(DAY(fpdate)&gt;=15,DAY(fpdate)-14,DAY(fpdate)+14),DAY(fpdate))),IF(DAY(DATE(YEAR(fpdate),MONTH(fpdate)+(A104-1)*months_per_period,DAY(fpdate)))&lt;&gt;DAY(fpdate),DATE(YEAR(fpdate),MONTH(fpdate)+(A104-1)*months_per_period+1,0),DATE(YEAR(fpdate),MONTH(fpdate)+(A104-1)*months_per_period,DAY(fpdate))))))</f>
        <v/>
      </c>
      <c r="C104" s="17" t="str">
        <f t="shared" si="6"/>
        <v/>
      </c>
      <c r="D104" s="57" t="str">
        <f t="shared" si="9"/>
        <v/>
      </c>
      <c r="E104" s="17" t="str">
        <f>IF(A104="","",IF(AND(A104=1,pmtType=1),0,IF(roundOpt,ROUND(rate*G103,2),rate*G103)))</f>
        <v/>
      </c>
      <c r="F104" s="17" t="str">
        <f t="shared" si="7"/>
        <v/>
      </c>
      <c r="G104" s="17" t="str">
        <f t="shared" si="8"/>
        <v/>
      </c>
    </row>
    <row r="105" spans="1:7">
      <c r="A105" s="16" t="str">
        <f t="shared" si="5"/>
        <v/>
      </c>
      <c r="B105" s="18" t="str">
        <f>IF(A105="","",IF(OR(periods_per_year=26,periods_per_year=52),IF(periods_per_year=26,IF(A105=1,fpdate,B104+14),IF(periods_per_year=52,IF(A105=1,fpdate,B104+7),"n/a")),IF(periods_per_year=24,DATE(YEAR(fpdate),MONTH(fpdate)+(A105-1)/2+IF(AND(DAY(fpdate)&gt;=15,MOD(A105,2)=0),1,0),IF(MOD(A105,2)=0,IF(DAY(fpdate)&gt;=15,DAY(fpdate)-14,DAY(fpdate)+14),DAY(fpdate))),IF(DAY(DATE(YEAR(fpdate),MONTH(fpdate)+(A105-1)*months_per_period,DAY(fpdate)))&lt;&gt;DAY(fpdate),DATE(YEAR(fpdate),MONTH(fpdate)+(A105-1)*months_per_period+1,0),DATE(YEAR(fpdate),MONTH(fpdate)+(A105-1)*months_per_period,DAY(fpdate))))))</f>
        <v/>
      </c>
      <c r="C105" s="17" t="str">
        <f t="shared" si="6"/>
        <v/>
      </c>
      <c r="D105" s="57" t="str">
        <f t="shared" si="9"/>
        <v/>
      </c>
      <c r="E105" s="17" t="str">
        <f>IF(A105="","",IF(AND(A105=1,pmtType=1),0,IF(roundOpt,ROUND(rate*G104,2),rate*G104)))</f>
        <v/>
      </c>
      <c r="F105" s="17" t="str">
        <f t="shared" si="7"/>
        <v/>
      </c>
      <c r="G105" s="17" t="str">
        <f t="shared" si="8"/>
        <v/>
      </c>
    </row>
    <row r="106" spans="1:7">
      <c r="A106" s="16" t="str">
        <f t="shared" si="5"/>
        <v/>
      </c>
      <c r="B106" s="18" t="str">
        <f>IF(A106="","",IF(OR(periods_per_year=26,periods_per_year=52),IF(periods_per_year=26,IF(A106=1,fpdate,B105+14),IF(periods_per_year=52,IF(A106=1,fpdate,B105+7),"n/a")),IF(periods_per_year=24,DATE(YEAR(fpdate),MONTH(fpdate)+(A106-1)/2+IF(AND(DAY(fpdate)&gt;=15,MOD(A106,2)=0),1,0),IF(MOD(A106,2)=0,IF(DAY(fpdate)&gt;=15,DAY(fpdate)-14,DAY(fpdate)+14),DAY(fpdate))),IF(DAY(DATE(YEAR(fpdate),MONTH(fpdate)+(A106-1)*months_per_period,DAY(fpdate)))&lt;&gt;DAY(fpdate),DATE(YEAR(fpdate),MONTH(fpdate)+(A106-1)*months_per_period+1,0),DATE(YEAR(fpdate),MONTH(fpdate)+(A106-1)*months_per_period,DAY(fpdate))))))</f>
        <v/>
      </c>
      <c r="C106" s="17" t="str">
        <f t="shared" si="6"/>
        <v/>
      </c>
      <c r="D106" s="57" t="str">
        <f t="shared" si="9"/>
        <v/>
      </c>
      <c r="E106" s="17" t="str">
        <f>IF(A106="","",IF(AND(A106=1,pmtType=1),0,IF(roundOpt,ROUND(rate*G105,2),rate*G105)))</f>
        <v/>
      </c>
      <c r="F106" s="17" t="str">
        <f t="shared" si="7"/>
        <v/>
      </c>
      <c r="G106" s="17" t="str">
        <f t="shared" si="8"/>
        <v/>
      </c>
    </row>
    <row r="107" spans="1:7">
      <c r="A107" s="16" t="str">
        <f t="shared" si="5"/>
        <v/>
      </c>
      <c r="B107" s="18" t="str">
        <f>IF(A107="","",IF(OR(periods_per_year=26,periods_per_year=52),IF(periods_per_year=26,IF(A107=1,fpdate,B106+14),IF(periods_per_year=52,IF(A107=1,fpdate,B106+7),"n/a")),IF(periods_per_year=24,DATE(YEAR(fpdate),MONTH(fpdate)+(A107-1)/2+IF(AND(DAY(fpdate)&gt;=15,MOD(A107,2)=0),1,0),IF(MOD(A107,2)=0,IF(DAY(fpdate)&gt;=15,DAY(fpdate)-14,DAY(fpdate)+14),DAY(fpdate))),IF(DAY(DATE(YEAR(fpdate),MONTH(fpdate)+(A107-1)*months_per_period,DAY(fpdate)))&lt;&gt;DAY(fpdate),DATE(YEAR(fpdate),MONTH(fpdate)+(A107-1)*months_per_period+1,0),DATE(YEAR(fpdate),MONTH(fpdate)+(A107-1)*months_per_period,DAY(fpdate))))))</f>
        <v/>
      </c>
      <c r="C107" s="17" t="str">
        <f t="shared" si="6"/>
        <v/>
      </c>
      <c r="D107" s="57" t="str">
        <f t="shared" si="9"/>
        <v/>
      </c>
      <c r="E107" s="17" t="str">
        <f>IF(A107="","",IF(AND(A107=1,pmtType=1),0,IF(roundOpt,ROUND(rate*G106,2),rate*G106)))</f>
        <v/>
      </c>
      <c r="F107" s="17" t="str">
        <f t="shared" si="7"/>
        <v/>
      </c>
      <c r="G107" s="17" t="str">
        <f t="shared" si="8"/>
        <v/>
      </c>
    </row>
    <row r="108" spans="1:7">
      <c r="A108" s="16" t="str">
        <f t="shared" si="5"/>
        <v/>
      </c>
      <c r="B108" s="18" t="str">
        <f>IF(A108="","",IF(OR(periods_per_year=26,periods_per_year=52),IF(periods_per_year=26,IF(A108=1,fpdate,B107+14),IF(periods_per_year=52,IF(A108=1,fpdate,B107+7),"n/a")),IF(periods_per_year=24,DATE(YEAR(fpdate),MONTH(fpdate)+(A108-1)/2+IF(AND(DAY(fpdate)&gt;=15,MOD(A108,2)=0),1,0),IF(MOD(A108,2)=0,IF(DAY(fpdate)&gt;=15,DAY(fpdate)-14,DAY(fpdate)+14),DAY(fpdate))),IF(DAY(DATE(YEAR(fpdate),MONTH(fpdate)+(A108-1)*months_per_period,DAY(fpdate)))&lt;&gt;DAY(fpdate),DATE(YEAR(fpdate),MONTH(fpdate)+(A108-1)*months_per_period+1,0),DATE(YEAR(fpdate),MONTH(fpdate)+(A108-1)*months_per_period,DAY(fpdate))))))</f>
        <v/>
      </c>
      <c r="C108" s="17" t="str">
        <f t="shared" si="6"/>
        <v/>
      </c>
      <c r="D108" s="57" t="str">
        <f t="shared" si="9"/>
        <v/>
      </c>
      <c r="E108" s="17" t="str">
        <f>IF(A108="","",IF(AND(A108=1,pmtType=1),0,IF(roundOpt,ROUND(rate*G107,2),rate*G107)))</f>
        <v/>
      </c>
      <c r="F108" s="17" t="str">
        <f t="shared" si="7"/>
        <v/>
      </c>
      <c r="G108" s="17" t="str">
        <f t="shared" si="8"/>
        <v/>
      </c>
    </row>
    <row r="109" spans="1:7">
      <c r="A109" s="16" t="str">
        <f t="shared" si="5"/>
        <v/>
      </c>
      <c r="B109" s="18" t="str">
        <f>IF(A109="","",IF(OR(periods_per_year=26,periods_per_year=52),IF(periods_per_year=26,IF(A109=1,fpdate,B108+14),IF(periods_per_year=52,IF(A109=1,fpdate,B108+7),"n/a")),IF(periods_per_year=24,DATE(YEAR(fpdate),MONTH(fpdate)+(A109-1)/2+IF(AND(DAY(fpdate)&gt;=15,MOD(A109,2)=0),1,0),IF(MOD(A109,2)=0,IF(DAY(fpdate)&gt;=15,DAY(fpdate)-14,DAY(fpdate)+14),DAY(fpdate))),IF(DAY(DATE(YEAR(fpdate),MONTH(fpdate)+(A109-1)*months_per_period,DAY(fpdate)))&lt;&gt;DAY(fpdate),DATE(YEAR(fpdate),MONTH(fpdate)+(A109-1)*months_per_period+1,0),DATE(YEAR(fpdate),MONTH(fpdate)+(A109-1)*months_per_period,DAY(fpdate))))))</f>
        <v/>
      </c>
      <c r="C109" s="17" t="str">
        <f t="shared" si="6"/>
        <v/>
      </c>
      <c r="D109" s="57" t="str">
        <f t="shared" si="9"/>
        <v/>
      </c>
      <c r="E109" s="17" t="str">
        <f>IF(A109="","",IF(AND(A109=1,pmtType=1),0,IF(roundOpt,ROUND(rate*G108,2),rate*G108)))</f>
        <v/>
      </c>
      <c r="F109" s="17" t="str">
        <f t="shared" si="7"/>
        <v/>
      </c>
      <c r="G109" s="17" t="str">
        <f t="shared" si="8"/>
        <v/>
      </c>
    </row>
    <row r="110" spans="1:7">
      <c r="A110" s="16" t="str">
        <f t="shared" si="5"/>
        <v/>
      </c>
      <c r="B110" s="18" t="str">
        <f>IF(A110="","",IF(OR(periods_per_year=26,periods_per_year=52),IF(periods_per_year=26,IF(A110=1,fpdate,B109+14),IF(periods_per_year=52,IF(A110=1,fpdate,B109+7),"n/a")),IF(periods_per_year=24,DATE(YEAR(fpdate),MONTH(fpdate)+(A110-1)/2+IF(AND(DAY(fpdate)&gt;=15,MOD(A110,2)=0),1,0),IF(MOD(A110,2)=0,IF(DAY(fpdate)&gt;=15,DAY(fpdate)-14,DAY(fpdate)+14),DAY(fpdate))),IF(DAY(DATE(YEAR(fpdate),MONTH(fpdate)+(A110-1)*months_per_period,DAY(fpdate)))&lt;&gt;DAY(fpdate),DATE(YEAR(fpdate),MONTH(fpdate)+(A110-1)*months_per_period+1,0),DATE(YEAR(fpdate),MONTH(fpdate)+(A110-1)*months_per_period,DAY(fpdate))))))</f>
        <v/>
      </c>
      <c r="C110" s="17" t="str">
        <f t="shared" si="6"/>
        <v/>
      </c>
      <c r="D110" s="57" t="str">
        <f t="shared" si="9"/>
        <v/>
      </c>
      <c r="E110" s="17" t="str">
        <f>IF(A110="","",IF(AND(A110=1,pmtType=1),0,IF(roundOpt,ROUND(rate*G109,2),rate*G109)))</f>
        <v/>
      </c>
      <c r="F110" s="17" t="str">
        <f t="shared" si="7"/>
        <v/>
      </c>
      <c r="G110" s="17" t="str">
        <f t="shared" si="8"/>
        <v/>
      </c>
    </row>
    <row r="111" spans="1:7">
      <c r="A111" s="16" t="str">
        <f t="shared" si="5"/>
        <v/>
      </c>
      <c r="B111" s="18" t="str">
        <f>IF(A111="","",IF(OR(periods_per_year=26,periods_per_year=52),IF(periods_per_year=26,IF(A111=1,fpdate,B110+14),IF(periods_per_year=52,IF(A111=1,fpdate,B110+7),"n/a")),IF(periods_per_year=24,DATE(YEAR(fpdate),MONTH(fpdate)+(A111-1)/2+IF(AND(DAY(fpdate)&gt;=15,MOD(A111,2)=0),1,0),IF(MOD(A111,2)=0,IF(DAY(fpdate)&gt;=15,DAY(fpdate)-14,DAY(fpdate)+14),DAY(fpdate))),IF(DAY(DATE(YEAR(fpdate),MONTH(fpdate)+(A111-1)*months_per_period,DAY(fpdate)))&lt;&gt;DAY(fpdate),DATE(YEAR(fpdate),MONTH(fpdate)+(A111-1)*months_per_period+1,0),DATE(YEAR(fpdate),MONTH(fpdate)+(A111-1)*months_per_period,DAY(fpdate))))))</f>
        <v/>
      </c>
      <c r="C111" s="17" t="str">
        <f t="shared" si="6"/>
        <v/>
      </c>
      <c r="D111" s="57" t="str">
        <f t="shared" si="9"/>
        <v/>
      </c>
      <c r="E111" s="17" t="str">
        <f>IF(A111="","",IF(AND(A111=1,pmtType=1),0,IF(roundOpt,ROUND(rate*G110,2),rate*G110)))</f>
        <v/>
      </c>
      <c r="F111" s="17" t="str">
        <f t="shared" si="7"/>
        <v/>
      </c>
      <c r="G111" s="17" t="str">
        <f t="shared" si="8"/>
        <v/>
      </c>
    </row>
    <row r="112" spans="1:7">
      <c r="A112" s="16" t="str">
        <f t="shared" si="5"/>
        <v/>
      </c>
      <c r="B112" s="18" t="str">
        <f>IF(A112="","",IF(OR(periods_per_year=26,periods_per_year=52),IF(periods_per_year=26,IF(A112=1,fpdate,B111+14),IF(periods_per_year=52,IF(A112=1,fpdate,B111+7),"n/a")),IF(periods_per_year=24,DATE(YEAR(fpdate),MONTH(fpdate)+(A112-1)/2+IF(AND(DAY(fpdate)&gt;=15,MOD(A112,2)=0),1,0),IF(MOD(A112,2)=0,IF(DAY(fpdate)&gt;=15,DAY(fpdate)-14,DAY(fpdate)+14),DAY(fpdate))),IF(DAY(DATE(YEAR(fpdate),MONTH(fpdate)+(A112-1)*months_per_period,DAY(fpdate)))&lt;&gt;DAY(fpdate),DATE(YEAR(fpdate),MONTH(fpdate)+(A112-1)*months_per_period+1,0),DATE(YEAR(fpdate),MONTH(fpdate)+(A112-1)*months_per_period,DAY(fpdate))))))</f>
        <v/>
      </c>
      <c r="C112" s="17" t="str">
        <f t="shared" si="6"/>
        <v/>
      </c>
      <c r="D112" s="57" t="str">
        <f t="shared" si="9"/>
        <v/>
      </c>
      <c r="E112" s="17" t="str">
        <f>IF(A112="","",IF(AND(A112=1,pmtType=1),0,IF(roundOpt,ROUND(rate*G111,2),rate*G111)))</f>
        <v/>
      </c>
      <c r="F112" s="17" t="str">
        <f t="shared" si="7"/>
        <v/>
      </c>
      <c r="G112" s="17" t="str">
        <f t="shared" si="8"/>
        <v/>
      </c>
    </row>
    <row r="113" spans="1:7">
      <c r="A113" s="16" t="str">
        <f t="shared" si="5"/>
        <v/>
      </c>
      <c r="B113" s="18" t="str">
        <f>IF(A113="","",IF(OR(periods_per_year=26,periods_per_year=52),IF(periods_per_year=26,IF(A113=1,fpdate,B112+14),IF(periods_per_year=52,IF(A113=1,fpdate,B112+7),"n/a")),IF(periods_per_year=24,DATE(YEAR(fpdate),MONTH(fpdate)+(A113-1)/2+IF(AND(DAY(fpdate)&gt;=15,MOD(A113,2)=0),1,0),IF(MOD(A113,2)=0,IF(DAY(fpdate)&gt;=15,DAY(fpdate)-14,DAY(fpdate)+14),DAY(fpdate))),IF(DAY(DATE(YEAR(fpdate),MONTH(fpdate)+(A113-1)*months_per_period,DAY(fpdate)))&lt;&gt;DAY(fpdate),DATE(YEAR(fpdate),MONTH(fpdate)+(A113-1)*months_per_period+1,0),DATE(YEAR(fpdate),MONTH(fpdate)+(A113-1)*months_per_period,DAY(fpdate))))))</f>
        <v/>
      </c>
      <c r="C113" s="17" t="str">
        <f t="shared" si="6"/>
        <v/>
      </c>
      <c r="D113" s="57" t="str">
        <f t="shared" si="9"/>
        <v/>
      </c>
      <c r="E113" s="17" t="str">
        <f>IF(A113="","",IF(AND(A113=1,pmtType=1),0,IF(roundOpt,ROUND(rate*G112,2),rate*G112)))</f>
        <v/>
      </c>
      <c r="F113" s="17" t="str">
        <f t="shared" si="7"/>
        <v/>
      </c>
      <c r="G113" s="17" t="str">
        <f t="shared" si="8"/>
        <v/>
      </c>
    </row>
    <row r="114" spans="1:7">
      <c r="A114" s="16" t="str">
        <f t="shared" si="5"/>
        <v/>
      </c>
      <c r="B114" s="18" t="str">
        <f>IF(A114="","",IF(OR(periods_per_year=26,periods_per_year=52),IF(periods_per_year=26,IF(A114=1,fpdate,B113+14),IF(periods_per_year=52,IF(A114=1,fpdate,B113+7),"n/a")),IF(periods_per_year=24,DATE(YEAR(fpdate),MONTH(fpdate)+(A114-1)/2+IF(AND(DAY(fpdate)&gt;=15,MOD(A114,2)=0),1,0),IF(MOD(A114,2)=0,IF(DAY(fpdate)&gt;=15,DAY(fpdate)-14,DAY(fpdate)+14),DAY(fpdate))),IF(DAY(DATE(YEAR(fpdate),MONTH(fpdate)+(A114-1)*months_per_period,DAY(fpdate)))&lt;&gt;DAY(fpdate),DATE(YEAR(fpdate),MONTH(fpdate)+(A114-1)*months_per_period+1,0),DATE(YEAR(fpdate),MONTH(fpdate)+(A114-1)*months_per_period,DAY(fpdate))))))</f>
        <v/>
      </c>
      <c r="C114" s="17" t="str">
        <f t="shared" si="6"/>
        <v/>
      </c>
      <c r="D114" s="57" t="str">
        <f t="shared" si="9"/>
        <v/>
      </c>
      <c r="E114" s="17" t="str">
        <f>IF(A114="","",IF(AND(A114=1,pmtType=1),0,IF(roundOpt,ROUND(rate*G113,2),rate*G113)))</f>
        <v/>
      </c>
      <c r="F114" s="17" t="str">
        <f t="shared" si="7"/>
        <v/>
      </c>
      <c r="G114" s="17" t="str">
        <f t="shared" si="8"/>
        <v/>
      </c>
    </row>
    <row r="115" spans="1:7">
      <c r="A115" s="16" t="str">
        <f t="shared" si="5"/>
        <v/>
      </c>
      <c r="B115" s="18" t="str">
        <f>IF(A115="","",IF(OR(periods_per_year=26,periods_per_year=52),IF(periods_per_year=26,IF(A115=1,fpdate,B114+14),IF(periods_per_year=52,IF(A115=1,fpdate,B114+7),"n/a")),IF(periods_per_year=24,DATE(YEAR(fpdate),MONTH(fpdate)+(A115-1)/2+IF(AND(DAY(fpdate)&gt;=15,MOD(A115,2)=0),1,0),IF(MOD(A115,2)=0,IF(DAY(fpdate)&gt;=15,DAY(fpdate)-14,DAY(fpdate)+14),DAY(fpdate))),IF(DAY(DATE(YEAR(fpdate),MONTH(fpdate)+(A115-1)*months_per_period,DAY(fpdate)))&lt;&gt;DAY(fpdate),DATE(YEAR(fpdate),MONTH(fpdate)+(A115-1)*months_per_period+1,0),DATE(YEAR(fpdate),MONTH(fpdate)+(A115-1)*months_per_period,DAY(fpdate))))))</f>
        <v/>
      </c>
      <c r="C115" s="17" t="str">
        <f t="shared" si="6"/>
        <v/>
      </c>
      <c r="D115" s="57" t="str">
        <f t="shared" si="9"/>
        <v/>
      </c>
      <c r="E115" s="17" t="str">
        <f>IF(A115="","",IF(AND(A115=1,pmtType=1),0,IF(roundOpt,ROUND(rate*G114,2),rate*G114)))</f>
        <v/>
      </c>
      <c r="F115" s="17" t="str">
        <f t="shared" si="7"/>
        <v/>
      </c>
      <c r="G115" s="17" t="str">
        <f t="shared" si="8"/>
        <v/>
      </c>
    </row>
    <row r="116" spans="1:7">
      <c r="A116" s="16" t="str">
        <f t="shared" si="5"/>
        <v/>
      </c>
      <c r="B116" s="18" t="str">
        <f>IF(A116="","",IF(OR(periods_per_year=26,periods_per_year=52),IF(periods_per_year=26,IF(A116=1,fpdate,B115+14),IF(periods_per_year=52,IF(A116=1,fpdate,B115+7),"n/a")),IF(periods_per_year=24,DATE(YEAR(fpdate),MONTH(fpdate)+(A116-1)/2+IF(AND(DAY(fpdate)&gt;=15,MOD(A116,2)=0),1,0),IF(MOD(A116,2)=0,IF(DAY(fpdate)&gt;=15,DAY(fpdate)-14,DAY(fpdate)+14),DAY(fpdate))),IF(DAY(DATE(YEAR(fpdate),MONTH(fpdate)+(A116-1)*months_per_period,DAY(fpdate)))&lt;&gt;DAY(fpdate),DATE(YEAR(fpdate),MONTH(fpdate)+(A116-1)*months_per_period+1,0),DATE(YEAR(fpdate),MONTH(fpdate)+(A116-1)*months_per_period,DAY(fpdate))))))</f>
        <v/>
      </c>
      <c r="C116" s="17" t="str">
        <f t="shared" si="6"/>
        <v/>
      </c>
      <c r="D116" s="57" t="str">
        <f t="shared" si="9"/>
        <v/>
      </c>
      <c r="E116" s="17" t="str">
        <f>IF(A116="","",IF(AND(A116=1,pmtType=1),0,IF(roundOpt,ROUND(rate*G115,2),rate*G115)))</f>
        <v/>
      </c>
      <c r="F116" s="17" t="str">
        <f t="shared" si="7"/>
        <v/>
      </c>
      <c r="G116" s="17" t="str">
        <f t="shared" si="8"/>
        <v/>
      </c>
    </row>
    <row r="117" spans="1:7">
      <c r="A117" s="16" t="str">
        <f t="shared" si="5"/>
        <v/>
      </c>
      <c r="B117" s="18" t="str">
        <f>IF(A117="","",IF(OR(periods_per_year=26,periods_per_year=52),IF(periods_per_year=26,IF(A117=1,fpdate,B116+14),IF(periods_per_year=52,IF(A117=1,fpdate,B116+7),"n/a")),IF(periods_per_year=24,DATE(YEAR(fpdate),MONTH(fpdate)+(A117-1)/2+IF(AND(DAY(fpdate)&gt;=15,MOD(A117,2)=0),1,0),IF(MOD(A117,2)=0,IF(DAY(fpdate)&gt;=15,DAY(fpdate)-14,DAY(fpdate)+14),DAY(fpdate))),IF(DAY(DATE(YEAR(fpdate),MONTH(fpdate)+(A117-1)*months_per_period,DAY(fpdate)))&lt;&gt;DAY(fpdate),DATE(YEAR(fpdate),MONTH(fpdate)+(A117-1)*months_per_period+1,0),DATE(YEAR(fpdate),MONTH(fpdate)+(A117-1)*months_per_period,DAY(fpdate))))))</f>
        <v/>
      </c>
      <c r="C117" s="17" t="str">
        <f t="shared" si="6"/>
        <v/>
      </c>
      <c r="D117" s="57" t="str">
        <f t="shared" si="9"/>
        <v/>
      </c>
      <c r="E117" s="17" t="str">
        <f>IF(A117="","",IF(AND(A117=1,pmtType=1),0,IF(roundOpt,ROUND(rate*G116,2),rate*G116)))</f>
        <v/>
      </c>
      <c r="F117" s="17" t="str">
        <f t="shared" si="7"/>
        <v/>
      </c>
      <c r="G117" s="17" t="str">
        <f t="shared" si="8"/>
        <v/>
      </c>
    </row>
    <row r="118" spans="1:7">
      <c r="A118" s="16" t="str">
        <f t="shared" si="5"/>
        <v/>
      </c>
      <c r="B118" s="18" t="str">
        <f>IF(A118="","",IF(OR(periods_per_year=26,periods_per_year=52),IF(periods_per_year=26,IF(A118=1,fpdate,B117+14),IF(periods_per_year=52,IF(A118=1,fpdate,B117+7),"n/a")),IF(periods_per_year=24,DATE(YEAR(fpdate),MONTH(fpdate)+(A118-1)/2+IF(AND(DAY(fpdate)&gt;=15,MOD(A118,2)=0),1,0),IF(MOD(A118,2)=0,IF(DAY(fpdate)&gt;=15,DAY(fpdate)-14,DAY(fpdate)+14),DAY(fpdate))),IF(DAY(DATE(YEAR(fpdate),MONTH(fpdate)+(A118-1)*months_per_period,DAY(fpdate)))&lt;&gt;DAY(fpdate),DATE(YEAR(fpdate),MONTH(fpdate)+(A118-1)*months_per_period+1,0),DATE(YEAR(fpdate),MONTH(fpdate)+(A118-1)*months_per_period,DAY(fpdate))))))</f>
        <v/>
      </c>
      <c r="C118" s="17" t="str">
        <f t="shared" si="6"/>
        <v/>
      </c>
      <c r="D118" s="57" t="str">
        <f t="shared" si="9"/>
        <v/>
      </c>
      <c r="E118" s="17" t="str">
        <f>IF(A118="","",IF(AND(A118=1,pmtType=1),0,IF(roundOpt,ROUND(rate*G117,2),rate*G117)))</f>
        <v/>
      </c>
      <c r="F118" s="17" t="str">
        <f t="shared" si="7"/>
        <v/>
      </c>
      <c r="G118" s="17" t="str">
        <f t="shared" si="8"/>
        <v/>
      </c>
    </row>
    <row r="119" spans="1:7">
      <c r="A119" s="16" t="str">
        <f t="shared" si="5"/>
        <v/>
      </c>
      <c r="B119" s="18" t="str">
        <f>IF(A119="","",IF(OR(periods_per_year=26,periods_per_year=52),IF(periods_per_year=26,IF(A119=1,fpdate,B118+14),IF(periods_per_year=52,IF(A119=1,fpdate,B118+7),"n/a")),IF(periods_per_year=24,DATE(YEAR(fpdate),MONTH(fpdate)+(A119-1)/2+IF(AND(DAY(fpdate)&gt;=15,MOD(A119,2)=0),1,0),IF(MOD(A119,2)=0,IF(DAY(fpdate)&gt;=15,DAY(fpdate)-14,DAY(fpdate)+14),DAY(fpdate))),IF(DAY(DATE(YEAR(fpdate),MONTH(fpdate)+(A119-1)*months_per_period,DAY(fpdate)))&lt;&gt;DAY(fpdate),DATE(YEAR(fpdate),MONTH(fpdate)+(A119-1)*months_per_period+1,0),DATE(YEAR(fpdate),MONTH(fpdate)+(A119-1)*months_per_period,DAY(fpdate))))))</f>
        <v/>
      </c>
      <c r="C119" s="17" t="str">
        <f t="shared" si="6"/>
        <v/>
      </c>
      <c r="D119" s="57" t="str">
        <f t="shared" si="9"/>
        <v/>
      </c>
      <c r="E119" s="17" t="str">
        <f>IF(A119="","",IF(AND(A119=1,pmtType=1),0,IF(roundOpt,ROUND(rate*G118,2),rate*G118)))</f>
        <v/>
      </c>
      <c r="F119" s="17" t="str">
        <f t="shared" si="7"/>
        <v/>
      </c>
      <c r="G119" s="17" t="str">
        <f t="shared" si="8"/>
        <v/>
      </c>
    </row>
    <row r="120" spans="1:7">
      <c r="A120" s="16" t="str">
        <f t="shared" si="5"/>
        <v/>
      </c>
      <c r="B120" s="18" t="str">
        <f>IF(A120="","",IF(OR(periods_per_year=26,periods_per_year=52),IF(periods_per_year=26,IF(A120=1,fpdate,B119+14),IF(periods_per_year=52,IF(A120=1,fpdate,B119+7),"n/a")),IF(periods_per_year=24,DATE(YEAR(fpdate),MONTH(fpdate)+(A120-1)/2+IF(AND(DAY(fpdate)&gt;=15,MOD(A120,2)=0),1,0),IF(MOD(A120,2)=0,IF(DAY(fpdate)&gt;=15,DAY(fpdate)-14,DAY(fpdate)+14),DAY(fpdate))),IF(DAY(DATE(YEAR(fpdate),MONTH(fpdate)+(A120-1)*months_per_period,DAY(fpdate)))&lt;&gt;DAY(fpdate),DATE(YEAR(fpdate),MONTH(fpdate)+(A120-1)*months_per_period+1,0),DATE(YEAR(fpdate),MONTH(fpdate)+(A120-1)*months_per_period,DAY(fpdate))))))</f>
        <v/>
      </c>
      <c r="C120" s="17" t="str">
        <f t="shared" si="6"/>
        <v/>
      </c>
      <c r="D120" s="57" t="str">
        <f t="shared" si="9"/>
        <v/>
      </c>
      <c r="E120" s="17" t="str">
        <f>IF(A120="","",IF(AND(A120=1,pmtType=1),0,IF(roundOpt,ROUND(rate*G119,2),rate*G119)))</f>
        <v/>
      </c>
      <c r="F120" s="17" t="str">
        <f t="shared" si="7"/>
        <v/>
      </c>
      <c r="G120" s="17" t="str">
        <f t="shared" si="8"/>
        <v/>
      </c>
    </row>
    <row r="121" spans="1:7">
      <c r="A121" s="16" t="str">
        <f t="shared" si="5"/>
        <v/>
      </c>
      <c r="B121" s="18" t="str">
        <f>IF(A121="","",IF(OR(periods_per_year=26,periods_per_year=52),IF(periods_per_year=26,IF(A121=1,fpdate,B120+14),IF(periods_per_year=52,IF(A121=1,fpdate,B120+7),"n/a")),IF(periods_per_year=24,DATE(YEAR(fpdate),MONTH(fpdate)+(A121-1)/2+IF(AND(DAY(fpdate)&gt;=15,MOD(A121,2)=0),1,0),IF(MOD(A121,2)=0,IF(DAY(fpdate)&gt;=15,DAY(fpdate)-14,DAY(fpdate)+14),DAY(fpdate))),IF(DAY(DATE(YEAR(fpdate),MONTH(fpdate)+(A121-1)*months_per_period,DAY(fpdate)))&lt;&gt;DAY(fpdate),DATE(YEAR(fpdate),MONTH(fpdate)+(A121-1)*months_per_period+1,0),DATE(YEAR(fpdate),MONTH(fpdate)+(A121-1)*months_per_period,DAY(fpdate))))))</f>
        <v/>
      </c>
      <c r="C121" s="17" t="str">
        <f t="shared" si="6"/>
        <v/>
      </c>
      <c r="D121" s="57" t="str">
        <f t="shared" si="9"/>
        <v/>
      </c>
      <c r="E121" s="17" t="str">
        <f>IF(A121="","",IF(AND(A121=1,pmtType=1),0,IF(roundOpt,ROUND(rate*G120,2),rate*G120)))</f>
        <v/>
      </c>
      <c r="F121" s="17" t="str">
        <f t="shared" si="7"/>
        <v/>
      </c>
      <c r="G121" s="17" t="str">
        <f t="shared" si="8"/>
        <v/>
      </c>
    </row>
    <row r="122" spans="1:7">
      <c r="A122" s="16" t="str">
        <f t="shared" si="5"/>
        <v/>
      </c>
      <c r="B122" s="18" t="str">
        <f>IF(A122="","",IF(OR(periods_per_year=26,periods_per_year=52),IF(periods_per_year=26,IF(A122=1,fpdate,B121+14),IF(periods_per_year=52,IF(A122=1,fpdate,B121+7),"n/a")),IF(periods_per_year=24,DATE(YEAR(fpdate),MONTH(fpdate)+(A122-1)/2+IF(AND(DAY(fpdate)&gt;=15,MOD(A122,2)=0),1,0),IF(MOD(A122,2)=0,IF(DAY(fpdate)&gt;=15,DAY(fpdate)-14,DAY(fpdate)+14),DAY(fpdate))),IF(DAY(DATE(YEAR(fpdate),MONTH(fpdate)+(A122-1)*months_per_period,DAY(fpdate)))&lt;&gt;DAY(fpdate),DATE(YEAR(fpdate),MONTH(fpdate)+(A122-1)*months_per_period+1,0),DATE(YEAR(fpdate),MONTH(fpdate)+(A122-1)*months_per_period,DAY(fpdate))))))</f>
        <v/>
      </c>
      <c r="C122" s="17" t="str">
        <f t="shared" si="6"/>
        <v/>
      </c>
      <c r="D122" s="57" t="str">
        <f t="shared" si="9"/>
        <v/>
      </c>
      <c r="E122" s="17" t="str">
        <f>IF(A122="","",IF(AND(A122=1,pmtType=1),0,IF(roundOpt,ROUND(rate*G121,2),rate*G121)))</f>
        <v/>
      </c>
      <c r="F122" s="17" t="str">
        <f t="shared" si="7"/>
        <v/>
      </c>
      <c r="G122" s="17" t="str">
        <f t="shared" si="8"/>
        <v/>
      </c>
    </row>
    <row r="123" spans="1:7">
      <c r="A123" s="16" t="str">
        <f t="shared" si="5"/>
        <v/>
      </c>
      <c r="B123" s="18" t="str">
        <f>IF(A123="","",IF(OR(periods_per_year=26,periods_per_year=52),IF(periods_per_year=26,IF(A123=1,fpdate,B122+14),IF(periods_per_year=52,IF(A123=1,fpdate,B122+7),"n/a")),IF(periods_per_year=24,DATE(YEAR(fpdate),MONTH(fpdate)+(A123-1)/2+IF(AND(DAY(fpdate)&gt;=15,MOD(A123,2)=0),1,0),IF(MOD(A123,2)=0,IF(DAY(fpdate)&gt;=15,DAY(fpdate)-14,DAY(fpdate)+14),DAY(fpdate))),IF(DAY(DATE(YEAR(fpdate),MONTH(fpdate)+(A123-1)*months_per_period,DAY(fpdate)))&lt;&gt;DAY(fpdate),DATE(YEAR(fpdate),MONTH(fpdate)+(A123-1)*months_per_period+1,0),DATE(YEAR(fpdate),MONTH(fpdate)+(A123-1)*months_per_period,DAY(fpdate))))))</f>
        <v/>
      </c>
      <c r="C123" s="17" t="str">
        <f t="shared" si="6"/>
        <v/>
      </c>
      <c r="D123" s="57" t="str">
        <f t="shared" si="9"/>
        <v/>
      </c>
      <c r="E123" s="17" t="str">
        <f>IF(A123="","",IF(AND(A123=1,pmtType=1),0,IF(roundOpt,ROUND(rate*G122,2),rate*G122)))</f>
        <v/>
      </c>
      <c r="F123" s="17" t="str">
        <f t="shared" si="7"/>
        <v/>
      </c>
      <c r="G123" s="17" t="str">
        <f t="shared" si="8"/>
        <v/>
      </c>
    </row>
    <row r="124" spans="1:7">
      <c r="A124" s="16" t="str">
        <f t="shared" si="5"/>
        <v/>
      </c>
      <c r="B124" s="18" t="str">
        <f>IF(A124="","",IF(OR(periods_per_year=26,periods_per_year=52),IF(periods_per_year=26,IF(A124=1,fpdate,B123+14),IF(periods_per_year=52,IF(A124=1,fpdate,B123+7),"n/a")),IF(periods_per_year=24,DATE(YEAR(fpdate),MONTH(fpdate)+(A124-1)/2+IF(AND(DAY(fpdate)&gt;=15,MOD(A124,2)=0),1,0),IF(MOD(A124,2)=0,IF(DAY(fpdate)&gt;=15,DAY(fpdate)-14,DAY(fpdate)+14),DAY(fpdate))),IF(DAY(DATE(YEAR(fpdate),MONTH(fpdate)+(A124-1)*months_per_period,DAY(fpdate)))&lt;&gt;DAY(fpdate),DATE(YEAR(fpdate),MONTH(fpdate)+(A124-1)*months_per_period+1,0),DATE(YEAR(fpdate),MONTH(fpdate)+(A124-1)*months_per_period,DAY(fpdate))))))</f>
        <v/>
      </c>
      <c r="C124" s="17" t="str">
        <f t="shared" si="6"/>
        <v/>
      </c>
      <c r="D124" s="57" t="str">
        <f t="shared" si="9"/>
        <v/>
      </c>
      <c r="E124" s="17" t="str">
        <f>IF(A124="","",IF(AND(A124=1,pmtType=1),0,IF(roundOpt,ROUND(rate*G123,2),rate*G123)))</f>
        <v/>
      </c>
      <c r="F124" s="17" t="str">
        <f t="shared" si="7"/>
        <v/>
      </c>
      <c r="G124" s="17" t="str">
        <f t="shared" si="8"/>
        <v/>
      </c>
    </row>
    <row r="125" spans="1:7">
      <c r="A125" s="16" t="str">
        <f t="shared" si="5"/>
        <v/>
      </c>
      <c r="B125" s="18" t="str">
        <f>IF(A125="","",IF(OR(periods_per_year=26,periods_per_year=52),IF(periods_per_year=26,IF(A125=1,fpdate,B124+14),IF(periods_per_year=52,IF(A125=1,fpdate,B124+7),"n/a")),IF(periods_per_year=24,DATE(YEAR(fpdate),MONTH(fpdate)+(A125-1)/2+IF(AND(DAY(fpdate)&gt;=15,MOD(A125,2)=0),1,0),IF(MOD(A125,2)=0,IF(DAY(fpdate)&gt;=15,DAY(fpdate)-14,DAY(fpdate)+14),DAY(fpdate))),IF(DAY(DATE(YEAR(fpdate),MONTH(fpdate)+(A125-1)*months_per_period,DAY(fpdate)))&lt;&gt;DAY(fpdate),DATE(YEAR(fpdate),MONTH(fpdate)+(A125-1)*months_per_period+1,0),DATE(YEAR(fpdate),MONTH(fpdate)+(A125-1)*months_per_period,DAY(fpdate))))))</f>
        <v/>
      </c>
      <c r="C125" s="17" t="str">
        <f t="shared" si="6"/>
        <v/>
      </c>
      <c r="D125" s="57" t="str">
        <f t="shared" si="9"/>
        <v/>
      </c>
      <c r="E125" s="17" t="str">
        <f>IF(A125="","",IF(AND(A125=1,pmtType=1),0,IF(roundOpt,ROUND(rate*G124,2),rate*G124)))</f>
        <v/>
      </c>
      <c r="F125" s="17" t="str">
        <f t="shared" si="7"/>
        <v/>
      </c>
      <c r="G125" s="17" t="str">
        <f t="shared" si="8"/>
        <v/>
      </c>
    </row>
    <row r="126" spans="1:7">
      <c r="A126" s="16" t="str">
        <f t="shared" si="5"/>
        <v/>
      </c>
      <c r="B126" s="18" t="str">
        <f>IF(A126="","",IF(OR(periods_per_year=26,periods_per_year=52),IF(periods_per_year=26,IF(A126=1,fpdate,B125+14),IF(periods_per_year=52,IF(A126=1,fpdate,B125+7),"n/a")),IF(periods_per_year=24,DATE(YEAR(fpdate),MONTH(fpdate)+(A126-1)/2+IF(AND(DAY(fpdate)&gt;=15,MOD(A126,2)=0),1,0),IF(MOD(A126,2)=0,IF(DAY(fpdate)&gt;=15,DAY(fpdate)-14,DAY(fpdate)+14),DAY(fpdate))),IF(DAY(DATE(YEAR(fpdate),MONTH(fpdate)+(A126-1)*months_per_period,DAY(fpdate)))&lt;&gt;DAY(fpdate),DATE(YEAR(fpdate),MONTH(fpdate)+(A126-1)*months_per_period+1,0),DATE(YEAR(fpdate),MONTH(fpdate)+(A126-1)*months_per_period,DAY(fpdate))))))</f>
        <v/>
      </c>
      <c r="C126" s="17" t="str">
        <f t="shared" si="6"/>
        <v/>
      </c>
      <c r="D126" s="57" t="str">
        <f t="shared" si="9"/>
        <v/>
      </c>
      <c r="E126" s="17" t="str">
        <f>IF(A126="","",IF(AND(A126=1,pmtType=1),0,IF(roundOpt,ROUND(rate*G125,2),rate*G125)))</f>
        <v/>
      </c>
      <c r="F126" s="17" t="str">
        <f t="shared" si="7"/>
        <v/>
      </c>
      <c r="G126" s="17" t="str">
        <f t="shared" si="8"/>
        <v/>
      </c>
    </row>
    <row r="127" spans="1:7">
      <c r="A127" s="16" t="str">
        <f t="shared" si="5"/>
        <v/>
      </c>
      <c r="B127" s="18" t="str">
        <f>IF(A127="","",IF(OR(periods_per_year=26,periods_per_year=52),IF(periods_per_year=26,IF(A127=1,fpdate,B126+14),IF(periods_per_year=52,IF(A127=1,fpdate,B126+7),"n/a")),IF(periods_per_year=24,DATE(YEAR(fpdate),MONTH(fpdate)+(A127-1)/2+IF(AND(DAY(fpdate)&gt;=15,MOD(A127,2)=0),1,0),IF(MOD(A127,2)=0,IF(DAY(fpdate)&gt;=15,DAY(fpdate)-14,DAY(fpdate)+14),DAY(fpdate))),IF(DAY(DATE(YEAR(fpdate),MONTH(fpdate)+(A127-1)*months_per_period,DAY(fpdate)))&lt;&gt;DAY(fpdate),DATE(YEAR(fpdate),MONTH(fpdate)+(A127-1)*months_per_period+1,0),DATE(YEAR(fpdate),MONTH(fpdate)+(A127-1)*months_per_period,DAY(fpdate))))))</f>
        <v/>
      </c>
      <c r="C127" s="17" t="str">
        <f t="shared" si="6"/>
        <v/>
      </c>
      <c r="D127" s="57" t="str">
        <f t="shared" si="9"/>
        <v/>
      </c>
      <c r="E127" s="17" t="str">
        <f>IF(A127="","",IF(AND(A127=1,pmtType=1),0,IF(roundOpt,ROUND(rate*G126,2),rate*G126)))</f>
        <v/>
      </c>
      <c r="F127" s="17" t="str">
        <f t="shared" si="7"/>
        <v/>
      </c>
      <c r="G127" s="17" t="str">
        <f t="shared" si="8"/>
        <v/>
      </c>
    </row>
    <row r="128" spans="1:7">
      <c r="A128" s="16" t="str">
        <f t="shared" si="5"/>
        <v/>
      </c>
      <c r="B128" s="18" t="str">
        <f>IF(A128="","",IF(OR(periods_per_year=26,periods_per_year=52),IF(periods_per_year=26,IF(A128=1,fpdate,B127+14),IF(periods_per_year=52,IF(A128=1,fpdate,B127+7),"n/a")),IF(periods_per_year=24,DATE(YEAR(fpdate),MONTH(fpdate)+(A128-1)/2+IF(AND(DAY(fpdate)&gt;=15,MOD(A128,2)=0),1,0),IF(MOD(A128,2)=0,IF(DAY(fpdate)&gt;=15,DAY(fpdate)-14,DAY(fpdate)+14),DAY(fpdate))),IF(DAY(DATE(YEAR(fpdate),MONTH(fpdate)+(A128-1)*months_per_period,DAY(fpdate)))&lt;&gt;DAY(fpdate),DATE(YEAR(fpdate),MONTH(fpdate)+(A128-1)*months_per_period+1,0),DATE(YEAR(fpdate),MONTH(fpdate)+(A128-1)*months_per_period,DAY(fpdate))))))</f>
        <v/>
      </c>
      <c r="C128" s="17" t="str">
        <f t="shared" si="6"/>
        <v/>
      </c>
      <c r="D128" s="57" t="str">
        <f t="shared" si="9"/>
        <v/>
      </c>
      <c r="E128" s="17" t="str">
        <f>IF(A128="","",IF(AND(A128=1,pmtType=1),0,IF(roundOpt,ROUND(rate*G127,2),rate*G127)))</f>
        <v/>
      </c>
      <c r="F128" s="17" t="str">
        <f t="shared" si="7"/>
        <v/>
      </c>
      <c r="G128" s="17" t="str">
        <f t="shared" si="8"/>
        <v/>
      </c>
    </row>
    <row r="129" spans="1:7">
      <c r="A129" s="16" t="str">
        <f t="shared" si="5"/>
        <v/>
      </c>
      <c r="B129" s="18" t="str">
        <f>IF(A129="","",IF(OR(periods_per_year=26,periods_per_year=52),IF(periods_per_year=26,IF(A129=1,fpdate,B128+14),IF(periods_per_year=52,IF(A129=1,fpdate,B128+7),"n/a")),IF(periods_per_year=24,DATE(YEAR(fpdate),MONTH(fpdate)+(A129-1)/2+IF(AND(DAY(fpdate)&gt;=15,MOD(A129,2)=0),1,0),IF(MOD(A129,2)=0,IF(DAY(fpdate)&gt;=15,DAY(fpdate)-14,DAY(fpdate)+14),DAY(fpdate))),IF(DAY(DATE(YEAR(fpdate),MONTH(fpdate)+(A129-1)*months_per_period,DAY(fpdate)))&lt;&gt;DAY(fpdate),DATE(YEAR(fpdate),MONTH(fpdate)+(A129-1)*months_per_period+1,0),DATE(YEAR(fpdate),MONTH(fpdate)+(A129-1)*months_per_period,DAY(fpdate))))))</f>
        <v/>
      </c>
      <c r="C129" s="17" t="str">
        <f t="shared" si="6"/>
        <v/>
      </c>
      <c r="D129" s="57" t="str">
        <f t="shared" si="9"/>
        <v/>
      </c>
      <c r="E129" s="17" t="str">
        <f>IF(A129="","",IF(AND(A129=1,pmtType=1),0,IF(roundOpt,ROUND(rate*G128,2),rate*G128)))</f>
        <v/>
      </c>
      <c r="F129" s="17" t="str">
        <f t="shared" si="7"/>
        <v/>
      </c>
      <c r="G129" s="17" t="str">
        <f t="shared" si="8"/>
        <v/>
      </c>
    </row>
    <row r="130" spans="1:7">
      <c r="A130" s="16" t="str">
        <f t="shared" si="5"/>
        <v/>
      </c>
      <c r="B130" s="18" t="str">
        <f>IF(A130="","",IF(OR(periods_per_year=26,periods_per_year=52),IF(periods_per_year=26,IF(A130=1,fpdate,B129+14),IF(periods_per_year=52,IF(A130=1,fpdate,B129+7),"n/a")),IF(periods_per_year=24,DATE(YEAR(fpdate),MONTH(fpdate)+(A130-1)/2+IF(AND(DAY(fpdate)&gt;=15,MOD(A130,2)=0),1,0),IF(MOD(A130,2)=0,IF(DAY(fpdate)&gt;=15,DAY(fpdate)-14,DAY(fpdate)+14),DAY(fpdate))),IF(DAY(DATE(YEAR(fpdate),MONTH(fpdate)+(A130-1)*months_per_period,DAY(fpdate)))&lt;&gt;DAY(fpdate),DATE(YEAR(fpdate),MONTH(fpdate)+(A130-1)*months_per_period+1,0),DATE(YEAR(fpdate),MONTH(fpdate)+(A130-1)*months_per_period,DAY(fpdate))))))</f>
        <v/>
      </c>
      <c r="C130" s="17" t="str">
        <f t="shared" si="6"/>
        <v/>
      </c>
      <c r="D130" s="57" t="str">
        <f t="shared" si="9"/>
        <v/>
      </c>
      <c r="E130" s="17" t="str">
        <f>IF(A130="","",IF(AND(A130=1,pmtType=1),0,IF(roundOpt,ROUND(rate*G129,2),rate*G129)))</f>
        <v/>
      </c>
      <c r="F130" s="17" t="str">
        <f t="shared" si="7"/>
        <v/>
      </c>
      <c r="G130" s="17" t="str">
        <f t="shared" si="8"/>
        <v/>
      </c>
    </row>
    <row r="131" spans="1:7">
      <c r="A131" s="16" t="str">
        <f t="shared" si="5"/>
        <v/>
      </c>
      <c r="B131" s="18" t="str">
        <f>IF(A131="","",IF(OR(periods_per_year=26,periods_per_year=52),IF(periods_per_year=26,IF(A131=1,fpdate,B130+14),IF(periods_per_year=52,IF(A131=1,fpdate,B130+7),"n/a")),IF(periods_per_year=24,DATE(YEAR(fpdate),MONTH(fpdate)+(A131-1)/2+IF(AND(DAY(fpdate)&gt;=15,MOD(A131,2)=0),1,0),IF(MOD(A131,2)=0,IF(DAY(fpdate)&gt;=15,DAY(fpdate)-14,DAY(fpdate)+14),DAY(fpdate))),IF(DAY(DATE(YEAR(fpdate),MONTH(fpdate)+(A131-1)*months_per_period,DAY(fpdate)))&lt;&gt;DAY(fpdate),DATE(YEAR(fpdate),MONTH(fpdate)+(A131-1)*months_per_period+1,0),DATE(YEAR(fpdate),MONTH(fpdate)+(A131-1)*months_per_period,DAY(fpdate))))))</f>
        <v/>
      </c>
      <c r="C131" s="17" t="str">
        <f t="shared" si="6"/>
        <v/>
      </c>
      <c r="D131" s="57" t="str">
        <f t="shared" si="9"/>
        <v/>
      </c>
      <c r="E131" s="17" t="str">
        <f>IF(A131="","",IF(AND(A131=1,pmtType=1),0,IF(roundOpt,ROUND(rate*G130,2),rate*G130)))</f>
        <v/>
      </c>
      <c r="F131" s="17" t="str">
        <f t="shared" si="7"/>
        <v/>
      </c>
      <c r="G131" s="17" t="str">
        <f t="shared" si="8"/>
        <v/>
      </c>
    </row>
    <row r="132" spans="1:7">
      <c r="A132" s="16" t="str">
        <f t="shared" si="5"/>
        <v/>
      </c>
      <c r="B132" s="18" t="str">
        <f>IF(A132="","",IF(OR(periods_per_year=26,periods_per_year=52),IF(periods_per_year=26,IF(A132=1,fpdate,B131+14),IF(periods_per_year=52,IF(A132=1,fpdate,B131+7),"n/a")),IF(periods_per_year=24,DATE(YEAR(fpdate),MONTH(fpdate)+(A132-1)/2+IF(AND(DAY(fpdate)&gt;=15,MOD(A132,2)=0),1,0),IF(MOD(A132,2)=0,IF(DAY(fpdate)&gt;=15,DAY(fpdate)-14,DAY(fpdate)+14),DAY(fpdate))),IF(DAY(DATE(YEAR(fpdate),MONTH(fpdate)+(A132-1)*months_per_period,DAY(fpdate)))&lt;&gt;DAY(fpdate),DATE(YEAR(fpdate),MONTH(fpdate)+(A132-1)*months_per_period+1,0),DATE(YEAR(fpdate),MONTH(fpdate)+(A132-1)*months_per_period,DAY(fpdate))))))</f>
        <v/>
      </c>
      <c r="C132" s="17" t="str">
        <f t="shared" si="6"/>
        <v/>
      </c>
      <c r="D132" s="57" t="str">
        <f t="shared" si="9"/>
        <v/>
      </c>
      <c r="E132" s="17" t="str">
        <f>IF(A132="","",IF(AND(A132=1,pmtType=1),0,IF(roundOpt,ROUND(rate*G131,2),rate*G131)))</f>
        <v/>
      </c>
      <c r="F132" s="17" t="str">
        <f t="shared" si="7"/>
        <v/>
      </c>
      <c r="G132" s="17" t="str">
        <f t="shared" si="8"/>
        <v/>
      </c>
    </row>
    <row r="133" spans="1:7">
      <c r="A133" s="16" t="str">
        <f t="shared" si="5"/>
        <v/>
      </c>
      <c r="B133" s="18" t="str">
        <f>IF(A133="","",IF(OR(periods_per_year=26,periods_per_year=52),IF(periods_per_year=26,IF(A133=1,fpdate,B132+14),IF(periods_per_year=52,IF(A133=1,fpdate,B132+7),"n/a")),IF(periods_per_year=24,DATE(YEAR(fpdate),MONTH(fpdate)+(A133-1)/2+IF(AND(DAY(fpdate)&gt;=15,MOD(A133,2)=0),1,0),IF(MOD(A133,2)=0,IF(DAY(fpdate)&gt;=15,DAY(fpdate)-14,DAY(fpdate)+14),DAY(fpdate))),IF(DAY(DATE(YEAR(fpdate),MONTH(fpdate)+(A133-1)*months_per_period,DAY(fpdate)))&lt;&gt;DAY(fpdate),DATE(YEAR(fpdate),MONTH(fpdate)+(A133-1)*months_per_period+1,0),DATE(YEAR(fpdate),MONTH(fpdate)+(A133-1)*months_per_period,DAY(fpdate))))))</f>
        <v/>
      </c>
      <c r="C133" s="17" t="str">
        <f t="shared" si="6"/>
        <v/>
      </c>
      <c r="D133" s="57" t="str">
        <f t="shared" si="9"/>
        <v/>
      </c>
      <c r="E133" s="17" t="str">
        <f>IF(A133="","",IF(AND(A133=1,pmtType=1),0,IF(roundOpt,ROUND(rate*G132,2),rate*G132)))</f>
        <v/>
      </c>
      <c r="F133" s="17" t="str">
        <f t="shared" si="7"/>
        <v/>
      </c>
      <c r="G133" s="17" t="str">
        <f t="shared" si="8"/>
        <v/>
      </c>
    </row>
    <row r="134" spans="1:7">
      <c r="A134" s="16" t="str">
        <f t="shared" si="5"/>
        <v/>
      </c>
      <c r="B134" s="18" t="str">
        <f>IF(A134="","",IF(OR(periods_per_year=26,periods_per_year=52),IF(periods_per_year=26,IF(A134=1,fpdate,B133+14),IF(periods_per_year=52,IF(A134=1,fpdate,B133+7),"n/a")),IF(periods_per_year=24,DATE(YEAR(fpdate),MONTH(fpdate)+(A134-1)/2+IF(AND(DAY(fpdate)&gt;=15,MOD(A134,2)=0),1,0),IF(MOD(A134,2)=0,IF(DAY(fpdate)&gt;=15,DAY(fpdate)-14,DAY(fpdate)+14),DAY(fpdate))),IF(DAY(DATE(YEAR(fpdate),MONTH(fpdate)+(A134-1)*months_per_period,DAY(fpdate)))&lt;&gt;DAY(fpdate),DATE(YEAR(fpdate),MONTH(fpdate)+(A134-1)*months_per_period+1,0),DATE(YEAR(fpdate),MONTH(fpdate)+(A134-1)*months_per_period,DAY(fpdate))))))</f>
        <v/>
      </c>
      <c r="C134" s="17" t="str">
        <f t="shared" si="6"/>
        <v/>
      </c>
      <c r="D134" s="57" t="str">
        <f t="shared" si="9"/>
        <v/>
      </c>
      <c r="E134" s="17" t="str">
        <f>IF(A134="","",IF(AND(A134=1,pmtType=1),0,IF(roundOpt,ROUND(rate*G133,2),rate*G133)))</f>
        <v/>
      </c>
      <c r="F134" s="17" t="str">
        <f t="shared" si="7"/>
        <v/>
      </c>
      <c r="G134" s="17" t="str">
        <f t="shared" si="8"/>
        <v/>
      </c>
    </row>
    <row r="135" spans="1:7">
      <c r="A135" s="16" t="str">
        <f t="shared" si="5"/>
        <v/>
      </c>
      <c r="B135" s="18" t="str">
        <f>IF(A135="","",IF(OR(periods_per_year=26,periods_per_year=52),IF(periods_per_year=26,IF(A135=1,fpdate,B134+14),IF(periods_per_year=52,IF(A135=1,fpdate,B134+7),"n/a")),IF(periods_per_year=24,DATE(YEAR(fpdate),MONTH(fpdate)+(A135-1)/2+IF(AND(DAY(fpdate)&gt;=15,MOD(A135,2)=0),1,0),IF(MOD(A135,2)=0,IF(DAY(fpdate)&gt;=15,DAY(fpdate)-14,DAY(fpdate)+14),DAY(fpdate))),IF(DAY(DATE(YEAR(fpdate),MONTH(fpdate)+(A135-1)*months_per_period,DAY(fpdate)))&lt;&gt;DAY(fpdate),DATE(YEAR(fpdate),MONTH(fpdate)+(A135-1)*months_per_period+1,0),DATE(YEAR(fpdate),MONTH(fpdate)+(A135-1)*months_per_period,DAY(fpdate))))))</f>
        <v/>
      </c>
      <c r="C135" s="17" t="str">
        <f t="shared" si="6"/>
        <v/>
      </c>
      <c r="D135" s="57" t="str">
        <f t="shared" si="9"/>
        <v/>
      </c>
      <c r="E135" s="17" t="str">
        <f>IF(A135="","",IF(AND(A135=1,pmtType=1),0,IF(roundOpt,ROUND(rate*G134,2),rate*G134)))</f>
        <v/>
      </c>
      <c r="F135" s="17" t="str">
        <f t="shared" si="7"/>
        <v/>
      </c>
      <c r="G135" s="17" t="str">
        <f t="shared" si="8"/>
        <v/>
      </c>
    </row>
    <row r="136" spans="1:7">
      <c r="A136" s="16" t="str">
        <f t="shared" si="5"/>
        <v/>
      </c>
      <c r="B136" s="18" t="str">
        <f>IF(A136="","",IF(OR(periods_per_year=26,periods_per_year=52),IF(periods_per_year=26,IF(A136=1,fpdate,B135+14),IF(periods_per_year=52,IF(A136=1,fpdate,B135+7),"n/a")),IF(periods_per_year=24,DATE(YEAR(fpdate),MONTH(fpdate)+(A136-1)/2+IF(AND(DAY(fpdate)&gt;=15,MOD(A136,2)=0),1,0),IF(MOD(A136,2)=0,IF(DAY(fpdate)&gt;=15,DAY(fpdate)-14,DAY(fpdate)+14),DAY(fpdate))),IF(DAY(DATE(YEAR(fpdate),MONTH(fpdate)+(A136-1)*months_per_period,DAY(fpdate)))&lt;&gt;DAY(fpdate),DATE(YEAR(fpdate),MONTH(fpdate)+(A136-1)*months_per_period+1,0),DATE(YEAR(fpdate),MONTH(fpdate)+(A136-1)*months_per_period,DAY(fpdate))))))</f>
        <v/>
      </c>
      <c r="C136" s="17" t="str">
        <f t="shared" si="6"/>
        <v/>
      </c>
      <c r="D136" s="57" t="str">
        <f t="shared" si="9"/>
        <v/>
      </c>
      <c r="E136" s="17" t="str">
        <f>IF(A136="","",IF(AND(A136=1,pmtType=1),0,IF(roundOpt,ROUND(rate*G135,2),rate*G135)))</f>
        <v/>
      </c>
      <c r="F136" s="17" t="str">
        <f t="shared" si="7"/>
        <v/>
      </c>
      <c r="G136" s="17" t="str">
        <f t="shared" si="8"/>
        <v/>
      </c>
    </row>
    <row r="137" spans="1:7">
      <c r="A137" s="16" t="str">
        <f t="shared" si="5"/>
        <v/>
      </c>
      <c r="B137" s="18" t="str">
        <f>IF(A137="","",IF(OR(periods_per_year=26,periods_per_year=52),IF(periods_per_year=26,IF(A137=1,fpdate,B136+14),IF(periods_per_year=52,IF(A137=1,fpdate,B136+7),"n/a")),IF(periods_per_year=24,DATE(YEAR(fpdate),MONTH(fpdate)+(A137-1)/2+IF(AND(DAY(fpdate)&gt;=15,MOD(A137,2)=0),1,0),IF(MOD(A137,2)=0,IF(DAY(fpdate)&gt;=15,DAY(fpdate)-14,DAY(fpdate)+14),DAY(fpdate))),IF(DAY(DATE(YEAR(fpdate),MONTH(fpdate)+(A137-1)*months_per_period,DAY(fpdate)))&lt;&gt;DAY(fpdate),DATE(YEAR(fpdate),MONTH(fpdate)+(A137-1)*months_per_period+1,0),DATE(YEAR(fpdate),MONTH(fpdate)+(A137-1)*months_per_period,DAY(fpdate))))))</f>
        <v/>
      </c>
      <c r="C137" s="17" t="str">
        <f t="shared" si="6"/>
        <v/>
      </c>
      <c r="D137" s="57" t="str">
        <f t="shared" si="9"/>
        <v/>
      </c>
      <c r="E137" s="17" t="str">
        <f>IF(A137="","",IF(AND(A137=1,pmtType=1),0,IF(roundOpt,ROUND(rate*G136,2),rate*G136)))</f>
        <v/>
      </c>
      <c r="F137" s="17" t="str">
        <f t="shared" si="7"/>
        <v/>
      </c>
      <c r="G137" s="17" t="str">
        <f t="shared" si="8"/>
        <v/>
      </c>
    </row>
    <row r="138" spans="1:7">
      <c r="A138" s="16" t="str">
        <f t="shared" si="5"/>
        <v/>
      </c>
      <c r="B138" s="18" t="str">
        <f>IF(A138="","",IF(OR(periods_per_year=26,periods_per_year=52),IF(periods_per_year=26,IF(A138=1,fpdate,B137+14),IF(periods_per_year=52,IF(A138=1,fpdate,B137+7),"n/a")),IF(periods_per_year=24,DATE(YEAR(fpdate),MONTH(fpdate)+(A138-1)/2+IF(AND(DAY(fpdate)&gt;=15,MOD(A138,2)=0),1,0),IF(MOD(A138,2)=0,IF(DAY(fpdate)&gt;=15,DAY(fpdate)-14,DAY(fpdate)+14),DAY(fpdate))),IF(DAY(DATE(YEAR(fpdate),MONTH(fpdate)+(A138-1)*months_per_period,DAY(fpdate)))&lt;&gt;DAY(fpdate),DATE(YEAR(fpdate),MONTH(fpdate)+(A138-1)*months_per_period+1,0),DATE(YEAR(fpdate),MONTH(fpdate)+(A138-1)*months_per_period,DAY(fpdate))))))</f>
        <v/>
      </c>
      <c r="C138" s="17" t="str">
        <f t="shared" si="6"/>
        <v/>
      </c>
      <c r="D138" s="57" t="str">
        <f t="shared" si="9"/>
        <v/>
      </c>
      <c r="E138" s="17" t="str">
        <f>IF(A138="","",IF(AND(A138=1,pmtType=1),0,IF(roundOpt,ROUND(rate*G137,2),rate*G137)))</f>
        <v/>
      </c>
      <c r="F138" s="17" t="str">
        <f t="shared" si="7"/>
        <v/>
      </c>
      <c r="G138" s="17" t="str">
        <f t="shared" si="8"/>
        <v/>
      </c>
    </row>
    <row r="139" spans="1:7">
      <c r="A139" s="16" t="str">
        <f t="shared" si="5"/>
        <v/>
      </c>
      <c r="B139" s="18" t="str">
        <f>IF(A139="","",IF(OR(periods_per_year=26,periods_per_year=52),IF(periods_per_year=26,IF(A139=1,fpdate,B138+14),IF(periods_per_year=52,IF(A139=1,fpdate,B138+7),"n/a")),IF(periods_per_year=24,DATE(YEAR(fpdate),MONTH(fpdate)+(A139-1)/2+IF(AND(DAY(fpdate)&gt;=15,MOD(A139,2)=0),1,0),IF(MOD(A139,2)=0,IF(DAY(fpdate)&gt;=15,DAY(fpdate)-14,DAY(fpdate)+14),DAY(fpdate))),IF(DAY(DATE(YEAR(fpdate),MONTH(fpdate)+(A139-1)*months_per_period,DAY(fpdate)))&lt;&gt;DAY(fpdate),DATE(YEAR(fpdate),MONTH(fpdate)+(A139-1)*months_per_period+1,0),DATE(YEAR(fpdate),MONTH(fpdate)+(A139-1)*months_per_period,DAY(fpdate))))))</f>
        <v/>
      </c>
      <c r="C139" s="17" t="str">
        <f t="shared" si="6"/>
        <v/>
      </c>
      <c r="D139" s="57" t="str">
        <f t="shared" si="9"/>
        <v/>
      </c>
      <c r="E139" s="17" t="str">
        <f>IF(A139="","",IF(AND(A139=1,pmtType=1),0,IF(roundOpt,ROUND(rate*G138,2),rate*G138)))</f>
        <v/>
      </c>
      <c r="F139" s="17" t="str">
        <f t="shared" si="7"/>
        <v/>
      </c>
      <c r="G139" s="17" t="str">
        <f t="shared" si="8"/>
        <v/>
      </c>
    </row>
    <row r="140" spans="1:7">
      <c r="A140" s="16" t="str">
        <f t="shared" si="5"/>
        <v/>
      </c>
      <c r="B140" s="18" t="str">
        <f>IF(A140="","",IF(OR(periods_per_year=26,periods_per_year=52),IF(periods_per_year=26,IF(A140=1,fpdate,B139+14),IF(periods_per_year=52,IF(A140=1,fpdate,B139+7),"n/a")),IF(periods_per_year=24,DATE(YEAR(fpdate),MONTH(fpdate)+(A140-1)/2+IF(AND(DAY(fpdate)&gt;=15,MOD(A140,2)=0),1,0),IF(MOD(A140,2)=0,IF(DAY(fpdate)&gt;=15,DAY(fpdate)-14,DAY(fpdate)+14),DAY(fpdate))),IF(DAY(DATE(YEAR(fpdate),MONTH(fpdate)+(A140-1)*months_per_period,DAY(fpdate)))&lt;&gt;DAY(fpdate),DATE(YEAR(fpdate),MONTH(fpdate)+(A140-1)*months_per_period+1,0),DATE(YEAR(fpdate),MONTH(fpdate)+(A140-1)*months_per_period,DAY(fpdate))))))</f>
        <v/>
      </c>
      <c r="C140" s="17" t="str">
        <f t="shared" si="6"/>
        <v/>
      </c>
      <c r="D140" s="57" t="str">
        <f t="shared" si="9"/>
        <v/>
      </c>
      <c r="E140" s="17" t="str">
        <f>IF(A140="","",IF(AND(A140=1,pmtType=1),0,IF(roundOpt,ROUND(rate*G139,2),rate*G139)))</f>
        <v/>
      </c>
      <c r="F140" s="17" t="str">
        <f t="shared" si="7"/>
        <v/>
      </c>
      <c r="G140" s="17" t="str">
        <f t="shared" si="8"/>
        <v/>
      </c>
    </row>
    <row r="141" spans="1:7">
      <c r="A141" s="16" t="str">
        <f t="shared" si="5"/>
        <v/>
      </c>
      <c r="B141" s="18" t="str">
        <f>IF(A141="","",IF(OR(periods_per_year=26,periods_per_year=52),IF(periods_per_year=26,IF(A141=1,fpdate,B140+14),IF(periods_per_year=52,IF(A141=1,fpdate,B140+7),"n/a")),IF(periods_per_year=24,DATE(YEAR(fpdate),MONTH(fpdate)+(A141-1)/2+IF(AND(DAY(fpdate)&gt;=15,MOD(A141,2)=0),1,0),IF(MOD(A141,2)=0,IF(DAY(fpdate)&gt;=15,DAY(fpdate)-14,DAY(fpdate)+14),DAY(fpdate))),IF(DAY(DATE(YEAR(fpdate),MONTH(fpdate)+(A141-1)*months_per_period,DAY(fpdate)))&lt;&gt;DAY(fpdate),DATE(YEAR(fpdate),MONTH(fpdate)+(A141-1)*months_per_period+1,0),DATE(YEAR(fpdate),MONTH(fpdate)+(A141-1)*months_per_period,DAY(fpdate))))))</f>
        <v/>
      </c>
      <c r="C141" s="17" t="str">
        <f t="shared" si="6"/>
        <v/>
      </c>
      <c r="D141" s="57" t="str">
        <f t="shared" si="9"/>
        <v/>
      </c>
      <c r="E141" s="17" t="str">
        <f>IF(A141="","",IF(AND(A141=1,pmtType=1),0,IF(roundOpt,ROUND(rate*G140,2),rate*G140)))</f>
        <v/>
      </c>
      <c r="F141" s="17" t="str">
        <f t="shared" si="7"/>
        <v/>
      </c>
      <c r="G141" s="17" t="str">
        <f t="shared" si="8"/>
        <v/>
      </c>
    </row>
    <row r="142" spans="1:7">
      <c r="A142" s="16" t="str">
        <f t="shared" si="5"/>
        <v/>
      </c>
      <c r="B142" s="18" t="str">
        <f>IF(A142="","",IF(OR(periods_per_year=26,periods_per_year=52),IF(periods_per_year=26,IF(A142=1,fpdate,B141+14),IF(periods_per_year=52,IF(A142=1,fpdate,B141+7),"n/a")),IF(periods_per_year=24,DATE(YEAR(fpdate),MONTH(fpdate)+(A142-1)/2+IF(AND(DAY(fpdate)&gt;=15,MOD(A142,2)=0),1,0),IF(MOD(A142,2)=0,IF(DAY(fpdate)&gt;=15,DAY(fpdate)-14,DAY(fpdate)+14),DAY(fpdate))),IF(DAY(DATE(YEAR(fpdate),MONTH(fpdate)+(A142-1)*months_per_period,DAY(fpdate)))&lt;&gt;DAY(fpdate),DATE(YEAR(fpdate),MONTH(fpdate)+(A142-1)*months_per_period+1,0),DATE(YEAR(fpdate),MONTH(fpdate)+(A142-1)*months_per_period,DAY(fpdate))))))</f>
        <v/>
      </c>
      <c r="C142" s="17" t="str">
        <f t="shared" si="6"/>
        <v/>
      </c>
      <c r="D142" s="57" t="str">
        <f t="shared" si="9"/>
        <v/>
      </c>
      <c r="E142" s="17" t="str">
        <f>IF(A142="","",IF(AND(A142=1,pmtType=1),0,IF(roundOpt,ROUND(rate*G141,2),rate*G141)))</f>
        <v/>
      </c>
      <c r="F142" s="17" t="str">
        <f t="shared" si="7"/>
        <v/>
      </c>
      <c r="G142" s="17" t="str">
        <f t="shared" si="8"/>
        <v/>
      </c>
    </row>
    <row r="143" spans="1:7">
      <c r="A143" s="16" t="str">
        <f t="shared" si="5"/>
        <v/>
      </c>
      <c r="B143" s="18" t="str">
        <f>IF(A143="","",IF(OR(periods_per_year=26,periods_per_year=52),IF(periods_per_year=26,IF(A143=1,fpdate,B142+14),IF(periods_per_year=52,IF(A143=1,fpdate,B142+7),"n/a")),IF(periods_per_year=24,DATE(YEAR(fpdate),MONTH(fpdate)+(A143-1)/2+IF(AND(DAY(fpdate)&gt;=15,MOD(A143,2)=0),1,0),IF(MOD(A143,2)=0,IF(DAY(fpdate)&gt;=15,DAY(fpdate)-14,DAY(fpdate)+14),DAY(fpdate))),IF(DAY(DATE(YEAR(fpdate),MONTH(fpdate)+(A143-1)*months_per_period,DAY(fpdate)))&lt;&gt;DAY(fpdate),DATE(YEAR(fpdate),MONTH(fpdate)+(A143-1)*months_per_period+1,0),DATE(YEAR(fpdate),MONTH(fpdate)+(A143-1)*months_per_period,DAY(fpdate))))))</f>
        <v/>
      </c>
      <c r="C143" s="17" t="str">
        <f t="shared" si="6"/>
        <v/>
      </c>
      <c r="D143" s="57" t="str">
        <f t="shared" si="9"/>
        <v/>
      </c>
      <c r="E143" s="17" t="str">
        <f>IF(A143="","",IF(AND(A143=1,pmtType=1),0,IF(roundOpt,ROUND(rate*G142,2),rate*G142)))</f>
        <v/>
      </c>
      <c r="F143" s="17" t="str">
        <f t="shared" si="7"/>
        <v/>
      </c>
      <c r="G143" s="17" t="str">
        <f t="shared" si="8"/>
        <v/>
      </c>
    </row>
    <row r="144" spans="1:7">
      <c r="A144" s="16" t="str">
        <f t="shared" si="5"/>
        <v/>
      </c>
      <c r="B144" s="18" t="str">
        <f>IF(A144="","",IF(OR(periods_per_year=26,periods_per_year=52),IF(periods_per_year=26,IF(A144=1,fpdate,B143+14),IF(periods_per_year=52,IF(A144=1,fpdate,B143+7),"n/a")),IF(periods_per_year=24,DATE(YEAR(fpdate),MONTH(fpdate)+(A144-1)/2+IF(AND(DAY(fpdate)&gt;=15,MOD(A144,2)=0),1,0),IF(MOD(A144,2)=0,IF(DAY(fpdate)&gt;=15,DAY(fpdate)-14,DAY(fpdate)+14),DAY(fpdate))),IF(DAY(DATE(YEAR(fpdate),MONTH(fpdate)+(A144-1)*months_per_period,DAY(fpdate)))&lt;&gt;DAY(fpdate),DATE(YEAR(fpdate),MONTH(fpdate)+(A144-1)*months_per_period+1,0),DATE(YEAR(fpdate),MONTH(fpdate)+(A144-1)*months_per_period,DAY(fpdate))))))</f>
        <v/>
      </c>
      <c r="C144" s="17" t="str">
        <f t="shared" si="6"/>
        <v/>
      </c>
      <c r="D144" s="57" t="str">
        <f t="shared" si="9"/>
        <v/>
      </c>
      <c r="E144" s="17" t="str">
        <f>IF(A144="","",IF(AND(A144=1,pmtType=1),0,IF(roundOpt,ROUND(rate*G143,2),rate*G143)))</f>
        <v/>
      </c>
      <c r="F144" s="17" t="str">
        <f t="shared" si="7"/>
        <v/>
      </c>
      <c r="G144" s="17" t="str">
        <f t="shared" si="8"/>
        <v/>
      </c>
    </row>
    <row r="145" spans="1:7">
      <c r="A145" s="16" t="str">
        <f t="shared" si="5"/>
        <v/>
      </c>
      <c r="B145" s="18" t="str">
        <f>IF(A145="","",IF(OR(periods_per_year=26,periods_per_year=52),IF(periods_per_year=26,IF(A145=1,fpdate,B144+14),IF(periods_per_year=52,IF(A145=1,fpdate,B144+7),"n/a")),IF(periods_per_year=24,DATE(YEAR(fpdate),MONTH(fpdate)+(A145-1)/2+IF(AND(DAY(fpdate)&gt;=15,MOD(A145,2)=0),1,0),IF(MOD(A145,2)=0,IF(DAY(fpdate)&gt;=15,DAY(fpdate)-14,DAY(fpdate)+14),DAY(fpdate))),IF(DAY(DATE(YEAR(fpdate),MONTH(fpdate)+(A145-1)*months_per_period,DAY(fpdate)))&lt;&gt;DAY(fpdate),DATE(YEAR(fpdate),MONTH(fpdate)+(A145-1)*months_per_period+1,0),DATE(YEAR(fpdate),MONTH(fpdate)+(A145-1)*months_per_period,DAY(fpdate))))))</f>
        <v/>
      </c>
      <c r="C145" s="17" t="str">
        <f t="shared" si="6"/>
        <v/>
      </c>
      <c r="D145" s="57" t="str">
        <f t="shared" si="9"/>
        <v/>
      </c>
      <c r="E145" s="17" t="str">
        <f>IF(A145="","",IF(AND(A145=1,pmtType=1),0,IF(roundOpt,ROUND(rate*G144,2),rate*G144)))</f>
        <v/>
      </c>
      <c r="F145" s="17" t="str">
        <f t="shared" si="7"/>
        <v/>
      </c>
      <c r="G145" s="17" t="str">
        <f t="shared" si="8"/>
        <v/>
      </c>
    </row>
    <row r="146" spans="1:7">
      <c r="A146" s="16" t="str">
        <f t="shared" si="5"/>
        <v/>
      </c>
      <c r="B146" s="18" t="str">
        <f>IF(A146="","",IF(OR(periods_per_year=26,periods_per_year=52),IF(periods_per_year=26,IF(A146=1,fpdate,B145+14),IF(periods_per_year=52,IF(A146=1,fpdate,B145+7),"n/a")),IF(periods_per_year=24,DATE(YEAR(fpdate),MONTH(fpdate)+(A146-1)/2+IF(AND(DAY(fpdate)&gt;=15,MOD(A146,2)=0),1,0),IF(MOD(A146,2)=0,IF(DAY(fpdate)&gt;=15,DAY(fpdate)-14,DAY(fpdate)+14),DAY(fpdate))),IF(DAY(DATE(YEAR(fpdate),MONTH(fpdate)+(A146-1)*months_per_period,DAY(fpdate)))&lt;&gt;DAY(fpdate),DATE(YEAR(fpdate),MONTH(fpdate)+(A146-1)*months_per_period+1,0),DATE(YEAR(fpdate),MONTH(fpdate)+(A146-1)*months_per_period,DAY(fpdate))))))</f>
        <v/>
      </c>
      <c r="C146" s="17" t="str">
        <f t="shared" si="6"/>
        <v/>
      </c>
      <c r="D146" s="57" t="str">
        <f t="shared" si="9"/>
        <v/>
      </c>
      <c r="E146" s="17" t="str">
        <f>IF(A146="","",IF(AND(A146=1,pmtType=1),0,IF(roundOpt,ROUND(rate*G145,2),rate*G145)))</f>
        <v/>
      </c>
      <c r="F146" s="17" t="str">
        <f t="shared" si="7"/>
        <v/>
      </c>
      <c r="G146" s="17" t="str">
        <f t="shared" si="8"/>
        <v/>
      </c>
    </row>
    <row r="147" spans="1:7">
      <c r="A147" s="16" t="str">
        <f t="shared" si="5"/>
        <v/>
      </c>
      <c r="B147" s="18" t="str">
        <f>IF(A147="","",IF(OR(periods_per_year=26,periods_per_year=52),IF(periods_per_year=26,IF(A147=1,fpdate,B146+14),IF(periods_per_year=52,IF(A147=1,fpdate,B146+7),"n/a")),IF(periods_per_year=24,DATE(YEAR(fpdate),MONTH(fpdate)+(A147-1)/2+IF(AND(DAY(fpdate)&gt;=15,MOD(A147,2)=0),1,0),IF(MOD(A147,2)=0,IF(DAY(fpdate)&gt;=15,DAY(fpdate)-14,DAY(fpdate)+14),DAY(fpdate))),IF(DAY(DATE(YEAR(fpdate),MONTH(fpdate)+(A147-1)*months_per_period,DAY(fpdate)))&lt;&gt;DAY(fpdate),DATE(YEAR(fpdate),MONTH(fpdate)+(A147-1)*months_per_period+1,0),DATE(YEAR(fpdate),MONTH(fpdate)+(A147-1)*months_per_period,DAY(fpdate))))))</f>
        <v/>
      </c>
      <c r="C147" s="17" t="str">
        <f t="shared" si="6"/>
        <v/>
      </c>
      <c r="D147" s="57" t="str">
        <f t="shared" si="9"/>
        <v/>
      </c>
      <c r="E147" s="17" t="str">
        <f>IF(A147="","",IF(AND(A147=1,pmtType=1),0,IF(roundOpt,ROUND(rate*G146,2),rate*G146)))</f>
        <v/>
      </c>
      <c r="F147" s="17" t="str">
        <f t="shared" si="7"/>
        <v/>
      </c>
      <c r="G147" s="17" t="str">
        <f t="shared" si="8"/>
        <v/>
      </c>
    </row>
    <row r="148" spans="1:7">
      <c r="A148" s="16" t="str">
        <f t="shared" si="5"/>
        <v/>
      </c>
      <c r="B148" s="18" t="str">
        <f>IF(A148="","",IF(OR(periods_per_year=26,periods_per_year=52),IF(periods_per_year=26,IF(A148=1,fpdate,B147+14),IF(periods_per_year=52,IF(A148=1,fpdate,B147+7),"n/a")),IF(periods_per_year=24,DATE(YEAR(fpdate),MONTH(fpdate)+(A148-1)/2+IF(AND(DAY(fpdate)&gt;=15,MOD(A148,2)=0),1,0),IF(MOD(A148,2)=0,IF(DAY(fpdate)&gt;=15,DAY(fpdate)-14,DAY(fpdate)+14),DAY(fpdate))),IF(DAY(DATE(YEAR(fpdate),MONTH(fpdate)+(A148-1)*months_per_period,DAY(fpdate)))&lt;&gt;DAY(fpdate),DATE(YEAR(fpdate),MONTH(fpdate)+(A148-1)*months_per_period+1,0),DATE(YEAR(fpdate),MONTH(fpdate)+(A148-1)*months_per_period,DAY(fpdate))))))</f>
        <v/>
      </c>
      <c r="C148" s="17" t="str">
        <f t="shared" si="6"/>
        <v/>
      </c>
      <c r="D148" s="57" t="str">
        <f t="shared" si="9"/>
        <v/>
      </c>
      <c r="E148" s="17" t="str">
        <f>IF(A148="","",IF(AND(A148=1,pmtType=1),0,IF(roundOpt,ROUND(rate*G147,2),rate*G147)))</f>
        <v/>
      </c>
      <c r="F148" s="17" t="str">
        <f t="shared" si="7"/>
        <v/>
      </c>
      <c r="G148" s="17" t="str">
        <f t="shared" si="8"/>
        <v/>
      </c>
    </row>
    <row r="149" spans="1:7">
      <c r="A149" s="16" t="str">
        <f t="shared" si="5"/>
        <v/>
      </c>
      <c r="B149" s="18" t="str">
        <f>IF(A149="","",IF(OR(periods_per_year=26,periods_per_year=52),IF(periods_per_year=26,IF(A149=1,fpdate,B148+14),IF(periods_per_year=52,IF(A149=1,fpdate,B148+7),"n/a")),IF(periods_per_year=24,DATE(YEAR(fpdate),MONTH(fpdate)+(A149-1)/2+IF(AND(DAY(fpdate)&gt;=15,MOD(A149,2)=0),1,0),IF(MOD(A149,2)=0,IF(DAY(fpdate)&gt;=15,DAY(fpdate)-14,DAY(fpdate)+14),DAY(fpdate))),IF(DAY(DATE(YEAR(fpdate),MONTH(fpdate)+(A149-1)*months_per_period,DAY(fpdate)))&lt;&gt;DAY(fpdate),DATE(YEAR(fpdate),MONTH(fpdate)+(A149-1)*months_per_period+1,0),DATE(YEAR(fpdate),MONTH(fpdate)+(A149-1)*months_per_period,DAY(fpdate))))))</f>
        <v/>
      </c>
      <c r="C149" s="17" t="str">
        <f t="shared" si="6"/>
        <v/>
      </c>
      <c r="D149" s="57" t="str">
        <f t="shared" si="9"/>
        <v/>
      </c>
      <c r="E149" s="17" t="str">
        <f>IF(A149="","",IF(AND(A149=1,pmtType=1),0,IF(roundOpt,ROUND(rate*G148,2),rate*G148)))</f>
        <v/>
      </c>
      <c r="F149" s="17" t="str">
        <f t="shared" si="7"/>
        <v/>
      </c>
      <c r="G149" s="17" t="str">
        <f t="shared" si="8"/>
        <v/>
      </c>
    </row>
    <row r="150" spans="1:7">
      <c r="A150" s="16" t="str">
        <f t="shared" ref="A150:A213" si="10">IF(G149="","",IF(roundOpt,IF(OR(A149&gt;=nper,ROUND(G149,2)&lt;=0),"",A149+1),IF(OR(A149&gt;=nper,G149&lt;=0),"",A149+1)))</f>
        <v/>
      </c>
      <c r="B150" s="18" t="str">
        <f>IF(A150="","",IF(OR(periods_per_year=26,periods_per_year=52),IF(periods_per_year=26,IF(A150=1,fpdate,B149+14),IF(periods_per_year=52,IF(A150=1,fpdate,B149+7),"n/a")),IF(periods_per_year=24,DATE(YEAR(fpdate),MONTH(fpdate)+(A150-1)/2+IF(AND(DAY(fpdate)&gt;=15,MOD(A150,2)=0),1,0),IF(MOD(A150,2)=0,IF(DAY(fpdate)&gt;=15,DAY(fpdate)-14,DAY(fpdate)+14),DAY(fpdate))),IF(DAY(DATE(YEAR(fpdate),MONTH(fpdate)+(A150-1)*months_per_period,DAY(fpdate)))&lt;&gt;DAY(fpdate),DATE(YEAR(fpdate),MONTH(fpdate)+(A150-1)*months_per_period+1,0),DATE(YEAR(fpdate),MONTH(fpdate)+(A150-1)*months_per_period,DAY(fpdate))))))</f>
        <v/>
      </c>
      <c r="C150" s="17" t="str">
        <f t="shared" ref="C150:C213" si="11">IF(A150="","",IF(roundOpt,IF(OR(A150=nper,payment&gt;ROUND((1+rate)*G149,2)),ROUND((1+rate)*G149,2),payment),IF(OR(A150=nper,payment&gt;(1+rate)*G149),(1+rate)*G149,payment)))</f>
        <v/>
      </c>
      <c r="D150" s="57" t="str">
        <f t="shared" si="9"/>
        <v/>
      </c>
      <c r="E150" s="17" t="str">
        <f>IF(A150="","",IF(AND(A150=1,pmtType=1),0,IF(roundOpt,ROUND(rate*G149,2),rate*G149)))</f>
        <v/>
      </c>
      <c r="F150" s="17" t="str">
        <f t="shared" ref="F150:F213" si="12">IF(A150="","",D150-E150)</f>
        <v/>
      </c>
      <c r="G150" s="17" t="str">
        <f t="shared" ref="G150:G213" si="13">IF(A150="","",G149-F150)</f>
        <v/>
      </c>
    </row>
    <row r="151" spans="1:7">
      <c r="A151" s="16" t="str">
        <f t="shared" si="10"/>
        <v/>
      </c>
      <c r="B151" s="18" t="str">
        <f>IF(A151="","",IF(OR(periods_per_year=26,periods_per_year=52),IF(periods_per_year=26,IF(A151=1,fpdate,B150+14),IF(periods_per_year=52,IF(A151=1,fpdate,B150+7),"n/a")),IF(periods_per_year=24,DATE(YEAR(fpdate),MONTH(fpdate)+(A151-1)/2+IF(AND(DAY(fpdate)&gt;=15,MOD(A151,2)=0),1,0),IF(MOD(A151,2)=0,IF(DAY(fpdate)&gt;=15,DAY(fpdate)-14,DAY(fpdate)+14),DAY(fpdate))),IF(DAY(DATE(YEAR(fpdate),MONTH(fpdate)+(A151-1)*months_per_period,DAY(fpdate)))&lt;&gt;DAY(fpdate),DATE(YEAR(fpdate),MONTH(fpdate)+(A151-1)*months_per_period+1,0),DATE(YEAR(fpdate),MONTH(fpdate)+(A151-1)*months_per_period,DAY(fpdate))))))</f>
        <v/>
      </c>
      <c r="C151" s="17" t="str">
        <f t="shared" si="11"/>
        <v/>
      </c>
      <c r="D151" s="57" t="str">
        <f t="shared" si="9"/>
        <v/>
      </c>
      <c r="E151" s="17" t="str">
        <f>IF(A151="","",IF(AND(A151=1,pmtType=1),0,IF(roundOpt,ROUND(rate*G150,2),rate*G150)))</f>
        <v/>
      </c>
      <c r="F151" s="17" t="str">
        <f t="shared" si="12"/>
        <v/>
      </c>
      <c r="G151" s="17" t="str">
        <f t="shared" si="13"/>
        <v/>
      </c>
    </row>
    <row r="152" spans="1:7">
      <c r="A152" s="16" t="str">
        <f t="shared" si="10"/>
        <v/>
      </c>
      <c r="B152" s="18" t="str">
        <f>IF(A152="","",IF(OR(periods_per_year=26,periods_per_year=52),IF(periods_per_year=26,IF(A152=1,fpdate,B151+14),IF(periods_per_year=52,IF(A152=1,fpdate,B151+7),"n/a")),IF(periods_per_year=24,DATE(YEAR(fpdate),MONTH(fpdate)+(A152-1)/2+IF(AND(DAY(fpdate)&gt;=15,MOD(A152,2)=0),1,0),IF(MOD(A152,2)=0,IF(DAY(fpdate)&gt;=15,DAY(fpdate)-14,DAY(fpdate)+14),DAY(fpdate))),IF(DAY(DATE(YEAR(fpdate),MONTH(fpdate)+(A152-1)*months_per_period,DAY(fpdate)))&lt;&gt;DAY(fpdate),DATE(YEAR(fpdate),MONTH(fpdate)+(A152-1)*months_per_period+1,0),DATE(YEAR(fpdate),MONTH(fpdate)+(A152-1)*months_per_period,DAY(fpdate))))))</f>
        <v/>
      </c>
      <c r="C152" s="17" t="str">
        <f t="shared" si="11"/>
        <v/>
      </c>
      <c r="D152" s="57" t="str">
        <f t="shared" si="9"/>
        <v/>
      </c>
      <c r="E152" s="17" t="str">
        <f>IF(A152="","",IF(AND(A152=1,pmtType=1),0,IF(roundOpt,ROUND(rate*G151,2),rate*G151)))</f>
        <v/>
      </c>
      <c r="F152" s="17" t="str">
        <f t="shared" si="12"/>
        <v/>
      </c>
      <c r="G152" s="17" t="str">
        <f t="shared" si="13"/>
        <v/>
      </c>
    </row>
    <row r="153" spans="1:7">
      <c r="A153" s="16" t="str">
        <f t="shared" si="10"/>
        <v/>
      </c>
      <c r="B153" s="18" t="str">
        <f>IF(A153="","",IF(OR(periods_per_year=26,periods_per_year=52),IF(periods_per_year=26,IF(A153=1,fpdate,B152+14),IF(periods_per_year=52,IF(A153=1,fpdate,B152+7),"n/a")),IF(periods_per_year=24,DATE(YEAR(fpdate),MONTH(fpdate)+(A153-1)/2+IF(AND(DAY(fpdate)&gt;=15,MOD(A153,2)=0),1,0),IF(MOD(A153,2)=0,IF(DAY(fpdate)&gt;=15,DAY(fpdate)-14,DAY(fpdate)+14),DAY(fpdate))),IF(DAY(DATE(YEAR(fpdate),MONTH(fpdate)+(A153-1)*months_per_period,DAY(fpdate)))&lt;&gt;DAY(fpdate),DATE(YEAR(fpdate),MONTH(fpdate)+(A153-1)*months_per_period+1,0),DATE(YEAR(fpdate),MONTH(fpdate)+(A153-1)*months_per_period,DAY(fpdate))))))</f>
        <v/>
      </c>
      <c r="C153" s="17" t="str">
        <f t="shared" si="11"/>
        <v/>
      </c>
      <c r="D153" s="57" t="str">
        <f t="shared" ref="D153:D216" si="14">C153</f>
        <v/>
      </c>
      <c r="E153" s="17" t="str">
        <f>IF(A153="","",IF(AND(A153=1,pmtType=1),0,IF(roundOpt,ROUND(rate*G152,2),rate*G152)))</f>
        <v/>
      </c>
      <c r="F153" s="17" t="str">
        <f t="shared" si="12"/>
        <v/>
      </c>
      <c r="G153" s="17" t="str">
        <f t="shared" si="13"/>
        <v/>
      </c>
    </row>
    <row r="154" spans="1:7">
      <c r="A154" s="16" t="str">
        <f t="shared" si="10"/>
        <v/>
      </c>
      <c r="B154" s="18" t="str">
        <f>IF(A154="","",IF(OR(periods_per_year=26,periods_per_year=52),IF(periods_per_year=26,IF(A154=1,fpdate,B153+14),IF(periods_per_year=52,IF(A154=1,fpdate,B153+7),"n/a")),IF(periods_per_year=24,DATE(YEAR(fpdate),MONTH(fpdate)+(A154-1)/2+IF(AND(DAY(fpdate)&gt;=15,MOD(A154,2)=0),1,0),IF(MOD(A154,2)=0,IF(DAY(fpdate)&gt;=15,DAY(fpdate)-14,DAY(fpdate)+14),DAY(fpdate))),IF(DAY(DATE(YEAR(fpdate),MONTH(fpdate)+(A154-1)*months_per_period,DAY(fpdate)))&lt;&gt;DAY(fpdate),DATE(YEAR(fpdate),MONTH(fpdate)+(A154-1)*months_per_period+1,0),DATE(YEAR(fpdate),MONTH(fpdate)+(A154-1)*months_per_period,DAY(fpdate))))))</f>
        <v/>
      </c>
      <c r="C154" s="17" t="str">
        <f t="shared" si="11"/>
        <v/>
      </c>
      <c r="D154" s="57" t="str">
        <f t="shared" si="14"/>
        <v/>
      </c>
      <c r="E154" s="17" t="str">
        <f>IF(A154="","",IF(AND(A154=1,pmtType=1),0,IF(roundOpt,ROUND(rate*G153,2),rate*G153)))</f>
        <v/>
      </c>
      <c r="F154" s="17" t="str">
        <f t="shared" si="12"/>
        <v/>
      </c>
      <c r="G154" s="17" t="str">
        <f t="shared" si="13"/>
        <v/>
      </c>
    </row>
    <row r="155" spans="1:7">
      <c r="A155" s="16" t="str">
        <f t="shared" si="10"/>
        <v/>
      </c>
      <c r="B155" s="18" t="str">
        <f>IF(A155="","",IF(OR(periods_per_year=26,periods_per_year=52),IF(periods_per_year=26,IF(A155=1,fpdate,B154+14),IF(periods_per_year=52,IF(A155=1,fpdate,B154+7),"n/a")),IF(periods_per_year=24,DATE(YEAR(fpdate),MONTH(fpdate)+(A155-1)/2+IF(AND(DAY(fpdate)&gt;=15,MOD(A155,2)=0),1,0),IF(MOD(A155,2)=0,IF(DAY(fpdate)&gt;=15,DAY(fpdate)-14,DAY(fpdate)+14),DAY(fpdate))),IF(DAY(DATE(YEAR(fpdate),MONTH(fpdate)+(A155-1)*months_per_period,DAY(fpdate)))&lt;&gt;DAY(fpdate),DATE(YEAR(fpdate),MONTH(fpdate)+(A155-1)*months_per_period+1,0),DATE(YEAR(fpdate),MONTH(fpdate)+(A155-1)*months_per_period,DAY(fpdate))))))</f>
        <v/>
      </c>
      <c r="C155" s="17" t="str">
        <f t="shared" si="11"/>
        <v/>
      </c>
      <c r="D155" s="57" t="str">
        <f t="shared" si="14"/>
        <v/>
      </c>
      <c r="E155" s="17" t="str">
        <f>IF(A155="","",IF(AND(A155=1,pmtType=1),0,IF(roundOpt,ROUND(rate*G154,2),rate*G154)))</f>
        <v/>
      </c>
      <c r="F155" s="17" t="str">
        <f t="shared" si="12"/>
        <v/>
      </c>
      <c r="G155" s="17" t="str">
        <f t="shared" si="13"/>
        <v/>
      </c>
    </row>
    <row r="156" spans="1:7">
      <c r="A156" s="16" t="str">
        <f t="shared" si="10"/>
        <v/>
      </c>
      <c r="B156" s="18" t="str">
        <f>IF(A156="","",IF(OR(periods_per_year=26,periods_per_year=52),IF(periods_per_year=26,IF(A156=1,fpdate,B155+14),IF(periods_per_year=52,IF(A156=1,fpdate,B155+7),"n/a")),IF(periods_per_year=24,DATE(YEAR(fpdate),MONTH(fpdate)+(A156-1)/2+IF(AND(DAY(fpdate)&gt;=15,MOD(A156,2)=0),1,0),IF(MOD(A156,2)=0,IF(DAY(fpdate)&gt;=15,DAY(fpdate)-14,DAY(fpdate)+14),DAY(fpdate))),IF(DAY(DATE(YEAR(fpdate),MONTH(fpdate)+(A156-1)*months_per_period,DAY(fpdate)))&lt;&gt;DAY(fpdate),DATE(YEAR(fpdate),MONTH(fpdate)+(A156-1)*months_per_period+1,0),DATE(YEAR(fpdate),MONTH(fpdate)+(A156-1)*months_per_period,DAY(fpdate))))))</f>
        <v/>
      </c>
      <c r="C156" s="17" t="str">
        <f t="shared" si="11"/>
        <v/>
      </c>
      <c r="D156" s="57" t="str">
        <f t="shared" si="14"/>
        <v/>
      </c>
      <c r="E156" s="17" t="str">
        <f>IF(A156="","",IF(AND(A156=1,pmtType=1),0,IF(roundOpt,ROUND(rate*G155,2),rate*G155)))</f>
        <v/>
      </c>
      <c r="F156" s="17" t="str">
        <f t="shared" si="12"/>
        <v/>
      </c>
      <c r="G156" s="17" t="str">
        <f t="shared" si="13"/>
        <v/>
      </c>
    </row>
    <row r="157" spans="1:7">
      <c r="A157" s="16" t="str">
        <f t="shared" si="10"/>
        <v/>
      </c>
      <c r="B157" s="18" t="str">
        <f>IF(A157="","",IF(OR(periods_per_year=26,periods_per_year=52),IF(periods_per_year=26,IF(A157=1,fpdate,B156+14),IF(periods_per_year=52,IF(A157=1,fpdate,B156+7),"n/a")),IF(periods_per_year=24,DATE(YEAR(fpdate),MONTH(fpdate)+(A157-1)/2+IF(AND(DAY(fpdate)&gt;=15,MOD(A157,2)=0),1,0),IF(MOD(A157,2)=0,IF(DAY(fpdate)&gt;=15,DAY(fpdate)-14,DAY(fpdate)+14),DAY(fpdate))),IF(DAY(DATE(YEAR(fpdate),MONTH(fpdate)+(A157-1)*months_per_period,DAY(fpdate)))&lt;&gt;DAY(fpdate),DATE(YEAR(fpdate),MONTH(fpdate)+(A157-1)*months_per_period+1,0),DATE(YEAR(fpdate),MONTH(fpdate)+(A157-1)*months_per_period,DAY(fpdate))))))</f>
        <v/>
      </c>
      <c r="C157" s="17" t="str">
        <f t="shared" si="11"/>
        <v/>
      </c>
      <c r="D157" s="57" t="str">
        <f t="shared" si="14"/>
        <v/>
      </c>
      <c r="E157" s="17" t="str">
        <f>IF(A157="","",IF(AND(A157=1,pmtType=1),0,IF(roundOpt,ROUND(rate*G156,2),rate*G156)))</f>
        <v/>
      </c>
      <c r="F157" s="17" t="str">
        <f t="shared" si="12"/>
        <v/>
      </c>
      <c r="G157" s="17" t="str">
        <f t="shared" si="13"/>
        <v/>
      </c>
    </row>
    <row r="158" spans="1:7">
      <c r="A158" s="16" t="str">
        <f t="shared" si="10"/>
        <v/>
      </c>
      <c r="B158" s="18" t="str">
        <f>IF(A158="","",IF(OR(periods_per_year=26,periods_per_year=52),IF(periods_per_year=26,IF(A158=1,fpdate,B157+14),IF(periods_per_year=52,IF(A158=1,fpdate,B157+7),"n/a")),IF(periods_per_year=24,DATE(YEAR(fpdate),MONTH(fpdate)+(A158-1)/2+IF(AND(DAY(fpdate)&gt;=15,MOD(A158,2)=0),1,0),IF(MOD(A158,2)=0,IF(DAY(fpdate)&gt;=15,DAY(fpdate)-14,DAY(fpdate)+14),DAY(fpdate))),IF(DAY(DATE(YEAR(fpdate),MONTH(fpdate)+(A158-1)*months_per_period,DAY(fpdate)))&lt;&gt;DAY(fpdate),DATE(YEAR(fpdate),MONTH(fpdate)+(A158-1)*months_per_period+1,0),DATE(YEAR(fpdate),MONTH(fpdate)+(A158-1)*months_per_period,DAY(fpdate))))))</f>
        <v/>
      </c>
      <c r="C158" s="17" t="str">
        <f t="shared" si="11"/>
        <v/>
      </c>
      <c r="D158" s="57" t="str">
        <f t="shared" si="14"/>
        <v/>
      </c>
      <c r="E158" s="17" t="str">
        <f>IF(A158="","",IF(AND(A158=1,pmtType=1),0,IF(roundOpt,ROUND(rate*G157,2),rate*G157)))</f>
        <v/>
      </c>
      <c r="F158" s="17" t="str">
        <f t="shared" si="12"/>
        <v/>
      </c>
      <c r="G158" s="17" t="str">
        <f t="shared" si="13"/>
        <v/>
      </c>
    </row>
    <row r="159" spans="1:7">
      <c r="A159" s="16" t="str">
        <f t="shared" si="10"/>
        <v/>
      </c>
      <c r="B159" s="18" t="str">
        <f>IF(A159="","",IF(OR(periods_per_year=26,periods_per_year=52),IF(periods_per_year=26,IF(A159=1,fpdate,B158+14),IF(periods_per_year=52,IF(A159=1,fpdate,B158+7),"n/a")),IF(periods_per_year=24,DATE(YEAR(fpdate),MONTH(fpdate)+(A159-1)/2+IF(AND(DAY(fpdate)&gt;=15,MOD(A159,2)=0),1,0),IF(MOD(A159,2)=0,IF(DAY(fpdate)&gt;=15,DAY(fpdate)-14,DAY(fpdate)+14),DAY(fpdate))),IF(DAY(DATE(YEAR(fpdate),MONTH(fpdate)+(A159-1)*months_per_period,DAY(fpdate)))&lt;&gt;DAY(fpdate),DATE(YEAR(fpdate),MONTH(fpdate)+(A159-1)*months_per_period+1,0),DATE(YEAR(fpdate),MONTH(fpdate)+(A159-1)*months_per_period,DAY(fpdate))))))</f>
        <v/>
      </c>
      <c r="C159" s="17" t="str">
        <f t="shared" si="11"/>
        <v/>
      </c>
      <c r="D159" s="57" t="str">
        <f t="shared" si="14"/>
        <v/>
      </c>
      <c r="E159" s="17" t="str">
        <f>IF(A159="","",IF(AND(A159=1,pmtType=1),0,IF(roundOpt,ROUND(rate*G158,2),rate*G158)))</f>
        <v/>
      </c>
      <c r="F159" s="17" t="str">
        <f t="shared" si="12"/>
        <v/>
      </c>
      <c r="G159" s="17" t="str">
        <f t="shared" si="13"/>
        <v/>
      </c>
    </row>
    <row r="160" spans="1:7">
      <c r="A160" s="16" t="str">
        <f t="shared" si="10"/>
        <v/>
      </c>
      <c r="B160" s="18" t="str">
        <f>IF(A160="","",IF(OR(periods_per_year=26,periods_per_year=52),IF(periods_per_year=26,IF(A160=1,fpdate,B159+14),IF(periods_per_year=52,IF(A160=1,fpdate,B159+7),"n/a")),IF(periods_per_year=24,DATE(YEAR(fpdate),MONTH(fpdate)+(A160-1)/2+IF(AND(DAY(fpdate)&gt;=15,MOD(A160,2)=0),1,0),IF(MOD(A160,2)=0,IF(DAY(fpdate)&gt;=15,DAY(fpdate)-14,DAY(fpdate)+14),DAY(fpdate))),IF(DAY(DATE(YEAR(fpdate),MONTH(fpdate)+(A160-1)*months_per_period,DAY(fpdate)))&lt;&gt;DAY(fpdate),DATE(YEAR(fpdate),MONTH(fpdate)+(A160-1)*months_per_period+1,0),DATE(YEAR(fpdate),MONTH(fpdate)+(A160-1)*months_per_period,DAY(fpdate))))))</f>
        <v/>
      </c>
      <c r="C160" s="17" t="str">
        <f t="shared" si="11"/>
        <v/>
      </c>
      <c r="D160" s="57" t="str">
        <f t="shared" si="14"/>
        <v/>
      </c>
      <c r="E160" s="17" t="str">
        <f>IF(A160="","",IF(AND(A160=1,pmtType=1),0,IF(roundOpt,ROUND(rate*G159,2),rate*G159)))</f>
        <v/>
      </c>
      <c r="F160" s="17" t="str">
        <f t="shared" si="12"/>
        <v/>
      </c>
      <c r="G160" s="17" t="str">
        <f t="shared" si="13"/>
        <v/>
      </c>
    </row>
    <row r="161" spans="1:7">
      <c r="A161" s="16" t="str">
        <f t="shared" si="10"/>
        <v/>
      </c>
      <c r="B161" s="18" t="str">
        <f>IF(A161="","",IF(OR(periods_per_year=26,periods_per_year=52),IF(periods_per_year=26,IF(A161=1,fpdate,B160+14),IF(periods_per_year=52,IF(A161=1,fpdate,B160+7),"n/a")),IF(periods_per_year=24,DATE(YEAR(fpdate),MONTH(fpdate)+(A161-1)/2+IF(AND(DAY(fpdate)&gt;=15,MOD(A161,2)=0),1,0),IF(MOD(A161,2)=0,IF(DAY(fpdate)&gt;=15,DAY(fpdate)-14,DAY(fpdate)+14),DAY(fpdate))),IF(DAY(DATE(YEAR(fpdate),MONTH(fpdate)+(A161-1)*months_per_period,DAY(fpdate)))&lt;&gt;DAY(fpdate),DATE(YEAR(fpdate),MONTH(fpdate)+(A161-1)*months_per_period+1,0),DATE(YEAR(fpdate),MONTH(fpdate)+(A161-1)*months_per_period,DAY(fpdate))))))</f>
        <v/>
      </c>
      <c r="C161" s="17" t="str">
        <f t="shared" si="11"/>
        <v/>
      </c>
      <c r="D161" s="57" t="str">
        <f t="shared" si="14"/>
        <v/>
      </c>
      <c r="E161" s="17" t="str">
        <f>IF(A161="","",IF(AND(A161=1,pmtType=1),0,IF(roundOpt,ROUND(rate*G160,2),rate*G160)))</f>
        <v/>
      </c>
      <c r="F161" s="17" t="str">
        <f t="shared" si="12"/>
        <v/>
      </c>
      <c r="G161" s="17" t="str">
        <f t="shared" si="13"/>
        <v/>
      </c>
    </row>
    <row r="162" spans="1:7">
      <c r="A162" s="16" t="str">
        <f t="shared" si="10"/>
        <v/>
      </c>
      <c r="B162" s="18" t="str">
        <f>IF(A162="","",IF(OR(periods_per_year=26,periods_per_year=52),IF(periods_per_year=26,IF(A162=1,fpdate,B161+14),IF(periods_per_year=52,IF(A162=1,fpdate,B161+7),"n/a")),IF(periods_per_year=24,DATE(YEAR(fpdate),MONTH(fpdate)+(A162-1)/2+IF(AND(DAY(fpdate)&gt;=15,MOD(A162,2)=0),1,0),IF(MOD(A162,2)=0,IF(DAY(fpdate)&gt;=15,DAY(fpdate)-14,DAY(fpdate)+14),DAY(fpdate))),IF(DAY(DATE(YEAR(fpdate),MONTH(fpdate)+(A162-1)*months_per_period,DAY(fpdate)))&lt;&gt;DAY(fpdate),DATE(YEAR(fpdate),MONTH(fpdate)+(A162-1)*months_per_period+1,0),DATE(YEAR(fpdate),MONTH(fpdate)+(A162-1)*months_per_period,DAY(fpdate))))))</f>
        <v/>
      </c>
      <c r="C162" s="17" t="str">
        <f t="shared" si="11"/>
        <v/>
      </c>
      <c r="D162" s="57" t="str">
        <f t="shared" si="14"/>
        <v/>
      </c>
      <c r="E162" s="17" t="str">
        <f>IF(A162="","",IF(AND(A162=1,pmtType=1),0,IF(roundOpt,ROUND(rate*G161,2),rate*G161)))</f>
        <v/>
      </c>
      <c r="F162" s="17" t="str">
        <f t="shared" si="12"/>
        <v/>
      </c>
      <c r="G162" s="17" t="str">
        <f t="shared" si="13"/>
        <v/>
      </c>
    </row>
    <row r="163" spans="1:7">
      <c r="A163" s="16" t="str">
        <f t="shared" si="10"/>
        <v/>
      </c>
      <c r="B163" s="18" t="str">
        <f>IF(A163="","",IF(OR(periods_per_year=26,periods_per_year=52),IF(periods_per_year=26,IF(A163=1,fpdate,B162+14),IF(periods_per_year=52,IF(A163=1,fpdate,B162+7),"n/a")),IF(periods_per_year=24,DATE(YEAR(fpdate),MONTH(fpdate)+(A163-1)/2+IF(AND(DAY(fpdate)&gt;=15,MOD(A163,2)=0),1,0),IF(MOD(A163,2)=0,IF(DAY(fpdate)&gt;=15,DAY(fpdate)-14,DAY(fpdate)+14),DAY(fpdate))),IF(DAY(DATE(YEAR(fpdate),MONTH(fpdate)+(A163-1)*months_per_period,DAY(fpdate)))&lt;&gt;DAY(fpdate),DATE(YEAR(fpdate),MONTH(fpdate)+(A163-1)*months_per_period+1,0),DATE(YEAR(fpdate),MONTH(fpdate)+(A163-1)*months_per_period,DAY(fpdate))))))</f>
        <v/>
      </c>
      <c r="C163" s="17" t="str">
        <f t="shared" si="11"/>
        <v/>
      </c>
      <c r="D163" s="57" t="str">
        <f t="shared" si="14"/>
        <v/>
      </c>
      <c r="E163" s="17" t="str">
        <f>IF(A163="","",IF(AND(A163=1,pmtType=1),0,IF(roundOpt,ROUND(rate*G162,2),rate*G162)))</f>
        <v/>
      </c>
      <c r="F163" s="17" t="str">
        <f t="shared" si="12"/>
        <v/>
      </c>
      <c r="G163" s="17" t="str">
        <f t="shared" si="13"/>
        <v/>
      </c>
    </row>
    <row r="164" spans="1:7">
      <c r="A164" s="16" t="str">
        <f t="shared" si="10"/>
        <v/>
      </c>
      <c r="B164" s="18" t="str">
        <f>IF(A164="","",IF(OR(periods_per_year=26,periods_per_year=52),IF(periods_per_year=26,IF(A164=1,fpdate,B163+14),IF(periods_per_year=52,IF(A164=1,fpdate,B163+7),"n/a")),IF(periods_per_year=24,DATE(YEAR(fpdate),MONTH(fpdate)+(A164-1)/2+IF(AND(DAY(fpdate)&gt;=15,MOD(A164,2)=0),1,0),IF(MOD(A164,2)=0,IF(DAY(fpdate)&gt;=15,DAY(fpdate)-14,DAY(fpdate)+14),DAY(fpdate))),IF(DAY(DATE(YEAR(fpdate),MONTH(fpdate)+(A164-1)*months_per_period,DAY(fpdate)))&lt;&gt;DAY(fpdate),DATE(YEAR(fpdate),MONTH(fpdate)+(A164-1)*months_per_period+1,0),DATE(YEAR(fpdate),MONTH(fpdate)+(A164-1)*months_per_period,DAY(fpdate))))))</f>
        <v/>
      </c>
      <c r="C164" s="17" t="str">
        <f t="shared" si="11"/>
        <v/>
      </c>
      <c r="D164" s="57" t="str">
        <f t="shared" si="14"/>
        <v/>
      </c>
      <c r="E164" s="17" t="str">
        <f>IF(A164="","",IF(AND(A164=1,pmtType=1),0,IF(roundOpt,ROUND(rate*G163,2),rate*G163)))</f>
        <v/>
      </c>
      <c r="F164" s="17" t="str">
        <f t="shared" si="12"/>
        <v/>
      </c>
      <c r="G164" s="17" t="str">
        <f t="shared" si="13"/>
        <v/>
      </c>
    </row>
    <row r="165" spans="1:7">
      <c r="A165" s="16" t="str">
        <f t="shared" si="10"/>
        <v/>
      </c>
      <c r="B165" s="18" t="str">
        <f>IF(A165="","",IF(OR(periods_per_year=26,periods_per_year=52),IF(periods_per_year=26,IF(A165=1,fpdate,B164+14),IF(periods_per_year=52,IF(A165=1,fpdate,B164+7),"n/a")),IF(periods_per_year=24,DATE(YEAR(fpdate),MONTH(fpdate)+(A165-1)/2+IF(AND(DAY(fpdate)&gt;=15,MOD(A165,2)=0),1,0),IF(MOD(A165,2)=0,IF(DAY(fpdate)&gt;=15,DAY(fpdate)-14,DAY(fpdate)+14),DAY(fpdate))),IF(DAY(DATE(YEAR(fpdate),MONTH(fpdate)+(A165-1)*months_per_period,DAY(fpdate)))&lt;&gt;DAY(fpdate),DATE(YEAR(fpdate),MONTH(fpdate)+(A165-1)*months_per_period+1,0),DATE(YEAR(fpdate),MONTH(fpdate)+(A165-1)*months_per_period,DAY(fpdate))))))</f>
        <v/>
      </c>
      <c r="C165" s="17" t="str">
        <f t="shared" si="11"/>
        <v/>
      </c>
      <c r="D165" s="57" t="str">
        <f t="shared" si="14"/>
        <v/>
      </c>
      <c r="E165" s="17" t="str">
        <f>IF(A165="","",IF(AND(A165=1,pmtType=1),0,IF(roundOpt,ROUND(rate*G164,2),rate*G164)))</f>
        <v/>
      </c>
      <c r="F165" s="17" t="str">
        <f t="shared" si="12"/>
        <v/>
      </c>
      <c r="G165" s="17" t="str">
        <f t="shared" si="13"/>
        <v/>
      </c>
    </row>
    <row r="166" spans="1:7">
      <c r="A166" s="16" t="str">
        <f t="shared" si="10"/>
        <v/>
      </c>
      <c r="B166" s="18" t="str">
        <f>IF(A166="","",IF(OR(periods_per_year=26,periods_per_year=52),IF(periods_per_year=26,IF(A166=1,fpdate,B165+14),IF(periods_per_year=52,IF(A166=1,fpdate,B165+7),"n/a")),IF(periods_per_year=24,DATE(YEAR(fpdate),MONTH(fpdate)+(A166-1)/2+IF(AND(DAY(fpdate)&gt;=15,MOD(A166,2)=0),1,0),IF(MOD(A166,2)=0,IF(DAY(fpdate)&gt;=15,DAY(fpdate)-14,DAY(fpdate)+14),DAY(fpdate))),IF(DAY(DATE(YEAR(fpdate),MONTH(fpdate)+(A166-1)*months_per_period,DAY(fpdate)))&lt;&gt;DAY(fpdate),DATE(YEAR(fpdate),MONTH(fpdate)+(A166-1)*months_per_period+1,0),DATE(YEAR(fpdate),MONTH(fpdate)+(A166-1)*months_per_period,DAY(fpdate))))))</f>
        <v/>
      </c>
      <c r="C166" s="17" t="str">
        <f t="shared" si="11"/>
        <v/>
      </c>
      <c r="D166" s="57" t="str">
        <f t="shared" si="14"/>
        <v/>
      </c>
      <c r="E166" s="17" t="str">
        <f>IF(A166="","",IF(AND(A166=1,pmtType=1),0,IF(roundOpt,ROUND(rate*G165,2),rate*G165)))</f>
        <v/>
      </c>
      <c r="F166" s="17" t="str">
        <f t="shared" si="12"/>
        <v/>
      </c>
      <c r="G166" s="17" t="str">
        <f t="shared" si="13"/>
        <v/>
      </c>
    </row>
    <row r="167" spans="1:7">
      <c r="A167" s="16" t="str">
        <f t="shared" si="10"/>
        <v/>
      </c>
      <c r="B167" s="18" t="str">
        <f>IF(A167="","",IF(OR(periods_per_year=26,periods_per_year=52),IF(periods_per_year=26,IF(A167=1,fpdate,B166+14),IF(periods_per_year=52,IF(A167=1,fpdate,B166+7),"n/a")),IF(periods_per_year=24,DATE(YEAR(fpdate),MONTH(fpdate)+(A167-1)/2+IF(AND(DAY(fpdate)&gt;=15,MOD(A167,2)=0),1,0),IF(MOD(A167,2)=0,IF(DAY(fpdate)&gt;=15,DAY(fpdate)-14,DAY(fpdate)+14),DAY(fpdate))),IF(DAY(DATE(YEAR(fpdate),MONTH(fpdate)+(A167-1)*months_per_period,DAY(fpdate)))&lt;&gt;DAY(fpdate),DATE(YEAR(fpdate),MONTH(fpdate)+(A167-1)*months_per_period+1,0),DATE(YEAR(fpdate),MONTH(fpdate)+(A167-1)*months_per_period,DAY(fpdate))))))</f>
        <v/>
      </c>
      <c r="C167" s="17" t="str">
        <f t="shared" si="11"/>
        <v/>
      </c>
      <c r="D167" s="57" t="str">
        <f t="shared" si="14"/>
        <v/>
      </c>
      <c r="E167" s="17" t="str">
        <f>IF(A167="","",IF(AND(A167=1,pmtType=1),0,IF(roundOpt,ROUND(rate*G166,2),rate*G166)))</f>
        <v/>
      </c>
      <c r="F167" s="17" t="str">
        <f t="shared" si="12"/>
        <v/>
      </c>
      <c r="G167" s="17" t="str">
        <f t="shared" si="13"/>
        <v/>
      </c>
    </row>
    <row r="168" spans="1:7">
      <c r="A168" s="16" t="str">
        <f t="shared" si="10"/>
        <v/>
      </c>
      <c r="B168" s="18" t="str">
        <f>IF(A168="","",IF(OR(periods_per_year=26,periods_per_year=52),IF(periods_per_year=26,IF(A168=1,fpdate,B167+14),IF(periods_per_year=52,IF(A168=1,fpdate,B167+7),"n/a")),IF(periods_per_year=24,DATE(YEAR(fpdate),MONTH(fpdate)+(A168-1)/2+IF(AND(DAY(fpdate)&gt;=15,MOD(A168,2)=0),1,0),IF(MOD(A168,2)=0,IF(DAY(fpdate)&gt;=15,DAY(fpdate)-14,DAY(fpdate)+14),DAY(fpdate))),IF(DAY(DATE(YEAR(fpdate),MONTH(fpdate)+(A168-1)*months_per_period,DAY(fpdate)))&lt;&gt;DAY(fpdate),DATE(YEAR(fpdate),MONTH(fpdate)+(A168-1)*months_per_period+1,0),DATE(YEAR(fpdate),MONTH(fpdate)+(A168-1)*months_per_period,DAY(fpdate))))))</f>
        <v/>
      </c>
      <c r="C168" s="17" t="str">
        <f t="shared" si="11"/>
        <v/>
      </c>
      <c r="D168" s="57" t="str">
        <f t="shared" si="14"/>
        <v/>
      </c>
      <c r="E168" s="17" t="str">
        <f>IF(A168="","",IF(AND(A168=1,pmtType=1),0,IF(roundOpt,ROUND(rate*G167,2),rate*G167)))</f>
        <v/>
      </c>
      <c r="F168" s="17" t="str">
        <f t="shared" si="12"/>
        <v/>
      </c>
      <c r="G168" s="17" t="str">
        <f t="shared" si="13"/>
        <v/>
      </c>
    </row>
    <row r="169" spans="1:7">
      <c r="A169" s="16" t="str">
        <f t="shared" si="10"/>
        <v/>
      </c>
      <c r="B169" s="18" t="str">
        <f>IF(A169="","",IF(OR(periods_per_year=26,periods_per_year=52),IF(periods_per_year=26,IF(A169=1,fpdate,B168+14),IF(periods_per_year=52,IF(A169=1,fpdate,B168+7),"n/a")),IF(periods_per_year=24,DATE(YEAR(fpdate),MONTH(fpdate)+(A169-1)/2+IF(AND(DAY(fpdate)&gt;=15,MOD(A169,2)=0),1,0),IF(MOD(A169,2)=0,IF(DAY(fpdate)&gt;=15,DAY(fpdate)-14,DAY(fpdate)+14),DAY(fpdate))),IF(DAY(DATE(YEAR(fpdate),MONTH(fpdate)+(A169-1)*months_per_period,DAY(fpdate)))&lt;&gt;DAY(fpdate),DATE(YEAR(fpdate),MONTH(fpdate)+(A169-1)*months_per_period+1,0),DATE(YEAR(fpdate),MONTH(fpdate)+(A169-1)*months_per_period,DAY(fpdate))))))</f>
        <v/>
      </c>
      <c r="C169" s="17" t="str">
        <f t="shared" si="11"/>
        <v/>
      </c>
      <c r="D169" s="57" t="str">
        <f t="shared" si="14"/>
        <v/>
      </c>
      <c r="E169" s="17" t="str">
        <f>IF(A169="","",IF(AND(A169=1,pmtType=1),0,IF(roundOpt,ROUND(rate*G168,2),rate*G168)))</f>
        <v/>
      </c>
      <c r="F169" s="17" t="str">
        <f t="shared" si="12"/>
        <v/>
      </c>
      <c r="G169" s="17" t="str">
        <f t="shared" si="13"/>
        <v/>
      </c>
    </row>
    <row r="170" spans="1:7">
      <c r="A170" s="16" t="str">
        <f t="shared" si="10"/>
        <v/>
      </c>
      <c r="B170" s="18" t="str">
        <f>IF(A170="","",IF(OR(periods_per_year=26,periods_per_year=52),IF(periods_per_year=26,IF(A170=1,fpdate,B169+14),IF(periods_per_year=52,IF(A170=1,fpdate,B169+7),"n/a")),IF(periods_per_year=24,DATE(YEAR(fpdate),MONTH(fpdate)+(A170-1)/2+IF(AND(DAY(fpdate)&gt;=15,MOD(A170,2)=0),1,0),IF(MOD(A170,2)=0,IF(DAY(fpdate)&gt;=15,DAY(fpdate)-14,DAY(fpdate)+14),DAY(fpdate))),IF(DAY(DATE(YEAR(fpdate),MONTH(fpdate)+(A170-1)*months_per_period,DAY(fpdate)))&lt;&gt;DAY(fpdate),DATE(YEAR(fpdate),MONTH(fpdate)+(A170-1)*months_per_period+1,0),DATE(YEAR(fpdate),MONTH(fpdate)+(A170-1)*months_per_period,DAY(fpdate))))))</f>
        <v/>
      </c>
      <c r="C170" s="17" t="str">
        <f t="shared" si="11"/>
        <v/>
      </c>
      <c r="D170" s="57" t="str">
        <f t="shared" si="14"/>
        <v/>
      </c>
      <c r="E170" s="17" t="str">
        <f>IF(A170="","",IF(AND(A170=1,pmtType=1),0,IF(roundOpt,ROUND(rate*G169,2),rate*G169)))</f>
        <v/>
      </c>
      <c r="F170" s="17" t="str">
        <f t="shared" si="12"/>
        <v/>
      </c>
      <c r="G170" s="17" t="str">
        <f t="shared" si="13"/>
        <v/>
      </c>
    </row>
    <row r="171" spans="1:7">
      <c r="A171" s="16" t="str">
        <f t="shared" si="10"/>
        <v/>
      </c>
      <c r="B171" s="18" t="str">
        <f>IF(A171="","",IF(OR(periods_per_year=26,periods_per_year=52),IF(periods_per_year=26,IF(A171=1,fpdate,B170+14),IF(periods_per_year=52,IF(A171=1,fpdate,B170+7),"n/a")),IF(periods_per_year=24,DATE(YEAR(fpdate),MONTH(fpdate)+(A171-1)/2+IF(AND(DAY(fpdate)&gt;=15,MOD(A171,2)=0),1,0),IF(MOD(A171,2)=0,IF(DAY(fpdate)&gt;=15,DAY(fpdate)-14,DAY(fpdate)+14),DAY(fpdate))),IF(DAY(DATE(YEAR(fpdate),MONTH(fpdate)+(A171-1)*months_per_period,DAY(fpdate)))&lt;&gt;DAY(fpdate),DATE(YEAR(fpdate),MONTH(fpdate)+(A171-1)*months_per_period+1,0),DATE(YEAR(fpdate),MONTH(fpdate)+(A171-1)*months_per_period,DAY(fpdate))))))</f>
        <v/>
      </c>
      <c r="C171" s="17" t="str">
        <f t="shared" si="11"/>
        <v/>
      </c>
      <c r="D171" s="57" t="str">
        <f t="shared" si="14"/>
        <v/>
      </c>
      <c r="E171" s="17" t="str">
        <f>IF(A171="","",IF(AND(A171=1,pmtType=1),0,IF(roundOpt,ROUND(rate*G170,2),rate*G170)))</f>
        <v/>
      </c>
      <c r="F171" s="17" t="str">
        <f t="shared" si="12"/>
        <v/>
      </c>
      <c r="G171" s="17" t="str">
        <f t="shared" si="13"/>
        <v/>
      </c>
    </row>
    <row r="172" spans="1:7">
      <c r="A172" s="16" t="str">
        <f t="shared" si="10"/>
        <v/>
      </c>
      <c r="B172" s="18" t="str">
        <f>IF(A172="","",IF(OR(periods_per_year=26,periods_per_year=52),IF(periods_per_year=26,IF(A172=1,fpdate,B171+14),IF(periods_per_year=52,IF(A172=1,fpdate,B171+7),"n/a")),IF(periods_per_year=24,DATE(YEAR(fpdate),MONTH(fpdate)+(A172-1)/2+IF(AND(DAY(fpdate)&gt;=15,MOD(A172,2)=0),1,0),IF(MOD(A172,2)=0,IF(DAY(fpdate)&gt;=15,DAY(fpdate)-14,DAY(fpdate)+14),DAY(fpdate))),IF(DAY(DATE(YEAR(fpdate),MONTH(fpdate)+(A172-1)*months_per_period,DAY(fpdate)))&lt;&gt;DAY(fpdate),DATE(YEAR(fpdate),MONTH(fpdate)+(A172-1)*months_per_period+1,0),DATE(YEAR(fpdate),MONTH(fpdate)+(A172-1)*months_per_period,DAY(fpdate))))))</f>
        <v/>
      </c>
      <c r="C172" s="17" t="str">
        <f t="shared" si="11"/>
        <v/>
      </c>
      <c r="D172" s="57" t="str">
        <f t="shared" si="14"/>
        <v/>
      </c>
      <c r="E172" s="17" t="str">
        <f>IF(A172="","",IF(AND(A172=1,pmtType=1),0,IF(roundOpt,ROUND(rate*G171,2),rate*G171)))</f>
        <v/>
      </c>
      <c r="F172" s="17" t="str">
        <f t="shared" si="12"/>
        <v/>
      </c>
      <c r="G172" s="17" t="str">
        <f t="shared" si="13"/>
        <v/>
      </c>
    </row>
    <row r="173" spans="1:7">
      <c r="A173" s="16" t="str">
        <f t="shared" si="10"/>
        <v/>
      </c>
      <c r="B173" s="18" t="str">
        <f>IF(A173="","",IF(OR(periods_per_year=26,periods_per_year=52),IF(periods_per_year=26,IF(A173=1,fpdate,B172+14),IF(periods_per_year=52,IF(A173=1,fpdate,B172+7),"n/a")),IF(periods_per_year=24,DATE(YEAR(fpdate),MONTH(fpdate)+(A173-1)/2+IF(AND(DAY(fpdate)&gt;=15,MOD(A173,2)=0),1,0),IF(MOD(A173,2)=0,IF(DAY(fpdate)&gt;=15,DAY(fpdate)-14,DAY(fpdate)+14),DAY(fpdate))),IF(DAY(DATE(YEAR(fpdate),MONTH(fpdate)+(A173-1)*months_per_period,DAY(fpdate)))&lt;&gt;DAY(fpdate),DATE(YEAR(fpdate),MONTH(fpdate)+(A173-1)*months_per_period+1,0),DATE(YEAR(fpdate),MONTH(fpdate)+(A173-1)*months_per_period,DAY(fpdate))))))</f>
        <v/>
      </c>
      <c r="C173" s="17" t="str">
        <f t="shared" si="11"/>
        <v/>
      </c>
      <c r="D173" s="57" t="str">
        <f t="shared" si="14"/>
        <v/>
      </c>
      <c r="E173" s="17" t="str">
        <f>IF(A173="","",IF(AND(A173=1,pmtType=1),0,IF(roundOpt,ROUND(rate*G172,2),rate*G172)))</f>
        <v/>
      </c>
      <c r="F173" s="17" t="str">
        <f t="shared" si="12"/>
        <v/>
      </c>
      <c r="G173" s="17" t="str">
        <f t="shared" si="13"/>
        <v/>
      </c>
    </row>
    <row r="174" spans="1:7">
      <c r="A174" s="16" t="str">
        <f t="shared" si="10"/>
        <v/>
      </c>
      <c r="B174" s="18" t="str">
        <f>IF(A174="","",IF(OR(periods_per_year=26,periods_per_year=52),IF(periods_per_year=26,IF(A174=1,fpdate,B173+14),IF(periods_per_year=52,IF(A174=1,fpdate,B173+7),"n/a")),IF(periods_per_year=24,DATE(YEAR(fpdate),MONTH(fpdate)+(A174-1)/2+IF(AND(DAY(fpdate)&gt;=15,MOD(A174,2)=0),1,0),IF(MOD(A174,2)=0,IF(DAY(fpdate)&gt;=15,DAY(fpdate)-14,DAY(fpdate)+14),DAY(fpdate))),IF(DAY(DATE(YEAR(fpdate),MONTH(fpdate)+(A174-1)*months_per_period,DAY(fpdate)))&lt;&gt;DAY(fpdate),DATE(YEAR(fpdate),MONTH(fpdate)+(A174-1)*months_per_period+1,0),DATE(YEAR(fpdate),MONTH(fpdate)+(A174-1)*months_per_period,DAY(fpdate))))))</f>
        <v/>
      </c>
      <c r="C174" s="17" t="str">
        <f t="shared" si="11"/>
        <v/>
      </c>
      <c r="D174" s="57" t="str">
        <f t="shared" si="14"/>
        <v/>
      </c>
      <c r="E174" s="17" t="str">
        <f>IF(A174="","",IF(AND(A174=1,pmtType=1),0,IF(roundOpt,ROUND(rate*G173,2),rate*G173)))</f>
        <v/>
      </c>
      <c r="F174" s="17" t="str">
        <f t="shared" si="12"/>
        <v/>
      </c>
      <c r="G174" s="17" t="str">
        <f t="shared" si="13"/>
        <v/>
      </c>
    </row>
    <row r="175" spans="1:7">
      <c r="A175" s="16" t="str">
        <f t="shared" si="10"/>
        <v/>
      </c>
      <c r="B175" s="18" t="str">
        <f>IF(A175="","",IF(OR(periods_per_year=26,periods_per_year=52),IF(periods_per_year=26,IF(A175=1,fpdate,B174+14),IF(periods_per_year=52,IF(A175=1,fpdate,B174+7),"n/a")),IF(periods_per_year=24,DATE(YEAR(fpdate),MONTH(fpdate)+(A175-1)/2+IF(AND(DAY(fpdate)&gt;=15,MOD(A175,2)=0),1,0),IF(MOD(A175,2)=0,IF(DAY(fpdate)&gt;=15,DAY(fpdate)-14,DAY(fpdate)+14),DAY(fpdate))),IF(DAY(DATE(YEAR(fpdate),MONTH(fpdate)+(A175-1)*months_per_period,DAY(fpdate)))&lt;&gt;DAY(fpdate),DATE(YEAR(fpdate),MONTH(fpdate)+(A175-1)*months_per_period+1,0),DATE(YEAR(fpdate),MONTH(fpdate)+(A175-1)*months_per_period,DAY(fpdate))))))</f>
        <v/>
      </c>
      <c r="C175" s="17" t="str">
        <f t="shared" si="11"/>
        <v/>
      </c>
      <c r="D175" s="57" t="str">
        <f t="shared" si="14"/>
        <v/>
      </c>
      <c r="E175" s="17" t="str">
        <f>IF(A175="","",IF(AND(A175=1,pmtType=1),0,IF(roundOpt,ROUND(rate*G174,2),rate*G174)))</f>
        <v/>
      </c>
      <c r="F175" s="17" t="str">
        <f t="shared" si="12"/>
        <v/>
      </c>
      <c r="G175" s="17" t="str">
        <f t="shared" si="13"/>
        <v/>
      </c>
    </row>
    <row r="176" spans="1:7">
      <c r="A176" s="16" t="str">
        <f t="shared" si="10"/>
        <v/>
      </c>
      <c r="B176" s="18" t="str">
        <f>IF(A176="","",IF(OR(periods_per_year=26,periods_per_year=52),IF(periods_per_year=26,IF(A176=1,fpdate,B175+14),IF(periods_per_year=52,IF(A176=1,fpdate,B175+7),"n/a")),IF(periods_per_year=24,DATE(YEAR(fpdate),MONTH(fpdate)+(A176-1)/2+IF(AND(DAY(fpdate)&gt;=15,MOD(A176,2)=0),1,0),IF(MOD(A176,2)=0,IF(DAY(fpdate)&gt;=15,DAY(fpdate)-14,DAY(fpdate)+14),DAY(fpdate))),IF(DAY(DATE(YEAR(fpdate),MONTH(fpdate)+(A176-1)*months_per_period,DAY(fpdate)))&lt;&gt;DAY(fpdate),DATE(YEAR(fpdate),MONTH(fpdate)+(A176-1)*months_per_period+1,0),DATE(YEAR(fpdate),MONTH(fpdate)+(A176-1)*months_per_period,DAY(fpdate))))))</f>
        <v/>
      </c>
      <c r="C176" s="17" t="str">
        <f t="shared" si="11"/>
        <v/>
      </c>
      <c r="D176" s="57" t="str">
        <f t="shared" si="14"/>
        <v/>
      </c>
      <c r="E176" s="17" t="str">
        <f>IF(A176="","",IF(AND(A176=1,pmtType=1),0,IF(roundOpt,ROUND(rate*G175,2),rate*G175)))</f>
        <v/>
      </c>
      <c r="F176" s="17" t="str">
        <f t="shared" si="12"/>
        <v/>
      </c>
      <c r="G176" s="17" t="str">
        <f t="shared" si="13"/>
        <v/>
      </c>
    </row>
    <row r="177" spans="1:7">
      <c r="A177" s="16" t="str">
        <f t="shared" si="10"/>
        <v/>
      </c>
      <c r="B177" s="18" t="str">
        <f>IF(A177="","",IF(OR(periods_per_year=26,periods_per_year=52),IF(periods_per_year=26,IF(A177=1,fpdate,B176+14),IF(periods_per_year=52,IF(A177=1,fpdate,B176+7),"n/a")),IF(periods_per_year=24,DATE(YEAR(fpdate),MONTH(fpdate)+(A177-1)/2+IF(AND(DAY(fpdate)&gt;=15,MOD(A177,2)=0),1,0),IF(MOD(A177,2)=0,IF(DAY(fpdate)&gt;=15,DAY(fpdate)-14,DAY(fpdate)+14),DAY(fpdate))),IF(DAY(DATE(YEAR(fpdate),MONTH(fpdate)+(A177-1)*months_per_period,DAY(fpdate)))&lt;&gt;DAY(fpdate),DATE(YEAR(fpdate),MONTH(fpdate)+(A177-1)*months_per_period+1,0),DATE(YEAR(fpdate),MONTH(fpdate)+(A177-1)*months_per_period,DAY(fpdate))))))</f>
        <v/>
      </c>
      <c r="C177" s="17" t="str">
        <f t="shared" si="11"/>
        <v/>
      </c>
      <c r="D177" s="57" t="str">
        <f t="shared" si="14"/>
        <v/>
      </c>
      <c r="E177" s="17" t="str">
        <f>IF(A177="","",IF(AND(A177=1,pmtType=1),0,IF(roundOpt,ROUND(rate*G176,2),rate*G176)))</f>
        <v/>
      </c>
      <c r="F177" s="17" t="str">
        <f t="shared" si="12"/>
        <v/>
      </c>
      <c r="G177" s="17" t="str">
        <f t="shared" si="13"/>
        <v/>
      </c>
    </row>
    <row r="178" spans="1:7">
      <c r="A178" s="16" t="str">
        <f t="shared" si="10"/>
        <v/>
      </c>
      <c r="B178" s="18" t="str">
        <f>IF(A178="","",IF(OR(periods_per_year=26,periods_per_year=52),IF(periods_per_year=26,IF(A178=1,fpdate,B177+14),IF(periods_per_year=52,IF(A178=1,fpdate,B177+7),"n/a")),IF(periods_per_year=24,DATE(YEAR(fpdate),MONTH(fpdate)+(A178-1)/2+IF(AND(DAY(fpdate)&gt;=15,MOD(A178,2)=0),1,0),IF(MOD(A178,2)=0,IF(DAY(fpdate)&gt;=15,DAY(fpdate)-14,DAY(fpdate)+14),DAY(fpdate))),IF(DAY(DATE(YEAR(fpdate),MONTH(fpdate)+(A178-1)*months_per_period,DAY(fpdate)))&lt;&gt;DAY(fpdate),DATE(YEAR(fpdate),MONTH(fpdate)+(A178-1)*months_per_period+1,0),DATE(YEAR(fpdate),MONTH(fpdate)+(A178-1)*months_per_period,DAY(fpdate))))))</f>
        <v/>
      </c>
      <c r="C178" s="17" t="str">
        <f t="shared" si="11"/>
        <v/>
      </c>
      <c r="D178" s="57" t="str">
        <f t="shared" si="14"/>
        <v/>
      </c>
      <c r="E178" s="17" t="str">
        <f>IF(A178="","",IF(AND(A178=1,pmtType=1),0,IF(roundOpt,ROUND(rate*G177,2),rate*G177)))</f>
        <v/>
      </c>
      <c r="F178" s="17" t="str">
        <f t="shared" si="12"/>
        <v/>
      </c>
      <c r="G178" s="17" t="str">
        <f t="shared" si="13"/>
        <v/>
      </c>
    </row>
    <row r="179" spans="1:7">
      <c r="A179" s="16" t="str">
        <f t="shared" si="10"/>
        <v/>
      </c>
      <c r="B179" s="18" t="str">
        <f>IF(A179="","",IF(OR(periods_per_year=26,periods_per_year=52),IF(periods_per_year=26,IF(A179=1,fpdate,B178+14),IF(periods_per_year=52,IF(A179=1,fpdate,B178+7),"n/a")),IF(periods_per_year=24,DATE(YEAR(fpdate),MONTH(fpdate)+(A179-1)/2+IF(AND(DAY(fpdate)&gt;=15,MOD(A179,2)=0),1,0),IF(MOD(A179,2)=0,IF(DAY(fpdate)&gt;=15,DAY(fpdate)-14,DAY(fpdate)+14),DAY(fpdate))),IF(DAY(DATE(YEAR(fpdate),MONTH(fpdate)+(A179-1)*months_per_period,DAY(fpdate)))&lt;&gt;DAY(fpdate),DATE(YEAR(fpdate),MONTH(fpdate)+(A179-1)*months_per_period+1,0),DATE(YEAR(fpdate),MONTH(fpdate)+(A179-1)*months_per_period,DAY(fpdate))))))</f>
        <v/>
      </c>
      <c r="C179" s="17" t="str">
        <f t="shared" si="11"/>
        <v/>
      </c>
      <c r="D179" s="57" t="str">
        <f t="shared" si="14"/>
        <v/>
      </c>
      <c r="E179" s="17" t="str">
        <f>IF(A179="","",IF(AND(A179=1,pmtType=1),0,IF(roundOpt,ROUND(rate*G178,2),rate*G178)))</f>
        <v/>
      </c>
      <c r="F179" s="17" t="str">
        <f t="shared" si="12"/>
        <v/>
      </c>
      <c r="G179" s="17" t="str">
        <f t="shared" si="13"/>
        <v/>
      </c>
    </row>
    <row r="180" spans="1:7">
      <c r="A180" s="16" t="str">
        <f t="shared" si="10"/>
        <v/>
      </c>
      <c r="B180" s="18" t="str">
        <f>IF(A180="","",IF(OR(periods_per_year=26,periods_per_year=52),IF(periods_per_year=26,IF(A180=1,fpdate,B179+14),IF(periods_per_year=52,IF(A180=1,fpdate,B179+7),"n/a")),IF(periods_per_year=24,DATE(YEAR(fpdate),MONTH(fpdate)+(A180-1)/2+IF(AND(DAY(fpdate)&gt;=15,MOD(A180,2)=0),1,0),IF(MOD(A180,2)=0,IF(DAY(fpdate)&gt;=15,DAY(fpdate)-14,DAY(fpdate)+14),DAY(fpdate))),IF(DAY(DATE(YEAR(fpdate),MONTH(fpdate)+(A180-1)*months_per_period,DAY(fpdate)))&lt;&gt;DAY(fpdate),DATE(YEAR(fpdate),MONTH(fpdate)+(A180-1)*months_per_period+1,0),DATE(YEAR(fpdate),MONTH(fpdate)+(A180-1)*months_per_period,DAY(fpdate))))))</f>
        <v/>
      </c>
      <c r="C180" s="17" t="str">
        <f t="shared" si="11"/>
        <v/>
      </c>
      <c r="D180" s="57" t="str">
        <f t="shared" si="14"/>
        <v/>
      </c>
      <c r="E180" s="17" t="str">
        <f>IF(A180="","",IF(AND(A180=1,pmtType=1),0,IF(roundOpt,ROUND(rate*G179,2),rate*G179)))</f>
        <v/>
      </c>
      <c r="F180" s="17" t="str">
        <f t="shared" si="12"/>
        <v/>
      </c>
      <c r="G180" s="17" t="str">
        <f t="shared" si="13"/>
        <v/>
      </c>
    </row>
    <row r="181" spans="1:7">
      <c r="A181" s="16" t="str">
        <f t="shared" si="10"/>
        <v/>
      </c>
      <c r="B181" s="18" t="str">
        <f>IF(A181="","",IF(OR(periods_per_year=26,periods_per_year=52),IF(periods_per_year=26,IF(A181=1,fpdate,B180+14),IF(periods_per_year=52,IF(A181=1,fpdate,B180+7),"n/a")),IF(periods_per_year=24,DATE(YEAR(fpdate),MONTH(fpdate)+(A181-1)/2+IF(AND(DAY(fpdate)&gt;=15,MOD(A181,2)=0),1,0),IF(MOD(A181,2)=0,IF(DAY(fpdate)&gt;=15,DAY(fpdate)-14,DAY(fpdate)+14),DAY(fpdate))),IF(DAY(DATE(YEAR(fpdate),MONTH(fpdate)+(A181-1)*months_per_period,DAY(fpdate)))&lt;&gt;DAY(fpdate),DATE(YEAR(fpdate),MONTH(fpdate)+(A181-1)*months_per_period+1,0),DATE(YEAR(fpdate),MONTH(fpdate)+(A181-1)*months_per_period,DAY(fpdate))))))</f>
        <v/>
      </c>
      <c r="C181" s="17" t="str">
        <f t="shared" si="11"/>
        <v/>
      </c>
      <c r="D181" s="57" t="str">
        <f t="shared" si="14"/>
        <v/>
      </c>
      <c r="E181" s="17" t="str">
        <f>IF(A181="","",IF(AND(A181=1,pmtType=1),0,IF(roundOpt,ROUND(rate*G180,2),rate*G180)))</f>
        <v/>
      </c>
      <c r="F181" s="17" t="str">
        <f t="shared" si="12"/>
        <v/>
      </c>
      <c r="G181" s="17" t="str">
        <f t="shared" si="13"/>
        <v/>
      </c>
    </row>
    <row r="182" spans="1:7">
      <c r="A182" s="16" t="str">
        <f t="shared" si="10"/>
        <v/>
      </c>
      <c r="B182" s="18" t="str">
        <f>IF(A182="","",IF(OR(periods_per_year=26,periods_per_year=52),IF(periods_per_year=26,IF(A182=1,fpdate,B181+14),IF(periods_per_year=52,IF(A182=1,fpdate,B181+7),"n/a")),IF(periods_per_year=24,DATE(YEAR(fpdate),MONTH(fpdate)+(A182-1)/2+IF(AND(DAY(fpdate)&gt;=15,MOD(A182,2)=0),1,0),IF(MOD(A182,2)=0,IF(DAY(fpdate)&gt;=15,DAY(fpdate)-14,DAY(fpdate)+14),DAY(fpdate))),IF(DAY(DATE(YEAR(fpdate),MONTH(fpdate)+(A182-1)*months_per_period,DAY(fpdate)))&lt;&gt;DAY(fpdate),DATE(YEAR(fpdate),MONTH(fpdate)+(A182-1)*months_per_period+1,0),DATE(YEAR(fpdate),MONTH(fpdate)+(A182-1)*months_per_period,DAY(fpdate))))))</f>
        <v/>
      </c>
      <c r="C182" s="17" t="str">
        <f t="shared" si="11"/>
        <v/>
      </c>
      <c r="D182" s="57" t="str">
        <f t="shared" si="14"/>
        <v/>
      </c>
      <c r="E182" s="17" t="str">
        <f>IF(A182="","",IF(AND(A182=1,pmtType=1),0,IF(roundOpt,ROUND(rate*G181,2),rate*G181)))</f>
        <v/>
      </c>
      <c r="F182" s="17" t="str">
        <f t="shared" si="12"/>
        <v/>
      </c>
      <c r="G182" s="17" t="str">
        <f t="shared" si="13"/>
        <v/>
      </c>
    </row>
    <row r="183" spans="1:7">
      <c r="A183" s="16" t="str">
        <f t="shared" si="10"/>
        <v/>
      </c>
      <c r="B183" s="18" t="str">
        <f>IF(A183="","",IF(OR(periods_per_year=26,periods_per_year=52),IF(periods_per_year=26,IF(A183=1,fpdate,B182+14),IF(periods_per_year=52,IF(A183=1,fpdate,B182+7),"n/a")),IF(periods_per_year=24,DATE(YEAR(fpdate),MONTH(fpdate)+(A183-1)/2+IF(AND(DAY(fpdate)&gt;=15,MOD(A183,2)=0),1,0),IF(MOD(A183,2)=0,IF(DAY(fpdate)&gt;=15,DAY(fpdate)-14,DAY(fpdate)+14),DAY(fpdate))),IF(DAY(DATE(YEAR(fpdate),MONTH(fpdate)+(A183-1)*months_per_period,DAY(fpdate)))&lt;&gt;DAY(fpdate),DATE(YEAR(fpdate),MONTH(fpdate)+(A183-1)*months_per_period+1,0),DATE(YEAR(fpdate),MONTH(fpdate)+(A183-1)*months_per_period,DAY(fpdate))))))</f>
        <v/>
      </c>
      <c r="C183" s="17" t="str">
        <f t="shared" si="11"/>
        <v/>
      </c>
      <c r="D183" s="57" t="str">
        <f t="shared" si="14"/>
        <v/>
      </c>
      <c r="E183" s="17" t="str">
        <f>IF(A183="","",IF(AND(A183=1,pmtType=1),0,IF(roundOpt,ROUND(rate*G182,2),rate*G182)))</f>
        <v/>
      </c>
      <c r="F183" s="17" t="str">
        <f t="shared" si="12"/>
        <v/>
      </c>
      <c r="G183" s="17" t="str">
        <f t="shared" si="13"/>
        <v/>
      </c>
    </row>
    <row r="184" spans="1:7">
      <c r="A184" s="16" t="str">
        <f t="shared" si="10"/>
        <v/>
      </c>
      <c r="B184" s="18" t="str">
        <f>IF(A184="","",IF(OR(periods_per_year=26,periods_per_year=52),IF(periods_per_year=26,IF(A184=1,fpdate,B183+14),IF(periods_per_year=52,IF(A184=1,fpdate,B183+7),"n/a")),IF(periods_per_year=24,DATE(YEAR(fpdate),MONTH(fpdate)+(A184-1)/2+IF(AND(DAY(fpdate)&gt;=15,MOD(A184,2)=0),1,0),IF(MOD(A184,2)=0,IF(DAY(fpdate)&gt;=15,DAY(fpdate)-14,DAY(fpdate)+14),DAY(fpdate))),IF(DAY(DATE(YEAR(fpdate),MONTH(fpdate)+(A184-1)*months_per_period,DAY(fpdate)))&lt;&gt;DAY(fpdate),DATE(YEAR(fpdate),MONTH(fpdate)+(A184-1)*months_per_period+1,0),DATE(YEAR(fpdate),MONTH(fpdate)+(A184-1)*months_per_period,DAY(fpdate))))))</f>
        <v/>
      </c>
      <c r="C184" s="17" t="str">
        <f t="shared" si="11"/>
        <v/>
      </c>
      <c r="D184" s="57" t="str">
        <f t="shared" si="14"/>
        <v/>
      </c>
      <c r="E184" s="17" t="str">
        <f>IF(A184="","",IF(AND(A184=1,pmtType=1),0,IF(roundOpt,ROUND(rate*G183,2),rate*G183)))</f>
        <v/>
      </c>
      <c r="F184" s="17" t="str">
        <f t="shared" si="12"/>
        <v/>
      </c>
      <c r="G184" s="17" t="str">
        <f t="shared" si="13"/>
        <v/>
      </c>
    </row>
    <row r="185" spans="1:7">
      <c r="A185" s="16" t="str">
        <f t="shared" si="10"/>
        <v/>
      </c>
      <c r="B185" s="18" t="str">
        <f>IF(A185="","",IF(OR(periods_per_year=26,periods_per_year=52),IF(periods_per_year=26,IF(A185=1,fpdate,B184+14),IF(periods_per_year=52,IF(A185=1,fpdate,B184+7),"n/a")),IF(periods_per_year=24,DATE(YEAR(fpdate),MONTH(fpdate)+(A185-1)/2+IF(AND(DAY(fpdate)&gt;=15,MOD(A185,2)=0),1,0),IF(MOD(A185,2)=0,IF(DAY(fpdate)&gt;=15,DAY(fpdate)-14,DAY(fpdate)+14),DAY(fpdate))),IF(DAY(DATE(YEAR(fpdate),MONTH(fpdate)+(A185-1)*months_per_period,DAY(fpdate)))&lt;&gt;DAY(fpdate),DATE(YEAR(fpdate),MONTH(fpdate)+(A185-1)*months_per_period+1,0),DATE(YEAR(fpdate),MONTH(fpdate)+(A185-1)*months_per_period,DAY(fpdate))))))</f>
        <v/>
      </c>
      <c r="C185" s="17" t="str">
        <f t="shared" si="11"/>
        <v/>
      </c>
      <c r="D185" s="57" t="str">
        <f t="shared" si="14"/>
        <v/>
      </c>
      <c r="E185" s="17" t="str">
        <f>IF(A185="","",IF(AND(A185=1,pmtType=1),0,IF(roundOpt,ROUND(rate*G184,2),rate*G184)))</f>
        <v/>
      </c>
      <c r="F185" s="17" t="str">
        <f t="shared" si="12"/>
        <v/>
      </c>
      <c r="G185" s="17" t="str">
        <f t="shared" si="13"/>
        <v/>
      </c>
    </row>
    <row r="186" spans="1:7">
      <c r="A186" s="16" t="str">
        <f t="shared" si="10"/>
        <v/>
      </c>
      <c r="B186" s="18" t="str">
        <f>IF(A186="","",IF(OR(periods_per_year=26,periods_per_year=52),IF(periods_per_year=26,IF(A186=1,fpdate,B185+14),IF(periods_per_year=52,IF(A186=1,fpdate,B185+7),"n/a")),IF(periods_per_year=24,DATE(YEAR(fpdate),MONTH(fpdate)+(A186-1)/2+IF(AND(DAY(fpdate)&gt;=15,MOD(A186,2)=0),1,0),IF(MOD(A186,2)=0,IF(DAY(fpdate)&gt;=15,DAY(fpdate)-14,DAY(fpdate)+14),DAY(fpdate))),IF(DAY(DATE(YEAR(fpdate),MONTH(fpdate)+(A186-1)*months_per_period,DAY(fpdate)))&lt;&gt;DAY(fpdate),DATE(YEAR(fpdate),MONTH(fpdate)+(A186-1)*months_per_period+1,0),DATE(YEAR(fpdate),MONTH(fpdate)+(A186-1)*months_per_period,DAY(fpdate))))))</f>
        <v/>
      </c>
      <c r="C186" s="17" t="str">
        <f t="shared" si="11"/>
        <v/>
      </c>
      <c r="D186" s="57" t="str">
        <f t="shared" si="14"/>
        <v/>
      </c>
      <c r="E186" s="17" t="str">
        <f>IF(A186="","",IF(AND(A186=1,pmtType=1),0,IF(roundOpt,ROUND(rate*G185,2),rate*G185)))</f>
        <v/>
      </c>
      <c r="F186" s="17" t="str">
        <f t="shared" si="12"/>
        <v/>
      </c>
      <c r="G186" s="17" t="str">
        <f t="shared" si="13"/>
        <v/>
      </c>
    </row>
    <row r="187" spans="1:7">
      <c r="A187" s="16" t="str">
        <f t="shared" si="10"/>
        <v/>
      </c>
      <c r="B187" s="18" t="str">
        <f>IF(A187="","",IF(OR(periods_per_year=26,periods_per_year=52),IF(periods_per_year=26,IF(A187=1,fpdate,B186+14),IF(periods_per_year=52,IF(A187=1,fpdate,B186+7),"n/a")),IF(periods_per_year=24,DATE(YEAR(fpdate),MONTH(fpdate)+(A187-1)/2+IF(AND(DAY(fpdate)&gt;=15,MOD(A187,2)=0),1,0),IF(MOD(A187,2)=0,IF(DAY(fpdate)&gt;=15,DAY(fpdate)-14,DAY(fpdate)+14),DAY(fpdate))),IF(DAY(DATE(YEAR(fpdate),MONTH(fpdate)+(A187-1)*months_per_period,DAY(fpdate)))&lt;&gt;DAY(fpdate),DATE(YEAR(fpdate),MONTH(fpdate)+(A187-1)*months_per_period+1,0),DATE(YEAR(fpdate),MONTH(fpdate)+(A187-1)*months_per_period,DAY(fpdate))))))</f>
        <v/>
      </c>
      <c r="C187" s="17" t="str">
        <f t="shared" si="11"/>
        <v/>
      </c>
      <c r="D187" s="57" t="str">
        <f t="shared" si="14"/>
        <v/>
      </c>
      <c r="E187" s="17" t="str">
        <f>IF(A187="","",IF(AND(A187=1,pmtType=1),0,IF(roundOpt,ROUND(rate*G186,2),rate*G186)))</f>
        <v/>
      </c>
      <c r="F187" s="17" t="str">
        <f t="shared" si="12"/>
        <v/>
      </c>
      <c r="G187" s="17" t="str">
        <f t="shared" si="13"/>
        <v/>
      </c>
    </row>
    <row r="188" spans="1:7">
      <c r="A188" s="16" t="str">
        <f t="shared" si="10"/>
        <v/>
      </c>
      <c r="B188" s="18" t="str">
        <f>IF(A188="","",IF(OR(periods_per_year=26,periods_per_year=52),IF(periods_per_year=26,IF(A188=1,fpdate,B187+14),IF(periods_per_year=52,IF(A188=1,fpdate,B187+7),"n/a")),IF(periods_per_year=24,DATE(YEAR(fpdate),MONTH(fpdate)+(A188-1)/2+IF(AND(DAY(fpdate)&gt;=15,MOD(A188,2)=0),1,0),IF(MOD(A188,2)=0,IF(DAY(fpdate)&gt;=15,DAY(fpdate)-14,DAY(fpdate)+14),DAY(fpdate))),IF(DAY(DATE(YEAR(fpdate),MONTH(fpdate)+(A188-1)*months_per_period,DAY(fpdate)))&lt;&gt;DAY(fpdate),DATE(YEAR(fpdate),MONTH(fpdate)+(A188-1)*months_per_period+1,0),DATE(YEAR(fpdate),MONTH(fpdate)+(A188-1)*months_per_period,DAY(fpdate))))))</f>
        <v/>
      </c>
      <c r="C188" s="17" t="str">
        <f t="shared" si="11"/>
        <v/>
      </c>
      <c r="D188" s="57" t="str">
        <f t="shared" si="14"/>
        <v/>
      </c>
      <c r="E188" s="17" t="str">
        <f>IF(A188="","",IF(AND(A188=1,pmtType=1),0,IF(roundOpt,ROUND(rate*G187,2),rate*G187)))</f>
        <v/>
      </c>
      <c r="F188" s="17" t="str">
        <f t="shared" si="12"/>
        <v/>
      </c>
      <c r="G188" s="17" t="str">
        <f t="shared" si="13"/>
        <v/>
      </c>
    </row>
    <row r="189" spans="1:7">
      <c r="A189" s="16" t="str">
        <f t="shared" si="10"/>
        <v/>
      </c>
      <c r="B189" s="18" t="str">
        <f>IF(A189="","",IF(OR(periods_per_year=26,periods_per_year=52),IF(periods_per_year=26,IF(A189=1,fpdate,B188+14),IF(periods_per_year=52,IF(A189=1,fpdate,B188+7),"n/a")),IF(periods_per_year=24,DATE(YEAR(fpdate),MONTH(fpdate)+(A189-1)/2+IF(AND(DAY(fpdate)&gt;=15,MOD(A189,2)=0),1,0),IF(MOD(A189,2)=0,IF(DAY(fpdate)&gt;=15,DAY(fpdate)-14,DAY(fpdate)+14),DAY(fpdate))),IF(DAY(DATE(YEAR(fpdate),MONTH(fpdate)+(A189-1)*months_per_period,DAY(fpdate)))&lt;&gt;DAY(fpdate),DATE(YEAR(fpdate),MONTH(fpdate)+(A189-1)*months_per_period+1,0),DATE(YEAR(fpdate),MONTH(fpdate)+(A189-1)*months_per_period,DAY(fpdate))))))</f>
        <v/>
      </c>
      <c r="C189" s="17" t="str">
        <f t="shared" si="11"/>
        <v/>
      </c>
      <c r="D189" s="57" t="str">
        <f t="shared" si="14"/>
        <v/>
      </c>
      <c r="E189" s="17" t="str">
        <f>IF(A189="","",IF(AND(A189=1,pmtType=1),0,IF(roundOpt,ROUND(rate*G188,2),rate*G188)))</f>
        <v/>
      </c>
      <c r="F189" s="17" t="str">
        <f t="shared" si="12"/>
        <v/>
      </c>
      <c r="G189" s="17" t="str">
        <f t="shared" si="13"/>
        <v/>
      </c>
    </row>
    <row r="190" spans="1:7">
      <c r="A190" s="16" t="str">
        <f t="shared" si="10"/>
        <v/>
      </c>
      <c r="B190" s="18" t="str">
        <f>IF(A190="","",IF(OR(periods_per_year=26,periods_per_year=52),IF(periods_per_year=26,IF(A190=1,fpdate,B189+14),IF(periods_per_year=52,IF(A190=1,fpdate,B189+7),"n/a")),IF(periods_per_year=24,DATE(YEAR(fpdate),MONTH(fpdate)+(A190-1)/2+IF(AND(DAY(fpdate)&gt;=15,MOD(A190,2)=0),1,0),IF(MOD(A190,2)=0,IF(DAY(fpdate)&gt;=15,DAY(fpdate)-14,DAY(fpdate)+14),DAY(fpdate))),IF(DAY(DATE(YEAR(fpdate),MONTH(fpdate)+(A190-1)*months_per_period,DAY(fpdate)))&lt;&gt;DAY(fpdate),DATE(YEAR(fpdate),MONTH(fpdate)+(A190-1)*months_per_period+1,0),DATE(YEAR(fpdate),MONTH(fpdate)+(A190-1)*months_per_period,DAY(fpdate))))))</f>
        <v/>
      </c>
      <c r="C190" s="17" t="str">
        <f t="shared" si="11"/>
        <v/>
      </c>
      <c r="D190" s="57" t="str">
        <f t="shared" si="14"/>
        <v/>
      </c>
      <c r="E190" s="17" t="str">
        <f>IF(A190="","",IF(AND(A190=1,pmtType=1),0,IF(roundOpt,ROUND(rate*G189,2),rate*G189)))</f>
        <v/>
      </c>
      <c r="F190" s="17" t="str">
        <f t="shared" si="12"/>
        <v/>
      </c>
      <c r="G190" s="17" t="str">
        <f t="shared" si="13"/>
        <v/>
      </c>
    </row>
    <row r="191" spans="1:7">
      <c r="A191" s="16" t="str">
        <f t="shared" si="10"/>
        <v/>
      </c>
      <c r="B191" s="18" t="str">
        <f>IF(A191="","",IF(OR(periods_per_year=26,periods_per_year=52),IF(periods_per_year=26,IF(A191=1,fpdate,B190+14),IF(periods_per_year=52,IF(A191=1,fpdate,B190+7),"n/a")),IF(periods_per_year=24,DATE(YEAR(fpdate),MONTH(fpdate)+(A191-1)/2+IF(AND(DAY(fpdate)&gt;=15,MOD(A191,2)=0),1,0),IF(MOD(A191,2)=0,IF(DAY(fpdate)&gt;=15,DAY(fpdate)-14,DAY(fpdate)+14),DAY(fpdate))),IF(DAY(DATE(YEAR(fpdate),MONTH(fpdate)+(A191-1)*months_per_period,DAY(fpdate)))&lt;&gt;DAY(fpdate),DATE(YEAR(fpdate),MONTH(fpdate)+(A191-1)*months_per_period+1,0),DATE(YEAR(fpdate),MONTH(fpdate)+(A191-1)*months_per_period,DAY(fpdate))))))</f>
        <v/>
      </c>
      <c r="C191" s="17" t="str">
        <f t="shared" si="11"/>
        <v/>
      </c>
      <c r="D191" s="57" t="str">
        <f t="shared" si="14"/>
        <v/>
      </c>
      <c r="E191" s="17" t="str">
        <f>IF(A191="","",IF(AND(A191=1,pmtType=1),0,IF(roundOpt,ROUND(rate*G190,2),rate*G190)))</f>
        <v/>
      </c>
      <c r="F191" s="17" t="str">
        <f t="shared" si="12"/>
        <v/>
      </c>
      <c r="G191" s="17" t="str">
        <f t="shared" si="13"/>
        <v/>
      </c>
    </row>
    <row r="192" spans="1:7">
      <c r="A192" s="16" t="str">
        <f t="shared" si="10"/>
        <v/>
      </c>
      <c r="B192" s="18" t="str">
        <f>IF(A192="","",IF(OR(periods_per_year=26,periods_per_year=52),IF(periods_per_year=26,IF(A192=1,fpdate,B191+14),IF(periods_per_year=52,IF(A192=1,fpdate,B191+7),"n/a")),IF(periods_per_year=24,DATE(YEAR(fpdate),MONTH(fpdate)+(A192-1)/2+IF(AND(DAY(fpdate)&gt;=15,MOD(A192,2)=0),1,0),IF(MOD(A192,2)=0,IF(DAY(fpdate)&gt;=15,DAY(fpdate)-14,DAY(fpdate)+14),DAY(fpdate))),IF(DAY(DATE(YEAR(fpdate),MONTH(fpdate)+(A192-1)*months_per_period,DAY(fpdate)))&lt;&gt;DAY(fpdate),DATE(YEAR(fpdate),MONTH(fpdate)+(A192-1)*months_per_period+1,0),DATE(YEAR(fpdate),MONTH(fpdate)+(A192-1)*months_per_period,DAY(fpdate))))))</f>
        <v/>
      </c>
      <c r="C192" s="17" t="str">
        <f t="shared" si="11"/>
        <v/>
      </c>
      <c r="D192" s="57" t="str">
        <f t="shared" si="14"/>
        <v/>
      </c>
      <c r="E192" s="17" t="str">
        <f>IF(A192="","",IF(AND(A192=1,pmtType=1),0,IF(roundOpt,ROUND(rate*G191,2),rate*G191)))</f>
        <v/>
      </c>
      <c r="F192" s="17" t="str">
        <f t="shared" si="12"/>
        <v/>
      </c>
      <c r="G192" s="17" t="str">
        <f t="shared" si="13"/>
        <v/>
      </c>
    </row>
    <row r="193" spans="1:7">
      <c r="A193" s="16" t="str">
        <f t="shared" si="10"/>
        <v/>
      </c>
      <c r="B193" s="18" t="str">
        <f>IF(A193="","",IF(OR(periods_per_year=26,periods_per_year=52),IF(periods_per_year=26,IF(A193=1,fpdate,B192+14),IF(periods_per_year=52,IF(A193=1,fpdate,B192+7),"n/a")),IF(periods_per_year=24,DATE(YEAR(fpdate),MONTH(fpdate)+(A193-1)/2+IF(AND(DAY(fpdate)&gt;=15,MOD(A193,2)=0),1,0),IF(MOD(A193,2)=0,IF(DAY(fpdate)&gt;=15,DAY(fpdate)-14,DAY(fpdate)+14),DAY(fpdate))),IF(DAY(DATE(YEAR(fpdate),MONTH(fpdate)+(A193-1)*months_per_period,DAY(fpdate)))&lt;&gt;DAY(fpdate),DATE(YEAR(fpdate),MONTH(fpdate)+(A193-1)*months_per_period+1,0),DATE(YEAR(fpdate),MONTH(fpdate)+(A193-1)*months_per_period,DAY(fpdate))))))</f>
        <v/>
      </c>
      <c r="C193" s="17" t="str">
        <f t="shared" si="11"/>
        <v/>
      </c>
      <c r="D193" s="57" t="str">
        <f t="shared" si="14"/>
        <v/>
      </c>
      <c r="E193" s="17" t="str">
        <f>IF(A193="","",IF(AND(A193=1,pmtType=1),0,IF(roundOpt,ROUND(rate*G192,2),rate*G192)))</f>
        <v/>
      </c>
      <c r="F193" s="17" t="str">
        <f t="shared" si="12"/>
        <v/>
      </c>
      <c r="G193" s="17" t="str">
        <f t="shared" si="13"/>
        <v/>
      </c>
    </row>
    <row r="194" spans="1:7">
      <c r="A194" s="16" t="str">
        <f t="shared" si="10"/>
        <v/>
      </c>
      <c r="B194" s="18" t="str">
        <f>IF(A194="","",IF(OR(periods_per_year=26,periods_per_year=52),IF(periods_per_year=26,IF(A194=1,fpdate,B193+14),IF(periods_per_year=52,IF(A194=1,fpdate,B193+7),"n/a")),IF(periods_per_year=24,DATE(YEAR(fpdate),MONTH(fpdate)+(A194-1)/2+IF(AND(DAY(fpdate)&gt;=15,MOD(A194,2)=0),1,0),IF(MOD(A194,2)=0,IF(DAY(fpdate)&gt;=15,DAY(fpdate)-14,DAY(fpdate)+14),DAY(fpdate))),IF(DAY(DATE(YEAR(fpdate),MONTH(fpdate)+(A194-1)*months_per_period,DAY(fpdate)))&lt;&gt;DAY(fpdate),DATE(YEAR(fpdate),MONTH(fpdate)+(A194-1)*months_per_period+1,0),DATE(YEAR(fpdate),MONTH(fpdate)+(A194-1)*months_per_period,DAY(fpdate))))))</f>
        <v/>
      </c>
      <c r="C194" s="17" t="str">
        <f t="shared" si="11"/>
        <v/>
      </c>
      <c r="D194" s="57" t="str">
        <f t="shared" si="14"/>
        <v/>
      </c>
      <c r="E194" s="17" t="str">
        <f>IF(A194="","",IF(AND(A194=1,pmtType=1),0,IF(roundOpt,ROUND(rate*G193,2),rate*G193)))</f>
        <v/>
      </c>
      <c r="F194" s="17" t="str">
        <f t="shared" si="12"/>
        <v/>
      </c>
      <c r="G194" s="17" t="str">
        <f t="shared" si="13"/>
        <v/>
      </c>
    </row>
    <row r="195" spans="1:7">
      <c r="A195" s="16" t="str">
        <f t="shared" si="10"/>
        <v/>
      </c>
      <c r="B195" s="18" t="str">
        <f>IF(A195="","",IF(OR(periods_per_year=26,periods_per_year=52),IF(periods_per_year=26,IF(A195=1,fpdate,B194+14),IF(periods_per_year=52,IF(A195=1,fpdate,B194+7),"n/a")),IF(periods_per_year=24,DATE(YEAR(fpdate),MONTH(fpdate)+(A195-1)/2+IF(AND(DAY(fpdate)&gt;=15,MOD(A195,2)=0),1,0),IF(MOD(A195,2)=0,IF(DAY(fpdate)&gt;=15,DAY(fpdate)-14,DAY(fpdate)+14),DAY(fpdate))),IF(DAY(DATE(YEAR(fpdate),MONTH(fpdate)+(A195-1)*months_per_period,DAY(fpdate)))&lt;&gt;DAY(fpdate),DATE(YEAR(fpdate),MONTH(fpdate)+(A195-1)*months_per_period+1,0),DATE(YEAR(fpdate),MONTH(fpdate)+(A195-1)*months_per_period,DAY(fpdate))))))</f>
        <v/>
      </c>
      <c r="C195" s="17" t="str">
        <f t="shared" si="11"/>
        <v/>
      </c>
      <c r="D195" s="57" t="str">
        <f t="shared" si="14"/>
        <v/>
      </c>
      <c r="E195" s="17" t="str">
        <f>IF(A195="","",IF(AND(A195=1,pmtType=1),0,IF(roundOpt,ROUND(rate*G194,2),rate*G194)))</f>
        <v/>
      </c>
      <c r="F195" s="17" t="str">
        <f t="shared" si="12"/>
        <v/>
      </c>
      <c r="G195" s="17" t="str">
        <f t="shared" si="13"/>
        <v/>
      </c>
    </row>
    <row r="196" spans="1:7">
      <c r="A196" s="16" t="str">
        <f t="shared" si="10"/>
        <v/>
      </c>
      <c r="B196" s="18" t="str">
        <f>IF(A196="","",IF(OR(periods_per_year=26,periods_per_year=52),IF(periods_per_year=26,IF(A196=1,fpdate,B195+14),IF(periods_per_year=52,IF(A196=1,fpdate,B195+7),"n/a")),IF(periods_per_year=24,DATE(YEAR(fpdate),MONTH(fpdate)+(A196-1)/2+IF(AND(DAY(fpdate)&gt;=15,MOD(A196,2)=0),1,0),IF(MOD(A196,2)=0,IF(DAY(fpdate)&gt;=15,DAY(fpdate)-14,DAY(fpdate)+14),DAY(fpdate))),IF(DAY(DATE(YEAR(fpdate),MONTH(fpdate)+(A196-1)*months_per_period,DAY(fpdate)))&lt;&gt;DAY(fpdate),DATE(YEAR(fpdate),MONTH(fpdate)+(A196-1)*months_per_period+1,0),DATE(YEAR(fpdate),MONTH(fpdate)+(A196-1)*months_per_period,DAY(fpdate))))))</f>
        <v/>
      </c>
      <c r="C196" s="17" t="str">
        <f t="shared" si="11"/>
        <v/>
      </c>
      <c r="D196" s="57" t="str">
        <f t="shared" si="14"/>
        <v/>
      </c>
      <c r="E196" s="17" t="str">
        <f>IF(A196="","",IF(AND(A196=1,pmtType=1),0,IF(roundOpt,ROUND(rate*G195,2),rate*G195)))</f>
        <v/>
      </c>
      <c r="F196" s="17" t="str">
        <f t="shared" si="12"/>
        <v/>
      </c>
      <c r="G196" s="17" t="str">
        <f t="shared" si="13"/>
        <v/>
      </c>
    </row>
    <row r="197" spans="1:7">
      <c r="A197" s="16" t="str">
        <f t="shared" si="10"/>
        <v/>
      </c>
      <c r="B197" s="18" t="str">
        <f>IF(A197="","",IF(OR(periods_per_year=26,periods_per_year=52),IF(periods_per_year=26,IF(A197=1,fpdate,B196+14),IF(periods_per_year=52,IF(A197=1,fpdate,B196+7),"n/a")),IF(periods_per_year=24,DATE(YEAR(fpdate),MONTH(fpdate)+(A197-1)/2+IF(AND(DAY(fpdate)&gt;=15,MOD(A197,2)=0),1,0),IF(MOD(A197,2)=0,IF(DAY(fpdate)&gt;=15,DAY(fpdate)-14,DAY(fpdate)+14),DAY(fpdate))),IF(DAY(DATE(YEAR(fpdate),MONTH(fpdate)+(A197-1)*months_per_period,DAY(fpdate)))&lt;&gt;DAY(fpdate),DATE(YEAR(fpdate),MONTH(fpdate)+(A197-1)*months_per_period+1,0),DATE(YEAR(fpdate),MONTH(fpdate)+(A197-1)*months_per_period,DAY(fpdate))))))</f>
        <v/>
      </c>
      <c r="C197" s="17" t="str">
        <f t="shared" si="11"/>
        <v/>
      </c>
      <c r="D197" s="57" t="str">
        <f t="shared" si="14"/>
        <v/>
      </c>
      <c r="E197" s="17" t="str">
        <f>IF(A197="","",IF(AND(A197=1,pmtType=1),0,IF(roundOpt,ROUND(rate*G196,2),rate*G196)))</f>
        <v/>
      </c>
      <c r="F197" s="17" t="str">
        <f t="shared" si="12"/>
        <v/>
      </c>
      <c r="G197" s="17" t="str">
        <f t="shared" si="13"/>
        <v/>
      </c>
    </row>
    <row r="198" spans="1:7">
      <c r="A198" s="16" t="str">
        <f t="shared" si="10"/>
        <v/>
      </c>
      <c r="B198" s="18" t="str">
        <f>IF(A198="","",IF(OR(periods_per_year=26,periods_per_year=52),IF(periods_per_year=26,IF(A198=1,fpdate,B197+14),IF(periods_per_year=52,IF(A198=1,fpdate,B197+7),"n/a")),IF(periods_per_year=24,DATE(YEAR(fpdate),MONTH(fpdate)+(A198-1)/2+IF(AND(DAY(fpdate)&gt;=15,MOD(A198,2)=0),1,0),IF(MOD(A198,2)=0,IF(DAY(fpdate)&gt;=15,DAY(fpdate)-14,DAY(fpdate)+14),DAY(fpdate))),IF(DAY(DATE(YEAR(fpdate),MONTH(fpdate)+(A198-1)*months_per_period,DAY(fpdate)))&lt;&gt;DAY(fpdate),DATE(YEAR(fpdate),MONTH(fpdate)+(A198-1)*months_per_period+1,0),DATE(YEAR(fpdate),MONTH(fpdate)+(A198-1)*months_per_period,DAY(fpdate))))))</f>
        <v/>
      </c>
      <c r="C198" s="17" t="str">
        <f t="shared" si="11"/>
        <v/>
      </c>
      <c r="D198" s="57" t="str">
        <f t="shared" si="14"/>
        <v/>
      </c>
      <c r="E198" s="17" t="str">
        <f>IF(A198="","",IF(AND(A198=1,pmtType=1),0,IF(roundOpt,ROUND(rate*G197,2),rate*G197)))</f>
        <v/>
      </c>
      <c r="F198" s="17" t="str">
        <f t="shared" si="12"/>
        <v/>
      </c>
      <c r="G198" s="17" t="str">
        <f t="shared" si="13"/>
        <v/>
      </c>
    </row>
    <row r="199" spans="1:7">
      <c r="A199" s="16" t="str">
        <f t="shared" si="10"/>
        <v/>
      </c>
      <c r="B199" s="18" t="str">
        <f>IF(A199="","",IF(OR(periods_per_year=26,periods_per_year=52),IF(periods_per_year=26,IF(A199=1,fpdate,B198+14),IF(periods_per_year=52,IF(A199=1,fpdate,B198+7),"n/a")),IF(periods_per_year=24,DATE(YEAR(fpdate),MONTH(fpdate)+(A199-1)/2+IF(AND(DAY(fpdate)&gt;=15,MOD(A199,2)=0),1,0),IF(MOD(A199,2)=0,IF(DAY(fpdate)&gt;=15,DAY(fpdate)-14,DAY(fpdate)+14),DAY(fpdate))),IF(DAY(DATE(YEAR(fpdate),MONTH(fpdate)+(A199-1)*months_per_period,DAY(fpdate)))&lt;&gt;DAY(fpdate),DATE(YEAR(fpdate),MONTH(fpdate)+(A199-1)*months_per_period+1,0),DATE(YEAR(fpdate),MONTH(fpdate)+(A199-1)*months_per_period,DAY(fpdate))))))</f>
        <v/>
      </c>
      <c r="C199" s="17" t="str">
        <f t="shared" si="11"/>
        <v/>
      </c>
      <c r="D199" s="57" t="str">
        <f t="shared" si="14"/>
        <v/>
      </c>
      <c r="E199" s="17" t="str">
        <f>IF(A199="","",IF(AND(A199=1,pmtType=1),0,IF(roundOpt,ROUND(rate*G198,2),rate*G198)))</f>
        <v/>
      </c>
      <c r="F199" s="17" t="str">
        <f t="shared" si="12"/>
        <v/>
      </c>
      <c r="G199" s="17" t="str">
        <f t="shared" si="13"/>
        <v/>
      </c>
    </row>
    <row r="200" spans="1:7">
      <c r="A200" s="16" t="str">
        <f t="shared" si="10"/>
        <v/>
      </c>
      <c r="B200" s="18" t="str">
        <f>IF(A200="","",IF(OR(periods_per_year=26,periods_per_year=52),IF(periods_per_year=26,IF(A200=1,fpdate,B199+14),IF(periods_per_year=52,IF(A200=1,fpdate,B199+7),"n/a")),IF(periods_per_year=24,DATE(YEAR(fpdate),MONTH(fpdate)+(A200-1)/2+IF(AND(DAY(fpdate)&gt;=15,MOD(A200,2)=0),1,0),IF(MOD(A200,2)=0,IF(DAY(fpdate)&gt;=15,DAY(fpdate)-14,DAY(fpdate)+14),DAY(fpdate))),IF(DAY(DATE(YEAR(fpdate),MONTH(fpdate)+(A200-1)*months_per_period,DAY(fpdate)))&lt;&gt;DAY(fpdate),DATE(YEAR(fpdate),MONTH(fpdate)+(A200-1)*months_per_period+1,0),DATE(YEAR(fpdate),MONTH(fpdate)+(A200-1)*months_per_period,DAY(fpdate))))))</f>
        <v/>
      </c>
      <c r="C200" s="17" t="str">
        <f t="shared" si="11"/>
        <v/>
      </c>
      <c r="D200" s="57" t="str">
        <f t="shared" si="14"/>
        <v/>
      </c>
      <c r="E200" s="17" t="str">
        <f>IF(A200="","",IF(AND(A200=1,pmtType=1),0,IF(roundOpt,ROUND(rate*G199,2),rate*G199)))</f>
        <v/>
      </c>
      <c r="F200" s="17" t="str">
        <f t="shared" si="12"/>
        <v/>
      </c>
      <c r="G200" s="17" t="str">
        <f t="shared" si="13"/>
        <v/>
      </c>
    </row>
    <row r="201" spans="1:7">
      <c r="A201" s="16" t="str">
        <f t="shared" si="10"/>
        <v/>
      </c>
      <c r="B201" s="18" t="str">
        <f>IF(A201="","",IF(OR(periods_per_year=26,periods_per_year=52),IF(periods_per_year=26,IF(A201=1,fpdate,B200+14),IF(periods_per_year=52,IF(A201=1,fpdate,B200+7),"n/a")),IF(periods_per_year=24,DATE(YEAR(fpdate),MONTH(fpdate)+(A201-1)/2+IF(AND(DAY(fpdate)&gt;=15,MOD(A201,2)=0),1,0),IF(MOD(A201,2)=0,IF(DAY(fpdate)&gt;=15,DAY(fpdate)-14,DAY(fpdate)+14),DAY(fpdate))),IF(DAY(DATE(YEAR(fpdate),MONTH(fpdate)+(A201-1)*months_per_period,DAY(fpdate)))&lt;&gt;DAY(fpdate),DATE(YEAR(fpdate),MONTH(fpdate)+(A201-1)*months_per_period+1,0),DATE(YEAR(fpdate),MONTH(fpdate)+(A201-1)*months_per_period,DAY(fpdate))))))</f>
        <v/>
      </c>
      <c r="C201" s="17" t="str">
        <f t="shared" si="11"/>
        <v/>
      </c>
      <c r="D201" s="57" t="str">
        <f t="shared" si="14"/>
        <v/>
      </c>
      <c r="E201" s="17" t="str">
        <f>IF(A201="","",IF(AND(A201=1,pmtType=1),0,IF(roundOpt,ROUND(rate*G200,2),rate*G200)))</f>
        <v/>
      </c>
      <c r="F201" s="17" t="str">
        <f t="shared" si="12"/>
        <v/>
      </c>
      <c r="G201" s="17" t="str">
        <f t="shared" si="13"/>
        <v/>
      </c>
    </row>
    <row r="202" spans="1:7">
      <c r="A202" s="16" t="str">
        <f t="shared" si="10"/>
        <v/>
      </c>
      <c r="B202" s="18" t="str">
        <f>IF(A202="","",IF(OR(periods_per_year=26,periods_per_year=52),IF(periods_per_year=26,IF(A202=1,fpdate,B201+14),IF(periods_per_year=52,IF(A202=1,fpdate,B201+7),"n/a")),IF(periods_per_year=24,DATE(YEAR(fpdate),MONTH(fpdate)+(A202-1)/2+IF(AND(DAY(fpdate)&gt;=15,MOD(A202,2)=0),1,0),IF(MOD(A202,2)=0,IF(DAY(fpdate)&gt;=15,DAY(fpdate)-14,DAY(fpdate)+14),DAY(fpdate))),IF(DAY(DATE(YEAR(fpdate),MONTH(fpdate)+(A202-1)*months_per_period,DAY(fpdate)))&lt;&gt;DAY(fpdate),DATE(YEAR(fpdate),MONTH(fpdate)+(A202-1)*months_per_period+1,0),DATE(YEAR(fpdate),MONTH(fpdate)+(A202-1)*months_per_period,DAY(fpdate))))))</f>
        <v/>
      </c>
      <c r="C202" s="17" t="str">
        <f t="shared" si="11"/>
        <v/>
      </c>
      <c r="D202" s="57" t="str">
        <f t="shared" si="14"/>
        <v/>
      </c>
      <c r="E202" s="17" t="str">
        <f>IF(A202="","",IF(AND(A202=1,pmtType=1),0,IF(roundOpt,ROUND(rate*G201,2),rate*G201)))</f>
        <v/>
      </c>
      <c r="F202" s="17" t="str">
        <f t="shared" si="12"/>
        <v/>
      </c>
      <c r="G202" s="17" t="str">
        <f t="shared" si="13"/>
        <v/>
      </c>
    </row>
    <row r="203" spans="1:7">
      <c r="A203" s="16" t="str">
        <f t="shared" si="10"/>
        <v/>
      </c>
      <c r="B203" s="18" t="str">
        <f>IF(A203="","",IF(OR(periods_per_year=26,periods_per_year=52),IF(periods_per_year=26,IF(A203=1,fpdate,B202+14),IF(periods_per_year=52,IF(A203=1,fpdate,B202+7),"n/a")),IF(periods_per_year=24,DATE(YEAR(fpdate),MONTH(fpdate)+(A203-1)/2+IF(AND(DAY(fpdate)&gt;=15,MOD(A203,2)=0),1,0),IF(MOD(A203,2)=0,IF(DAY(fpdate)&gt;=15,DAY(fpdate)-14,DAY(fpdate)+14),DAY(fpdate))),IF(DAY(DATE(YEAR(fpdate),MONTH(fpdate)+(A203-1)*months_per_period,DAY(fpdate)))&lt;&gt;DAY(fpdate),DATE(YEAR(fpdate),MONTH(fpdate)+(A203-1)*months_per_period+1,0),DATE(YEAR(fpdate),MONTH(fpdate)+(A203-1)*months_per_period,DAY(fpdate))))))</f>
        <v/>
      </c>
      <c r="C203" s="17" t="str">
        <f t="shared" si="11"/>
        <v/>
      </c>
      <c r="D203" s="57" t="str">
        <f t="shared" si="14"/>
        <v/>
      </c>
      <c r="E203" s="17" t="str">
        <f>IF(A203="","",IF(AND(A203=1,pmtType=1),0,IF(roundOpt,ROUND(rate*G202,2),rate*G202)))</f>
        <v/>
      </c>
      <c r="F203" s="17" t="str">
        <f t="shared" si="12"/>
        <v/>
      </c>
      <c r="G203" s="17" t="str">
        <f t="shared" si="13"/>
        <v/>
      </c>
    </row>
    <row r="204" spans="1:7">
      <c r="A204" s="16" t="str">
        <f t="shared" si="10"/>
        <v/>
      </c>
      <c r="B204" s="18" t="str">
        <f>IF(A204="","",IF(OR(periods_per_year=26,periods_per_year=52),IF(periods_per_year=26,IF(A204=1,fpdate,B203+14),IF(periods_per_year=52,IF(A204=1,fpdate,B203+7),"n/a")),IF(periods_per_year=24,DATE(YEAR(fpdate),MONTH(fpdate)+(A204-1)/2+IF(AND(DAY(fpdate)&gt;=15,MOD(A204,2)=0),1,0),IF(MOD(A204,2)=0,IF(DAY(fpdate)&gt;=15,DAY(fpdate)-14,DAY(fpdate)+14),DAY(fpdate))),IF(DAY(DATE(YEAR(fpdate),MONTH(fpdate)+(A204-1)*months_per_period,DAY(fpdate)))&lt;&gt;DAY(fpdate),DATE(YEAR(fpdate),MONTH(fpdate)+(A204-1)*months_per_period+1,0),DATE(YEAR(fpdate),MONTH(fpdate)+(A204-1)*months_per_period,DAY(fpdate))))))</f>
        <v/>
      </c>
      <c r="C204" s="17" t="str">
        <f t="shared" si="11"/>
        <v/>
      </c>
      <c r="D204" s="57" t="str">
        <f t="shared" si="14"/>
        <v/>
      </c>
      <c r="E204" s="17" t="str">
        <f>IF(A204="","",IF(AND(A204=1,pmtType=1),0,IF(roundOpt,ROUND(rate*G203,2),rate*G203)))</f>
        <v/>
      </c>
      <c r="F204" s="17" t="str">
        <f t="shared" si="12"/>
        <v/>
      </c>
      <c r="G204" s="17" t="str">
        <f t="shared" si="13"/>
        <v/>
      </c>
    </row>
    <row r="205" spans="1:7">
      <c r="A205" s="16" t="str">
        <f t="shared" si="10"/>
        <v/>
      </c>
      <c r="B205" s="18" t="str">
        <f>IF(A205="","",IF(OR(periods_per_year=26,periods_per_year=52),IF(periods_per_year=26,IF(A205=1,fpdate,B204+14),IF(periods_per_year=52,IF(A205=1,fpdate,B204+7),"n/a")),IF(periods_per_year=24,DATE(YEAR(fpdate),MONTH(fpdate)+(A205-1)/2+IF(AND(DAY(fpdate)&gt;=15,MOD(A205,2)=0),1,0),IF(MOD(A205,2)=0,IF(DAY(fpdate)&gt;=15,DAY(fpdate)-14,DAY(fpdate)+14),DAY(fpdate))),IF(DAY(DATE(YEAR(fpdate),MONTH(fpdate)+(A205-1)*months_per_period,DAY(fpdate)))&lt;&gt;DAY(fpdate),DATE(YEAR(fpdate),MONTH(fpdate)+(A205-1)*months_per_period+1,0),DATE(YEAR(fpdate),MONTH(fpdate)+(A205-1)*months_per_period,DAY(fpdate))))))</f>
        <v/>
      </c>
      <c r="C205" s="17" t="str">
        <f t="shared" si="11"/>
        <v/>
      </c>
      <c r="D205" s="57" t="str">
        <f t="shared" si="14"/>
        <v/>
      </c>
      <c r="E205" s="17" t="str">
        <f>IF(A205="","",IF(AND(A205=1,pmtType=1),0,IF(roundOpt,ROUND(rate*G204,2),rate*G204)))</f>
        <v/>
      </c>
      <c r="F205" s="17" t="str">
        <f t="shared" si="12"/>
        <v/>
      </c>
      <c r="G205" s="17" t="str">
        <f t="shared" si="13"/>
        <v/>
      </c>
    </row>
    <row r="206" spans="1:7">
      <c r="A206" s="16" t="str">
        <f t="shared" si="10"/>
        <v/>
      </c>
      <c r="B206" s="18" t="str">
        <f>IF(A206="","",IF(OR(periods_per_year=26,periods_per_year=52),IF(periods_per_year=26,IF(A206=1,fpdate,B205+14),IF(periods_per_year=52,IF(A206=1,fpdate,B205+7),"n/a")),IF(periods_per_year=24,DATE(YEAR(fpdate),MONTH(fpdate)+(A206-1)/2+IF(AND(DAY(fpdate)&gt;=15,MOD(A206,2)=0),1,0),IF(MOD(A206,2)=0,IF(DAY(fpdate)&gt;=15,DAY(fpdate)-14,DAY(fpdate)+14),DAY(fpdate))),IF(DAY(DATE(YEAR(fpdate),MONTH(fpdate)+(A206-1)*months_per_period,DAY(fpdate)))&lt;&gt;DAY(fpdate),DATE(YEAR(fpdate),MONTH(fpdate)+(A206-1)*months_per_period+1,0),DATE(YEAR(fpdate),MONTH(fpdate)+(A206-1)*months_per_period,DAY(fpdate))))))</f>
        <v/>
      </c>
      <c r="C206" s="17" t="str">
        <f t="shared" si="11"/>
        <v/>
      </c>
      <c r="D206" s="57" t="str">
        <f t="shared" si="14"/>
        <v/>
      </c>
      <c r="E206" s="17" t="str">
        <f>IF(A206="","",IF(AND(A206=1,pmtType=1),0,IF(roundOpt,ROUND(rate*G205,2),rate*G205)))</f>
        <v/>
      </c>
      <c r="F206" s="17" t="str">
        <f t="shared" si="12"/>
        <v/>
      </c>
      <c r="G206" s="17" t="str">
        <f t="shared" si="13"/>
        <v/>
      </c>
    </row>
    <row r="207" spans="1:7">
      <c r="A207" s="16" t="str">
        <f t="shared" si="10"/>
        <v/>
      </c>
      <c r="B207" s="18" t="str">
        <f>IF(A207="","",IF(OR(periods_per_year=26,periods_per_year=52),IF(periods_per_year=26,IF(A207=1,fpdate,B206+14),IF(periods_per_year=52,IF(A207=1,fpdate,B206+7),"n/a")),IF(periods_per_year=24,DATE(YEAR(fpdate),MONTH(fpdate)+(A207-1)/2+IF(AND(DAY(fpdate)&gt;=15,MOD(A207,2)=0),1,0),IF(MOD(A207,2)=0,IF(DAY(fpdate)&gt;=15,DAY(fpdate)-14,DAY(fpdate)+14),DAY(fpdate))),IF(DAY(DATE(YEAR(fpdate),MONTH(fpdate)+(A207-1)*months_per_period,DAY(fpdate)))&lt;&gt;DAY(fpdate),DATE(YEAR(fpdate),MONTH(fpdate)+(A207-1)*months_per_period+1,0),DATE(YEAR(fpdate),MONTH(fpdate)+(A207-1)*months_per_period,DAY(fpdate))))))</f>
        <v/>
      </c>
      <c r="C207" s="17" t="str">
        <f t="shared" si="11"/>
        <v/>
      </c>
      <c r="D207" s="57" t="str">
        <f t="shared" si="14"/>
        <v/>
      </c>
      <c r="E207" s="17" t="str">
        <f>IF(A207="","",IF(AND(A207=1,pmtType=1),0,IF(roundOpt,ROUND(rate*G206,2),rate*G206)))</f>
        <v/>
      </c>
      <c r="F207" s="17" t="str">
        <f t="shared" si="12"/>
        <v/>
      </c>
      <c r="G207" s="17" t="str">
        <f t="shared" si="13"/>
        <v/>
      </c>
    </row>
    <row r="208" spans="1:7">
      <c r="A208" s="16" t="str">
        <f t="shared" si="10"/>
        <v/>
      </c>
      <c r="B208" s="18" t="str">
        <f>IF(A208="","",IF(OR(periods_per_year=26,periods_per_year=52),IF(periods_per_year=26,IF(A208=1,fpdate,B207+14),IF(periods_per_year=52,IF(A208=1,fpdate,B207+7),"n/a")),IF(periods_per_year=24,DATE(YEAR(fpdate),MONTH(fpdate)+(A208-1)/2+IF(AND(DAY(fpdate)&gt;=15,MOD(A208,2)=0),1,0),IF(MOD(A208,2)=0,IF(DAY(fpdate)&gt;=15,DAY(fpdate)-14,DAY(fpdate)+14),DAY(fpdate))),IF(DAY(DATE(YEAR(fpdate),MONTH(fpdate)+(A208-1)*months_per_period,DAY(fpdate)))&lt;&gt;DAY(fpdate),DATE(YEAR(fpdate),MONTH(fpdate)+(A208-1)*months_per_period+1,0),DATE(YEAR(fpdate),MONTH(fpdate)+(A208-1)*months_per_period,DAY(fpdate))))))</f>
        <v/>
      </c>
      <c r="C208" s="17" t="str">
        <f t="shared" si="11"/>
        <v/>
      </c>
      <c r="D208" s="57" t="str">
        <f t="shared" si="14"/>
        <v/>
      </c>
      <c r="E208" s="17" t="str">
        <f>IF(A208="","",IF(AND(A208=1,pmtType=1),0,IF(roundOpt,ROUND(rate*G207,2),rate*G207)))</f>
        <v/>
      </c>
      <c r="F208" s="17" t="str">
        <f t="shared" si="12"/>
        <v/>
      </c>
      <c r="G208" s="17" t="str">
        <f t="shared" si="13"/>
        <v/>
      </c>
    </row>
    <row r="209" spans="1:7">
      <c r="A209" s="16" t="str">
        <f t="shared" si="10"/>
        <v/>
      </c>
      <c r="B209" s="18" t="str">
        <f>IF(A209="","",IF(OR(periods_per_year=26,periods_per_year=52),IF(periods_per_year=26,IF(A209=1,fpdate,B208+14),IF(periods_per_year=52,IF(A209=1,fpdate,B208+7),"n/a")),IF(periods_per_year=24,DATE(YEAR(fpdate),MONTH(fpdate)+(A209-1)/2+IF(AND(DAY(fpdate)&gt;=15,MOD(A209,2)=0),1,0),IF(MOD(A209,2)=0,IF(DAY(fpdate)&gt;=15,DAY(fpdate)-14,DAY(fpdate)+14),DAY(fpdate))),IF(DAY(DATE(YEAR(fpdate),MONTH(fpdate)+(A209-1)*months_per_period,DAY(fpdate)))&lt;&gt;DAY(fpdate),DATE(YEAR(fpdate),MONTH(fpdate)+(A209-1)*months_per_period+1,0),DATE(YEAR(fpdate),MONTH(fpdate)+(A209-1)*months_per_period,DAY(fpdate))))))</f>
        <v/>
      </c>
      <c r="C209" s="17" t="str">
        <f t="shared" si="11"/>
        <v/>
      </c>
      <c r="D209" s="57" t="str">
        <f t="shared" si="14"/>
        <v/>
      </c>
      <c r="E209" s="17" t="str">
        <f>IF(A209="","",IF(AND(A209=1,pmtType=1),0,IF(roundOpt,ROUND(rate*G208,2),rate*G208)))</f>
        <v/>
      </c>
      <c r="F209" s="17" t="str">
        <f t="shared" si="12"/>
        <v/>
      </c>
      <c r="G209" s="17" t="str">
        <f t="shared" si="13"/>
        <v/>
      </c>
    </row>
    <row r="210" spans="1:7">
      <c r="A210" s="16" t="str">
        <f t="shared" si="10"/>
        <v/>
      </c>
      <c r="B210" s="18" t="str">
        <f>IF(A210="","",IF(OR(periods_per_year=26,periods_per_year=52),IF(periods_per_year=26,IF(A210=1,fpdate,B209+14),IF(periods_per_year=52,IF(A210=1,fpdate,B209+7),"n/a")),IF(periods_per_year=24,DATE(YEAR(fpdate),MONTH(fpdate)+(A210-1)/2+IF(AND(DAY(fpdate)&gt;=15,MOD(A210,2)=0),1,0),IF(MOD(A210,2)=0,IF(DAY(fpdate)&gt;=15,DAY(fpdate)-14,DAY(fpdate)+14),DAY(fpdate))),IF(DAY(DATE(YEAR(fpdate),MONTH(fpdate)+(A210-1)*months_per_period,DAY(fpdate)))&lt;&gt;DAY(fpdate),DATE(YEAR(fpdate),MONTH(fpdate)+(A210-1)*months_per_period+1,0),DATE(YEAR(fpdate),MONTH(fpdate)+(A210-1)*months_per_period,DAY(fpdate))))))</f>
        <v/>
      </c>
      <c r="C210" s="17" t="str">
        <f t="shared" si="11"/>
        <v/>
      </c>
      <c r="D210" s="57" t="str">
        <f t="shared" si="14"/>
        <v/>
      </c>
      <c r="E210" s="17" t="str">
        <f>IF(A210="","",IF(AND(A210=1,pmtType=1),0,IF(roundOpt,ROUND(rate*G209,2),rate*G209)))</f>
        <v/>
      </c>
      <c r="F210" s="17" t="str">
        <f t="shared" si="12"/>
        <v/>
      </c>
      <c r="G210" s="17" t="str">
        <f t="shared" si="13"/>
        <v/>
      </c>
    </row>
    <row r="211" spans="1:7">
      <c r="A211" s="16" t="str">
        <f t="shared" si="10"/>
        <v/>
      </c>
      <c r="B211" s="18" t="str">
        <f>IF(A211="","",IF(OR(periods_per_year=26,periods_per_year=52),IF(periods_per_year=26,IF(A211=1,fpdate,B210+14),IF(periods_per_year=52,IF(A211=1,fpdate,B210+7),"n/a")),IF(periods_per_year=24,DATE(YEAR(fpdate),MONTH(fpdate)+(A211-1)/2+IF(AND(DAY(fpdate)&gt;=15,MOD(A211,2)=0),1,0),IF(MOD(A211,2)=0,IF(DAY(fpdate)&gt;=15,DAY(fpdate)-14,DAY(fpdate)+14),DAY(fpdate))),IF(DAY(DATE(YEAR(fpdate),MONTH(fpdate)+(A211-1)*months_per_period,DAY(fpdate)))&lt;&gt;DAY(fpdate),DATE(YEAR(fpdate),MONTH(fpdate)+(A211-1)*months_per_period+1,0),DATE(YEAR(fpdate),MONTH(fpdate)+(A211-1)*months_per_period,DAY(fpdate))))))</f>
        <v/>
      </c>
      <c r="C211" s="17" t="str">
        <f t="shared" si="11"/>
        <v/>
      </c>
      <c r="D211" s="57" t="str">
        <f t="shared" si="14"/>
        <v/>
      </c>
      <c r="E211" s="17" t="str">
        <f>IF(A211="","",IF(AND(A211=1,pmtType=1),0,IF(roundOpt,ROUND(rate*G210,2),rate*G210)))</f>
        <v/>
      </c>
      <c r="F211" s="17" t="str">
        <f t="shared" si="12"/>
        <v/>
      </c>
      <c r="G211" s="17" t="str">
        <f t="shared" si="13"/>
        <v/>
      </c>
    </row>
    <row r="212" spans="1:7">
      <c r="A212" s="16" t="str">
        <f t="shared" si="10"/>
        <v/>
      </c>
      <c r="B212" s="18" t="str">
        <f>IF(A212="","",IF(OR(periods_per_year=26,periods_per_year=52),IF(periods_per_year=26,IF(A212=1,fpdate,B211+14),IF(periods_per_year=52,IF(A212=1,fpdate,B211+7),"n/a")),IF(periods_per_year=24,DATE(YEAR(fpdate),MONTH(fpdate)+(A212-1)/2+IF(AND(DAY(fpdate)&gt;=15,MOD(A212,2)=0),1,0),IF(MOD(A212,2)=0,IF(DAY(fpdate)&gt;=15,DAY(fpdate)-14,DAY(fpdate)+14),DAY(fpdate))),IF(DAY(DATE(YEAR(fpdate),MONTH(fpdate)+(A212-1)*months_per_period,DAY(fpdate)))&lt;&gt;DAY(fpdate),DATE(YEAR(fpdate),MONTH(fpdate)+(A212-1)*months_per_period+1,0),DATE(YEAR(fpdate),MONTH(fpdate)+(A212-1)*months_per_period,DAY(fpdate))))))</f>
        <v/>
      </c>
      <c r="C212" s="17" t="str">
        <f t="shared" si="11"/>
        <v/>
      </c>
      <c r="D212" s="57" t="str">
        <f t="shared" si="14"/>
        <v/>
      </c>
      <c r="E212" s="17" t="str">
        <f>IF(A212="","",IF(AND(A212=1,pmtType=1),0,IF(roundOpt,ROUND(rate*G211,2),rate*G211)))</f>
        <v/>
      </c>
      <c r="F212" s="17" t="str">
        <f t="shared" si="12"/>
        <v/>
      </c>
      <c r="G212" s="17" t="str">
        <f t="shared" si="13"/>
        <v/>
      </c>
    </row>
    <row r="213" spans="1:7">
      <c r="A213" s="16" t="str">
        <f t="shared" si="10"/>
        <v/>
      </c>
      <c r="B213" s="18" t="str">
        <f>IF(A213="","",IF(OR(periods_per_year=26,periods_per_year=52),IF(periods_per_year=26,IF(A213=1,fpdate,B212+14),IF(periods_per_year=52,IF(A213=1,fpdate,B212+7),"n/a")),IF(periods_per_year=24,DATE(YEAR(fpdate),MONTH(fpdate)+(A213-1)/2+IF(AND(DAY(fpdate)&gt;=15,MOD(A213,2)=0),1,0),IF(MOD(A213,2)=0,IF(DAY(fpdate)&gt;=15,DAY(fpdate)-14,DAY(fpdate)+14),DAY(fpdate))),IF(DAY(DATE(YEAR(fpdate),MONTH(fpdate)+(A213-1)*months_per_period,DAY(fpdate)))&lt;&gt;DAY(fpdate),DATE(YEAR(fpdate),MONTH(fpdate)+(A213-1)*months_per_period+1,0),DATE(YEAR(fpdate),MONTH(fpdate)+(A213-1)*months_per_period,DAY(fpdate))))))</f>
        <v/>
      </c>
      <c r="C213" s="17" t="str">
        <f t="shared" si="11"/>
        <v/>
      </c>
      <c r="D213" s="57" t="str">
        <f t="shared" si="14"/>
        <v/>
      </c>
      <c r="E213" s="17" t="str">
        <f>IF(A213="","",IF(AND(A213=1,pmtType=1),0,IF(roundOpt,ROUND(rate*G212,2),rate*G212)))</f>
        <v/>
      </c>
      <c r="F213" s="17" t="str">
        <f t="shared" si="12"/>
        <v/>
      </c>
      <c r="G213" s="17" t="str">
        <f t="shared" si="13"/>
        <v/>
      </c>
    </row>
    <row r="214" spans="1:7">
      <c r="A214" s="16" t="str">
        <f t="shared" ref="A214:A277" si="15">IF(G213="","",IF(roundOpt,IF(OR(A213&gt;=nper,ROUND(G213,2)&lt;=0),"",A213+1),IF(OR(A213&gt;=nper,G213&lt;=0),"",A213+1)))</f>
        <v/>
      </c>
      <c r="B214" s="18" t="str">
        <f>IF(A214="","",IF(OR(periods_per_year=26,periods_per_year=52),IF(periods_per_year=26,IF(A214=1,fpdate,B213+14),IF(periods_per_year=52,IF(A214=1,fpdate,B213+7),"n/a")),IF(periods_per_year=24,DATE(YEAR(fpdate),MONTH(fpdate)+(A214-1)/2+IF(AND(DAY(fpdate)&gt;=15,MOD(A214,2)=0),1,0),IF(MOD(A214,2)=0,IF(DAY(fpdate)&gt;=15,DAY(fpdate)-14,DAY(fpdate)+14),DAY(fpdate))),IF(DAY(DATE(YEAR(fpdate),MONTH(fpdate)+(A214-1)*months_per_period,DAY(fpdate)))&lt;&gt;DAY(fpdate),DATE(YEAR(fpdate),MONTH(fpdate)+(A214-1)*months_per_period+1,0),DATE(YEAR(fpdate),MONTH(fpdate)+(A214-1)*months_per_period,DAY(fpdate))))))</f>
        <v/>
      </c>
      <c r="C214" s="17" t="str">
        <f t="shared" ref="C214:C277" si="16">IF(A214="","",IF(roundOpt,IF(OR(A214=nper,payment&gt;ROUND((1+rate)*G213,2)),ROUND((1+rate)*G213,2),payment),IF(OR(A214=nper,payment&gt;(1+rate)*G213),(1+rate)*G213,payment)))</f>
        <v/>
      </c>
      <c r="D214" s="57" t="str">
        <f t="shared" si="14"/>
        <v/>
      </c>
      <c r="E214" s="17" t="str">
        <f>IF(A214="","",IF(AND(A214=1,pmtType=1),0,IF(roundOpt,ROUND(rate*G213,2),rate*G213)))</f>
        <v/>
      </c>
      <c r="F214" s="17" t="str">
        <f t="shared" ref="F214:F277" si="17">IF(A214="","",D214-E214)</f>
        <v/>
      </c>
      <c r="G214" s="17" t="str">
        <f t="shared" ref="G214:G277" si="18">IF(A214="","",G213-F214)</f>
        <v/>
      </c>
    </row>
    <row r="215" spans="1:7">
      <c r="A215" s="16" t="str">
        <f t="shared" si="15"/>
        <v/>
      </c>
      <c r="B215" s="18" t="str">
        <f>IF(A215="","",IF(OR(periods_per_year=26,periods_per_year=52),IF(periods_per_year=26,IF(A215=1,fpdate,B214+14),IF(periods_per_year=52,IF(A215=1,fpdate,B214+7),"n/a")),IF(periods_per_year=24,DATE(YEAR(fpdate),MONTH(fpdate)+(A215-1)/2+IF(AND(DAY(fpdate)&gt;=15,MOD(A215,2)=0),1,0),IF(MOD(A215,2)=0,IF(DAY(fpdate)&gt;=15,DAY(fpdate)-14,DAY(fpdate)+14),DAY(fpdate))),IF(DAY(DATE(YEAR(fpdate),MONTH(fpdate)+(A215-1)*months_per_period,DAY(fpdate)))&lt;&gt;DAY(fpdate),DATE(YEAR(fpdate),MONTH(fpdate)+(A215-1)*months_per_period+1,0),DATE(YEAR(fpdate),MONTH(fpdate)+(A215-1)*months_per_period,DAY(fpdate))))))</f>
        <v/>
      </c>
      <c r="C215" s="17" t="str">
        <f t="shared" si="16"/>
        <v/>
      </c>
      <c r="D215" s="57" t="str">
        <f t="shared" si="14"/>
        <v/>
      </c>
      <c r="E215" s="17" t="str">
        <f>IF(A215="","",IF(AND(A215=1,pmtType=1),0,IF(roundOpt,ROUND(rate*G214,2),rate*G214)))</f>
        <v/>
      </c>
      <c r="F215" s="17" t="str">
        <f t="shared" si="17"/>
        <v/>
      </c>
      <c r="G215" s="17" t="str">
        <f t="shared" si="18"/>
        <v/>
      </c>
    </row>
    <row r="216" spans="1:7">
      <c r="A216" s="16" t="str">
        <f t="shared" si="15"/>
        <v/>
      </c>
      <c r="B216" s="18" t="str">
        <f>IF(A216="","",IF(OR(periods_per_year=26,periods_per_year=52),IF(periods_per_year=26,IF(A216=1,fpdate,B215+14),IF(periods_per_year=52,IF(A216=1,fpdate,B215+7),"n/a")),IF(periods_per_year=24,DATE(YEAR(fpdate),MONTH(fpdate)+(A216-1)/2+IF(AND(DAY(fpdate)&gt;=15,MOD(A216,2)=0),1,0),IF(MOD(A216,2)=0,IF(DAY(fpdate)&gt;=15,DAY(fpdate)-14,DAY(fpdate)+14),DAY(fpdate))),IF(DAY(DATE(YEAR(fpdate),MONTH(fpdate)+(A216-1)*months_per_period,DAY(fpdate)))&lt;&gt;DAY(fpdate),DATE(YEAR(fpdate),MONTH(fpdate)+(A216-1)*months_per_period+1,0),DATE(YEAR(fpdate),MONTH(fpdate)+(A216-1)*months_per_period,DAY(fpdate))))))</f>
        <v/>
      </c>
      <c r="C216" s="17" t="str">
        <f t="shared" si="16"/>
        <v/>
      </c>
      <c r="D216" s="57" t="str">
        <f t="shared" si="14"/>
        <v/>
      </c>
      <c r="E216" s="17" t="str">
        <f>IF(A216="","",IF(AND(A216=1,pmtType=1),0,IF(roundOpt,ROUND(rate*G215,2),rate*G215)))</f>
        <v/>
      </c>
      <c r="F216" s="17" t="str">
        <f t="shared" si="17"/>
        <v/>
      </c>
      <c r="G216" s="17" t="str">
        <f t="shared" si="18"/>
        <v/>
      </c>
    </row>
    <row r="217" spans="1:7">
      <c r="A217" s="16" t="str">
        <f t="shared" si="15"/>
        <v/>
      </c>
      <c r="B217" s="18" t="str">
        <f>IF(A217="","",IF(OR(periods_per_year=26,periods_per_year=52),IF(periods_per_year=26,IF(A217=1,fpdate,B216+14),IF(periods_per_year=52,IF(A217=1,fpdate,B216+7),"n/a")),IF(periods_per_year=24,DATE(YEAR(fpdate),MONTH(fpdate)+(A217-1)/2+IF(AND(DAY(fpdate)&gt;=15,MOD(A217,2)=0),1,0),IF(MOD(A217,2)=0,IF(DAY(fpdate)&gt;=15,DAY(fpdate)-14,DAY(fpdate)+14),DAY(fpdate))),IF(DAY(DATE(YEAR(fpdate),MONTH(fpdate)+(A217-1)*months_per_period,DAY(fpdate)))&lt;&gt;DAY(fpdate),DATE(YEAR(fpdate),MONTH(fpdate)+(A217-1)*months_per_period+1,0),DATE(YEAR(fpdate),MONTH(fpdate)+(A217-1)*months_per_period,DAY(fpdate))))))</f>
        <v/>
      </c>
      <c r="C217" s="17" t="str">
        <f t="shared" si="16"/>
        <v/>
      </c>
      <c r="D217" s="57" t="str">
        <f t="shared" ref="D217:D280" si="19">C217</f>
        <v/>
      </c>
      <c r="E217" s="17" t="str">
        <f>IF(A217="","",IF(AND(A217=1,pmtType=1),0,IF(roundOpt,ROUND(rate*G216,2),rate*G216)))</f>
        <v/>
      </c>
      <c r="F217" s="17" t="str">
        <f t="shared" si="17"/>
        <v/>
      </c>
      <c r="G217" s="17" t="str">
        <f t="shared" si="18"/>
        <v/>
      </c>
    </row>
    <row r="218" spans="1:7">
      <c r="A218" s="16" t="str">
        <f t="shared" si="15"/>
        <v/>
      </c>
      <c r="B218" s="18" t="str">
        <f>IF(A218="","",IF(OR(periods_per_year=26,periods_per_year=52),IF(periods_per_year=26,IF(A218=1,fpdate,B217+14),IF(periods_per_year=52,IF(A218=1,fpdate,B217+7),"n/a")),IF(periods_per_year=24,DATE(YEAR(fpdate),MONTH(fpdate)+(A218-1)/2+IF(AND(DAY(fpdate)&gt;=15,MOD(A218,2)=0),1,0),IF(MOD(A218,2)=0,IF(DAY(fpdate)&gt;=15,DAY(fpdate)-14,DAY(fpdate)+14),DAY(fpdate))),IF(DAY(DATE(YEAR(fpdate),MONTH(fpdate)+(A218-1)*months_per_period,DAY(fpdate)))&lt;&gt;DAY(fpdate),DATE(YEAR(fpdate),MONTH(fpdate)+(A218-1)*months_per_period+1,0),DATE(YEAR(fpdate),MONTH(fpdate)+(A218-1)*months_per_period,DAY(fpdate))))))</f>
        <v/>
      </c>
      <c r="C218" s="17" t="str">
        <f t="shared" si="16"/>
        <v/>
      </c>
      <c r="D218" s="57" t="str">
        <f t="shared" si="19"/>
        <v/>
      </c>
      <c r="E218" s="17" t="str">
        <f>IF(A218="","",IF(AND(A218=1,pmtType=1),0,IF(roundOpt,ROUND(rate*G217,2),rate*G217)))</f>
        <v/>
      </c>
      <c r="F218" s="17" t="str">
        <f t="shared" si="17"/>
        <v/>
      </c>
      <c r="G218" s="17" t="str">
        <f t="shared" si="18"/>
        <v/>
      </c>
    </row>
    <row r="219" spans="1:7">
      <c r="A219" s="16" t="str">
        <f t="shared" si="15"/>
        <v/>
      </c>
      <c r="B219" s="18" t="str">
        <f>IF(A219="","",IF(OR(periods_per_year=26,periods_per_year=52),IF(periods_per_year=26,IF(A219=1,fpdate,B218+14),IF(periods_per_year=52,IF(A219=1,fpdate,B218+7),"n/a")),IF(periods_per_year=24,DATE(YEAR(fpdate),MONTH(fpdate)+(A219-1)/2+IF(AND(DAY(fpdate)&gt;=15,MOD(A219,2)=0),1,0),IF(MOD(A219,2)=0,IF(DAY(fpdate)&gt;=15,DAY(fpdate)-14,DAY(fpdate)+14),DAY(fpdate))),IF(DAY(DATE(YEAR(fpdate),MONTH(fpdate)+(A219-1)*months_per_period,DAY(fpdate)))&lt;&gt;DAY(fpdate),DATE(YEAR(fpdate),MONTH(fpdate)+(A219-1)*months_per_period+1,0),DATE(YEAR(fpdate),MONTH(fpdate)+(A219-1)*months_per_period,DAY(fpdate))))))</f>
        <v/>
      </c>
      <c r="C219" s="17" t="str">
        <f t="shared" si="16"/>
        <v/>
      </c>
      <c r="D219" s="57" t="str">
        <f t="shared" si="19"/>
        <v/>
      </c>
      <c r="E219" s="17" t="str">
        <f>IF(A219="","",IF(AND(A219=1,pmtType=1),0,IF(roundOpt,ROUND(rate*G218,2),rate*G218)))</f>
        <v/>
      </c>
      <c r="F219" s="17" t="str">
        <f t="shared" si="17"/>
        <v/>
      </c>
      <c r="G219" s="17" t="str">
        <f t="shared" si="18"/>
        <v/>
      </c>
    </row>
    <row r="220" spans="1:7">
      <c r="A220" s="16" t="str">
        <f t="shared" si="15"/>
        <v/>
      </c>
      <c r="B220" s="18" t="str">
        <f>IF(A220="","",IF(OR(periods_per_year=26,periods_per_year=52),IF(periods_per_year=26,IF(A220=1,fpdate,B219+14),IF(periods_per_year=52,IF(A220=1,fpdate,B219+7),"n/a")),IF(periods_per_year=24,DATE(YEAR(fpdate),MONTH(fpdate)+(A220-1)/2+IF(AND(DAY(fpdate)&gt;=15,MOD(A220,2)=0),1,0),IF(MOD(A220,2)=0,IF(DAY(fpdate)&gt;=15,DAY(fpdate)-14,DAY(fpdate)+14),DAY(fpdate))),IF(DAY(DATE(YEAR(fpdate),MONTH(fpdate)+(A220-1)*months_per_period,DAY(fpdate)))&lt;&gt;DAY(fpdate),DATE(YEAR(fpdate),MONTH(fpdate)+(A220-1)*months_per_period+1,0),DATE(YEAR(fpdate),MONTH(fpdate)+(A220-1)*months_per_period,DAY(fpdate))))))</f>
        <v/>
      </c>
      <c r="C220" s="17" t="str">
        <f t="shared" si="16"/>
        <v/>
      </c>
      <c r="D220" s="57" t="str">
        <f t="shared" si="19"/>
        <v/>
      </c>
      <c r="E220" s="17" t="str">
        <f>IF(A220="","",IF(AND(A220=1,pmtType=1),0,IF(roundOpt,ROUND(rate*G219,2),rate*G219)))</f>
        <v/>
      </c>
      <c r="F220" s="17" t="str">
        <f t="shared" si="17"/>
        <v/>
      </c>
      <c r="G220" s="17" t="str">
        <f t="shared" si="18"/>
        <v/>
      </c>
    </row>
    <row r="221" spans="1:7">
      <c r="A221" s="16" t="str">
        <f t="shared" si="15"/>
        <v/>
      </c>
      <c r="B221" s="18" t="str">
        <f>IF(A221="","",IF(OR(periods_per_year=26,periods_per_year=52),IF(periods_per_year=26,IF(A221=1,fpdate,B220+14),IF(periods_per_year=52,IF(A221=1,fpdate,B220+7),"n/a")),IF(periods_per_year=24,DATE(YEAR(fpdate),MONTH(fpdate)+(A221-1)/2+IF(AND(DAY(fpdate)&gt;=15,MOD(A221,2)=0),1,0),IF(MOD(A221,2)=0,IF(DAY(fpdate)&gt;=15,DAY(fpdate)-14,DAY(fpdate)+14),DAY(fpdate))),IF(DAY(DATE(YEAR(fpdate),MONTH(fpdate)+(A221-1)*months_per_period,DAY(fpdate)))&lt;&gt;DAY(fpdate),DATE(YEAR(fpdate),MONTH(fpdate)+(A221-1)*months_per_period+1,0),DATE(YEAR(fpdate),MONTH(fpdate)+(A221-1)*months_per_period,DAY(fpdate))))))</f>
        <v/>
      </c>
      <c r="C221" s="17" t="str">
        <f t="shared" si="16"/>
        <v/>
      </c>
      <c r="D221" s="57" t="str">
        <f t="shared" si="19"/>
        <v/>
      </c>
      <c r="E221" s="17" t="str">
        <f>IF(A221="","",IF(AND(A221=1,pmtType=1),0,IF(roundOpt,ROUND(rate*G220,2),rate*G220)))</f>
        <v/>
      </c>
      <c r="F221" s="17" t="str">
        <f t="shared" si="17"/>
        <v/>
      </c>
      <c r="G221" s="17" t="str">
        <f t="shared" si="18"/>
        <v/>
      </c>
    </row>
    <row r="222" spans="1:7">
      <c r="A222" s="16" t="str">
        <f t="shared" si="15"/>
        <v/>
      </c>
      <c r="B222" s="18" t="str">
        <f>IF(A222="","",IF(OR(periods_per_year=26,periods_per_year=52),IF(periods_per_year=26,IF(A222=1,fpdate,B221+14),IF(periods_per_year=52,IF(A222=1,fpdate,B221+7),"n/a")),IF(periods_per_year=24,DATE(YEAR(fpdate),MONTH(fpdate)+(A222-1)/2+IF(AND(DAY(fpdate)&gt;=15,MOD(A222,2)=0),1,0),IF(MOD(A222,2)=0,IF(DAY(fpdate)&gt;=15,DAY(fpdate)-14,DAY(fpdate)+14),DAY(fpdate))),IF(DAY(DATE(YEAR(fpdate),MONTH(fpdate)+(A222-1)*months_per_period,DAY(fpdate)))&lt;&gt;DAY(fpdate),DATE(YEAR(fpdate),MONTH(fpdate)+(A222-1)*months_per_period+1,0),DATE(YEAR(fpdate),MONTH(fpdate)+(A222-1)*months_per_period,DAY(fpdate))))))</f>
        <v/>
      </c>
      <c r="C222" s="17" t="str">
        <f t="shared" si="16"/>
        <v/>
      </c>
      <c r="D222" s="57" t="str">
        <f t="shared" si="19"/>
        <v/>
      </c>
      <c r="E222" s="17" t="str">
        <f>IF(A222="","",IF(AND(A222=1,pmtType=1),0,IF(roundOpt,ROUND(rate*G221,2),rate*G221)))</f>
        <v/>
      </c>
      <c r="F222" s="17" t="str">
        <f t="shared" si="17"/>
        <v/>
      </c>
      <c r="G222" s="17" t="str">
        <f t="shared" si="18"/>
        <v/>
      </c>
    </row>
    <row r="223" spans="1:7">
      <c r="A223" s="16" t="str">
        <f t="shared" si="15"/>
        <v/>
      </c>
      <c r="B223" s="18" t="str">
        <f>IF(A223="","",IF(OR(periods_per_year=26,periods_per_year=52),IF(periods_per_year=26,IF(A223=1,fpdate,B222+14),IF(periods_per_year=52,IF(A223=1,fpdate,B222+7),"n/a")),IF(periods_per_year=24,DATE(YEAR(fpdate),MONTH(fpdate)+(A223-1)/2+IF(AND(DAY(fpdate)&gt;=15,MOD(A223,2)=0),1,0),IF(MOD(A223,2)=0,IF(DAY(fpdate)&gt;=15,DAY(fpdate)-14,DAY(fpdate)+14),DAY(fpdate))),IF(DAY(DATE(YEAR(fpdate),MONTH(fpdate)+(A223-1)*months_per_period,DAY(fpdate)))&lt;&gt;DAY(fpdate),DATE(YEAR(fpdate),MONTH(fpdate)+(A223-1)*months_per_period+1,0),DATE(YEAR(fpdate),MONTH(fpdate)+(A223-1)*months_per_period,DAY(fpdate))))))</f>
        <v/>
      </c>
      <c r="C223" s="17" t="str">
        <f t="shared" si="16"/>
        <v/>
      </c>
      <c r="D223" s="57" t="str">
        <f t="shared" si="19"/>
        <v/>
      </c>
      <c r="E223" s="17" t="str">
        <f>IF(A223="","",IF(AND(A223=1,pmtType=1),0,IF(roundOpt,ROUND(rate*G222,2),rate*G222)))</f>
        <v/>
      </c>
      <c r="F223" s="17" t="str">
        <f t="shared" si="17"/>
        <v/>
      </c>
      <c r="G223" s="17" t="str">
        <f t="shared" si="18"/>
        <v/>
      </c>
    </row>
    <row r="224" spans="1:7">
      <c r="A224" s="16" t="str">
        <f t="shared" si="15"/>
        <v/>
      </c>
      <c r="B224" s="18" t="str">
        <f>IF(A224="","",IF(OR(periods_per_year=26,periods_per_year=52),IF(periods_per_year=26,IF(A224=1,fpdate,B223+14),IF(periods_per_year=52,IF(A224=1,fpdate,B223+7),"n/a")),IF(periods_per_year=24,DATE(YEAR(fpdate),MONTH(fpdate)+(A224-1)/2+IF(AND(DAY(fpdate)&gt;=15,MOD(A224,2)=0),1,0),IF(MOD(A224,2)=0,IF(DAY(fpdate)&gt;=15,DAY(fpdate)-14,DAY(fpdate)+14),DAY(fpdate))),IF(DAY(DATE(YEAR(fpdate),MONTH(fpdate)+(A224-1)*months_per_period,DAY(fpdate)))&lt;&gt;DAY(fpdate),DATE(YEAR(fpdate),MONTH(fpdate)+(A224-1)*months_per_period+1,0),DATE(YEAR(fpdate),MONTH(fpdate)+(A224-1)*months_per_period,DAY(fpdate))))))</f>
        <v/>
      </c>
      <c r="C224" s="17" t="str">
        <f t="shared" si="16"/>
        <v/>
      </c>
      <c r="D224" s="57" t="str">
        <f t="shared" si="19"/>
        <v/>
      </c>
      <c r="E224" s="17" t="str">
        <f>IF(A224="","",IF(AND(A224=1,pmtType=1),0,IF(roundOpt,ROUND(rate*G223,2),rate*G223)))</f>
        <v/>
      </c>
      <c r="F224" s="17" t="str">
        <f t="shared" si="17"/>
        <v/>
      </c>
      <c r="G224" s="17" t="str">
        <f t="shared" si="18"/>
        <v/>
      </c>
    </row>
    <row r="225" spans="1:7">
      <c r="A225" s="16" t="str">
        <f t="shared" si="15"/>
        <v/>
      </c>
      <c r="B225" s="18" t="str">
        <f>IF(A225="","",IF(OR(periods_per_year=26,periods_per_year=52),IF(periods_per_year=26,IF(A225=1,fpdate,B224+14),IF(periods_per_year=52,IF(A225=1,fpdate,B224+7),"n/a")),IF(periods_per_year=24,DATE(YEAR(fpdate),MONTH(fpdate)+(A225-1)/2+IF(AND(DAY(fpdate)&gt;=15,MOD(A225,2)=0),1,0),IF(MOD(A225,2)=0,IF(DAY(fpdate)&gt;=15,DAY(fpdate)-14,DAY(fpdate)+14),DAY(fpdate))),IF(DAY(DATE(YEAR(fpdate),MONTH(fpdate)+(A225-1)*months_per_period,DAY(fpdate)))&lt;&gt;DAY(fpdate),DATE(YEAR(fpdate),MONTH(fpdate)+(A225-1)*months_per_period+1,0),DATE(YEAR(fpdate),MONTH(fpdate)+(A225-1)*months_per_period,DAY(fpdate))))))</f>
        <v/>
      </c>
      <c r="C225" s="17" t="str">
        <f t="shared" si="16"/>
        <v/>
      </c>
      <c r="D225" s="57" t="str">
        <f t="shared" si="19"/>
        <v/>
      </c>
      <c r="E225" s="17" t="str">
        <f>IF(A225="","",IF(AND(A225=1,pmtType=1),0,IF(roundOpt,ROUND(rate*G224,2),rate*G224)))</f>
        <v/>
      </c>
      <c r="F225" s="17" t="str">
        <f t="shared" si="17"/>
        <v/>
      </c>
      <c r="G225" s="17" t="str">
        <f t="shared" si="18"/>
        <v/>
      </c>
    </row>
    <row r="226" spans="1:7">
      <c r="A226" s="16" t="str">
        <f t="shared" si="15"/>
        <v/>
      </c>
      <c r="B226" s="18" t="str">
        <f>IF(A226="","",IF(OR(periods_per_year=26,periods_per_year=52),IF(periods_per_year=26,IF(A226=1,fpdate,B225+14),IF(periods_per_year=52,IF(A226=1,fpdate,B225+7),"n/a")),IF(periods_per_year=24,DATE(YEAR(fpdate),MONTH(fpdate)+(A226-1)/2+IF(AND(DAY(fpdate)&gt;=15,MOD(A226,2)=0),1,0),IF(MOD(A226,2)=0,IF(DAY(fpdate)&gt;=15,DAY(fpdate)-14,DAY(fpdate)+14),DAY(fpdate))),IF(DAY(DATE(YEAR(fpdate),MONTH(fpdate)+(A226-1)*months_per_period,DAY(fpdate)))&lt;&gt;DAY(fpdate),DATE(YEAR(fpdate),MONTH(fpdate)+(A226-1)*months_per_period+1,0),DATE(YEAR(fpdate),MONTH(fpdate)+(A226-1)*months_per_period,DAY(fpdate))))))</f>
        <v/>
      </c>
      <c r="C226" s="17" t="str">
        <f t="shared" si="16"/>
        <v/>
      </c>
      <c r="D226" s="57" t="str">
        <f t="shared" si="19"/>
        <v/>
      </c>
      <c r="E226" s="17" t="str">
        <f>IF(A226="","",IF(AND(A226=1,pmtType=1),0,IF(roundOpt,ROUND(rate*G225,2),rate*G225)))</f>
        <v/>
      </c>
      <c r="F226" s="17" t="str">
        <f t="shared" si="17"/>
        <v/>
      </c>
      <c r="G226" s="17" t="str">
        <f t="shared" si="18"/>
        <v/>
      </c>
    </row>
    <row r="227" spans="1:7">
      <c r="A227" s="16" t="str">
        <f t="shared" si="15"/>
        <v/>
      </c>
      <c r="B227" s="18" t="str">
        <f>IF(A227="","",IF(OR(periods_per_year=26,periods_per_year=52),IF(periods_per_year=26,IF(A227=1,fpdate,B226+14),IF(periods_per_year=52,IF(A227=1,fpdate,B226+7),"n/a")),IF(periods_per_year=24,DATE(YEAR(fpdate),MONTH(fpdate)+(A227-1)/2+IF(AND(DAY(fpdate)&gt;=15,MOD(A227,2)=0),1,0),IF(MOD(A227,2)=0,IF(DAY(fpdate)&gt;=15,DAY(fpdate)-14,DAY(fpdate)+14),DAY(fpdate))),IF(DAY(DATE(YEAR(fpdate),MONTH(fpdate)+(A227-1)*months_per_period,DAY(fpdate)))&lt;&gt;DAY(fpdate),DATE(YEAR(fpdate),MONTH(fpdate)+(A227-1)*months_per_period+1,0),DATE(YEAR(fpdate),MONTH(fpdate)+(A227-1)*months_per_period,DAY(fpdate))))))</f>
        <v/>
      </c>
      <c r="C227" s="17" t="str">
        <f t="shared" si="16"/>
        <v/>
      </c>
      <c r="D227" s="57" t="str">
        <f t="shared" si="19"/>
        <v/>
      </c>
      <c r="E227" s="17" t="str">
        <f>IF(A227="","",IF(AND(A227=1,pmtType=1),0,IF(roundOpt,ROUND(rate*G226,2),rate*G226)))</f>
        <v/>
      </c>
      <c r="F227" s="17" t="str">
        <f t="shared" si="17"/>
        <v/>
      </c>
      <c r="G227" s="17" t="str">
        <f t="shared" si="18"/>
        <v/>
      </c>
    </row>
    <row r="228" spans="1:7">
      <c r="A228" s="16" t="str">
        <f t="shared" si="15"/>
        <v/>
      </c>
      <c r="B228" s="18" t="str">
        <f>IF(A228="","",IF(OR(periods_per_year=26,periods_per_year=52),IF(periods_per_year=26,IF(A228=1,fpdate,B227+14),IF(periods_per_year=52,IF(A228=1,fpdate,B227+7),"n/a")),IF(periods_per_year=24,DATE(YEAR(fpdate),MONTH(fpdate)+(A228-1)/2+IF(AND(DAY(fpdate)&gt;=15,MOD(A228,2)=0),1,0),IF(MOD(A228,2)=0,IF(DAY(fpdate)&gt;=15,DAY(fpdate)-14,DAY(fpdate)+14),DAY(fpdate))),IF(DAY(DATE(YEAR(fpdate),MONTH(fpdate)+(A228-1)*months_per_period,DAY(fpdate)))&lt;&gt;DAY(fpdate),DATE(YEAR(fpdate),MONTH(fpdate)+(A228-1)*months_per_period+1,0),DATE(YEAR(fpdate),MONTH(fpdate)+(A228-1)*months_per_period,DAY(fpdate))))))</f>
        <v/>
      </c>
      <c r="C228" s="17" t="str">
        <f t="shared" si="16"/>
        <v/>
      </c>
      <c r="D228" s="57" t="str">
        <f t="shared" si="19"/>
        <v/>
      </c>
      <c r="E228" s="17" t="str">
        <f>IF(A228="","",IF(AND(A228=1,pmtType=1),0,IF(roundOpt,ROUND(rate*G227,2),rate*G227)))</f>
        <v/>
      </c>
      <c r="F228" s="17" t="str">
        <f t="shared" si="17"/>
        <v/>
      </c>
      <c r="G228" s="17" t="str">
        <f t="shared" si="18"/>
        <v/>
      </c>
    </row>
    <row r="229" spans="1:7">
      <c r="A229" s="16" t="str">
        <f t="shared" si="15"/>
        <v/>
      </c>
      <c r="B229" s="18" t="str">
        <f>IF(A229="","",IF(OR(periods_per_year=26,periods_per_year=52),IF(periods_per_year=26,IF(A229=1,fpdate,B228+14),IF(periods_per_year=52,IF(A229=1,fpdate,B228+7),"n/a")),IF(periods_per_year=24,DATE(YEAR(fpdate),MONTH(fpdate)+(A229-1)/2+IF(AND(DAY(fpdate)&gt;=15,MOD(A229,2)=0),1,0),IF(MOD(A229,2)=0,IF(DAY(fpdate)&gt;=15,DAY(fpdate)-14,DAY(fpdate)+14),DAY(fpdate))),IF(DAY(DATE(YEAR(fpdate),MONTH(fpdate)+(A229-1)*months_per_period,DAY(fpdate)))&lt;&gt;DAY(fpdate),DATE(YEAR(fpdate),MONTH(fpdate)+(A229-1)*months_per_period+1,0),DATE(YEAR(fpdate),MONTH(fpdate)+(A229-1)*months_per_period,DAY(fpdate))))))</f>
        <v/>
      </c>
      <c r="C229" s="17" t="str">
        <f t="shared" si="16"/>
        <v/>
      </c>
      <c r="D229" s="57" t="str">
        <f t="shared" si="19"/>
        <v/>
      </c>
      <c r="E229" s="17" t="str">
        <f>IF(A229="","",IF(AND(A229=1,pmtType=1),0,IF(roundOpt,ROUND(rate*G228,2),rate*G228)))</f>
        <v/>
      </c>
      <c r="F229" s="17" t="str">
        <f t="shared" si="17"/>
        <v/>
      </c>
      <c r="G229" s="17" t="str">
        <f t="shared" si="18"/>
        <v/>
      </c>
    </row>
    <row r="230" spans="1:7">
      <c r="A230" s="16" t="str">
        <f t="shared" si="15"/>
        <v/>
      </c>
      <c r="B230" s="18" t="str">
        <f>IF(A230="","",IF(OR(periods_per_year=26,periods_per_year=52),IF(periods_per_year=26,IF(A230=1,fpdate,B229+14),IF(periods_per_year=52,IF(A230=1,fpdate,B229+7),"n/a")),IF(periods_per_year=24,DATE(YEAR(fpdate),MONTH(fpdate)+(A230-1)/2+IF(AND(DAY(fpdate)&gt;=15,MOD(A230,2)=0),1,0),IF(MOD(A230,2)=0,IF(DAY(fpdate)&gt;=15,DAY(fpdate)-14,DAY(fpdate)+14),DAY(fpdate))),IF(DAY(DATE(YEAR(fpdate),MONTH(fpdate)+(A230-1)*months_per_period,DAY(fpdate)))&lt;&gt;DAY(fpdate),DATE(YEAR(fpdate),MONTH(fpdate)+(A230-1)*months_per_period+1,0),DATE(YEAR(fpdate),MONTH(fpdate)+(A230-1)*months_per_period,DAY(fpdate))))))</f>
        <v/>
      </c>
      <c r="C230" s="17" t="str">
        <f t="shared" si="16"/>
        <v/>
      </c>
      <c r="D230" s="57" t="str">
        <f t="shared" si="19"/>
        <v/>
      </c>
      <c r="E230" s="17" t="str">
        <f>IF(A230="","",IF(AND(A230=1,pmtType=1),0,IF(roundOpt,ROUND(rate*G229,2),rate*G229)))</f>
        <v/>
      </c>
      <c r="F230" s="17" t="str">
        <f t="shared" si="17"/>
        <v/>
      </c>
      <c r="G230" s="17" t="str">
        <f t="shared" si="18"/>
        <v/>
      </c>
    </row>
    <row r="231" spans="1:7">
      <c r="A231" s="16" t="str">
        <f t="shared" si="15"/>
        <v/>
      </c>
      <c r="B231" s="18" t="str">
        <f>IF(A231="","",IF(OR(periods_per_year=26,periods_per_year=52),IF(periods_per_year=26,IF(A231=1,fpdate,B230+14),IF(periods_per_year=52,IF(A231=1,fpdate,B230+7),"n/a")),IF(periods_per_year=24,DATE(YEAR(fpdate),MONTH(fpdate)+(A231-1)/2+IF(AND(DAY(fpdate)&gt;=15,MOD(A231,2)=0),1,0),IF(MOD(A231,2)=0,IF(DAY(fpdate)&gt;=15,DAY(fpdate)-14,DAY(fpdate)+14),DAY(fpdate))),IF(DAY(DATE(YEAR(fpdate),MONTH(fpdate)+(A231-1)*months_per_period,DAY(fpdate)))&lt;&gt;DAY(fpdate),DATE(YEAR(fpdate),MONTH(fpdate)+(A231-1)*months_per_period+1,0),DATE(YEAR(fpdate),MONTH(fpdate)+(A231-1)*months_per_period,DAY(fpdate))))))</f>
        <v/>
      </c>
      <c r="C231" s="17" t="str">
        <f t="shared" si="16"/>
        <v/>
      </c>
      <c r="D231" s="57" t="str">
        <f t="shared" si="19"/>
        <v/>
      </c>
      <c r="E231" s="17" t="str">
        <f>IF(A231="","",IF(AND(A231=1,pmtType=1),0,IF(roundOpt,ROUND(rate*G230,2),rate*G230)))</f>
        <v/>
      </c>
      <c r="F231" s="17" t="str">
        <f t="shared" si="17"/>
        <v/>
      </c>
      <c r="G231" s="17" t="str">
        <f t="shared" si="18"/>
        <v/>
      </c>
    </row>
    <row r="232" spans="1:7">
      <c r="A232" s="16" t="str">
        <f t="shared" si="15"/>
        <v/>
      </c>
      <c r="B232" s="18" t="str">
        <f>IF(A232="","",IF(OR(periods_per_year=26,periods_per_year=52),IF(periods_per_year=26,IF(A232=1,fpdate,B231+14),IF(periods_per_year=52,IF(A232=1,fpdate,B231+7),"n/a")),IF(periods_per_year=24,DATE(YEAR(fpdate),MONTH(fpdate)+(A232-1)/2+IF(AND(DAY(fpdate)&gt;=15,MOD(A232,2)=0),1,0),IF(MOD(A232,2)=0,IF(DAY(fpdate)&gt;=15,DAY(fpdate)-14,DAY(fpdate)+14),DAY(fpdate))),IF(DAY(DATE(YEAR(fpdate),MONTH(fpdate)+(A232-1)*months_per_period,DAY(fpdate)))&lt;&gt;DAY(fpdate),DATE(YEAR(fpdate),MONTH(fpdate)+(A232-1)*months_per_period+1,0),DATE(YEAR(fpdate),MONTH(fpdate)+(A232-1)*months_per_period,DAY(fpdate))))))</f>
        <v/>
      </c>
      <c r="C232" s="17" t="str">
        <f t="shared" si="16"/>
        <v/>
      </c>
      <c r="D232" s="57" t="str">
        <f t="shared" si="19"/>
        <v/>
      </c>
      <c r="E232" s="17" t="str">
        <f>IF(A232="","",IF(AND(A232=1,pmtType=1),0,IF(roundOpt,ROUND(rate*G231,2),rate*G231)))</f>
        <v/>
      </c>
      <c r="F232" s="17" t="str">
        <f t="shared" si="17"/>
        <v/>
      </c>
      <c r="G232" s="17" t="str">
        <f t="shared" si="18"/>
        <v/>
      </c>
    </row>
    <row r="233" spans="1:7">
      <c r="A233" s="16" t="str">
        <f t="shared" si="15"/>
        <v/>
      </c>
      <c r="B233" s="18" t="str">
        <f>IF(A233="","",IF(OR(periods_per_year=26,periods_per_year=52),IF(periods_per_year=26,IF(A233=1,fpdate,B232+14),IF(periods_per_year=52,IF(A233=1,fpdate,B232+7),"n/a")),IF(periods_per_year=24,DATE(YEAR(fpdate),MONTH(fpdate)+(A233-1)/2+IF(AND(DAY(fpdate)&gt;=15,MOD(A233,2)=0),1,0),IF(MOD(A233,2)=0,IF(DAY(fpdate)&gt;=15,DAY(fpdate)-14,DAY(fpdate)+14),DAY(fpdate))),IF(DAY(DATE(YEAR(fpdate),MONTH(fpdate)+(A233-1)*months_per_period,DAY(fpdate)))&lt;&gt;DAY(fpdate),DATE(YEAR(fpdate),MONTH(fpdate)+(A233-1)*months_per_period+1,0),DATE(YEAR(fpdate),MONTH(fpdate)+(A233-1)*months_per_period,DAY(fpdate))))))</f>
        <v/>
      </c>
      <c r="C233" s="17" t="str">
        <f t="shared" si="16"/>
        <v/>
      </c>
      <c r="D233" s="57" t="str">
        <f t="shared" si="19"/>
        <v/>
      </c>
      <c r="E233" s="17" t="str">
        <f>IF(A233="","",IF(AND(A233=1,pmtType=1),0,IF(roundOpt,ROUND(rate*G232,2),rate*G232)))</f>
        <v/>
      </c>
      <c r="F233" s="17" t="str">
        <f t="shared" si="17"/>
        <v/>
      </c>
      <c r="G233" s="17" t="str">
        <f t="shared" si="18"/>
        <v/>
      </c>
    </row>
    <row r="234" spans="1:7">
      <c r="A234" s="16" t="str">
        <f t="shared" si="15"/>
        <v/>
      </c>
      <c r="B234" s="18" t="str">
        <f>IF(A234="","",IF(OR(periods_per_year=26,periods_per_year=52),IF(periods_per_year=26,IF(A234=1,fpdate,B233+14),IF(periods_per_year=52,IF(A234=1,fpdate,B233+7),"n/a")),IF(periods_per_year=24,DATE(YEAR(fpdate),MONTH(fpdate)+(A234-1)/2+IF(AND(DAY(fpdate)&gt;=15,MOD(A234,2)=0),1,0),IF(MOD(A234,2)=0,IF(DAY(fpdate)&gt;=15,DAY(fpdate)-14,DAY(fpdate)+14),DAY(fpdate))),IF(DAY(DATE(YEAR(fpdate),MONTH(fpdate)+(A234-1)*months_per_period,DAY(fpdate)))&lt;&gt;DAY(fpdate),DATE(YEAR(fpdate),MONTH(fpdate)+(A234-1)*months_per_period+1,0),DATE(YEAR(fpdate),MONTH(fpdate)+(A234-1)*months_per_period,DAY(fpdate))))))</f>
        <v/>
      </c>
      <c r="C234" s="17" t="str">
        <f t="shared" si="16"/>
        <v/>
      </c>
      <c r="D234" s="57" t="str">
        <f t="shared" si="19"/>
        <v/>
      </c>
      <c r="E234" s="17" t="str">
        <f>IF(A234="","",IF(AND(A234=1,pmtType=1),0,IF(roundOpt,ROUND(rate*G233,2),rate*G233)))</f>
        <v/>
      </c>
      <c r="F234" s="17" t="str">
        <f t="shared" si="17"/>
        <v/>
      </c>
      <c r="G234" s="17" t="str">
        <f t="shared" si="18"/>
        <v/>
      </c>
    </row>
    <row r="235" spans="1:7">
      <c r="A235" s="16" t="str">
        <f t="shared" si="15"/>
        <v/>
      </c>
      <c r="B235" s="18" t="str">
        <f>IF(A235="","",IF(OR(periods_per_year=26,periods_per_year=52),IF(periods_per_year=26,IF(A235=1,fpdate,B234+14),IF(periods_per_year=52,IF(A235=1,fpdate,B234+7),"n/a")),IF(periods_per_year=24,DATE(YEAR(fpdate),MONTH(fpdate)+(A235-1)/2+IF(AND(DAY(fpdate)&gt;=15,MOD(A235,2)=0),1,0),IF(MOD(A235,2)=0,IF(DAY(fpdate)&gt;=15,DAY(fpdate)-14,DAY(fpdate)+14),DAY(fpdate))),IF(DAY(DATE(YEAR(fpdate),MONTH(fpdate)+(A235-1)*months_per_period,DAY(fpdate)))&lt;&gt;DAY(fpdate),DATE(YEAR(fpdate),MONTH(fpdate)+(A235-1)*months_per_period+1,0),DATE(YEAR(fpdate),MONTH(fpdate)+(A235-1)*months_per_period,DAY(fpdate))))))</f>
        <v/>
      </c>
      <c r="C235" s="17" t="str">
        <f t="shared" si="16"/>
        <v/>
      </c>
      <c r="D235" s="57" t="str">
        <f t="shared" si="19"/>
        <v/>
      </c>
      <c r="E235" s="17" t="str">
        <f>IF(A235="","",IF(AND(A235=1,pmtType=1),0,IF(roundOpt,ROUND(rate*G234,2),rate*G234)))</f>
        <v/>
      </c>
      <c r="F235" s="17" t="str">
        <f t="shared" si="17"/>
        <v/>
      </c>
      <c r="G235" s="17" t="str">
        <f t="shared" si="18"/>
        <v/>
      </c>
    </row>
    <row r="236" spans="1:7">
      <c r="A236" s="16" t="str">
        <f t="shared" si="15"/>
        <v/>
      </c>
      <c r="B236" s="18" t="str">
        <f>IF(A236="","",IF(OR(periods_per_year=26,periods_per_year=52),IF(periods_per_year=26,IF(A236=1,fpdate,B235+14),IF(periods_per_year=52,IF(A236=1,fpdate,B235+7),"n/a")),IF(periods_per_year=24,DATE(YEAR(fpdate),MONTH(fpdate)+(A236-1)/2+IF(AND(DAY(fpdate)&gt;=15,MOD(A236,2)=0),1,0),IF(MOD(A236,2)=0,IF(DAY(fpdate)&gt;=15,DAY(fpdate)-14,DAY(fpdate)+14),DAY(fpdate))),IF(DAY(DATE(YEAR(fpdate),MONTH(fpdate)+(A236-1)*months_per_period,DAY(fpdate)))&lt;&gt;DAY(fpdate),DATE(YEAR(fpdate),MONTH(fpdate)+(A236-1)*months_per_period+1,0),DATE(YEAR(fpdate),MONTH(fpdate)+(A236-1)*months_per_period,DAY(fpdate))))))</f>
        <v/>
      </c>
      <c r="C236" s="17" t="str">
        <f t="shared" si="16"/>
        <v/>
      </c>
      <c r="D236" s="57" t="str">
        <f t="shared" si="19"/>
        <v/>
      </c>
      <c r="E236" s="17" t="str">
        <f>IF(A236="","",IF(AND(A236=1,pmtType=1),0,IF(roundOpt,ROUND(rate*G235,2),rate*G235)))</f>
        <v/>
      </c>
      <c r="F236" s="17" t="str">
        <f t="shared" si="17"/>
        <v/>
      </c>
      <c r="G236" s="17" t="str">
        <f t="shared" si="18"/>
        <v/>
      </c>
    </row>
    <row r="237" spans="1:7">
      <c r="A237" s="16" t="str">
        <f t="shared" si="15"/>
        <v/>
      </c>
      <c r="B237" s="18" t="str">
        <f>IF(A237="","",IF(OR(periods_per_year=26,periods_per_year=52),IF(periods_per_year=26,IF(A237=1,fpdate,B236+14),IF(periods_per_year=52,IF(A237=1,fpdate,B236+7),"n/a")),IF(periods_per_year=24,DATE(YEAR(fpdate),MONTH(fpdate)+(A237-1)/2+IF(AND(DAY(fpdate)&gt;=15,MOD(A237,2)=0),1,0),IF(MOD(A237,2)=0,IF(DAY(fpdate)&gt;=15,DAY(fpdate)-14,DAY(fpdate)+14),DAY(fpdate))),IF(DAY(DATE(YEAR(fpdate),MONTH(fpdate)+(A237-1)*months_per_period,DAY(fpdate)))&lt;&gt;DAY(fpdate),DATE(YEAR(fpdate),MONTH(fpdate)+(A237-1)*months_per_period+1,0),DATE(YEAR(fpdate),MONTH(fpdate)+(A237-1)*months_per_period,DAY(fpdate))))))</f>
        <v/>
      </c>
      <c r="C237" s="17" t="str">
        <f t="shared" si="16"/>
        <v/>
      </c>
      <c r="D237" s="57" t="str">
        <f t="shared" si="19"/>
        <v/>
      </c>
      <c r="E237" s="17" t="str">
        <f>IF(A237="","",IF(AND(A237=1,pmtType=1),0,IF(roundOpt,ROUND(rate*G236,2),rate*G236)))</f>
        <v/>
      </c>
      <c r="F237" s="17" t="str">
        <f t="shared" si="17"/>
        <v/>
      </c>
      <c r="G237" s="17" t="str">
        <f t="shared" si="18"/>
        <v/>
      </c>
    </row>
    <row r="238" spans="1:7">
      <c r="A238" s="16" t="str">
        <f t="shared" si="15"/>
        <v/>
      </c>
      <c r="B238" s="18" t="str">
        <f>IF(A238="","",IF(OR(periods_per_year=26,periods_per_year=52),IF(periods_per_year=26,IF(A238=1,fpdate,B237+14),IF(periods_per_year=52,IF(A238=1,fpdate,B237+7),"n/a")),IF(periods_per_year=24,DATE(YEAR(fpdate),MONTH(fpdate)+(A238-1)/2+IF(AND(DAY(fpdate)&gt;=15,MOD(A238,2)=0),1,0),IF(MOD(A238,2)=0,IF(DAY(fpdate)&gt;=15,DAY(fpdate)-14,DAY(fpdate)+14),DAY(fpdate))),IF(DAY(DATE(YEAR(fpdate),MONTH(fpdate)+(A238-1)*months_per_period,DAY(fpdate)))&lt;&gt;DAY(fpdate),DATE(YEAR(fpdate),MONTH(fpdate)+(A238-1)*months_per_period+1,0),DATE(YEAR(fpdate),MONTH(fpdate)+(A238-1)*months_per_period,DAY(fpdate))))))</f>
        <v/>
      </c>
      <c r="C238" s="17" t="str">
        <f t="shared" si="16"/>
        <v/>
      </c>
      <c r="D238" s="57" t="str">
        <f t="shared" si="19"/>
        <v/>
      </c>
      <c r="E238" s="17" t="str">
        <f>IF(A238="","",IF(AND(A238=1,pmtType=1),0,IF(roundOpt,ROUND(rate*G237,2),rate*G237)))</f>
        <v/>
      </c>
      <c r="F238" s="17" t="str">
        <f t="shared" si="17"/>
        <v/>
      </c>
      <c r="G238" s="17" t="str">
        <f t="shared" si="18"/>
        <v/>
      </c>
    </row>
    <row r="239" spans="1:7">
      <c r="A239" s="16" t="str">
        <f t="shared" si="15"/>
        <v/>
      </c>
      <c r="B239" s="18" t="str">
        <f>IF(A239="","",IF(OR(periods_per_year=26,periods_per_year=52),IF(periods_per_year=26,IF(A239=1,fpdate,B238+14),IF(periods_per_year=52,IF(A239=1,fpdate,B238+7),"n/a")),IF(periods_per_year=24,DATE(YEAR(fpdate),MONTH(fpdate)+(A239-1)/2+IF(AND(DAY(fpdate)&gt;=15,MOD(A239,2)=0),1,0),IF(MOD(A239,2)=0,IF(DAY(fpdate)&gt;=15,DAY(fpdate)-14,DAY(fpdate)+14),DAY(fpdate))),IF(DAY(DATE(YEAR(fpdate),MONTH(fpdate)+(A239-1)*months_per_period,DAY(fpdate)))&lt;&gt;DAY(fpdate),DATE(YEAR(fpdate),MONTH(fpdate)+(A239-1)*months_per_period+1,0),DATE(YEAR(fpdate),MONTH(fpdate)+(A239-1)*months_per_period,DAY(fpdate))))))</f>
        <v/>
      </c>
      <c r="C239" s="17" t="str">
        <f t="shared" si="16"/>
        <v/>
      </c>
      <c r="D239" s="57" t="str">
        <f t="shared" si="19"/>
        <v/>
      </c>
      <c r="E239" s="17" t="str">
        <f>IF(A239="","",IF(AND(A239=1,pmtType=1),0,IF(roundOpt,ROUND(rate*G238,2),rate*G238)))</f>
        <v/>
      </c>
      <c r="F239" s="17" t="str">
        <f t="shared" si="17"/>
        <v/>
      </c>
      <c r="G239" s="17" t="str">
        <f t="shared" si="18"/>
        <v/>
      </c>
    </row>
    <row r="240" spans="1:7">
      <c r="A240" s="16" t="str">
        <f t="shared" si="15"/>
        <v/>
      </c>
      <c r="B240" s="18" t="str">
        <f>IF(A240="","",IF(OR(periods_per_year=26,periods_per_year=52),IF(periods_per_year=26,IF(A240=1,fpdate,B239+14),IF(periods_per_year=52,IF(A240=1,fpdate,B239+7),"n/a")),IF(periods_per_year=24,DATE(YEAR(fpdate),MONTH(fpdate)+(A240-1)/2+IF(AND(DAY(fpdate)&gt;=15,MOD(A240,2)=0),1,0),IF(MOD(A240,2)=0,IF(DAY(fpdate)&gt;=15,DAY(fpdate)-14,DAY(fpdate)+14),DAY(fpdate))),IF(DAY(DATE(YEAR(fpdate),MONTH(fpdate)+(A240-1)*months_per_period,DAY(fpdate)))&lt;&gt;DAY(fpdate),DATE(YEAR(fpdate),MONTH(fpdate)+(A240-1)*months_per_period+1,0),DATE(YEAR(fpdate),MONTH(fpdate)+(A240-1)*months_per_period,DAY(fpdate))))))</f>
        <v/>
      </c>
      <c r="C240" s="17" t="str">
        <f t="shared" si="16"/>
        <v/>
      </c>
      <c r="D240" s="57" t="str">
        <f t="shared" si="19"/>
        <v/>
      </c>
      <c r="E240" s="17" t="str">
        <f>IF(A240="","",IF(AND(A240=1,pmtType=1),0,IF(roundOpt,ROUND(rate*G239,2),rate*G239)))</f>
        <v/>
      </c>
      <c r="F240" s="17" t="str">
        <f t="shared" si="17"/>
        <v/>
      </c>
      <c r="G240" s="17" t="str">
        <f t="shared" si="18"/>
        <v/>
      </c>
    </row>
    <row r="241" spans="1:7">
      <c r="A241" s="16" t="str">
        <f t="shared" si="15"/>
        <v/>
      </c>
      <c r="B241" s="18" t="str">
        <f>IF(A241="","",IF(OR(periods_per_year=26,periods_per_year=52),IF(periods_per_year=26,IF(A241=1,fpdate,B240+14),IF(periods_per_year=52,IF(A241=1,fpdate,B240+7),"n/a")),IF(periods_per_year=24,DATE(YEAR(fpdate),MONTH(fpdate)+(A241-1)/2+IF(AND(DAY(fpdate)&gt;=15,MOD(A241,2)=0),1,0),IF(MOD(A241,2)=0,IF(DAY(fpdate)&gt;=15,DAY(fpdate)-14,DAY(fpdate)+14),DAY(fpdate))),IF(DAY(DATE(YEAR(fpdate),MONTH(fpdate)+(A241-1)*months_per_period,DAY(fpdate)))&lt;&gt;DAY(fpdate),DATE(YEAR(fpdate),MONTH(fpdate)+(A241-1)*months_per_period+1,0),DATE(YEAR(fpdate),MONTH(fpdate)+(A241-1)*months_per_period,DAY(fpdate))))))</f>
        <v/>
      </c>
      <c r="C241" s="17" t="str">
        <f t="shared" si="16"/>
        <v/>
      </c>
      <c r="D241" s="57" t="str">
        <f t="shared" si="19"/>
        <v/>
      </c>
      <c r="E241" s="17" t="str">
        <f>IF(A241="","",IF(AND(A241=1,pmtType=1),0,IF(roundOpt,ROUND(rate*G240,2),rate*G240)))</f>
        <v/>
      </c>
      <c r="F241" s="17" t="str">
        <f t="shared" si="17"/>
        <v/>
      </c>
      <c r="G241" s="17" t="str">
        <f t="shared" si="18"/>
        <v/>
      </c>
    </row>
    <row r="242" spans="1:7">
      <c r="A242" s="16" t="str">
        <f t="shared" si="15"/>
        <v/>
      </c>
      <c r="B242" s="18" t="str">
        <f>IF(A242="","",IF(OR(periods_per_year=26,periods_per_year=52),IF(periods_per_year=26,IF(A242=1,fpdate,B241+14),IF(periods_per_year=52,IF(A242=1,fpdate,B241+7),"n/a")),IF(periods_per_year=24,DATE(YEAR(fpdate),MONTH(fpdate)+(A242-1)/2+IF(AND(DAY(fpdate)&gt;=15,MOD(A242,2)=0),1,0),IF(MOD(A242,2)=0,IF(DAY(fpdate)&gt;=15,DAY(fpdate)-14,DAY(fpdate)+14),DAY(fpdate))),IF(DAY(DATE(YEAR(fpdate),MONTH(fpdate)+(A242-1)*months_per_period,DAY(fpdate)))&lt;&gt;DAY(fpdate),DATE(YEAR(fpdate),MONTH(fpdate)+(A242-1)*months_per_period+1,0),DATE(YEAR(fpdate),MONTH(fpdate)+(A242-1)*months_per_period,DAY(fpdate))))))</f>
        <v/>
      </c>
      <c r="C242" s="17" t="str">
        <f t="shared" si="16"/>
        <v/>
      </c>
      <c r="D242" s="57" t="str">
        <f t="shared" si="19"/>
        <v/>
      </c>
      <c r="E242" s="17" t="str">
        <f>IF(A242="","",IF(AND(A242=1,pmtType=1),0,IF(roundOpt,ROUND(rate*G241,2),rate*G241)))</f>
        <v/>
      </c>
      <c r="F242" s="17" t="str">
        <f t="shared" si="17"/>
        <v/>
      </c>
      <c r="G242" s="17" t="str">
        <f t="shared" si="18"/>
        <v/>
      </c>
    </row>
    <row r="243" spans="1:7">
      <c r="A243" s="16" t="str">
        <f t="shared" si="15"/>
        <v/>
      </c>
      <c r="B243" s="18" t="str">
        <f>IF(A243="","",IF(OR(periods_per_year=26,periods_per_year=52),IF(periods_per_year=26,IF(A243=1,fpdate,B242+14),IF(periods_per_year=52,IF(A243=1,fpdate,B242+7),"n/a")),IF(periods_per_year=24,DATE(YEAR(fpdate),MONTH(fpdate)+(A243-1)/2+IF(AND(DAY(fpdate)&gt;=15,MOD(A243,2)=0),1,0),IF(MOD(A243,2)=0,IF(DAY(fpdate)&gt;=15,DAY(fpdate)-14,DAY(fpdate)+14),DAY(fpdate))),IF(DAY(DATE(YEAR(fpdate),MONTH(fpdate)+(A243-1)*months_per_period,DAY(fpdate)))&lt;&gt;DAY(fpdate),DATE(YEAR(fpdate),MONTH(fpdate)+(A243-1)*months_per_period+1,0),DATE(YEAR(fpdate),MONTH(fpdate)+(A243-1)*months_per_period,DAY(fpdate))))))</f>
        <v/>
      </c>
      <c r="C243" s="17" t="str">
        <f t="shared" si="16"/>
        <v/>
      </c>
      <c r="D243" s="57" t="str">
        <f t="shared" si="19"/>
        <v/>
      </c>
      <c r="E243" s="17" t="str">
        <f>IF(A243="","",IF(AND(A243=1,pmtType=1),0,IF(roundOpt,ROUND(rate*G242,2),rate*G242)))</f>
        <v/>
      </c>
      <c r="F243" s="17" t="str">
        <f t="shared" si="17"/>
        <v/>
      </c>
      <c r="G243" s="17" t="str">
        <f t="shared" si="18"/>
        <v/>
      </c>
    </row>
    <row r="244" spans="1:7">
      <c r="A244" s="16" t="str">
        <f t="shared" si="15"/>
        <v/>
      </c>
      <c r="B244" s="18" t="str">
        <f>IF(A244="","",IF(OR(periods_per_year=26,periods_per_year=52),IF(periods_per_year=26,IF(A244=1,fpdate,B243+14),IF(periods_per_year=52,IF(A244=1,fpdate,B243+7),"n/a")),IF(periods_per_year=24,DATE(YEAR(fpdate),MONTH(fpdate)+(A244-1)/2+IF(AND(DAY(fpdate)&gt;=15,MOD(A244,2)=0),1,0),IF(MOD(A244,2)=0,IF(DAY(fpdate)&gt;=15,DAY(fpdate)-14,DAY(fpdate)+14),DAY(fpdate))),IF(DAY(DATE(YEAR(fpdate),MONTH(fpdate)+(A244-1)*months_per_period,DAY(fpdate)))&lt;&gt;DAY(fpdate),DATE(YEAR(fpdate),MONTH(fpdate)+(A244-1)*months_per_period+1,0),DATE(YEAR(fpdate),MONTH(fpdate)+(A244-1)*months_per_period,DAY(fpdate))))))</f>
        <v/>
      </c>
      <c r="C244" s="17" t="str">
        <f t="shared" si="16"/>
        <v/>
      </c>
      <c r="D244" s="57" t="str">
        <f t="shared" si="19"/>
        <v/>
      </c>
      <c r="E244" s="17" t="str">
        <f>IF(A244="","",IF(AND(A244=1,pmtType=1),0,IF(roundOpt,ROUND(rate*G243,2),rate*G243)))</f>
        <v/>
      </c>
      <c r="F244" s="17" t="str">
        <f t="shared" si="17"/>
        <v/>
      </c>
      <c r="G244" s="17" t="str">
        <f t="shared" si="18"/>
        <v/>
      </c>
    </row>
    <row r="245" spans="1:7">
      <c r="A245" s="16" t="str">
        <f t="shared" si="15"/>
        <v/>
      </c>
      <c r="B245" s="18" t="str">
        <f>IF(A245="","",IF(OR(periods_per_year=26,periods_per_year=52),IF(periods_per_year=26,IF(A245=1,fpdate,B244+14),IF(periods_per_year=52,IF(A245=1,fpdate,B244+7),"n/a")),IF(periods_per_year=24,DATE(YEAR(fpdate),MONTH(fpdate)+(A245-1)/2+IF(AND(DAY(fpdate)&gt;=15,MOD(A245,2)=0),1,0),IF(MOD(A245,2)=0,IF(DAY(fpdate)&gt;=15,DAY(fpdate)-14,DAY(fpdate)+14),DAY(fpdate))),IF(DAY(DATE(YEAR(fpdate),MONTH(fpdate)+(A245-1)*months_per_period,DAY(fpdate)))&lt;&gt;DAY(fpdate),DATE(YEAR(fpdate),MONTH(fpdate)+(A245-1)*months_per_period+1,0),DATE(YEAR(fpdate),MONTH(fpdate)+(A245-1)*months_per_period,DAY(fpdate))))))</f>
        <v/>
      </c>
      <c r="C245" s="17" t="str">
        <f t="shared" si="16"/>
        <v/>
      </c>
      <c r="D245" s="57" t="str">
        <f t="shared" si="19"/>
        <v/>
      </c>
      <c r="E245" s="17" t="str">
        <f>IF(A245="","",IF(AND(A245=1,pmtType=1),0,IF(roundOpt,ROUND(rate*G244,2),rate*G244)))</f>
        <v/>
      </c>
      <c r="F245" s="17" t="str">
        <f t="shared" si="17"/>
        <v/>
      </c>
      <c r="G245" s="17" t="str">
        <f t="shared" si="18"/>
        <v/>
      </c>
    </row>
    <row r="246" spans="1:7">
      <c r="A246" s="16" t="str">
        <f t="shared" si="15"/>
        <v/>
      </c>
      <c r="B246" s="18" t="str">
        <f>IF(A246="","",IF(OR(periods_per_year=26,periods_per_year=52),IF(periods_per_year=26,IF(A246=1,fpdate,B245+14),IF(periods_per_year=52,IF(A246=1,fpdate,B245+7),"n/a")),IF(periods_per_year=24,DATE(YEAR(fpdate),MONTH(fpdate)+(A246-1)/2+IF(AND(DAY(fpdate)&gt;=15,MOD(A246,2)=0),1,0),IF(MOD(A246,2)=0,IF(DAY(fpdate)&gt;=15,DAY(fpdate)-14,DAY(fpdate)+14),DAY(fpdate))),IF(DAY(DATE(YEAR(fpdate),MONTH(fpdate)+(A246-1)*months_per_period,DAY(fpdate)))&lt;&gt;DAY(fpdate),DATE(YEAR(fpdate),MONTH(fpdate)+(A246-1)*months_per_period+1,0),DATE(YEAR(fpdate),MONTH(fpdate)+(A246-1)*months_per_period,DAY(fpdate))))))</f>
        <v/>
      </c>
      <c r="C246" s="17" t="str">
        <f t="shared" si="16"/>
        <v/>
      </c>
      <c r="D246" s="57" t="str">
        <f t="shared" si="19"/>
        <v/>
      </c>
      <c r="E246" s="17" t="str">
        <f>IF(A246="","",IF(AND(A246=1,pmtType=1),0,IF(roundOpt,ROUND(rate*G245,2),rate*G245)))</f>
        <v/>
      </c>
      <c r="F246" s="17" t="str">
        <f t="shared" si="17"/>
        <v/>
      </c>
      <c r="G246" s="17" t="str">
        <f t="shared" si="18"/>
        <v/>
      </c>
    </row>
    <row r="247" spans="1:7">
      <c r="A247" s="16" t="str">
        <f t="shared" si="15"/>
        <v/>
      </c>
      <c r="B247" s="18" t="str">
        <f>IF(A247="","",IF(OR(periods_per_year=26,periods_per_year=52),IF(periods_per_year=26,IF(A247=1,fpdate,B246+14),IF(periods_per_year=52,IF(A247=1,fpdate,B246+7),"n/a")),IF(periods_per_year=24,DATE(YEAR(fpdate),MONTH(fpdate)+(A247-1)/2+IF(AND(DAY(fpdate)&gt;=15,MOD(A247,2)=0),1,0),IF(MOD(A247,2)=0,IF(DAY(fpdate)&gt;=15,DAY(fpdate)-14,DAY(fpdate)+14),DAY(fpdate))),IF(DAY(DATE(YEAR(fpdate),MONTH(fpdate)+(A247-1)*months_per_period,DAY(fpdate)))&lt;&gt;DAY(fpdate),DATE(YEAR(fpdate),MONTH(fpdate)+(A247-1)*months_per_period+1,0),DATE(YEAR(fpdate),MONTH(fpdate)+(A247-1)*months_per_period,DAY(fpdate))))))</f>
        <v/>
      </c>
      <c r="C247" s="17" t="str">
        <f t="shared" si="16"/>
        <v/>
      </c>
      <c r="D247" s="57" t="str">
        <f t="shared" si="19"/>
        <v/>
      </c>
      <c r="E247" s="17" t="str">
        <f>IF(A247="","",IF(AND(A247=1,pmtType=1),0,IF(roundOpt,ROUND(rate*G246,2),rate*G246)))</f>
        <v/>
      </c>
      <c r="F247" s="17" t="str">
        <f t="shared" si="17"/>
        <v/>
      </c>
      <c r="G247" s="17" t="str">
        <f t="shared" si="18"/>
        <v/>
      </c>
    </row>
    <row r="248" spans="1:7">
      <c r="A248" s="16" t="str">
        <f t="shared" si="15"/>
        <v/>
      </c>
      <c r="B248" s="18" t="str">
        <f>IF(A248="","",IF(OR(periods_per_year=26,periods_per_year=52),IF(periods_per_year=26,IF(A248=1,fpdate,B247+14),IF(periods_per_year=52,IF(A248=1,fpdate,B247+7),"n/a")),IF(periods_per_year=24,DATE(YEAR(fpdate),MONTH(fpdate)+(A248-1)/2+IF(AND(DAY(fpdate)&gt;=15,MOD(A248,2)=0),1,0),IF(MOD(A248,2)=0,IF(DAY(fpdate)&gt;=15,DAY(fpdate)-14,DAY(fpdate)+14),DAY(fpdate))),IF(DAY(DATE(YEAR(fpdate),MONTH(fpdate)+(A248-1)*months_per_period,DAY(fpdate)))&lt;&gt;DAY(fpdate),DATE(YEAR(fpdate),MONTH(fpdate)+(A248-1)*months_per_period+1,0),DATE(YEAR(fpdate),MONTH(fpdate)+(A248-1)*months_per_period,DAY(fpdate))))))</f>
        <v/>
      </c>
      <c r="C248" s="17" t="str">
        <f t="shared" si="16"/>
        <v/>
      </c>
      <c r="D248" s="57" t="str">
        <f t="shared" si="19"/>
        <v/>
      </c>
      <c r="E248" s="17" t="str">
        <f>IF(A248="","",IF(AND(A248=1,pmtType=1),0,IF(roundOpt,ROUND(rate*G247,2),rate*G247)))</f>
        <v/>
      </c>
      <c r="F248" s="17" t="str">
        <f t="shared" si="17"/>
        <v/>
      </c>
      <c r="G248" s="17" t="str">
        <f t="shared" si="18"/>
        <v/>
      </c>
    </row>
    <row r="249" spans="1:7">
      <c r="A249" s="16" t="str">
        <f t="shared" si="15"/>
        <v/>
      </c>
      <c r="B249" s="18" t="str">
        <f>IF(A249="","",IF(OR(periods_per_year=26,periods_per_year=52),IF(periods_per_year=26,IF(A249=1,fpdate,B248+14),IF(periods_per_year=52,IF(A249=1,fpdate,B248+7),"n/a")),IF(periods_per_year=24,DATE(YEAR(fpdate),MONTH(fpdate)+(A249-1)/2+IF(AND(DAY(fpdate)&gt;=15,MOD(A249,2)=0),1,0),IF(MOD(A249,2)=0,IF(DAY(fpdate)&gt;=15,DAY(fpdate)-14,DAY(fpdate)+14),DAY(fpdate))),IF(DAY(DATE(YEAR(fpdate),MONTH(fpdate)+(A249-1)*months_per_period,DAY(fpdate)))&lt;&gt;DAY(fpdate),DATE(YEAR(fpdate),MONTH(fpdate)+(A249-1)*months_per_period+1,0),DATE(YEAR(fpdate),MONTH(fpdate)+(A249-1)*months_per_period,DAY(fpdate))))))</f>
        <v/>
      </c>
      <c r="C249" s="17" t="str">
        <f t="shared" si="16"/>
        <v/>
      </c>
      <c r="D249" s="57" t="str">
        <f t="shared" si="19"/>
        <v/>
      </c>
      <c r="E249" s="17" t="str">
        <f>IF(A249="","",IF(AND(A249=1,pmtType=1),0,IF(roundOpt,ROUND(rate*G248,2),rate*G248)))</f>
        <v/>
      </c>
      <c r="F249" s="17" t="str">
        <f t="shared" si="17"/>
        <v/>
      </c>
      <c r="G249" s="17" t="str">
        <f t="shared" si="18"/>
        <v/>
      </c>
    </row>
    <row r="250" spans="1:7">
      <c r="A250" s="16" t="str">
        <f t="shared" si="15"/>
        <v/>
      </c>
      <c r="B250" s="18" t="str">
        <f>IF(A250="","",IF(OR(periods_per_year=26,periods_per_year=52),IF(periods_per_year=26,IF(A250=1,fpdate,B249+14),IF(periods_per_year=52,IF(A250=1,fpdate,B249+7),"n/a")),IF(periods_per_year=24,DATE(YEAR(fpdate),MONTH(fpdate)+(A250-1)/2+IF(AND(DAY(fpdate)&gt;=15,MOD(A250,2)=0),1,0),IF(MOD(A250,2)=0,IF(DAY(fpdate)&gt;=15,DAY(fpdate)-14,DAY(fpdate)+14),DAY(fpdate))),IF(DAY(DATE(YEAR(fpdate),MONTH(fpdate)+(A250-1)*months_per_period,DAY(fpdate)))&lt;&gt;DAY(fpdate),DATE(YEAR(fpdate),MONTH(fpdate)+(A250-1)*months_per_period+1,0),DATE(YEAR(fpdate),MONTH(fpdate)+(A250-1)*months_per_period,DAY(fpdate))))))</f>
        <v/>
      </c>
      <c r="C250" s="17" t="str">
        <f t="shared" si="16"/>
        <v/>
      </c>
      <c r="D250" s="57" t="str">
        <f t="shared" si="19"/>
        <v/>
      </c>
      <c r="E250" s="17" t="str">
        <f>IF(A250="","",IF(AND(A250=1,pmtType=1),0,IF(roundOpt,ROUND(rate*G249,2),rate*G249)))</f>
        <v/>
      </c>
      <c r="F250" s="17" t="str">
        <f t="shared" si="17"/>
        <v/>
      </c>
      <c r="G250" s="17" t="str">
        <f t="shared" si="18"/>
        <v/>
      </c>
    </row>
    <row r="251" spans="1:7">
      <c r="A251" s="16" t="str">
        <f t="shared" si="15"/>
        <v/>
      </c>
      <c r="B251" s="18" t="str">
        <f>IF(A251="","",IF(OR(periods_per_year=26,periods_per_year=52),IF(periods_per_year=26,IF(A251=1,fpdate,B250+14),IF(periods_per_year=52,IF(A251=1,fpdate,B250+7),"n/a")),IF(periods_per_year=24,DATE(YEAR(fpdate),MONTH(fpdate)+(A251-1)/2+IF(AND(DAY(fpdate)&gt;=15,MOD(A251,2)=0),1,0),IF(MOD(A251,2)=0,IF(DAY(fpdate)&gt;=15,DAY(fpdate)-14,DAY(fpdate)+14),DAY(fpdate))),IF(DAY(DATE(YEAR(fpdate),MONTH(fpdate)+(A251-1)*months_per_period,DAY(fpdate)))&lt;&gt;DAY(fpdate),DATE(YEAR(fpdate),MONTH(fpdate)+(A251-1)*months_per_period+1,0),DATE(YEAR(fpdate),MONTH(fpdate)+(A251-1)*months_per_period,DAY(fpdate))))))</f>
        <v/>
      </c>
      <c r="C251" s="17" t="str">
        <f t="shared" si="16"/>
        <v/>
      </c>
      <c r="D251" s="57" t="str">
        <f t="shared" si="19"/>
        <v/>
      </c>
      <c r="E251" s="17" t="str">
        <f>IF(A251="","",IF(AND(A251=1,pmtType=1),0,IF(roundOpt,ROUND(rate*G250,2),rate*G250)))</f>
        <v/>
      </c>
      <c r="F251" s="17" t="str">
        <f t="shared" si="17"/>
        <v/>
      </c>
      <c r="G251" s="17" t="str">
        <f t="shared" si="18"/>
        <v/>
      </c>
    </row>
    <row r="252" spans="1:7">
      <c r="A252" s="16" t="str">
        <f t="shared" si="15"/>
        <v/>
      </c>
      <c r="B252" s="18" t="str">
        <f>IF(A252="","",IF(OR(periods_per_year=26,periods_per_year=52),IF(periods_per_year=26,IF(A252=1,fpdate,B251+14),IF(periods_per_year=52,IF(A252=1,fpdate,B251+7),"n/a")),IF(periods_per_year=24,DATE(YEAR(fpdate),MONTH(fpdate)+(A252-1)/2+IF(AND(DAY(fpdate)&gt;=15,MOD(A252,2)=0),1,0),IF(MOD(A252,2)=0,IF(DAY(fpdate)&gt;=15,DAY(fpdate)-14,DAY(fpdate)+14),DAY(fpdate))),IF(DAY(DATE(YEAR(fpdate),MONTH(fpdate)+(A252-1)*months_per_period,DAY(fpdate)))&lt;&gt;DAY(fpdate),DATE(YEAR(fpdate),MONTH(fpdate)+(A252-1)*months_per_period+1,0),DATE(YEAR(fpdate),MONTH(fpdate)+(A252-1)*months_per_period,DAY(fpdate))))))</f>
        <v/>
      </c>
      <c r="C252" s="17" t="str">
        <f t="shared" si="16"/>
        <v/>
      </c>
      <c r="D252" s="57" t="str">
        <f t="shared" si="19"/>
        <v/>
      </c>
      <c r="E252" s="17" t="str">
        <f>IF(A252="","",IF(AND(A252=1,pmtType=1),0,IF(roundOpt,ROUND(rate*G251,2),rate*G251)))</f>
        <v/>
      </c>
      <c r="F252" s="17" t="str">
        <f t="shared" si="17"/>
        <v/>
      </c>
      <c r="G252" s="17" t="str">
        <f t="shared" si="18"/>
        <v/>
      </c>
    </row>
    <row r="253" spans="1:7">
      <c r="A253" s="16" t="str">
        <f t="shared" si="15"/>
        <v/>
      </c>
      <c r="B253" s="18" t="str">
        <f>IF(A253="","",IF(OR(periods_per_year=26,periods_per_year=52),IF(periods_per_year=26,IF(A253=1,fpdate,B252+14),IF(periods_per_year=52,IF(A253=1,fpdate,B252+7),"n/a")),IF(periods_per_year=24,DATE(YEAR(fpdate),MONTH(fpdate)+(A253-1)/2+IF(AND(DAY(fpdate)&gt;=15,MOD(A253,2)=0),1,0),IF(MOD(A253,2)=0,IF(DAY(fpdate)&gt;=15,DAY(fpdate)-14,DAY(fpdate)+14),DAY(fpdate))),IF(DAY(DATE(YEAR(fpdate),MONTH(fpdate)+(A253-1)*months_per_period,DAY(fpdate)))&lt;&gt;DAY(fpdate),DATE(YEAR(fpdate),MONTH(fpdate)+(A253-1)*months_per_period+1,0),DATE(YEAR(fpdate),MONTH(fpdate)+(A253-1)*months_per_period,DAY(fpdate))))))</f>
        <v/>
      </c>
      <c r="C253" s="17" t="str">
        <f t="shared" si="16"/>
        <v/>
      </c>
      <c r="D253" s="57" t="str">
        <f t="shared" si="19"/>
        <v/>
      </c>
      <c r="E253" s="17" t="str">
        <f>IF(A253="","",IF(AND(A253=1,pmtType=1),0,IF(roundOpt,ROUND(rate*G252,2),rate*G252)))</f>
        <v/>
      </c>
      <c r="F253" s="17" t="str">
        <f t="shared" si="17"/>
        <v/>
      </c>
      <c r="G253" s="17" t="str">
        <f t="shared" si="18"/>
        <v/>
      </c>
    </row>
    <row r="254" spans="1:7">
      <c r="A254" s="16" t="str">
        <f t="shared" si="15"/>
        <v/>
      </c>
      <c r="B254" s="18" t="str">
        <f>IF(A254="","",IF(OR(periods_per_year=26,periods_per_year=52),IF(periods_per_year=26,IF(A254=1,fpdate,B253+14),IF(periods_per_year=52,IF(A254=1,fpdate,B253+7),"n/a")),IF(periods_per_year=24,DATE(YEAR(fpdate),MONTH(fpdate)+(A254-1)/2+IF(AND(DAY(fpdate)&gt;=15,MOD(A254,2)=0),1,0),IF(MOD(A254,2)=0,IF(DAY(fpdate)&gt;=15,DAY(fpdate)-14,DAY(fpdate)+14),DAY(fpdate))),IF(DAY(DATE(YEAR(fpdate),MONTH(fpdate)+(A254-1)*months_per_period,DAY(fpdate)))&lt;&gt;DAY(fpdate),DATE(YEAR(fpdate),MONTH(fpdate)+(A254-1)*months_per_period+1,0),DATE(YEAR(fpdate),MONTH(fpdate)+(A254-1)*months_per_period,DAY(fpdate))))))</f>
        <v/>
      </c>
      <c r="C254" s="17" t="str">
        <f t="shared" si="16"/>
        <v/>
      </c>
      <c r="D254" s="57" t="str">
        <f t="shared" si="19"/>
        <v/>
      </c>
      <c r="E254" s="17" t="str">
        <f>IF(A254="","",IF(AND(A254=1,pmtType=1),0,IF(roundOpt,ROUND(rate*G253,2),rate*G253)))</f>
        <v/>
      </c>
      <c r="F254" s="17" t="str">
        <f t="shared" si="17"/>
        <v/>
      </c>
      <c r="G254" s="17" t="str">
        <f t="shared" si="18"/>
        <v/>
      </c>
    </row>
    <row r="255" spans="1:7">
      <c r="A255" s="16" t="str">
        <f t="shared" si="15"/>
        <v/>
      </c>
      <c r="B255" s="18" t="str">
        <f>IF(A255="","",IF(OR(periods_per_year=26,periods_per_year=52),IF(periods_per_year=26,IF(A255=1,fpdate,B254+14),IF(periods_per_year=52,IF(A255=1,fpdate,B254+7),"n/a")),IF(periods_per_year=24,DATE(YEAR(fpdate),MONTH(fpdate)+(A255-1)/2+IF(AND(DAY(fpdate)&gt;=15,MOD(A255,2)=0),1,0),IF(MOD(A255,2)=0,IF(DAY(fpdate)&gt;=15,DAY(fpdate)-14,DAY(fpdate)+14),DAY(fpdate))),IF(DAY(DATE(YEAR(fpdate),MONTH(fpdate)+(A255-1)*months_per_period,DAY(fpdate)))&lt;&gt;DAY(fpdate),DATE(YEAR(fpdate),MONTH(fpdate)+(A255-1)*months_per_period+1,0),DATE(YEAR(fpdate),MONTH(fpdate)+(A255-1)*months_per_period,DAY(fpdate))))))</f>
        <v/>
      </c>
      <c r="C255" s="17" t="str">
        <f t="shared" si="16"/>
        <v/>
      </c>
      <c r="D255" s="57" t="str">
        <f t="shared" si="19"/>
        <v/>
      </c>
      <c r="E255" s="17" t="str">
        <f>IF(A255="","",IF(AND(A255=1,pmtType=1),0,IF(roundOpt,ROUND(rate*G254,2),rate*G254)))</f>
        <v/>
      </c>
      <c r="F255" s="17" t="str">
        <f t="shared" si="17"/>
        <v/>
      </c>
      <c r="G255" s="17" t="str">
        <f t="shared" si="18"/>
        <v/>
      </c>
    </row>
    <row r="256" spans="1:7">
      <c r="A256" s="16" t="str">
        <f t="shared" si="15"/>
        <v/>
      </c>
      <c r="B256" s="18" t="str">
        <f>IF(A256="","",IF(OR(periods_per_year=26,periods_per_year=52),IF(periods_per_year=26,IF(A256=1,fpdate,B255+14),IF(periods_per_year=52,IF(A256=1,fpdate,B255+7),"n/a")),IF(periods_per_year=24,DATE(YEAR(fpdate),MONTH(fpdate)+(A256-1)/2+IF(AND(DAY(fpdate)&gt;=15,MOD(A256,2)=0),1,0),IF(MOD(A256,2)=0,IF(DAY(fpdate)&gt;=15,DAY(fpdate)-14,DAY(fpdate)+14),DAY(fpdate))),IF(DAY(DATE(YEAR(fpdate),MONTH(fpdate)+(A256-1)*months_per_period,DAY(fpdate)))&lt;&gt;DAY(fpdate),DATE(YEAR(fpdate),MONTH(fpdate)+(A256-1)*months_per_period+1,0),DATE(YEAR(fpdate),MONTH(fpdate)+(A256-1)*months_per_period,DAY(fpdate))))))</f>
        <v/>
      </c>
      <c r="C256" s="17" t="str">
        <f t="shared" si="16"/>
        <v/>
      </c>
      <c r="D256" s="57" t="str">
        <f t="shared" si="19"/>
        <v/>
      </c>
      <c r="E256" s="17" t="str">
        <f>IF(A256="","",IF(AND(A256=1,pmtType=1),0,IF(roundOpt,ROUND(rate*G255,2),rate*G255)))</f>
        <v/>
      </c>
      <c r="F256" s="17" t="str">
        <f t="shared" si="17"/>
        <v/>
      </c>
      <c r="G256" s="17" t="str">
        <f t="shared" si="18"/>
        <v/>
      </c>
    </row>
    <row r="257" spans="1:7">
      <c r="A257" s="16" t="str">
        <f t="shared" si="15"/>
        <v/>
      </c>
      <c r="B257" s="18" t="str">
        <f>IF(A257="","",IF(OR(periods_per_year=26,periods_per_year=52),IF(periods_per_year=26,IF(A257=1,fpdate,B256+14),IF(periods_per_year=52,IF(A257=1,fpdate,B256+7),"n/a")),IF(periods_per_year=24,DATE(YEAR(fpdate),MONTH(fpdate)+(A257-1)/2+IF(AND(DAY(fpdate)&gt;=15,MOD(A257,2)=0),1,0),IF(MOD(A257,2)=0,IF(DAY(fpdate)&gt;=15,DAY(fpdate)-14,DAY(fpdate)+14),DAY(fpdate))),IF(DAY(DATE(YEAR(fpdate),MONTH(fpdate)+(A257-1)*months_per_period,DAY(fpdate)))&lt;&gt;DAY(fpdate),DATE(YEAR(fpdate),MONTH(fpdate)+(A257-1)*months_per_period+1,0),DATE(YEAR(fpdate),MONTH(fpdate)+(A257-1)*months_per_period,DAY(fpdate))))))</f>
        <v/>
      </c>
      <c r="C257" s="17" t="str">
        <f t="shared" si="16"/>
        <v/>
      </c>
      <c r="D257" s="57" t="str">
        <f t="shared" si="19"/>
        <v/>
      </c>
      <c r="E257" s="17" t="str">
        <f>IF(A257="","",IF(AND(A257=1,pmtType=1),0,IF(roundOpt,ROUND(rate*G256,2),rate*G256)))</f>
        <v/>
      </c>
      <c r="F257" s="17" t="str">
        <f t="shared" si="17"/>
        <v/>
      </c>
      <c r="G257" s="17" t="str">
        <f t="shared" si="18"/>
        <v/>
      </c>
    </row>
    <row r="258" spans="1:7">
      <c r="A258" s="16" t="str">
        <f t="shared" si="15"/>
        <v/>
      </c>
      <c r="B258" s="18" t="str">
        <f>IF(A258="","",IF(OR(periods_per_year=26,periods_per_year=52),IF(periods_per_year=26,IF(A258=1,fpdate,B257+14),IF(periods_per_year=52,IF(A258=1,fpdate,B257+7),"n/a")),IF(periods_per_year=24,DATE(YEAR(fpdate),MONTH(fpdate)+(A258-1)/2+IF(AND(DAY(fpdate)&gt;=15,MOD(A258,2)=0),1,0),IF(MOD(A258,2)=0,IF(DAY(fpdate)&gt;=15,DAY(fpdate)-14,DAY(fpdate)+14),DAY(fpdate))),IF(DAY(DATE(YEAR(fpdate),MONTH(fpdate)+(A258-1)*months_per_period,DAY(fpdate)))&lt;&gt;DAY(fpdate),DATE(YEAR(fpdate),MONTH(fpdate)+(A258-1)*months_per_period+1,0),DATE(YEAR(fpdate),MONTH(fpdate)+(A258-1)*months_per_period,DAY(fpdate))))))</f>
        <v/>
      </c>
      <c r="C258" s="17" t="str">
        <f t="shared" si="16"/>
        <v/>
      </c>
      <c r="D258" s="57" t="str">
        <f t="shared" si="19"/>
        <v/>
      </c>
      <c r="E258" s="17" t="str">
        <f>IF(A258="","",IF(AND(A258=1,pmtType=1),0,IF(roundOpt,ROUND(rate*G257,2),rate*G257)))</f>
        <v/>
      </c>
      <c r="F258" s="17" t="str">
        <f t="shared" si="17"/>
        <v/>
      </c>
      <c r="G258" s="17" t="str">
        <f t="shared" si="18"/>
        <v/>
      </c>
    </row>
    <row r="259" spans="1:7">
      <c r="A259" s="16" t="str">
        <f t="shared" si="15"/>
        <v/>
      </c>
      <c r="B259" s="18" t="str">
        <f>IF(A259="","",IF(OR(periods_per_year=26,periods_per_year=52),IF(periods_per_year=26,IF(A259=1,fpdate,B258+14),IF(periods_per_year=52,IF(A259=1,fpdate,B258+7),"n/a")),IF(periods_per_year=24,DATE(YEAR(fpdate),MONTH(fpdate)+(A259-1)/2+IF(AND(DAY(fpdate)&gt;=15,MOD(A259,2)=0),1,0),IF(MOD(A259,2)=0,IF(DAY(fpdate)&gt;=15,DAY(fpdate)-14,DAY(fpdate)+14),DAY(fpdate))),IF(DAY(DATE(YEAR(fpdate),MONTH(fpdate)+(A259-1)*months_per_period,DAY(fpdate)))&lt;&gt;DAY(fpdate),DATE(YEAR(fpdate),MONTH(fpdate)+(A259-1)*months_per_period+1,0),DATE(YEAR(fpdate),MONTH(fpdate)+(A259-1)*months_per_period,DAY(fpdate))))))</f>
        <v/>
      </c>
      <c r="C259" s="17" t="str">
        <f t="shared" si="16"/>
        <v/>
      </c>
      <c r="D259" s="57" t="str">
        <f t="shared" si="19"/>
        <v/>
      </c>
      <c r="E259" s="17" t="str">
        <f>IF(A259="","",IF(AND(A259=1,pmtType=1),0,IF(roundOpt,ROUND(rate*G258,2),rate*G258)))</f>
        <v/>
      </c>
      <c r="F259" s="17" t="str">
        <f t="shared" si="17"/>
        <v/>
      </c>
      <c r="G259" s="17" t="str">
        <f t="shared" si="18"/>
        <v/>
      </c>
    </row>
    <row r="260" spans="1:7">
      <c r="A260" s="16" t="str">
        <f t="shared" si="15"/>
        <v/>
      </c>
      <c r="B260" s="18" t="str">
        <f>IF(A260="","",IF(OR(periods_per_year=26,periods_per_year=52),IF(periods_per_year=26,IF(A260=1,fpdate,B259+14),IF(periods_per_year=52,IF(A260=1,fpdate,B259+7),"n/a")),IF(periods_per_year=24,DATE(YEAR(fpdate),MONTH(fpdate)+(A260-1)/2+IF(AND(DAY(fpdate)&gt;=15,MOD(A260,2)=0),1,0),IF(MOD(A260,2)=0,IF(DAY(fpdate)&gt;=15,DAY(fpdate)-14,DAY(fpdate)+14),DAY(fpdate))),IF(DAY(DATE(YEAR(fpdate),MONTH(fpdate)+(A260-1)*months_per_period,DAY(fpdate)))&lt;&gt;DAY(fpdate),DATE(YEAR(fpdate),MONTH(fpdate)+(A260-1)*months_per_period+1,0),DATE(YEAR(fpdate),MONTH(fpdate)+(A260-1)*months_per_period,DAY(fpdate))))))</f>
        <v/>
      </c>
      <c r="C260" s="17" t="str">
        <f t="shared" si="16"/>
        <v/>
      </c>
      <c r="D260" s="57" t="str">
        <f t="shared" si="19"/>
        <v/>
      </c>
      <c r="E260" s="17" t="str">
        <f>IF(A260="","",IF(AND(A260=1,pmtType=1),0,IF(roundOpt,ROUND(rate*G259,2),rate*G259)))</f>
        <v/>
      </c>
      <c r="F260" s="17" t="str">
        <f t="shared" si="17"/>
        <v/>
      </c>
      <c r="G260" s="17" t="str">
        <f t="shared" si="18"/>
        <v/>
      </c>
    </row>
    <row r="261" spans="1:7">
      <c r="A261" s="16" t="str">
        <f t="shared" si="15"/>
        <v/>
      </c>
      <c r="B261" s="18" t="str">
        <f>IF(A261="","",IF(OR(periods_per_year=26,periods_per_year=52),IF(periods_per_year=26,IF(A261=1,fpdate,B260+14),IF(periods_per_year=52,IF(A261=1,fpdate,B260+7),"n/a")),IF(periods_per_year=24,DATE(YEAR(fpdate),MONTH(fpdate)+(A261-1)/2+IF(AND(DAY(fpdate)&gt;=15,MOD(A261,2)=0),1,0),IF(MOD(A261,2)=0,IF(DAY(fpdate)&gt;=15,DAY(fpdate)-14,DAY(fpdate)+14),DAY(fpdate))),IF(DAY(DATE(YEAR(fpdate),MONTH(fpdate)+(A261-1)*months_per_period,DAY(fpdate)))&lt;&gt;DAY(fpdate),DATE(YEAR(fpdate),MONTH(fpdate)+(A261-1)*months_per_period+1,0),DATE(YEAR(fpdate),MONTH(fpdate)+(A261-1)*months_per_period,DAY(fpdate))))))</f>
        <v/>
      </c>
      <c r="C261" s="17" t="str">
        <f t="shared" si="16"/>
        <v/>
      </c>
      <c r="D261" s="57" t="str">
        <f t="shared" si="19"/>
        <v/>
      </c>
      <c r="E261" s="17" t="str">
        <f>IF(A261="","",IF(AND(A261=1,pmtType=1),0,IF(roundOpt,ROUND(rate*G260,2),rate*G260)))</f>
        <v/>
      </c>
      <c r="F261" s="17" t="str">
        <f t="shared" si="17"/>
        <v/>
      </c>
      <c r="G261" s="17" t="str">
        <f t="shared" si="18"/>
        <v/>
      </c>
    </row>
    <row r="262" spans="1:7">
      <c r="A262" s="16" t="str">
        <f t="shared" si="15"/>
        <v/>
      </c>
      <c r="B262" s="18" t="str">
        <f>IF(A262="","",IF(OR(periods_per_year=26,periods_per_year=52),IF(periods_per_year=26,IF(A262=1,fpdate,B261+14),IF(periods_per_year=52,IF(A262=1,fpdate,B261+7),"n/a")),IF(periods_per_year=24,DATE(YEAR(fpdate),MONTH(fpdate)+(A262-1)/2+IF(AND(DAY(fpdate)&gt;=15,MOD(A262,2)=0),1,0),IF(MOD(A262,2)=0,IF(DAY(fpdate)&gt;=15,DAY(fpdate)-14,DAY(fpdate)+14),DAY(fpdate))),IF(DAY(DATE(YEAR(fpdate),MONTH(fpdate)+(A262-1)*months_per_period,DAY(fpdate)))&lt;&gt;DAY(fpdate),DATE(YEAR(fpdate),MONTH(fpdate)+(A262-1)*months_per_period+1,0),DATE(YEAR(fpdate),MONTH(fpdate)+(A262-1)*months_per_period,DAY(fpdate))))))</f>
        <v/>
      </c>
      <c r="C262" s="17" t="str">
        <f t="shared" si="16"/>
        <v/>
      </c>
      <c r="D262" s="57" t="str">
        <f t="shared" si="19"/>
        <v/>
      </c>
      <c r="E262" s="17" t="str">
        <f>IF(A262="","",IF(AND(A262=1,pmtType=1),0,IF(roundOpt,ROUND(rate*G261,2),rate*G261)))</f>
        <v/>
      </c>
      <c r="F262" s="17" t="str">
        <f t="shared" si="17"/>
        <v/>
      </c>
      <c r="G262" s="17" t="str">
        <f t="shared" si="18"/>
        <v/>
      </c>
    </row>
    <row r="263" spans="1:7">
      <c r="A263" s="16" t="str">
        <f t="shared" si="15"/>
        <v/>
      </c>
      <c r="B263" s="18" t="str">
        <f>IF(A263="","",IF(OR(periods_per_year=26,periods_per_year=52),IF(periods_per_year=26,IF(A263=1,fpdate,B262+14),IF(periods_per_year=52,IF(A263=1,fpdate,B262+7),"n/a")),IF(periods_per_year=24,DATE(YEAR(fpdate),MONTH(fpdate)+(A263-1)/2+IF(AND(DAY(fpdate)&gt;=15,MOD(A263,2)=0),1,0),IF(MOD(A263,2)=0,IF(DAY(fpdate)&gt;=15,DAY(fpdate)-14,DAY(fpdate)+14),DAY(fpdate))),IF(DAY(DATE(YEAR(fpdate),MONTH(fpdate)+(A263-1)*months_per_period,DAY(fpdate)))&lt;&gt;DAY(fpdate),DATE(YEAR(fpdate),MONTH(fpdate)+(A263-1)*months_per_period+1,0),DATE(YEAR(fpdate),MONTH(fpdate)+(A263-1)*months_per_period,DAY(fpdate))))))</f>
        <v/>
      </c>
      <c r="C263" s="17" t="str">
        <f t="shared" si="16"/>
        <v/>
      </c>
      <c r="D263" s="57" t="str">
        <f t="shared" si="19"/>
        <v/>
      </c>
      <c r="E263" s="17" t="str">
        <f>IF(A263="","",IF(AND(A263=1,pmtType=1),0,IF(roundOpt,ROUND(rate*G262,2),rate*G262)))</f>
        <v/>
      </c>
      <c r="F263" s="17" t="str">
        <f t="shared" si="17"/>
        <v/>
      </c>
      <c r="G263" s="17" t="str">
        <f t="shared" si="18"/>
        <v/>
      </c>
    </row>
    <row r="264" spans="1:7">
      <c r="A264" s="16" t="str">
        <f t="shared" si="15"/>
        <v/>
      </c>
      <c r="B264" s="18" t="str">
        <f>IF(A264="","",IF(OR(periods_per_year=26,periods_per_year=52),IF(periods_per_year=26,IF(A264=1,fpdate,B263+14),IF(periods_per_year=52,IF(A264=1,fpdate,B263+7),"n/a")),IF(periods_per_year=24,DATE(YEAR(fpdate),MONTH(fpdate)+(A264-1)/2+IF(AND(DAY(fpdate)&gt;=15,MOD(A264,2)=0),1,0),IF(MOD(A264,2)=0,IF(DAY(fpdate)&gt;=15,DAY(fpdate)-14,DAY(fpdate)+14),DAY(fpdate))),IF(DAY(DATE(YEAR(fpdate),MONTH(fpdate)+(A264-1)*months_per_period,DAY(fpdate)))&lt;&gt;DAY(fpdate),DATE(YEAR(fpdate),MONTH(fpdate)+(A264-1)*months_per_period+1,0),DATE(YEAR(fpdate),MONTH(fpdate)+(A264-1)*months_per_period,DAY(fpdate))))))</f>
        <v/>
      </c>
      <c r="C264" s="17" t="str">
        <f t="shared" si="16"/>
        <v/>
      </c>
      <c r="D264" s="57" t="str">
        <f t="shared" si="19"/>
        <v/>
      </c>
      <c r="E264" s="17" t="str">
        <f>IF(A264="","",IF(AND(A264=1,pmtType=1),0,IF(roundOpt,ROUND(rate*G263,2),rate*G263)))</f>
        <v/>
      </c>
      <c r="F264" s="17" t="str">
        <f t="shared" si="17"/>
        <v/>
      </c>
      <c r="G264" s="17" t="str">
        <f t="shared" si="18"/>
        <v/>
      </c>
    </row>
    <row r="265" spans="1:7">
      <c r="A265" s="16" t="str">
        <f t="shared" si="15"/>
        <v/>
      </c>
      <c r="B265" s="18" t="str">
        <f>IF(A265="","",IF(OR(periods_per_year=26,periods_per_year=52),IF(periods_per_year=26,IF(A265=1,fpdate,B264+14),IF(periods_per_year=52,IF(A265=1,fpdate,B264+7),"n/a")),IF(periods_per_year=24,DATE(YEAR(fpdate),MONTH(fpdate)+(A265-1)/2+IF(AND(DAY(fpdate)&gt;=15,MOD(A265,2)=0),1,0),IF(MOD(A265,2)=0,IF(DAY(fpdate)&gt;=15,DAY(fpdate)-14,DAY(fpdate)+14),DAY(fpdate))),IF(DAY(DATE(YEAR(fpdate),MONTH(fpdate)+(A265-1)*months_per_period,DAY(fpdate)))&lt;&gt;DAY(fpdate),DATE(YEAR(fpdate),MONTH(fpdate)+(A265-1)*months_per_period+1,0),DATE(YEAR(fpdate),MONTH(fpdate)+(A265-1)*months_per_period,DAY(fpdate))))))</f>
        <v/>
      </c>
      <c r="C265" s="17" t="str">
        <f t="shared" si="16"/>
        <v/>
      </c>
      <c r="D265" s="57" t="str">
        <f t="shared" si="19"/>
        <v/>
      </c>
      <c r="E265" s="17" t="str">
        <f>IF(A265="","",IF(AND(A265=1,pmtType=1),0,IF(roundOpt,ROUND(rate*G264,2),rate*G264)))</f>
        <v/>
      </c>
      <c r="F265" s="17" t="str">
        <f t="shared" si="17"/>
        <v/>
      </c>
      <c r="G265" s="17" t="str">
        <f t="shared" si="18"/>
        <v/>
      </c>
    </row>
    <row r="266" spans="1:7">
      <c r="A266" s="16" t="str">
        <f t="shared" si="15"/>
        <v/>
      </c>
      <c r="B266" s="18" t="str">
        <f>IF(A266="","",IF(OR(periods_per_year=26,periods_per_year=52),IF(periods_per_year=26,IF(A266=1,fpdate,B265+14),IF(periods_per_year=52,IF(A266=1,fpdate,B265+7),"n/a")),IF(periods_per_year=24,DATE(YEAR(fpdate),MONTH(fpdate)+(A266-1)/2+IF(AND(DAY(fpdate)&gt;=15,MOD(A266,2)=0),1,0),IF(MOD(A266,2)=0,IF(DAY(fpdate)&gt;=15,DAY(fpdate)-14,DAY(fpdate)+14),DAY(fpdate))),IF(DAY(DATE(YEAR(fpdate),MONTH(fpdate)+(A266-1)*months_per_period,DAY(fpdate)))&lt;&gt;DAY(fpdate),DATE(YEAR(fpdate),MONTH(fpdate)+(A266-1)*months_per_period+1,0),DATE(YEAR(fpdate),MONTH(fpdate)+(A266-1)*months_per_period,DAY(fpdate))))))</f>
        <v/>
      </c>
      <c r="C266" s="17" t="str">
        <f t="shared" si="16"/>
        <v/>
      </c>
      <c r="D266" s="57" t="str">
        <f t="shared" si="19"/>
        <v/>
      </c>
      <c r="E266" s="17" t="str">
        <f>IF(A266="","",IF(AND(A266=1,pmtType=1),0,IF(roundOpt,ROUND(rate*G265,2),rate*G265)))</f>
        <v/>
      </c>
      <c r="F266" s="17" t="str">
        <f t="shared" si="17"/>
        <v/>
      </c>
      <c r="G266" s="17" t="str">
        <f t="shared" si="18"/>
        <v/>
      </c>
    </row>
    <row r="267" spans="1:7">
      <c r="A267" s="16" t="str">
        <f t="shared" si="15"/>
        <v/>
      </c>
      <c r="B267" s="18" t="str">
        <f>IF(A267="","",IF(OR(periods_per_year=26,periods_per_year=52),IF(periods_per_year=26,IF(A267=1,fpdate,B266+14),IF(periods_per_year=52,IF(A267=1,fpdate,B266+7),"n/a")),IF(periods_per_year=24,DATE(YEAR(fpdate),MONTH(fpdate)+(A267-1)/2+IF(AND(DAY(fpdate)&gt;=15,MOD(A267,2)=0),1,0),IF(MOD(A267,2)=0,IF(DAY(fpdate)&gt;=15,DAY(fpdate)-14,DAY(fpdate)+14),DAY(fpdate))),IF(DAY(DATE(YEAR(fpdate),MONTH(fpdate)+(A267-1)*months_per_period,DAY(fpdate)))&lt;&gt;DAY(fpdate),DATE(YEAR(fpdate),MONTH(fpdate)+(A267-1)*months_per_period+1,0),DATE(YEAR(fpdate),MONTH(fpdate)+(A267-1)*months_per_period,DAY(fpdate))))))</f>
        <v/>
      </c>
      <c r="C267" s="17" t="str">
        <f t="shared" si="16"/>
        <v/>
      </c>
      <c r="D267" s="57" t="str">
        <f t="shared" si="19"/>
        <v/>
      </c>
      <c r="E267" s="17" t="str">
        <f>IF(A267="","",IF(AND(A267=1,pmtType=1),0,IF(roundOpt,ROUND(rate*G266,2),rate*G266)))</f>
        <v/>
      </c>
      <c r="F267" s="17" t="str">
        <f t="shared" si="17"/>
        <v/>
      </c>
      <c r="G267" s="17" t="str">
        <f t="shared" si="18"/>
        <v/>
      </c>
    </row>
    <row r="268" spans="1:7">
      <c r="A268" s="16" t="str">
        <f t="shared" si="15"/>
        <v/>
      </c>
      <c r="B268" s="18" t="str">
        <f>IF(A268="","",IF(OR(periods_per_year=26,periods_per_year=52),IF(periods_per_year=26,IF(A268=1,fpdate,B267+14),IF(periods_per_year=52,IF(A268=1,fpdate,B267+7),"n/a")),IF(periods_per_year=24,DATE(YEAR(fpdate),MONTH(fpdate)+(A268-1)/2+IF(AND(DAY(fpdate)&gt;=15,MOD(A268,2)=0),1,0),IF(MOD(A268,2)=0,IF(DAY(fpdate)&gt;=15,DAY(fpdate)-14,DAY(fpdate)+14),DAY(fpdate))),IF(DAY(DATE(YEAR(fpdate),MONTH(fpdate)+(A268-1)*months_per_period,DAY(fpdate)))&lt;&gt;DAY(fpdate),DATE(YEAR(fpdate),MONTH(fpdate)+(A268-1)*months_per_period+1,0),DATE(YEAR(fpdate),MONTH(fpdate)+(A268-1)*months_per_period,DAY(fpdate))))))</f>
        <v/>
      </c>
      <c r="C268" s="17" t="str">
        <f t="shared" si="16"/>
        <v/>
      </c>
      <c r="D268" s="57" t="str">
        <f t="shared" si="19"/>
        <v/>
      </c>
      <c r="E268" s="17" t="str">
        <f>IF(A268="","",IF(AND(A268=1,pmtType=1),0,IF(roundOpt,ROUND(rate*G267,2),rate*G267)))</f>
        <v/>
      </c>
      <c r="F268" s="17" t="str">
        <f t="shared" si="17"/>
        <v/>
      </c>
      <c r="G268" s="17" t="str">
        <f t="shared" si="18"/>
        <v/>
      </c>
    </row>
    <row r="269" spans="1:7">
      <c r="A269" s="16" t="str">
        <f t="shared" si="15"/>
        <v/>
      </c>
      <c r="B269" s="18" t="str">
        <f>IF(A269="","",IF(OR(periods_per_year=26,periods_per_year=52),IF(periods_per_year=26,IF(A269=1,fpdate,B268+14),IF(periods_per_year=52,IF(A269=1,fpdate,B268+7),"n/a")),IF(periods_per_year=24,DATE(YEAR(fpdate),MONTH(fpdate)+(A269-1)/2+IF(AND(DAY(fpdate)&gt;=15,MOD(A269,2)=0),1,0),IF(MOD(A269,2)=0,IF(DAY(fpdate)&gt;=15,DAY(fpdate)-14,DAY(fpdate)+14),DAY(fpdate))),IF(DAY(DATE(YEAR(fpdate),MONTH(fpdate)+(A269-1)*months_per_period,DAY(fpdate)))&lt;&gt;DAY(fpdate),DATE(YEAR(fpdate),MONTH(fpdate)+(A269-1)*months_per_period+1,0),DATE(YEAR(fpdate),MONTH(fpdate)+(A269-1)*months_per_period,DAY(fpdate))))))</f>
        <v/>
      </c>
      <c r="C269" s="17" t="str">
        <f t="shared" si="16"/>
        <v/>
      </c>
      <c r="D269" s="57" t="str">
        <f t="shared" si="19"/>
        <v/>
      </c>
      <c r="E269" s="17" t="str">
        <f>IF(A269="","",IF(AND(A269=1,pmtType=1),0,IF(roundOpt,ROUND(rate*G268,2),rate*G268)))</f>
        <v/>
      </c>
      <c r="F269" s="17" t="str">
        <f t="shared" si="17"/>
        <v/>
      </c>
      <c r="G269" s="17" t="str">
        <f t="shared" si="18"/>
        <v/>
      </c>
    </row>
    <row r="270" spans="1:7">
      <c r="A270" s="16" t="str">
        <f t="shared" si="15"/>
        <v/>
      </c>
      <c r="B270" s="18" t="str">
        <f>IF(A270="","",IF(OR(periods_per_year=26,periods_per_year=52),IF(periods_per_year=26,IF(A270=1,fpdate,B269+14),IF(periods_per_year=52,IF(A270=1,fpdate,B269+7),"n/a")),IF(periods_per_year=24,DATE(YEAR(fpdate),MONTH(fpdate)+(A270-1)/2+IF(AND(DAY(fpdate)&gt;=15,MOD(A270,2)=0),1,0),IF(MOD(A270,2)=0,IF(DAY(fpdate)&gt;=15,DAY(fpdate)-14,DAY(fpdate)+14),DAY(fpdate))),IF(DAY(DATE(YEAR(fpdate),MONTH(fpdate)+(A270-1)*months_per_period,DAY(fpdate)))&lt;&gt;DAY(fpdate),DATE(YEAR(fpdate),MONTH(fpdate)+(A270-1)*months_per_period+1,0),DATE(YEAR(fpdate),MONTH(fpdate)+(A270-1)*months_per_period,DAY(fpdate))))))</f>
        <v/>
      </c>
      <c r="C270" s="17" t="str">
        <f t="shared" si="16"/>
        <v/>
      </c>
      <c r="D270" s="57" t="str">
        <f t="shared" si="19"/>
        <v/>
      </c>
      <c r="E270" s="17" t="str">
        <f>IF(A270="","",IF(AND(A270=1,pmtType=1),0,IF(roundOpt,ROUND(rate*G269,2),rate*G269)))</f>
        <v/>
      </c>
      <c r="F270" s="17" t="str">
        <f t="shared" si="17"/>
        <v/>
      </c>
      <c r="G270" s="17" t="str">
        <f t="shared" si="18"/>
        <v/>
      </c>
    </row>
    <row r="271" spans="1:7">
      <c r="A271" s="16" t="str">
        <f t="shared" si="15"/>
        <v/>
      </c>
      <c r="B271" s="18" t="str">
        <f>IF(A271="","",IF(OR(periods_per_year=26,periods_per_year=52),IF(periods_per_year=26,IF(A271=1,fpdate,B270+14),IF(periods_per_year=52,IF(A271=1,fpdate,B270+7),"n/a")),IF(periods_per_year=24,DATE(YEAR(fpdate),MONTH(fpdate)+(A271-1)/2+IF(AND(DAY(fpdate)&gt;=15,MOD(A271,2)=0),1,0),IF(MOD(A271,2)=0,IF(DAY(fpdate)&gt;=15,DAY(fpdate)-14,DAY(fpdate)+14),DAY(fpdate))),IF(DAY(DATE(YEAR(fpdate),MONTH(fpdate)+(A271-1)*months_per_period,DAY(fpdate)))&lt;&gt;DAY(fpdate),DATE(YEAR(fpdate),MONTH(fpdate)+(A271-1)*months_per_period+1,0),DATE(YEAR(fpdate),MONTH(fpdate)+(A271-1)*months_per_period,DAY(fpdate))))))</f>
        <v/>
      </c>
      <c r="C271" s="17" t="str">
        <f t="shared" si="16"/>
        <v/>
      </c>
      <c r="D271" s="57" t="str">
        <f t="shared" si="19"/>
        <v/>
      </c>
      <c r="E271" s="17" t="str">
        <f>IF(A271="","",IF(AND(A271=1,pmtType=1),0,IF(roundOpt,ROUND(rate*G270,2),rate*G270)))</f>
        <v/>
      </c>
      <c r="F271" s="17" t="str">
        <f t="shared" si="17"/>
        <v/>
      </c>
      <c r="G271" s="17" t="str">
        <f t="shared" si="18"/>
        <v/>
      </c>
    </row>
    <row r="272" spans="1:7">
      <c r="A272" s="16" t="str">
        <f t="shared" si="15"/>
        <v/>
      </c>
      <c r="B272" s="18" t="str">
        <f>IF(A272="","",IF(OR(periods_per_year=26,periods_per_year=52),IF(periods_per_year=26,IF(A272=1,fpdate,B271+14),IF(periods_per_year=52,IF(A272=1,fpdate,B271+7),"n/a")),IF(periods_per_year=24,DATE(YEAR(fpdate),MONTH(fpdate)+(A272-1)/2+IF(AND(DAY(fpdate)&gt;=15,MOD(A272,2)=0),1,0),IF(MOD(A272,2)=0,IF(DAY(fpdate)&gt;=15,DAY(fpdate)-14,DAY(fpdate)+14),DAY(fpdate))),IF(DAY(DATE(YEAR(fpdate),MONTH(fpdate)+(A272-1)*months_per_period,DAY(fpdate)))&lt;&gt;DAY(fpdate),DATE(YEAR(fpdate),MONTH(fpdate)+(A272-1)*months_per_period+1,0),DATE(YEAR(fpdate),MONTH(fpdate)+(A272-1)*months_per_period,DAY(fpdate))))))</f>
        <v/>
      </c>
      <c r="C272" s="17" t="str">
        <f t="shared" si="16"/>
        <v/>
      </c>
      <c r="D272" s="57" t="str">
        <f t="shared" si="19"/>
        <v/>
      </c>
      <c r="E272" s="17" t="str">
        <f>IF(A272="","",IF(AND(A272=1,pmtType=1),0,IF(roundOpt,ROUND(rate*G271,2),rate*G271)))</f>
        <v/>
      </c>
      <c r="F272" s="17" t="str">
        <f t="shared" si="17"/>
        <v/>
      </c>
      <c r="G272" s="17" t="str">
        <f t="shared" si="18"/>
        <v/>
      </c>
    </row>
    <row r="273" spans="1:7">
      <c r="A273" s="16" t="str">
        <f t="shared" si="15"/>
        <v/>
      </c>
      <c r="B273" s="18" t="str">
        <f>IF(A273="","",IF(OR(periods_per_year=26,periods_per_year=52),IF(periods_per_year=26,IF(A273=1,fpdate,B272+14),IF(periods_per_year=52,IF(A273=1,fpdate,B272+7),"n/a")),IF(periods_per_year=24,DATE(YEAR(fpdate),MONTH(fpdate)+(A273-1)/2+IF(AND(DAY(fpdate)&gt;=15,MOD(A273,2)=0),1,0),IF(MOD(A273,2)=0,IF(DAY(fpdate)&gt;=15,DAY(fpdate)-14,DAY(fpdate)+14),DAY(fpdate))),IF(DAY(DATE(YEAR(fpdate),MONTH(fpdate)+(A273-1)*months_per_period,DAY(fpdate)))&lt;&gt;DAY(fpdate),DATE(YEAR(fpdate),MONTH(fpdate)+(A273-1)*months_per_period+1,0),DATE(YEAR(fpdate),MONTH(fpdate)+(A273-1)*months_per_period,DAY(fpdate))))))</f>
        <v/>
      </c>
      <c r="C273" s="17" t="str">
        <f t="shared" si="16"/>
        <v/>
      </c>
      <c r="D273" s="57" t="str">
        <f t="shared" si="19"/>
        <v/>
      </c>
      <c r="E273" s="17" t="str">
        <f>IF(A273="","",IF(AND(A273=1,pmtType=1),0,IF(roundOpt,ROUND(rate*G272,2),rate*G272)))</f>
        <v/>
      </c>
      <c r="F273" s="17" t="str">
        <f t="shared" si="17"/>
        <v/>
      </c>
      <c r="G273" s="17" t="str">
        <f t="shared" si="18"/>
        <v/>
      </c>
    </row>
    <row r="274" spans="1:7">
      <c r="A274" s="16" t="str">
        <f t="shared" si="15"/>
        <v/>
      </c>
      <c r="B274" s="18" t="str">
        <f>IF(A274="","",IF(OR(periods_per_year=26,periods_per_year=52),IF(periods_per_year=26,IF(A274=1,fpdate,B273+14),IF(periods_per_year=52,IF(A274=1,fpdate,B273+7),"n/a")),IF(periods_per_year=24,DATE(YEAR(fpdate),MONTH(fpdate)+(A274-1)/2+IF(AND(DAY(fpdate)&gt;=15,MOD(A274,2)=0),1,0),IF(MOD(A274,2)=0,IF(DAY(fpdate)&gt;=15,DAY(fpdate)-14,DAY(fpdate)+14),DAY(fpdate))),IF(DAY(DATE(YEAR(fpdate),MONTH(fpdate)+(A274-1)*months_per_period,DAY(fpdate)))&lt;&gt;DAY(fpdate),DATE(YEAR(fpdate),MONTH(fpdate)+(A274-1)*months_per_period+1,0),DATE(YEAR(fpdate),MONTH(fpdate)+(A274-1)*months_per_period,DAY(fpdate))))))</f>
        <v/>
      </c>
      <c r="C274" s="17" t="str">
        <f t="shared" si="16"/>
        <v/>
      </c>
      <c r="D274" s="57" t="str">
        <f t="shared" si="19"/>
        <v/>
      </c>
      <c r="E274" s="17" t="str">
        <f>IF(A274="","",IF(AND(A274=1,pmtType=1),0,IF(roundOpt,ROUND(rate*G273,2),rate*G273)))</f>
        <v/>
      </c>
      <c r="F274" s="17" t="str">
        <f t="shared" si="17"/>
        <v/>
      </c>
      <c r="G274" s="17" t="str">
        <f t="shared" si="18"/>
        <v/>
      </c>
    </row>
    <row r="275" spans="1:7">
      <c r="A275" s="16" t="str">
        <f t="shared" si="15"/>
        <v/>
      </c>
      <c r="B275" s="18" t="str">
        <f>IF(A275="","",IF(OR(periods_per_year=26,periods_per_year=52),IF(periods_per_year=26,IF(A275=1,fpdate,B274+14),IF(periods_per_year=52,IF(A275=1,fpdate,B274+7),"n/a")),IF(periods_per_year=24,DATE(YEAR(fpdate),MONTH(fpdate)+(A275-1)/2+IF(AND(DAY(fpdate)&gt;=15,MOD(A275,2)=0),1,0),IF(MOD(A275,2)=0,IF(DAY(fpdate)&gt;=15,DAY(fpdate)-14,DAY(fpdate)+14),DAY(fpdate))),IF(DAY(DATE(YEAR(fpdate),MONTH(fpdate)+(A275-1)*months_per_period,DAY(fpdate)))&lt;&gt;DAY(fpdate),DATE(YEAR(fpdate),MONTH(fpdate)+(A275-1)*months_per_period+1,0),DATE(YEAR(fpdate),MONTH(fpdate)+(A275-1)*months_per_period,DAY(fpdate))))))</f>
        <v/>
      </c>
      <c r="C275" s="17" t="str">
        <f t="shared" si="16"/>
        <v/>
      </c>
      <c r="D275" s="57" t="str">
        <f t="shared" si="19"/>
        <v/>
      </c>
      <c r="E275" s="17" t="str">
        <f>IF(A275="","",IF(AND(A275=1,pmtType=1),0,IF(roundOpt,ROUND(rate*G274,2),rate*G274)))</f>
        <v/>
      </c>
      <c r="F275" s="17" t="str">
        <f t="shared" si="17"/>
        <v/>
      </c>
      <c r="G275" s="17" t="str">
        <f t="shared" si="18"/>
        <v/>
      </c>
    </row>
    <row r="276" spans="1:7">
      <c r="A276" s="16" t="str">
        <f t="shared" si="15"/>
        <v/>
      </c>
      <c r="B276" s="18" t="str">
        <f>IF(A276="","",IF(OR(periods_per_year=26,periods_per_year=52),IF(periods_per_year=26,IF(A276=1,fpdate,B275+14),IF(periods_per_year=52,IF(A276=1,fpdate,B275+7),"n/a")),IF(periods_per_year=24,DATE(YEAR(fpdate),MONTH(fpdate)+(A276-1)/2+IF(AND(DAY(fpdate)&gt;=15,MOD(A276,2)=0),1,0),IF(MOD(A276,2)=0,IF(DAY(fpdate)&gt;=15,DAY(fpdate)-14,DAY(fpdate)+14),DAY(fpdate))),IF(DAY(DATE(YEAR(fpdate),MONTH(fpdate)+(A276-1)*months_per_period,DAY(fpdate)))&lt;&gt;DAY(fpdate),DATE(YEAR(fpdate),MONTH(fpdate)+(A276-1)*months_per_period+1,0),DATE(YEAR(fpdate),MONTH(fpdate)+(A276-1)*months_per_period,DAY(fpdate))))))</f>
        <v/>
      </c>
      <c r="C276" s="17" t="str">
        <f t="shared" si="16"/>
        <v/>
      </c>
      <c r="D276" s="57" t="str">
        <f t="shared" si="19"/>
        <v/>
      </c>
      <c r="E276" s="17" t="str">
        <f>IF(A276="","",IF(AND(A276=1,pmtType=1),0,IF(roundOpt,ROUND(rate*G275,2),rate*G275)))</f>
        <v/>
      </c>
      <c r="F276" s="17" t="str">
        <f t="shared" si="17"/>
        <v/>
      </c>
      <c r="G276" s="17" t="str">
        <f t="shared" si="18"/>
        <v/>
      </c>
    </row>
    <row r="277" spans="1:7">
      <c r="A277" s="16" t="str">
        <f t="shared" si="15"/>
        <v/>
      </c>
      <c r="B277" s="18" t="str">
        <f>IF(A277="","",IF(OR(periods_per_year=26,periods_per_year=52),IF(periods_per_year=26,IF(A277=1,fpdate,B276+14),IF(periods_per_year=52,IF(A277=1,fpdate,B276+7),"n/a")),IF(periods_per_year=24,DATE(YEAR(fpdate),MONTH(fpdate)+(A277-1)/2+IF(AND(DAY(fpdate)&gt;=15,MOD(A277,2)=0),1,0),IF(MOD(A277,2)=0,IF(DAY(fpdate)&gt;=15,DAY(fpdate)-14,DAY(fpdate)+14),DAY(fpdate))),IF(DAY(DATE(YEAR(fpdate),MONTH(fpdate)+(A277-1)*months_per_period,DAY(fpdate)))&lt;&gt;DAY(fpdate),DATE(YEAR(fpdate),MONTH(fpdate)+(A277-1)*months_per_period+1,0),DATE(YEAR(fpdate),MONTH(fpdate)+(A277-1)*months_per_period,DAY(fpdate))))))</f>
        <v/>
      </c>
      <c r="C277" s="17" t="str">
        <f t="shared" si="16"/>
        <v/>
      </c>
      <c r="D277" s="57" t="str">
        <f t="shared" si="19"/>
        <v/>
      </c>
      <c r="E277" s="17" t="str">
        <f>IF(A277="","",IF(AND(A277=1,pmtType=1),0,IF(roundOpt,ROUND(rate*G276,2),rate*G276)))</f>
        <v/>
      </c>
      <c r="F277" s="17" t="str">
        <f t="shared" si="17"/>
        <v/>
      </c>
      <c r="G277" s="17" t="str">
        <f t="shared" si="18"/>
        <v/>
      </c>
    </row>
    <row r="278" spans="1:7">
      <c r="A278" s="16" t="str">
        <f t="shared" ref="A278:A341" si="20">IF(G277="","",IF(roundOpt,IF(OR(A277&gt;=nper,ROUND(G277,2)&lt;=0),"",A277+1),IF(OR(A277&gt;=nper,G277&lt;=0),"",A277+1)))</f>
        <v/>
      </c>
      <c r="B278" s="18" t="str">
        <f>IF(A278="","",IF(OR(periods_per_year=26,periods_per_year=52),IF(periods_per_year=26,IF(A278=1,fpdate,B277+14),IF(periods_per_year=52,IF(A278=1,fpdate,B277+7),"n/a")),IF(periods_per_year=24,DATE(YEAR(fpdate),MONTH(fpdate)+(A278-1)/2+IF(AND(DAY(fpdate)&gt;=15,MOD(A278,2)=0),1,0),IF(MOD(A278,2)=0,IF(DAY(fpdate)&gt;=15,DAY(fpdate)-14,DAY(fpdate)+14),DAY(fpdate))),IF(DAY(DATE(YEAR(fpdate),MONTH(fpdate)+(A278-1)*months_per_period,DAY(fpdate)))&lt;&gt;DAY(fpdate),DATE(YEAR(fpdate),MONTH(fpdate)+(A278-1)*months_per_period+1,0),DATE(YEAR(fpdate),MONTH(fpdate)+(A278-1)*months_per_period,DAY(fpdate))))))</f>
        <v/>
      </c>
      <c r="C278" s="17" t="str">
        <f t="shared" ref="C278:C341" si="21">IF(A278="","",IF(roundOpt,IF(OR(A278=nper,payment&gt;ROUND((1+rate)*G277,2)),ROUND((1+rate)*G277,2),payment),IF(OR(A278=nper,payment&gt;(1+rate)*G277),(1+rate)*G277,payment)))</f>
        <v/>
      </c>
      <c r="D278" s="57" t="str">
        <f t="shared" si="19"/>
        <v/>
      </c>
      <c r="E278" s="17" t="str">
        <f>IF(A278="","",IF(AND(A278=1,pmtType=1),0,IF(roundOpt,ROUND(rate*G277,2),rate*G277)))</f>
        <v/>
      </c>
      <c r="F278" s="17" t="str">
        <f t="shared" ref="F278:F341" si="22">IF(A278="","",D278-E278)</f>
        <v/>
      </c>
      <c r="G278" s="17" t="str">
        <f t="shared" ref="G278:G341" si="23">IF(A278="","",G277-F278)</f>
        <v/>
      </c>
    </row>
    <row r="279" spans="1:7">
      <c r="A279" s="16" t="str">
        <f t="shared" si="20"/>
        <v/>
      </c>
      <c r="B279" s="18" t="str">
        <f>IF(A279="","",IF(OR(periods_per_year=26,periods_per_year=52),IF(periods_per_year=26,IF(A279=1,fpdate,B278+14),IF(periods_per_year=52,IF(A279=1,fpdate,B278+7),"n/a")),IF(periods_per_year=24,DATE(YEAR(fpdate),MONTH(fpdate)+(A279-1)/2+IF(AND(DAY(fpdate)&gt;=15,MOD(A279,2)=0),1,0),IF(MOD(A279,2)=0,IF(DAY(fpdate)&gt;=15,DAY(fpdate)-14,DAY(fpdate)+14),DAY(fpdate))),IF(DAY(DATE(YEAR(fpdate),MONTH(fpdate)+(A279-1)*months_per_period,DAY(fpdate)))&lt;&gt;DAY(fpdate),DATE(YEAR(fpdate),MONTH(fpdate)+(A279-1)*months_per_period+1,0),DATE(YEAR(fpdate),MONTH(fpdate)+(A279-1)*months_per_period,DAY(fpdate))))))</f>
        <v/>
      </c>
      <c r="C279" s="17" t="str">
        <f t="shared" si="21"/>
        <v/>
      </c>
      <c r="D279" s="57" t="str">
        <f t="shared" si="19"/>
        <v/>
      </c>
      <c r="E279" s="17" t="str">
        <f>IF(A279="","",IF(AND(A279=1,pmtType=1),0,IF(roundOpt,ROUND(rate*G278,2),rate*G278)))</f>
        <v/>
      </c>
      <c r="F279" s="17" t="str">
        <f t="shared" si="22"/>
        <v/>
      </c>
      <c r="G279" s="17" t="str">
        <f t="shared" si="23"/>
        <v/>
      </c>
    </row>
    <row r="280" spans="1:7">
      <c r="A280" s="16" t="str">
        <f t="shared" si="20"/>
        <v/>
      </c>
      <c r="B280" s="18" t="str">
        <f>IF(A280="","",IF(OR(periods_per_year=26,periods_per_year=52),IF(periods_per_year=26,IF(A280=1,fpdate,B279+14),IF(periods_per_year=52,IF(A280=1,fpdate,B279+7),"n/a")),IF(periods_per_year=24,DATE(YEAR(fpdate),MONTH(fpdate)+(A280-1)/2+IF(AND(DAY(fpdate)&gt;=15,MOD(A280,2)=0),1,0),IF(MOD(A280,2)=0,IF(DAY(fpdate)&gt;=15,DAY(fpdate)-14,DAY(fpdate)+14),DAY(fpdate))),IF(DAY(DATE(YEAR(fpdate),MONTH(fpdate)+(A280-1)*months_per_period,DAY(fpdate)))&lt;&gt;DAY(fpdate),DATE(YEAR(fpdate),MONTH(fpdate)+(A280-1)*months_per_period+1,0),DATE(YEAR(fpdate),MONTH(fpdate)+(A280-1)*months_per_period,DAY(fpdate))))))</f>
        <v/>
      </c>
      <c r="C280" s="17" t="str">
        <f t="shared" si="21"/>
        <v/>
      </c>
      <c r="D280" s="57" t="str">
        <f t="shared" si="19"/>
        <v/>
      </c>
      <c r="E280" s="17" t="str">
        <f>IF(A280="","",IF(AND(A280=1,pmtType=1),0,IF(roundOpt,ROUND(rate*G279,2),rate*G279)))</f>
        <v/>
      </c>
      <c r="F280" s="17" t="str">
        <f t="shared" si="22"/>
        <v/>
      </c>
      <c r="G280" s="17" t="str">
        <f t="shared" si="23"/>
        <v/>
      </c>
    </row>
    <row r="281" spans="1:7">
      <c r="A281" s="16" t="str">
        <f t="shared" si="20"/>
        <v/>
      </c>
      <c r="B281" s="18" t="str">
        <f>IF(A281="","",IF(OR(periods_per_year=26,periods_per_year=52),IF(periods_per_year=26,IF(A281=1,fpdate,B280+14),IF(periods_per_year=52,IF(A281=1,fpdate,B280+7),"n/a")),IF(periods_per_year=24,DATE(YEAR(fpdate),MONTH(fpdate)+(A281-1)/2+IF(AND(DAY(fpdate)&gt;=15,MOD(A281,2)=0),1,0),IF(MOD(A281,2)=0,IF(DAY(fpdate)&gt;=15,DAY(fpdate)-14,DAY(fpdate)+14),DAY(fpdate))),IF(DAY(DATE(YEAR(fpdate),MONTH(fpdate)+(A281-1)*months_per_period,DAY(fpdate)))&lt;&gt;DAY(fpdate),DATE(YEAR(fpdate),MONTH(fpdate)+(A281-1)*months_per_period+1,0),DATE(YEAR(fpdate),MONTH(fpdate)+(A281-1)*months_per_period,DAY(fpdate))))))</f>
        <v/>
      </c>
      <c r="C281" s="17" t="str">
        <f t="shared" si="21"/>
        <v/>
      </c>
      <c r="D281" s="57" t="str">
        <f t="shared" ref="D281:D344" si="24">C281</f>
        <v/>
      </c>
      <c r="E281" s="17" t="str">
        <f>IF(A281="","",IF(AND(A281=1,pmtType=1),0,IF(roundOpt,ROUND(rate*G280,2),rate*G280)))</f>
        <v/>
      </c>
      <c r="F281" s="17" t="str">
        <f t="shared" si="22"/>
        <v/>
      </c>
      <c r="G281" s="17" t="str">
        <f t="shared" si="23"/>
        <v/>
      </c>
    </row>
    <row r="282" spans="1:7">
      <c r="A282" s="16" t="str">
        <f t="shared" si="20"/>
        <v/>
      </c>
      <c r="B282" s="18" t="str">
        <f>IF(A282="","",IF(OR(periods_per_year=26,periods_per_year=52),IF(periods_per_year=26,IF(A282=1,fpdate,B281+14),IF(periods_per_year=52,IF(A282=1,fpdate,B281+7),"n/a")),IF(periods_per_year=24,DATE(YEAR(fpdate),MONTH(fpdate)+(A282-1)/2+IF(AND(DAY(fpdate)&gt;=15,MOD(A282,2)=0),1,0),IF(MOD(A282,2)=0,IF(DAY(fpdate)&gt;=15,DAY(fpdate)-14,DAY(fpdate)+14),DAY(fpdate))),IF(DAY(DATE(YEAR(fpdate),MONTH(fpdate)+(A282-1)*months_per_period,DAY(fpdate)))&lt;&gt;DAY(fpdate),DATE(YEAR(fpdate),MONTH(fpdate)+(A282-1)*months_per_period+1,0),DATE(YEAR(fpdate),MONTH(fpdate)+(A282-1)*months_per_period,DAY(fpdate))))))</f>
        <v/>
      </c>
      <c r="C282" s="17" t="str">
        <f t="shared" si="21"/>
        <v/>
      </c>
      <c r="D282" s="57" t="str">
        <f t="shared" si="24"/>
        <v/>
      </c>
      <c r="E282" s="17" t="str">
        <f>IF(A282="","",IF(AND(A282=1,pmtType=1),0,IF(roundOpt,ROUND(rate*G281,2),rate*G281)))</f>
        <v/>
      </c>
      <c r="F282" s="17" t="str">
        <f t="shared" si="22"/>
        <v/>
      </c>
      <c r="G282" s="17" t="str">
        <f t="shared" si="23"/>
        <v/>
      </c>
    </row>
    <row r="283" spans="1:7">
      <c r="A283" s="16" t="str">
        <f t="shared" si="20"/>
        <v/>
      </c>
      <c r="B283" s="18" t="str">
        <f>IF(A283="","",IF(OR(periods_per_year=26,periods_per_year=52),IF(periods_per_year=26,IF(A283=1,fpdate,B282+14),IF(periods_per_year=52,IF(A283=1,fpdate,B282+7),"n/a")),IF(periods_per_year=24,DATE(YEAR(fpdate),MONTH(fpdate)+(A283-1)/2+IF(AND(DAY(fpdate)&gt;=15,MOD(A283,2)=0),1,0),IF(MOD(A283,2)=0,IF(DAY(fpdate)&gt;=15,DAY(fpdate)-14,DAY(fpdate)+14),DAY(fpdate))),IF(DAY(DATE(YEAR(fpdate),MONTH(fpdate)+(A283-1)*months_per_period,DAY(fpdate)))&lt;&gt;DAY(fpdate),DATE(YEAR(fpdate),MONTH(fpdate)+(A283-1)*months_per_period+1,0),DATE(YEAR(fpdate),MONTH(fpdate)+(A283-1)*months_per_period,DAY(fpdate))))))</f>
        <v/>
      </c>
      <c r="C283" s="17" t="str">
        <f t="shared" si="21"/>
        <v/>
      </c>
      <c r="D283" s="57" t="str">
        <f t="shared" si="24"/>
        <v/>
      </c>
      <c r="E283" s="17" t="str">
        <f>IF(A283="","",IF(AND(A283=1,pmtType=1),0,IF(roundOpt,ROUND(rate*G282,2),rate*G282)))</f>
        <v/>
      </c>
      <c r="F283" s="17" t="str">
        <f t="shared" si="22"/>
        <v/>
      </c>
      <c r="G283" s="17" t="str">
        <f t="shared" si="23"/>
        <v/>
      </c>
    </row>
    <row r="284" spans="1:7">
      <c r="A284" s="16" t="str">
        <f t="shared" si="20"/>
        <v/>
      </c>
      <c r="B284" s="18" t="str">
        <f>IF(A284="","",IF(OR(periods_per_year=26,periods_per_year=52),IF(periods_per_year=26,IF(A284=1,fpdate,B283+14),IF(periods_per_year=52,IF(A284=1,fpdate,B283+7),"n/a")),IF(periods_per_year=24,DATE(YEAR(fpdate),MONTH(fpdate)+(A284-1)/2+IF(AND(DAY(fpdate)&gt;=15,MOD(A284,2)=0),1,0),IF(MOD(A284,2)=0,IF(DAY(fpdate)&gt;=15,DAY(fpdate)-14,DAY(fpdate)+14),DAY(fpdate))),IF(DAY(DATE(YEAR(fpdate),MONTH(fpdate)+(A284-1)*months_per_period,DAY(fpdate)))&lt;&gt;DAY(fpdate),DATE(YEAR(fpdate),MONTH(fpdate)+(A284-1)*months_per_period+1,0),DATE(YEAR(fpdate),MONTH(fpdate)+(A284-1)*months_per_period,DAY(fpdate))))))</f>
        <v/>
      </c>
      <c r="C284" s="17" t="str">
        <f t="shared" si="21"/>
        <v/>
      </c>
      <c r="D284" s="57" t="str">
        <f t="shared" si="24"/>
        <v/>
      </c>
      <c r="E284" s="17" t="str">
        <f>IF(A284="","",IF(AND(A284=1,pmtType=1),0,IF(roundOpt,ROUND(rate*G283,2),rate*G283)))</f>
        <v/>
      </c>
      <c r="F284" s="17" t="str">
        <f t="shared" si="22"/>
        <v/>
      </c>
      <c r="G284" s="17" t="str">
        <f t="shared" si="23"/>
        <v/>
      </c>
    </row>
    <row r="285" spans="1:7">
      <c r="A285" s="16" t="str">
        <f t="shared" si="20"/>
        <v/>
      </c>
      <c r="B285" s="18" t="str">
        <f>IF(A285="","",IF(OR(periods_per_year=26,periods_per_year=52),IF(periods_per_year=26,IF(A285=1,fpdate,B284+14),IF(periods_per_year=52,IF(A285=1,fpdate,B284+7),"n/a")),IF(periods_per_year=24,DATE(YEAR(fpdate),MONTH(fpdate)+(A285-1)/2+IF(AND(DAY(fpdate)&gt;=15,MOD(A285,2)=0),1,0),IF(MOD(A285,2)=0,IF(DAY(fpdate)&gt;=15,DAY(fpdate)-14,DAY(fpdate)+14),DAY(fpdate))),IF(DAY(DATE(YEAR(fpdate),MONTH(fpdate)+(A285-1)*months_per_period,DAY(fpdate)))&lt;&gt;DAY(fpdate),DATE(YEAR(fpdate),MONTH(fpdate)+(A285-1)*months_per_period+1,0),DATE(YEAR(fpdate),MONTH(fpdate)+(A285-1)*months_per_period,DAY(fpdate))))))</f>
        <v/>
      </c>
      <c r="C285" s="17" t="str">
        <f t="shared" si="21"/>
        <v/>
      </c>
      <c r="D285" s="57" t="str">
        <f t="shared" si="24"/>
        <v/>
      </c>
      <c r="E285" s="17" t="str">
        <f>IF(A285="","",IF(AND(A285=1,pmtType=1),0,IF(roundOpt,ROUND(rate*G284,2),rate*G284)))</f>
        <v/>
      </c>
      <c r="F285" s="17" t="str">
        <f t="shared" si="22"/>
        <v/>
      </c>
      <c r="G285" s="17" t="str">
        <f t="shared" si="23"/>
        <v/>
      </c>
    </row>
    <row r="286" spans="1:7">
      <c r="A286" s="16" t="str">
        <f t="shared" si="20"/>
        <v/>
      </c>
      <c r="B286" s="18" t="str">
        <f>IF(A286="","",IF(OR(periods_per_year=26,periods_per_year=52),IF(periods_per_year=26,IF(A286=1,fpdate,B285+14),IF(periods_per_year=52,IF(A286=1,fpdate,B285+7),"n/a")),IF(periods_per_year=24,DATE(YEAR(fpdate),MONTH(fpdate)+(A286-1)/2+IF(AND(DAY(fpdate)&gt;=15,MOD(A286,2)=0),1,0),IF(MOD(A286,2)=0,IF(DAY(fpdate)&gt;=15,DAY(fpdate)-14,DAY(fpdate)+14),DAY(fpdate))),IF(DAY(DATE(YEAR(fpdate),MONTH(fpdate)+(A286-1)*months_per_period,DAY(fpdate)))&lt;&gt;DAY(fpdate),DATE(YEAR(fpdate),MONTH(fpdate)+(A286-1)*months_per_period+1,0),DATE(YEAR(fpdate),MONTH(fpdate)+(A286-1)*months_per_period,DAY(fpdate))))))</f>
        <v/>
      </c>
      <c r="C286" s="17" t="str">
        <f t="shared" si="21"/>
        <v/>
      </c>
      <c r="D286" s="57" t="str">
        <f t="shared" si="24"/>
        <v/>
      </c>
      <c r="E286" s="17" t="str">
        <f>IF(A286="","",IF(AND(A286=1,pmtType=1),0,IF(roundOpt,ROUND(rate*G285,2),rate*G285)))</f>
        <v/>
      </c>
      <c r="F286" s="17" t="str">
        <f t="shared" si="22"/>
        <v/>
      </c>
      <c r="G286" s="17" t="str">
        <f t="shared" si="23"/>
        <v/>
      </c>
    </row>
    <row r="287" spans="1:7">
      <c r="A287" s="16" t="str">
        <f t="shared" si="20"/>
        <v/>
      </c>
      <c r="B287" s="18" t="str">
        <f>IF(A287="","",IF(OR(periods_per_year=26,periods_per_year=52),IF(periods_per_year=26,IF(A287=1,fpdate,B286+14),IF(periods_per_year=52,IF(A287=1,fpdate,B286+7),"n/a")),IF(periods_per_year=24,DATE(YEAR(fpdate),MONTH(fpdate)+(A287-1)/2+IF(AND(DAY(fpdate)&gt;=15,MOD(A287,2)=0),1,0),IF(MOD(A287,2)=0,IF(DAY(fpdate)&gt;=15,DAY(fpdate)-14,DAY(fpdate)+14),DAY(fpdate))),IF(DAY(DATE(YEAR(fpdate),MONTH(fpdate)+(A287-1)*months_per_period,DAY(fpdate)))&lt;&gt;DAY(fpdate),DATE(YEAR(fpdate),MONTH(fpdate)+(A287-1)*months_per_period+1,0),DATE(YEAR(fpdate),MONTH(fpdate)+(A287-1)*months_per_period,DAY(fpdate))))))</f>
        <v/>
      </c>
      <c r="C287" s="17" t="str">
        <f t="shared" si="21"/>
        <v/>
      </c>
      <c r="D287" s="57" t="str">
        <f t="shared" si="24"/>
        <v/>
      </c>
      <c r="E287" s="17" t="str">
        <f>IF(A287="","",IF(AND(A287=1,pmtType=1),0,IF(roundOpt,ROUND(rate*G286,2),rate*G286)))</f>
        <v/>
      </c>
      <c r="F287" s="17" t="str">
        <f t="shared" si="22"/>
        <v/>
      </c>
      <c r="G287" s="17" t="str">
        <f t="shared" si="23"/>
        <v/>
      </c>
    </row>
    <row r="288" spans="1:7">
      <c r="A288" s="16" t="str">
        <f t="shared" si="20"/>
        <v/>
      </c>
      <c r="B288" s="18" t="str">
        <f>IF(A288="","",IF(OR(periods_per_year=26,periods_per_year=52),IF(periods_per_year=26,IF(A288=1,fpdate,B287+14),IF(periods_per_year=52,IF(A288=1,fpdate,B287+7),"n/a")),IF(periods_per_year=24,DATE(YEAR(fpdate),MONTH(fpdate)+(A288-1)/2+IF(AND(DAY(fpdate)&gt;=15,MOD(A288,2)=0),1,0),IF(MOD(A288,2)=0,IF(DAY(fpdate)&gt;=15,DAY(fpdate)-14,DAY(fpdate)+14),DAY(fpdate))),IF(DAY(DATE(YEAR(fpdate),MONTH(fpdate)+(A288-1)*months_per_period,DAY(fpdate)))&lt;&gt;DAY(fpdate),DATE(YEAR(fpdate),MONTH(fpdate)+(A288-1)*months_per_period+1,0),DATE(YEAR(fpdate),MONTH(fpdate)+(A288-1)*months_per_period,DAY(fpdate))))))</f>
        <v/>
      </c>
      <c r="C288" s="17" t="str">
        <f t="shared" si="21"/>
        <v/>
      </c>
      <c r="D288" s="57" t="str">
        <f t="shared" si="24"/>
        <v/>
      </c>
      <c r="E288" s="17" t="str">
        <f>IF(A288="","",IF(AND(A288=1,pmtType=1),0,IF(roundOpt,ROUND(rate*G287,2),rate*G287)))</f>
        <v/>
      </c>
      <c r="F288" s="17" t="str">
        <f t="shared" si="22"/>
        <v/>
      </c>
      <c r="G288" s="17" t="str">
        <f t="shared" si="23"/>
        <v/>
      </c>
    </row>
    <row r="289" spans="1:7">
      <c r="A289" s="16" t="str">
        <f t="shared" si="20"/>
        <v/>
      </c>
      <c r="B289" s="18" t="str">
        <f>IF(A289="","",IF(OR(periods_per_year=26,periods_per_year=52),IF(periods_per_year=26,IF(A289=1,fpdate,B288+14),IF(periods_per_year=52,IF(A289=1,fpdate,B288+7),"n/a")),IF(periods_per_year=24,DATE(YEAR(fpdate),MONTH(fpdate)+(A289-1)/2+IF(AND(DAY(fpdate)&gt;=15,MOD(A289,2)=0),1,0),IF(MOD(A289,2)=0,IF(DAY(fpdate)&gt;=15,DAY(fpdate)-14,DAY(fpdate)+14),DAY(fpdate))),IF(DAY(DATE(YEAR(fpdate),MONTH(fpdate)+(A289-1)*months_per_period,DAY(fpdate)))&lt;&gt;DAY(fpdate),DATE(YEAR(fpdate),MONTH(fpdate)+(A289-1)*months_per_period+1,0),DATE(YEAR(fpdate),MONTH(fpdate)+(A289-1)*months_per_period,DAY(fpdate))))))</f>
        <v/>
      </c>
      <c r="C289" s="17" t="str">
        <f t="shared" si="21"/>
        <v/>
      </c>
      <c r="D289" s="57" t="str">
        <f t="shared" si="24"/>
        <v/>
      </c>
      <c r="E289" s="17" t="str">
        <f>IF(A289="","",IF(AND(A289=1,pmtType=1),0,IF(roundOpt,ROUND(rate*G288,2),rate*G288)))</f>
        <v/>
      </c>
      <c r="F289" s="17" t="str">
        <f t="shared" si="22"/>
        <v/>
      </c>
      <c r="G289" s="17" t="str">
        <f t="shared" si="23"/>
        <v/>
      </c>
    </row>
    <row r="290" spans="1:7">
      <c r="A290" s="16" t="str">
        <f t="shared" si="20"/>
        <v/>
      </c>
      <c r="B290" s="18" t="str">
        <f>IF(A290="","",IF(OR(periods_per_year=26,periods_per_year=52),IF(periods_per_year=26,IF(A290=1,fpdate,B289+14),IF(periods_per_year=52,IF(A290=1,fpdate,B289+7),"n/a")),IF(periods_per_year=24,DATE(YEAR(fpdate),MONTH(fpdate)+(A290-1)/2+IF(AND(DAY(fpdate)&gt;=15,MOD(A290,2)=0),1,0),IF(MOD(A290,2)=0,IF(DAY(fpdate)&gt;=15,DAY(fpdate)-14,DAY(fpdate)+14),DAY(fpdate))),IF(DAY(DATE(YEAR(fpdate),MONTH(fpdate)+(A290-1)*months_per_period,DAY(fpdate)))&lt;&gt;DAY(fpdate),DATE(YEAR(fpdate),MONTH(fpdate)+(A290-1)*months_per_period+1,0),DATE(YEAR(fpdate),MONTH(fpdate)+(A290-1)*months_per_period,DAY(fpdate))))))</f>
        <v/>
      </c>
      <c r="C290" s="17" t="str">
        <f t="shared" si="21"/>
        <v/>
      </c>
      <c r="D290" s="57" t="str">
        <f t="shared" si="24"/>
        <v/>
      </c>
      <c r="E290" s="17" t="str">
        <f>IF(A290="","",IF(AND(A290=1,pmtType=1),0,IF(roundOpt,ROUND(rate*G289,2),rate*G289)))</f>
        <v/>
      </c>
      <c r="F290" s="17" t="str">
        <f t="shared" si="22"/>
        <v/>
      </c>
      <c r="G290" s="17" t="str">
        <f t="shared" si="23"/>
        <v/>
      </c>
    </row>
    <row r="291" spans="1:7">
      <c r="A291" s="16" t="str">
        <f t="shared" si="20"/>
        <v/>
      </c>
      <c r="B291" s="18" t="str">
        <f>IF(A291="","",IF(OR(periods_per_year=26,periods_per_year=52),IF(periods_per_year=26,IF(A291=1,fpdate,B290+14),IF(periods_per_year=52,IF(A291=1,fpdate,B290+7),"n/a")),IF(periods_per_year=24,DATE(YEAR(fpdate),MONTH(fpdate)+(A291-1)/2+IF(AND(DAY(fpdate)&gt;=15,MOD(A291,2)=0),1,0),IF(MOD(A291,2)=0,IF(DAY(fpdate)&gt;=15,DAY(fpdate)-14,DAY(fpdate)+14),DAY(fpdate))),IF(DAY(DATE(YEAR(fpdate),MONTH(fpdate)+(A291-1)*months_per_period,DAY(fpdate)))&lt;&gt;DAY(fpdate),DATE(YEAR(fpdate),MONTH(fpdate)+(A291-1)*months_per_period+1,0),DATE(YEAR(fpdate),MONTH(fpdate)+(A291-1)*months_per_period,DAY(fpdate))))))</f>
        <v/>
      </c>
      <c r="C291" s="17" t="str">
        <f t="shared" si="21"/>
        <v/>
      </c>
      <c r="D291" s="57" t="str">
        <f t="shared" si="24"/>
        <v/>
      </c>
      <c r="E291" s="17" t="str">
        <f>IF(A291="","",IF(AND(A291=1,pmtType=1),0,IF(roundOpt,ROUND(rate*G290,2),rate*G290)))</f>
        <v/>
      </c>
      <c r="F291" s="17" t="str">
        <f t="shared" si="22"/>
        <v/>
      </c>
      <c r="G291" s="17" t="str">
        <f t="shared" si="23"/>
        <v/>
      </c>
    </row>
    <row r="292" spans="1:7">
      <c r="A292" s="16" t="str">
        <f t="shared" si="20"/>
        <v/>
      </c>
      <c r="B292" s="18" t="str">
        <f>IF(A292="","",IF(OR(periods_per_year=26,periods_per_year=52),IF(periods_per_year=26,IF(A292=1,fpdate,B291+14),IF(periods_per_year=52,IF(A292=1,fpdate,B291+7),"n/a")),IF(periods_per_year=24,DATE(YEAR(fpdate),MONTH(fpdate)+(A292-1)/2+IF(AND(DAY(fpdate)&gt;=15,MOD(A292,2)=0),1,0),IF(MOD(A292,2)=0,IF(DAY(fpdate)&gt;=15,DAY(fpdate)-14,DAY(fpdate)+14),DAY(fpdate))),IF(DAY(DATE(YEAR(fpdate),MONTH(fpdate)+(A292-1)*months_per_period,DAY(fpdate)))&lt;&gt;DAY(fpdate),DATE(YEAR(fpdate),MONTH(fpdate)+(A292-1)*months_per_period+1,0),DATE(YEAR(fpdate),MONTH(fpdate)+(A292-1)*months_per_period,DAY(fpdate))))))</f>
        <v/>
      </c>
      <c r="C292" s="17" t="str">
        <f t="shared" si="21"/>
        <v/>
      </c>
      <c r="D292" s="57" t="str">
        <f t="shared" si="24"/>
        <v/>
      </c>
      <c r="E292" s="17" t="str">
        <f>IF(A292="","",IF(AND(A292=1,pmtType=1),0,IF(roundOpt,ROUND(rate*G291,2),rate*G291)))</f>
        <v/>
      </c>
      <c r="F292" s="17" t="str">
        <f t="shared" si="22"/>
        <v/>
      </c>
      <c r="G292" s="17" t="str">
        <f t="shared" si="23"/>
        <v/>
      </c>
    </row>
    <row r="293" spans="1:7">
      <c r="A293" s="16" t="str">
        <f t="shared" si="20"/>
        <v/>
      </c>
      <c r="B293" s="18" t="str">
        <f>IF(A293="","",IF(OR(periods_per_year=26,periods_per_year=52),IF(periods_per_year=26,IF(A293=1,fpdate,B292+14),IF(periods_per_year=52,IF(A293=1,fpdate,B292+7),"n/a")),IF(periods_per_year=24,DATE(YEAR(fpdate),MONTH(fpdate)+(A293-1)/2+IF(AND(DAY(fpdate)&gt;=15,MOD(A293,2)=0),1,0),IF(MOD(A293,2)=0,IF(DAY(fpdate)&gt;=15,DAY(fpdate)-14,DAY(fpdate)+14),DAY(fpdate))),IF(DAY(DATE(YEAR(fpdate),MONTH(fpdate)+(A293-1)*months_per_period,DAY(fpdate)))&lt;&gt;DAY(fpdate),DATE(YEAR(fpdate),MONTH(fpdate)+(A293-1)*months_per_period+1,0),DATE(YEAR(fpdate),MONTH(fpdate)+(A293-1)*months_per_period,DAY(fpdate))))))</f>
        <v/>
      </c>
      <c r="C293" s="17" t="str">
        <f t="shared" si="21"/>
        <v/>
      </c>
      <c r="D293" s="57" t="str">
        <f t="shared" si="24"/>
        <v/>
      </c>
      <c r="E293" s="17" t="str">
        <f>IF(A293="","",IF(AND(A293=1,pmtType=1),0,IF(roundOpt,ROUND(rate*G292,2),rate*G292)))</f>
        <v/>
      </c>
      <c r="F293" s="17" t="str">
        <f t="shared" si="22"/>
        <v/>
      </c>
      <c r="G293" s="17" t="str">
        <f t="shared" si="23"/>
        <v/>
      </c>
    </row>
    <row r="294" spans="1:7">
      <c r="A294" s="16" t="str">
        <f t="shared" si="20"/>
        <v/>
      </c>
      <c r="B294" s="18" t="str">
        <f>IF(A294="","",IF(OR(periods_per_year=26,periods_per_year=52),IF(periods_per_year=26,IF(A294=1,fpdate,B293+14),IF(periods_per_year=52,IF(A294=1,fpdate,B293+7),"n/a")),IF(periods_per_year=24,DATE(YEAR(fpdate),MONTH(fpdate)+(A294-1)/2+IF(AND(DAY(fpdate)&gt;=15,MOD(A294,2)=0),1,0),IF(MOD(A294,2)=0,IF(DAY(fpdate)&gt;=15,DAY(fpdate)-14,DAY(fpdate)+14),DAY(fpdate))),IF(DAY(DATE(YEAR(fpdate),MONTH(fpdate)+(A294-1)*months_per_period,DAY(fpdate)))&lt;&gt;DAY(fpdate),DATE(YEAR(fpdate),MONTH(fpdate)+(A294-1)*months_per_period+1,0),DATE(YEAR(fpdate),MONTH(fpdate)+(A294-1)*months_per_period,DAY(fpdate))))))</f>
        <v/>
      </c>
      <c r="C294" s="17" t="str">
        <f t="shared" si="21"/>
        <v/>
      </c>
      <c r="D294" s="57" t="str">
        <f t="shared" si="24"/>
        <v/>
      </c>
      <c r="E294" s="17" t="str">
        <f>IF(A294="","",IF(AND(A294=1,pmtType=1),0,IF(roundOpt,ROUND(rate*G293,2),rate*G293)))</f>
        <v/>
      </c>
      <c r="F294" s="17" t="str">
        <f t="shared" si="22"/>
        <v/>
      </c>
      <c r="G294" s="17" t="str">
        <f t="shared" si="23"/>
        <v/>
      </c>
    </row>
    <row r="295" spans="1:7">
      <c r="A295" s="16" t="str">
        <f t="shared" si="20"/>
        <v/>
      </c>
      <c r="B295" s="18" t="str">
        <f>IF(A295="","",IF(OR(periods_per_year=26,periods_per_year=52),IF(periods_per_year=26,IF(A295=1,fpdate,B294+14),IF(periods_per_year=52,IF(A295=1,fpdate,B294+7),"n/a")),IF(periods_per_year=24,DATE(YEAR(fpdate),MONTH(fpdate)+(A295-1)/2+IF(AND(DAY(fpdate)&gt;=15,MOD(A295,2)=0),1,0),IF(MOD(A295,2)=0,IF(DAY(fpdate)&gt;=15,DAY(fpdate)-14,DAY(fpdate)+14),DAY(fpdate))),IF(DAY(DATE(YEAR(fpdate),MONTH(fpdate)+(A295-1)*months_per_period,DAY(fpdate)))&lt;&gt;DAY(fpdate),DATE(YEAR(fpdate),MONTH(fpdate)+(A295-1)*months_per_period+1,0),DATE(YEAR(fpdate),MONTH(fpdate)+(A295-1)*months_per_period,DAY(fpdate))))))</f>
        <v/>
      </c>
      <c r="C295" s="17" t="str">
        <f t="shared" si="21"/>
        <v/>
      </c>
      <c r="D295" s="57" t="str">
        <f t="shared" si="24"/>
        <v/>
      </c>
      <c r="E295" s="17" t="str">
        <f>IF(A295="","",IF(AND(A295=1,pmtType=1),0,IF(roundOpt,ROUND(rate*G294,2),rate*G294)))</f>
        <v/>
      </c>
      <c r="F295" s="17" t="str">
        <f t="shared" si="22"/>
        <v/>
      </c>
      <c r="G295" s="17" t="str">
        <f t="shared" si="23"/>
        <v/>
      </c>
    </row>
    <row r="296" spans="1:7">
      <c r="A296" s="16" t="str">
        <f t="shared" si="20"/>
        <v/>
      </c>
      <c r="B296" s="18" t="str">
        <f>IF(A296="","",IF(OR(periods_per_year=26,periods_per_year=52),IF(periods_per_year=26,IF(A296=1,fpdate,B295+14),IF(periods_per_year=52,IF(A296=1,fpdate,B295+7),"n/a")),IF(periods_per_year=24,DATE(YEAR(fpdate),MONTH(fpdate)+(A296-1)/2+IF(AND(DAY(fpdate)&gt;=15,MOD(A296,2)=0),1,0),IF(MOD(A296,2)=0,IF(DAY(fpdate)&gt;=15,DAY(fpdate)-14,DAY(fpdate)+14),DAY(fpdate))),IF(DAY(DATE(YEAR(fpdate),MONTH(fpdate)+(A296-1)*months_per_period,DAY(fpdate)))&lt;&gt;DAY(fpdate),DATE(YEAR(fpdate),MONTH(fpdate)+(A296-1)*months_per_period+1,0),DATE(YEAR(fpdate),MONTH(fpdate)+(A296-1)*months_per_period,DAY(fpdate))))))</f>
        <v/>
      </c>
      <c r="C296" s="17" t="str">
        <f t="shared" si="21"/>
        <v/>
      </c>
      <c r="D296" s="57" t="str">
        <f t="shared" si="24"/>
        <v/>
      </c>
      <c r="E296" s="17" t="str">
        <f>IF(A296="","",IF(AND(A296=1,pmtType=1),0,IF(roundOpt,ROUND(rate*G295,2),rate*G295)))</f>
        <v/>
      </c>
      <c r="F296" s="17" t="str">
        <f t="shared" si="22"/>
        <v/>
      </c>
      <c r="G296" s="17" t="str">
        <f t="shared" si="23"/>
        <v/>
      </c>
    </row>
    <row r="297" spans="1:7">
      <c r="A297" s="16" t="str">
        <f t="shared" si="20"/>
        <v/>
      </c>
      <c r="B297" s="18" t="str">
        <f>IF(A297="","",IF(OR(periods_per_year=26,periods_per_year=52),IF(periods_per_year=26,IF(A297=1,fpdate,B296+14),IF(periods_per_year=52,IF(A297=1,fpdate,B296+7),"n/a")),IF(periods_per_year=24,DATE(YEAR(fpdate),MONTH(fpdate)+(A297-1)/2+IF(AND(DAY(fpdate)&gt;=15,MOD(A297,2)=0),1,0),IF(MOD(A297,2)=0,IF(DAY(fpdate)&gt;=15,DAY(fpdate)-14,DAY(fpdate)+14),DAY(fpdate))),IF(DAY(DATE(YEAR(fpdate),MONTH(fpdate)+(A297-1)*months_per_period,DAY(fpdate)))&lt;&gt;DAY(fpdate),DATE(YEAR(fpdate),MONTH(fpdate)+(A297-1)*months_per_period+1,0),DATE(YEAR(fpdate),MONTH(fpdate)+(A297-1)*months_per_period,DAY(fpdate))))))</f>
        <v/>
      </c>
      <c r="C297" s="17" t="str">
        <f t="shared" si="21"/>
        <v/>
      </c>
      <c r="D297" s="57" t="str">
        <f t="shared" si="24"/>
        <v/>
      </c>
      <c r="E297" s="17" t="str">
        <f>IF(A297="","",IF(AND(A297=1,pmtType=1),0,IF(roundOpt,ROUND(rate*G296,2),rate*G296)))</f>
        <v/>
      </c>
      <c r="F297" s="17" t="str">
        <f t="shared" si="22"/>
        <v/>
      </c>
      <c r="G297" s="17" t="str">
        <f t="shared" si="23"/>
        <v/>
      </c>
    </row>
    <row r="298" spans="1:7">
      <c r="A298" s="16" t="str">
        <f t="shared" si="20"/>
        <v/>
      </c>
      <c r="B298" s="18" t="str">
        <f>IF(A298="","",IF(OR(periods_per_year=26,periods_per_year=52),IF(periods_per_year=26,IF(A298=1,fpdate,B297+14),IF(periods_per_year=52,IF(A298=1,fpdate,B297+7),"n/a")),IF(periods_per_year=24,DATE(YEAR(fpdate),MONTH(fpdate)+(A298-1)/2+IF(AND(DAY(fpdate)&gt;=15,MOD(A298,2)=0),1,0),IF(MOD(A298,2)=0,IF(DAY(fpdate)&gt;=15,DAY(fpdate)-14,DAY(fpdate)+14),DAY(fpdate))),IF(DAY(DATE(YEAR(fpdate),MONTH(fpdate)+(A298-1)*months_per_period,DAY(fpdate)))&lt;&gt;DAY(fpdate),DATE(YEAR(fpdate),MONTH(fpdate)+(A298-1)*months_per_period+1,0),DATE(YEAR(fpdate),MONTH(fpdate)+(A298-1)*months_per_period,DAY(fpdate))))))</f>
        <v/>
      </c>
      <c r="C298" s="17" t="str">
        <f t="shared" si="21"/>
        <v/>
      </c>
      <c r="D298" s="57" t="str">
        <f t="shared" si="24"/>
        <v/>
      </c>
      <c r="E298" s="17" t="str">
        <f>IF(A298="","",IF(AND(A298=1,pmtType=1),0,IF(roundOpt,ROUND(rate*G297,2),rate*G297)))</f>
        <v/>
      </c>
      <c r="F298" s="17" t="str">
        <f t="shared" si="22"/>
        <v/>
      </c>
      <c r="G298" s="17" t="str">
        <f t="shared" si="23"/>
        <v/>
      </c>
    </row>
    <row r="299" spans="1:7">
      <c r="A299" s="16" t="str">
        <f t="shared" si="20"/>
        <v/>
      </c>
      <c r="B299" s="18" t="str">
        <f>IF(A299="","",IF(OR(periods_per_year=26,periods_per_year=52),IF(periods_per_year=26,IF(A299=1,fpdate,B298+14),IF(periods_per_year=52,IF(A299=1,fpdate,B298+7),"n/a")),IF(periods_per_year=24,DATE(YEAR(fpdate),MONTH(fpdate)+(A299-1)/2+IF(AND(DAY(fpdate)&gt;=15,MOD(A299,2)=0),1,0),IF(MOD(A299,2)=0,IF(DAY(fpdate)&gt;=15,DAY(fpdate)-14,DAY(fpdate)+14),DAY(fpdate))),IF(DAY(DATE(YEAR(fpdate),MONTH(fpdate)+(A299-1)*months_per_period,DAY(fpdate)))&lt;&gt;DAY(fpdate),DATE(YEAR(fpdate),MONTH(fpdate)+(A299-1)*months_per_period+1,0),DATE(YEAR(fpdate),MONTH(fpdate)+(A299-1)*months_per_period,DAY(fpdate))))))</f>
        <v/>
      </c>
      <c r="C299" s="17" t="str">
        <f t="shared" si="21"/>
        <v/>
      </c>
      <c r="D299" s="57" t="str">
        <f t="shared" si="24"/>
        <v/>
      </c>
      <c r="E299" s="17" t="str">
        <f>IF(A299="","",IF(AND(A299=1,pmtType=1),0,IF(roundOpt,ROUND(rate*G298,2),rate*G298)))</f>
        <v/>
      </c>
      <c r="F299" s="17" t="str">
        <f t="shared" si="22"/>
        <v/>
      </c>
      <c r="G299" s="17" t="str">
        <f t="shared" si="23"/>
        <v/>
      </c>
    </row>
    <row r="300" spans="1:7">
      <c r="A300" s="16" t="str">
        <f t="shared" si="20"/>
        <v/>
      </c>
      <c r="B300" s="18" t="str">
        <f>IF(A300="","",IF(OR(periods_per_year=26,periods_per_year=52),IF(periods_per_year=26,IF(A300=1,fpdate,B299+14),IF(periods_per_year=52,IF(A300=1,fpdate,B299+7),"n/a")),IF(periods_per_year=24,DATE(YEAR(fpdate),MONTH(fpdate)+(A300-1)/2+IF(AND(DAY(fpdate)&gt;=15,MOD(A300,2)=0),1,0),IF(MOD(A300,2)=0,IF(DAY(fpdate)&gt;=15,DAY(fpdate)-14,DAY(fpdate)+14),DAY(fpdate))),IF(DAY(DATE(YEAR(fpdate),MONTH(fpdate)+(A300-1)*months_per_period,DAY(fpdate)))&lt;&gt;DAY(fpdate),DATE(YEAR(fpdate),MONTH(fpdate)+(A300-1)*months_per_period+1,0),DATE(YEAR(fpdate),MONTH(fpdate)+(A300-1)*months_per_period,DAY(fpdate))))))</f>
        <v/>
      </c>
      <c r="C300" s="17" t="str">
        <f t="shared" si="21"/>
        <v/>
      </c>
      <c r="D300" s="57" t="str">
        <f t="shared" si="24"/>
        <v/>
      </c>
      <c r="E300" s="17" t="str">
        <f>IF(A300="","",IF(AND(A300=1,pmtType=1),0,IF(roundOpt,ROUND(rate*G299,2),rate*G299)))</f>
        <v/>
      </c>
      <c r="F300" s="17" t="str">
        <f t="shared" si="22"/>
        <v/>
      </c>
      <c r="G300" s="17" t="str">
        <f t="shared" si="23"/>
        <v/>
      </c>
    </row>
    <row r="301" spans="1:7">
      <c r="A301" s="16" t="str">
        <f t="shared" si="20"/>
        <v/>
      </c>
      <c r="B301" s="18" t="str">
        <f>IF(A301="","",IF(OR(periods_per_year=26,periods_per_year=52),IF(periods_per_year=26,IF(A301=1,fpdate,B300+14),IF(periods_per_year=52,IF(A301=1,fpdate,B300+7),"n/a")),IF(periods_per_year=24,DATE(YEAR(fpdate),MONTH(fpdate)+(A301-1)/2+IF(AND(DAY(fpdate)&gt;=15,MOD(A301,2)=0),1,0),IF(MOD(A301,2)=0,IF(DAY(fpdate)&gt;=15,DAY(fpdate)-14,DAY(fpdate)+14),DAY(fpdate))),IF(DAY(DATE(YEAR(fpdate),MONTH(fpdate)+(A301-1)*months_per_period,DAY(fpdate)))&lt;&gt;DAY(fpdate),DATE(YEAR(fpdate),MONTH(fpdate)+(A301-1)*months_per_period+1,0),DATE(YEAR(fpdate),MONTH(fpdate)+(A301-1)*months_per_period,DAY(fpdate))))))</f>
        <v/>
      </c>
      <c r="C301" s="17" t="str">
        <f t="shared" si="21"/>
        <v/>
      </c>
      <c r="D301" s="57" t="str">
        <f t="shared" si="24"/>
        <v/>
      </c>
      <c r="E301" s="17" t="str">
        <f>IF(A301="","",IF(AND(A301=1,pmtType=1),0,IF(roundOpt,ROUND(rate*G300,2),rate*G300)))</f>
        <v/>
      </c>
      <c r="F301" s="17" t="str">
        <f t="shared" si="22"/>
        <v/>
      </c>
      <c r="G301" s="17" t="str">
        <f t="shared" si="23"/>
        <v/>
      </c>
    </row>
    <row r="302" spans="1:7">
      <c r="A302" s="16" t="str">
        <f t="shared" si="20"/>
        <v/>
      </c>
      <c r="B302" s="18" t="str">
        <f>IF(A302="","",IF(OR(periods_per_year=26,periods_per_year=52),IF(periods_per_year=26,IF(A302=1,fpdate,B301+14),IF(periods_per_year=52,IF(A302=1,fpdate,B301+7),"n/a")),IF(periods_per_year=24,DATE(YEAR(fpdate),MONTH(fpdate)+(A302-1)/2+IF(AND(DAY(fpdate)&gt;=15,MOD(A302,2)=0),1,0),IF(MOD(A302,2)=0,IF(DAY(fpdate)&gt;=15,DAY(fpdate)-14,DAY(fpdate)+14),DAY(fpdate))),IF(DAY(DATE(YEAR(fpdate),MONTH(fpdate)+(A302-1)*months_per_period,DAY(fpdate)))&lt;&gt;DAY(fpdate),DATE(YEAR(fpdate),MONTH(fpdate)+(A302-1)*months_per_period+1,0),DATE(YEAR(fpdate),MONTH(fpdate)+(A302-1)*months_per_period,DAY(fpdate))))))</f>
        <v/>
      </c>
      <c r="C302" s="17" t="str">
        <f t="shared" si="21"/>
        <v/>
      </c>
      <c r="D302" s="57" t="str">
        <f t="shared" si="24"/>
        <v/>
      </c>
      <c r="E302" s="17" t="str">
        <f>IF(A302="","",IF(AND(A302=1,pmtType=1),0,IF(roundOpt,ROUND(rate*G301,2),rate*G301)))</f>
        <v/>
      </c>
      <c r="F302" s="17" t="str">
        <f t="shared" si="22"/>
        <v/>
      </c>
      <c r="G302" s="17" t="str">
        <f t="shared" si="23"/>
        <v/>
      </c>
    </row>
    <row r="303" spans="1:7">
      <c r="A303" s="16" t="str">
        <f t="shared" si="20"/>
        <v/>
      </c>
      <c r="B303" s="18" t="str">
        <f>IF(A303="","",IF(OR(periods_per_year=26,periods_per_year=52),IF(periods_per_year=26,IF(A303=1,fpdate,B302+14),IF(periods_per_year=52,IF(A303=1,fpdate,B302+7),"n/a")),IF(periods_per_year=24,DATE(YEAR(fpdate),MONTH(fpdate)+(A303-1)/2+IF(AND(DAY(fpdate)&gt;=15,MOD(A303,2)=0),1,0),IF(MOD(A303,2)=0,IF(DAY(fpdate)&gt;=15,DAY(fpdate)-14,DAY(fpdate)+14),DAY(fpdate))),IF(DAY(DATE(YEAR(fpdate),MONTH(fpdate)+(A303-1)*months_per_period,DAY(fpdate)))&lt;&gt;DAY(fpdate),DATE(YEAR(fpdate),MONTH(fpdate)+(A303-1)*months_per_period+1,0),DATE(YEAR(fpdate),MONTH(fpdate)+(A303-1)*months_per_period,DAY(fpdate))))))</f>
        <v/>
      </c>
      <c r="C303" s="17" t="str">
        <f t="shared" si="21"/>
        <v/>
      </c>
      <c r="D303" s="57" t="str">
        <f t="shared" si="24"/>
        <v/>
      </c>
      <c r="E303" s="17" t="str">
        <f>IF(A303="","",IF(AND(A303=1,pmtType=1),0,IF(roundOpt,ROUND(rate*G302,2),rate*G302)))</f>
        <v/>
      </c>
      <c r="F303" s="17" t="str">
        <f t="shared" si="22"/>
        <v/>
      </c>
      <c r="G303" s="17" t="str">
        <f t="shared" si="23"/>
        <v/>
      </c>
    </row>
    <row r="304" spans="1:7">
      <c r="A304" s="16" t="str">
        <f t="shared" si="20"/>
        <v/>
      </c>
      <c r="B304" s="18" t="str">
        <f>IF(A304="","",IF(OR(periods_per_year=26,periods_per_year=52),IF(periods_per_year=26,IF(A304=1,fpdate,B303+14),IF(periods_per_year=52,IF(A304=1,fpdate,B303+7),"n/a")),IF(periods_per_year=24,DATE(YEAR(fpdate),MONTH(fpdate)+(A304-1)/2+IF(AND(DAY(fpdate)&gt;=15,MOD(A304,2)=0),1,0),IF(MOD(A304,2)=0,IF(DAY(fpdate)&gt;=15,DAY(fpdate)-14,DAY(fpdate)+14),DAY(fpdate))),IF(DAY(DATE(YEAR(fpdate),MONTH(fpdate)+(A304-1)*months_per_period,DAY(fpdate)))&lt;&gt;DAY(fpdate),DATE(YEAR(fpdate),MONTH(fpdate)+(A304-1)*months_per_period+1,0),DATE(YEAR(fpdate),MONTH(fpdate)+(A304-1)*months_per_period,DAY(fpdate))))))</f>
        <v/>
      </c>
      <c r="C304" s="17" t="str">
        <f t="shared" si="21"/>
        <v/>
      </c>
      <c r="D304" s="57" t="str">
        <f t="shared" si="24"/>
        <v/>
      </c>
      <c r="E304" s="17" t="str">
        <f>IF(A304="","",IF(AND(A304=1,pmtType=1),0,IF(roundOpt,ROUND(rate*G303,2),rate*G303)))</f>
        <v/>
      </c>
      <c r="F304" s="17" t="str">
        <f t="shared" si="22"/>
        <v/>
      </c>
      <c r="G304" s="17" t="str">
        <f t="shared" si="23"/>
        <v/>
      </c>
    </row>
    <row r="305" spans="1:7">
      <c r="A305" s="16" t="str">
        <f t="shared" si="20"/>
        <v/>
      </c>
      <c r="B305" s="18" t="str">
        <f>IF(A305="","",IF(OR(periods_per_year=26,periods_per_year=52),IF(periods_per_year=26,IF(A305=1,fpdate,B304+14),IF(periods_per_year=52,IF(A305=1,fpdate,B304+7),"n/a")),IF(periods_per_year=24,DATE(YEAR(fpdate),MONTH(fpdate)+(A305-1)/2+IF(AND(DAY(fpdate)&gt;=15,MOD(A305,2)=0),1,0),IF(MOD(A305,2)=0,IF(DAY(fpdate)&gt;=15,DAY(fpdate)-14,DAY(fpdate)+14),DAY(fpdate))),IF(DAY(DATE(YEAR(fpdate),MONTH(fpdate)+(A305-1)*months_per_period,DAY(fpdate)))&lt;&gt;DAY(fpdate),DATE(YEAR(fpdate),MONTH(fpdate)+(A305-1)*months_per_period+1,0),DATE(YEAR(fpdate),MONTH(fpdate)+(A305-1)*months_per_period,DAY(fpdate))))))</f>
        <v/>
      </c>
      <c r="C305" s="17" t="str">
        <f t="shared" si="21"/>
        <v/>
      </c>
      <c r="D305" s="57" t="str">
        <f t="shared" si="24"/>
        <v/>
      </c>
      <c r="E305" s="17" t="str">
        <f>IF(A305="","",IF(AND(A305=1,pmtType=1),0,IF(roundOpt,ROUND(rate*G304,2),rate*G304)))</f>
        <v/>
      </c>
      <c r="F305" s="17" t="str">
        <f t="shared" si="22"/>
        <v/>
      </c>
      <c r="G305" s="17" t="str">
        <f t="shared" si="23"/>
        <v/>
      </c>
    </row>
    <row r="306" spans="1:7">
      <c r="A306" s="16" t="str">
        <f t="shared" si="20"/>
        <v/>
      </c>
      <c r="B306" s="18" t="str">
        <f>IF(A306="","",IF(OR(periods_per_year=26,periods_per_year=52),IF(periods_per_year=26,IF(A306=1,fpdate,B305+14),IF(periods_per_year=52,IF(A306=1,fpdate,B305+7),"n/a")),IF(periods_per_year=24,DATE(YEAR(fpdate),MONTH(fpdate)+(A306-1)/2+IF(AND(DAY(fpdate)&gt;=15,MOD(A306,2)=0),1,0),IF(MOD(A306,2)=0,IF(DAY(fpdate)&gt;=15,DAY(fpdate)-14,DAY(fpdate)+14),DAY(fpdate))),IF(DAY(DATE(YEAR(fpdate),MONTH(fpdate)+(A306-1)*months_per_period,DAY(fpdate)))&lt;&gt;DAY(fpdate),DATE(YEAR(fpdate),MONTH(fpdate)+(A306-1)*months_per_period+1,0),DATE(YEAR(fpdate),MONTH(fpdate)+(A306-1)*months_per_period,DAY(fpdate))))))</f>
        <v/>
      </c>
      <c r="C306" s="17" t="str">
        <f t="shared" si="21"/>
        <v/>
      </c>
      <c r="D306" s="57" t="str">
        <f t="shared" si="24"/>
        <v/>
      </c>
      <c r="E306" s="17" t="str">
        <f>IF(A306="","",IF(AND(A306=1,pmtType=1),0,IF(roundOpt,ROUND(rate*G305,2),rate*G305)))</f>
        <v/>
      </c>
      <c r="F306" s="17" t="str">
        <f t="shared" si="22"/>
        <v/>
      </c>
      <c r="G306" s="17" t="str">
        <f t="shared" si="23"/>
        <v/>
      </c>
    </row>
    <row r="307" spans="1:7">
      <c r="A307" s="16" t="str">
        <f t="shared" si="20"/>
        <v/>
      </c>
      <c r="B307" s="18" t="str">
        <f>IF(A307="","",IF(OR(periods_per_year=26,periods_per_year=52),IF(periods_per_year=26,IF(A307=1,fpdate,B306+14),IF(periods_per_year=52,IF(A307=1,fpdate,B306+7),"n/a")),IF(periods_per_year=24,DATE(YEAR(fpdate),MONTH(fpdate)+(A307-1)/2+IF(AND(DAY(fpdate)&gt;=15,MOD(A307,2)=0),1,0),IF(MOD(A307,2)=0,IF(DAY(fpdate)&gt;=15,DAY(fpdate)-14,DAY(fpdate)+14),DAY(fpdate))),IF(DAY(DATE(YEAR(fpdate),MONTH(fpdate)+(A307-1)*months_per_period,DAY(fpdate)))&lt;&gt;DAY(fpdate),DATE(YEAR(fpdate),MONTH(fpdate)+(A307-1)*months_per_period+1,0),DATE(YEAR(fpdate),MONTH(fpdate)+(A307-1)*months_per_period,DAY(fpdate))))))</f>
        <v/>
      </c>
      <c r="C307" s="17" t="str">
        <f t="shared" si="21"/>
        <v/>
      </c>
      <c r="D307" s="57" t="str">
        <f t="shared" si="24"/>
        <v/>
      </c>
      <c r="E307" s="17" t="str">
        <f>IF(A307="","",IF(AND(A307=1,pmtType=1),0,IF(roundOpt,ROUND(rate*G306,2),rate*G306)))</f>
        <v/>
      </c>
      <c r="F307" s="17" t="str">
        <f t="shared" si="22"/>
        <v/>
      </c>
      <c r="G307" s="17" t="str">
        <f t="shared" si="23"/>
        <v/>
      </c>
    </row>
    <row r="308" spans="1:7">
      <c r="A308" s="16" t="str">
        <f t="shared" si="20"/>
        <v/>
      </c>
      <c r="B308" s="18" t="str">
        <f>IF(A308="","",IF(OR(periods_per_year=26,periods_per_year=52),IF(periods_per_year=26,IF(A308=1,fpdate,B307+14),IF(periods_per_year=52,IF(A308=1,fpdate,B307+7),"n/a")),IF(periods_per_year=24,DATE(YEAR(fpdate),MONTH(fpdate)+(A308-1)/2+IF(AND(DAY(fpdate)&gt;=15,MOD(A308,2)=0),1,0),IF(MOD(A308,2)=0,IF(DAY(fpdate)&gt;=15,DAY(fpdate)-14,DAY(fpdate)+14),DAY(fpdate))),IF(DAY(DATE(YEAR(fpdate),MONTH(fpdate)+(A308-1)*months_per_period,DAY(fpdate)))&lt;&gt;DAY(fpdate),DATE(YEAR(fpdate),MONTH(fpdate)+(A308-1)*months_per_period+1,0),DATE(YEAR(fpdate),MONTH(fpdate)+(A308-1)*months_per_period,DAY(fpdate))))))</f>
        <v/>
      </c>
      <c r="C308" s="17" t="str">
        <f t="shared" si="21"/>
        <v/>
      </c>
      <c r="D308" s="57" t="str">
        <f t="shared" si="24"/>
        <v/>
      </c>
      <c r="E308" s="17" t="str">
        <f>IF(A308="","",IF(AND(A308=1,pmtType=1),0,IF(roundOpt,ROUND(rate*G307,2),rate*G307)))</f>
        <v/>
      </c>
      <c r="F308" s="17" t="str">
        <f t="shared" si="22"/>
        <v/>
      </c>
      <c r="G308" s="17" t="str">
        <f t="shared" si="23"/>
        <v/>
      </c>
    </row>
    <row r="309" spans="1:7">
      <c r="A309" s="16" t="str">
        <f t="shared" si="20"/>
        <v/>
      </c>
      <c r="B309" s="18" t="str">
        <f>IF(A309="","",IF(OR(periods_per_year=26,periods_per_year=52),IF(periods_per_year=26,IF(A309=1,fpdate,B308+14),IF(periods_per_year=52,IF(A309=1,fpdate,B308+7),"n/a")),IF(periods_per_year=24,DATE(YEAR(fpdate),MONTH(fpdate)+(A309-1)/2+IF(AND(DAY(fpdate)&gt;=15,MOD(A309,2)=0),1,0),IF(MOD(A309,2)=0,IF(DAY(fpdate)&gt;=15,DAY(fpdate)-14,DAY(fpdate)+14),DAY(fpdate))),IF(DAY(DATE(YEAR(fpdate),MONTH(fpdate)+(A309-1)*months_per_period,DAY(fpdate)))&lt;&gt;DAY(fpdate),DATE(YEAR(fpdate),MONTH(fpdate)+(A309-1)*months_per_period+1,0),DATE(YEAR(fpdate),MONTH(fpdate)+(A309-1)*months_per_period,DAY(fpdate))))))</f>
        <v/>
      </c>
      <c r="C309" s="17" t="str">
        <f t="shared" si="21"/>
        <v/>
      </c>
      <c r="D309" s="57" t="str">
        <f t="shared" si="24"/>
        <v/>
      </c>
      <c r="E309" s="17" t="str">
        <f>IF(A309="","",IF(AND(A309=1,pmtType=1),0,IF(roundOpt,ROUND(rate*G308,2),rate*G308)))</f>
        <v/>
      </c>
      <c r="F309" s="17" t="str">
        <f t="shared" si="22"/>
        <v/>
      </c>
      <c r="G309" s="17" t="str">
        <f t="shared" si="23"/>
        <v/>
      </c>
    </row>
    <row r="310" spans="1:7">
      <c r="A310" s="16" t="str">
        <f t="shared" si="20"/>
        <v/>
      </c>
      <c r="B310" s="18" t="str">
        <f>IF(A310="","",IF(OR(periods_per_year=26,periods_per_year=52),IF(periods_per_year=26,IF(A310=1,fpdate,B309+14),IF(periods_per_year=52,IF(A310=1,fpdate,B309+7),"n/a")),IF(periods_per_year=24,DATE(YEAR(fpdate),MONTH(fpdate)+(A310-1)/2+IF(AND(DAY(fpdate)&gt;=15,MOD(A310,2)=0),1,0),IF(MOD(A310,2)=0,IF(DAY(fpdate)&gt;=15,DAY(fpdate)-14,DAY(fpdate)+14),DAY(fpdate))),IF(DAY(DATE(YEAR(fpdate),MONTH(fpdate)+(A310-1)*months_per_period,DAY(fpdate)))&lt;&gt;DAY(fpdate),DATE(YEAR(fpdate),MONTH(fpdate)+(A310-1)*months_per_period+1,0),DATE(YEAR(fpdate),MONTH(fpdate)+(A310-1)*months_per_period,DAY(fpdate))))))</f>
        <v/>
      </c>
      <c r="C310" s="17" t="str">
        <f t="shared" si="21"/>
        <v/>
      </c>
      <c r="D310" s="57" t="str">
        <f t="shared" si="24"/>
        <v/>
      </c>
      <c r="E310" s="17" t="str">
        <f>IF(A310="","",IF(AND(A310=1,pmtType=1),0,IF(roundOpt,ROUND(rate*G309,2),rate*G309)))</f>
        <v/>
      </c>
      <c r="F310" s="17" t="str">
        <f t="shared" si="22"/>
        <v/>
      </c>
      <c r="G310" s="17" t="str">
        <f t="shared" si="23"/>
        <v/>
      </c>
    </row>
    <row r="311" spans="1:7">
      <c r="A311" s="16" t="str">
        <f t="shared" si="20"/>
        <v/>
      </c>
      <c r="B311" s="18" t="str">
        <f>IF(A311="","",IF(OR(periods_per_year=26,periods_per_year=52),IF(periods_per_year=26,IF(A311=1,fpdate,B310+14),IF(periods_per_year=52,IF(A311=1,fpdate,B310+7),"n/a")),IF(periods_per_year=24,DATE(YEAR(fpdate),MONTH(fpdate)+(A311-1)/2+IF(AND(DAY(fpdate)&gt;=15,MOD(A311,2)=0),1,0),IF(MOD(A311,2)=0,IF(DAY(fpdate)&gt;=15,DAY(fpdate)-14,DAY(fpdate)+14),DAY(fpdate))),IF(DAY(DATE(YEAR(fpdate),MONTH(fpdate)+(A311-1)*months_per_period,DAY(fpdate)))&lt;&gt;DAY(fpdate),DATE(YEAR(fpdate),MONTH(fpdate)+(A311-1)*months_per_period+1,0),DATE(YEAR(fpdate),MONTH(fpdate)+(A311-1)*months_per_period,DAY(fpdate))))))</f>
        <v/>
      </c>
      <c r="C311" s="17" t="str">
        <f t="shared" si="21"/>
        <v/>
      </c>
      <c r="D311" s="57" t="str">
        <f t="shared" si="24"/>
        <v/>
      </c>
      <c r="E311" s="17" t="str">
        <f>IF(A311="","",IF(AND(A311=1,pmtType=1),0,IF(roundOpt,ROUND(rate*G310,2),rate*G310)))</f>
        <v/>
      </c>
      <c r="F311" s="17" t="str">
        <f t="shared" si="22"/>
        <v/>
      </c>
      <c r="G311" s="17" t="str">
        <f t="shared" si="23"/>
        <v/>
      </c>
    </row>
    <row r="312" spans="1:7">
      <c r="A312" s="16" t="str">
        <f t="shared" si="20"/>
        <v/>
      </c>
      <c r="B312" s="18" t="str">
        <f>IF(A312="","",IF(OR(periods_per_year=26,periods_per_year=52),IF(periods_per_year=26,IF(A312=1,fpdate,B311+14),IF(periods_per_year=52,IF(A312=1,fpdate,B311+7),"n/a")),IF(periods_per_year=24,DATE(YEAR(fpdate),MONTH(fpdate)+(A312-1)/2+IF(AND(DAY(fpdate)&gt;=15,MOD(A312,2)=0),1,0),IF(MOD(A312,2)=0,IF(DAY(fpdate)&gt;=15,DAY(fpdate)-14,DAY(fpdate)+14),DAY(fpdate))),IF(DAY(DATE(YEAR(fpdate),MONTH(fpdate)+(A312-1)*months_per_period,DAY(fpdate)))&lt;&gt;DAY(fpdate),DATE(YEAR(fpdate),MONTH(fpdate)+(A312-1)*months_per_period+1,0),DATE(YEAR(fpdate),MONTH(fpdate)+(A312-1)*months_per_period,DAY(fpdate))))))</f>
        <v/>
      </c>
      <c r="C312" s="17" t="str">
        <f t="shared" si="21"/>
        <v/>
      </c>
      <c r="D312" s="57" t="str">
        <f t="shared" si="24"/>
        <v/>
      </c>
      <c r="E312" s="17" t="str">
        <f>IF(A312="","",IF(AND(A312=1,pmtType=1),0,IF(roundOpt,ROUND(rate*G311,2),rate*G311)))</f>
        <v/>
      </c>
      <c r="F312" s="17" t="str">
        <f t="shared" si="22"/>
        <v/>
      </c>
      <c r="G312" s="17" t="str">
        <f t="shared" si="23"/>
        <v/>
      </c>
    </row>
    <row r="313" spans="1:7">
      <c r="A313" s="16" t="str">
        <f t="shared" si="20"/>
        <v/>
      </c>
      <c r="B313" s="18" t="str">
        <f>IF(A313="","",IF(OR(periods_per_year=26,periods_per_year=52),IF(periods_per_year=26,IF(A313=1,fpdate,B312+14),IF(periods_per_year=52,IF(A313=1,fpdate,B312+7),"n/a")),IF(periods_per_year=24,DATE(YEAR(fpdate),MONTH(fpdate)+(A313-1)/2+IF(AND(DAY(fpdate)&gt;=15,MOD(A313,2)=0),1,0),IF(MOD(A313,2)=0,IF(DAY(fpdate)&gt;=15,DAY(fpdate)-14,DAY(fpdate)+14),DAY(fpdate))),IF(DAY(DATE(YEAR(fpdate),MONTH(fpdate)+(A313-1)*months_per_period,DAY(fpdate)))&lt;&gt;DAY(fpdate),DATE(YEAR(fpdate),MONTH(fpdate)+(A313-1)*months_per_period+1,0),DATE(YEAR(fpdate),MONTH(fpdate)+(A313-1)*months_per_period,DAY(fpdate))))))</f>
        <v/>
      </c>
      <c r="C313" s="17" t="str">
        <f t="shared" si="21"/>
        <v/>
      </c>
      <c r="D313" s="57" t="str">
        <f t="shared" si="24"/>
        <v/>
      </c>
      <c r="E313" s="17" t="str">
        <f>IF(A313="","",IF(AND(A313=1,pmtType=1),0,IF(roundOpt,ROUND(rate*G312,2),rate*G312)))</f>
        <v/>
      </c>
      <c r="F313" s="17" t="str">
        <f t="shared" si="22"/>
        <v/>
      </c>
      <c r="G313" s="17" t="str">
        <f t="shared" si="23"/>
        <v/>
      </c>
    </row>
    <row r="314" spans="1:7">
      <c r="A314" s="16" t="str">
        <f t="shared" si="20"/>
        <v/>
      </c>
      <c r="B314" s="18" t="str">
        <f>IF(A314="","",IF(OR(periods_per_year=26,periods_per_year=52),IF(periods_per_year=26,IF(A314=1,fpdate,B313+14),IF(periods_per_year=52,IF(A314=1,fpdate,B313+7),"n/a")),IF(periods_per_year=24,DATE(YEAR(fpdate),MONTH(fpdate)+(A314-1)/2+IF(AND(DAY(fpdate)&gt;=15,MOD(A314,2)=0),1,0),IF(MOD(A314,2)=0,IF(DAY(fpdate)&gt;=15,DAY(fpdate)-14,DAY(fpdate)+14),DAY(fpdate))),IF(DAY(DATE(YEAR(fpdate),MONTH(fpdate)+(A314-1)*months_per_period,DAY(fpdate)))&lt;&gt;DAY(fpdate),DATE(YEAR(fpdate),MONTH(fpdate)+(A314-1)*months_per_period+1,0),DATE(YEAR(fpdate),MONTH(fpdate)+(A314-1)*months_per_period,DAY(fpdate))))))</f>
        <v/>
      </c>
      <c r="C314" s="17" t="str">
        <f t="shared" si="21"/>
        <v/>
      </c>
      <c r="D314" s="57" t="str">
        <f t="shared" si="24"/>
        <v/>
      </c>
      <c r="E314" s="17" t="str">
        <f>IF(A314="","",IF(AND(A314=1,pmtType=1),0,IF(roundOpt,ROUND(rate*G313,2),rate*G313)))</f>
        <v/>
      </c>
      <c r="F314" s="17" t="str">
        <f t="shared" si="22"/>
        <v/>
      </c>
      <c r="G314" s="17" t="str">
        <f t="shared" si="23"/>
        <v/>
      </c>
    </row>
    <row r="315" spans="1:7">
      <c r="A315" s="16" t="str">
        <f t="shared" si="20"/>
        <v/>
      </c>
      <c r="B315" s="18" t="str">
        <f>IF(A315="","",IF(OR(periods_per_year=26,periods_per_year=52),IF(periods_per_year=26,IF(A315=1,fpdate,B314+14),IF(periods_per_year=52,IF(A315=1,fpdate,B314+7),"n/a")),IF(periods_per_year=24,DATE(YEAR(fpdate),MONTH(fpdate)+(A315-1)/2+IF(AND(DAY(fpdate)&gt;=15,MOD(A315,2)=0),1,0),IF(MOD(A315,2)=0,IF(DAY(fpdate)&gt;=15,DAY(fpdate)-14,DAY(fpdate)+14),DAY(fpdate))),IF(DAY(DATE(YEAR(fpdate),MONTH(fpdate)+(A315-1)*months_per_period,DAY(fpdate)))&lt;&gt;DAY(fpdate),DATE(YEAR(fpdate),MONTH(fpdate)+(A315-1)*months_per_period+1,0),DATE(YEAR(fpdate),MONTH(fpdate)+(A315-1)*months_per_period,DAY(fpdate))))))</f>
        <v/>
      </c>
      <c r="C315" s="17" t="str">
        <f t="shared" si="21"/>
        <v/>
      </c>
      <c r="D315" s="57" t="str">
        <f t="shared" si="24"/>
        <v/>
      </c>
      <c r="E315" s="17" t="str">
        <f>IF(A315="","",IF(AND(A315=1,pmtType=1),0,IF(roundOpt,ROUND(rate*G314,2),rate*G314)))</f>
        <v/>
      </c>
      <c r="F315" s="17" t="str">
        <f t="shared" si="22"/>
        <v/>
      </c>
      <c r="G315" s="17" t="str">
        <f t="shared" si="23"/>
        <v/>
      </c>
    </row>
    <row r="316" spans="1:7">
      <c r="A316" s="16" t="str">
        <f t="shared" si="20"/>
        <v/>
      </c>
      <c r="B316" s="18" t="str">
        <f>IF(A316="","",IF(OR(periods_per_year=26,periods_per_year=52),IF(periods_per_year=26,IF(A316=1,fpdate,B315+14),IF(periods_per_year=52,IF(A316=1,fpdate,B315+7),"n/a")),IF(periods_per_year=24,DATE(YEAR(fpdate),MONTH(fpdate)+(A316-1)/2+IF(AND(DAY(fpdate)&gt;=15,MOD(A316,2)=0),1,0),IF(MOD(A316,2)=0,IF(DAY(fpdate)&gt;=15,DAY(fpdate)-14,DAY(fpdate)+14),DAY(fpdate))),IF(DAY(DATE(YEAR(fpdate),MONTH(fpdate)+(A316-1)*months_per_period,DAY(fpdate)))&lt;&gt;DAY(fpdate),DATE(YEAR(fpdate),MONTH(fpdate)+(A316-1)*months_per_period+1,0),DATE(YEAR(fpdate),MONTH(fpdate)+(A316-1)*months_per_period,DAY(fpdate))))))</f>
        <v/>
      </c>
      <c r="C316" s="17" t="str">
        <f t="shared" si="21"/>
        <v/>
      </c>
      <c r="D316" s="57" t="str">
        <f t="shared" si="24"/>
        <v/>
      </c>
      <c r="E316" s="17" t="str">
        <f>IF(A316="","",IF(AND(A316=1,pmtType=1),0,IF(roundOpt,ROUND(rate*G315,2),rate*G315)))</f>
        <v/>
      </c>
      <c r="F316" s="17" t="str">
        <f t="shared" si="22"/>
        <v/>
      </c>
      <c r="G316" s="17" t="str">
        <f t="shared" si="23"/>
        <v/>
      </c>
    </row>
    <row r="317" spans="1:7">
      <c r="A317" s="16" t="str">
        <f t="shared" si="20"/>
        <v/>
      </c>
      <c r="B317" s="18" t="str">
        <f>IF(A317="","",IF(OR(periods_per_year=26,periods_per_year=52),IF(periods_per_year=26,IF(A317=1,fpdate,B316+14),IF(periods_per_year=52,IF(A317=1,fpdate,B316+7),"n/a")),IF(periods_per_year=24,DATE(YEAR(fpdate),MONTH(fpdate)+(A317-1)/2+IF(AND(DAY(fpdate)&gt;=15,MOD(A317,2)=0),1,0),IF(MOD(A317,2)=0,IF(DAY(fpdate)&gt;=15,DAY(fpdate)-14,DAY(fpdate)+14),DAY(fpdate))),IF(DAY(DATE(YEAR(fpdate),MONTH(fpdate)+(A317-1)*months_per_period,DAY(fpdate)))&lt;&gt;DAY(fpdate),DATE(YEAR(fpdate),MONTH(fpdate)+(A317-1)*months_per_period+1,0),DATE(YEAR(fpdate),MONTH(fpdate)+(A317-1)*months_per_period,DAY(fpdate))))))</f>
        <v/>
      </c>
      <c r="C317" s="17" t="str">
        <f t="shared" si="21"/>
        <v/>
      </c>
      <c r="D317" s="57" t="str">
        <f t="shared" si="24"/>
        <v/>
      </c>
      <c r="E317" s="17" t="str">
        <f>IF(A317="","",IF(AND(A317=1,pmtType=1),0,IF(roundOpt,ROUND(rate*G316,2),rate*G316)))</f>
        <v/>
      </c>
      <c r="F317" s="17" t="str">
        <f t="shared" si="22"/>
        <v/>
      </c>
      <c r="G317" s="17" t="str">
        <f t="shared" si="23"/>
        <v/>
      </c>
    </row>
    <row r="318" spans="1:7">
      <c r="A318" s="16" t="str">
        <f t="shared" si="20"/>
        <v/>
      </c>
      <c r="B318" s="18" t="str">
        <f>IF(A318="","",IF(OR(periods_per_year=26,periods_per_year=52),IF(periods_per_year=26,IF(A318=1,fpdate,B317+14),IF(periods_per_year=52,IF(A318=1,fpdate,B317+7),"n/a")),IF(periods_per_year=24,DATE(YEAR(fpdate),MONTH(fpdate)+(A318-1)/2+IF(AND(DAY(fpdate)&gt;=15,MOD(A318,2)=0),1,0),IF(MOD(A318,2)=0,IF(DAY(fpdate)&gt;=15,DAY(fpdate)-14,DAY(fpdate)+14),DAY(fpdate))),IF(DAY(DATE(YEAR(fpdate),MONTH(fpdate)+(A318-1)*months_per_period,DAY(fpdate)))&lt;&gt;DAY(fpdate),DATE(YEAR(fpdate),MONTH(fpdate)+(A318-1)*months_per_period+1,0),DATE(YEAR(fpdate),MONTH(fpdate)+(A318-1)*months_per_period,DAY(fpdate))))))</f>
        <v/>
      </c>
      <c r="C318" s="17" t="str">
        <f t="shared" si="21"/>
        <v/>
      </c>
      <c r="D318" s="57" t="str">
        <f t="shared" si="24"/>
        <v/>
      </c>
      <c r="E318" s="17" t="str">
        <f>IF(A318="","",IF(AND(A318=1,pmtType=1),0,IF(roundOpt,ROUND(rate*G317,2),rate*G317)))</f>
        <v/>
      </c>
      <c r="F318" s="17" t="str">
        <f t="shared" si="22"/>
        <v/>
      </c>
      <c r="G318" s="17" t="str">
        <f t="shared" si="23"/>
        <v/>
      </c>
    </row>
    <row r="319" spans="1:7">
      <c r="A319" s="16" t="str">
        <f t="shared" si="20"/>
        <v/>
      </c>
      <c r="B319" s="18" t="str">
        <f>IF(A319="","",IF(OR(periods_per_year=26,periods_per_year=52),IF(periods_per_year=26,IF(A319=1,fpdate,B318+14),IF(periods_per_year=52,IF(A319=1,fpdate,B318+7),"n/a")),IF(periods_per_year=24,DATE(YEAR(fpdate),MONTH(fpdate)+(A319-1)/2+IF(AND(DAY(fpdate)&gt;=15,MOD(A319,2)=0),1,0),IF(MOD(A319,2)=0,IF(DAY(fpdate)&gt;=15,DAY(fpdate)-14,DAY(fpdate)+14),DAY(fpdate))),IF(DAY(DATE(YEAR(fpdate),MONTH(fpdate)+(A319-1)*months_per_period,DAY(fpdate)))&lt;&gt;DAY(fpdate),DATE(YEAR(fpdate),MONTH(fpdate)+(A319-1)*months_per_period+1,0),DATE(YEAR(fpdate),MONTH(fpdate)+(A319-1)*months_per_period,DAY(fpdate))))))</f>
        <v/>
      </c>
      <c r="C319" s="17" t="str">
        <f t="shared" si="21"/>
        <v/>
      </c>
      <c r="D319" s="57" t="str">
        <f t="shared" si="24"/>
        <v/>
      </c>
      <c r="E319" s="17" t="str">
        <f>IF(A319="","",IF(AND(A319=1,pmtType=1),0,IF(roundOpt,ROUND(rate*G318,2),rate*G318)))</f>
        <v/>
      </c>
      <c r="F319" s="17" t="str">
        <f t="shared" si="22"/>
        <v/>
      </c>
      <c r="G319" s="17" t="str">
        <f t="shared" si="23"/>
        <v/>
      </c>
    </row>
    <row r="320" spans="1:7">
      <c r="A320" s="16" t="str">
        <f t="shared" si="20"/>
        <v/>
      </c>
      <c r="B320" s="18" t="str">
        <f>IF(A320="","",IF(OR(periods_per_year=26,periods_per_year=52),IF(periods_per_year=26,IF(A320=1,fpdate,B319+14),IF(periods_per_year=52,IF(A320=1,fpdate,B319+7),"n/a")),IF(periods_per_year=24,DATE(YEAR(fpdate),MONTH(fpdate)+(A320-1)/2+IF(AND(DAY(fpdate)&gt;=15,MOD(A320,2)=0),1,0),IF(MOD(A320,2)=0,IF(DAY(fpdate)&gt;=15,DAY(fpdate)-14,DAY(fpdate)+14),DAY(fpdate))),IF(DAY(DATE(YEAR(fpdate),MONTH(fpdate)+(A320-1)*months_per_period,DAY(fpdate)))&lt;&gt;DAY(fpdate),DATE(YEAR(fpdate),MONTH(fpdate)+(A320-1)*months_per_period+1,0),DATE(YEAR(fpdate),MONTH(fpdate)+(A320-1)*months_per_period,DAY(fpdate))))))</f>
        <v/>
      </c>
      <c r="C320" s="17" t="str">
        <f t="shared" si="21"/>
        <v/>
      </c>
      <c r="D320" s="57" t="str">
        <f t="shared" si="24"/>
        <v/>
      </c>
      <c r="E320" s="17" t="str">
        <f>IF(A320="","",IF(AND(A320=1,pmtType=1),0,IF(roundOpt,ROUND(rate*G319,2),rate*G319)))</f>
        <v/>
      </c>
      <c r="F320" s="17" t="str">
        <f t="shared" si="22"/>
        <v/>
      </c>
      <c r="G320" s="17" t="str">
        <f t="shared" si="23"/>
        <v/>
      </c>
    </row>
    <row r="321" spans="1:7">
      <c r="A321" s="16" t="str">
        <f t="shared" si="20"/>
        <v/>
      </c>
      <c r="B321" s="18" t="str">
        <f>IF(A321="","",IF(OR(periods_per_year=26,periods_per_year=52),IF(periods_per_year=26,IF(A321=1,fpdate,B320+14),IF(periods_per_year=52,IF(A321=1,fpdate,B320+7),"n/a")),IF(periods_per_year=24,DATE(YEAR(fpdate),MONTH(fpdate)+(A321-1)/2+IF(AND(DAY(fpdate)&gt;=15,MOD(A321,2)=0),1,0),IF(MOD(A321,2)=0,IF(DAY(fpdate)&gt;=15,DAY(fpdate)-14,DAY(fpdate)+14),DAY(fpdate))),IF(DAY(DATE(YEAR(fpdate),MONTH(fpdate)+(A321-1)*months_per_period,DAY(fpdate)))&lt;&gt;DAY(fpdate),DATE(YEAR(fpdate),MONTH(fpdate)+(A321-1)*months_per_period+1,0),DATE(YEAR(fpdate),MONTH(fpdate)+(A321-1)*months_per_period,DAY(fpdate))))))</f>
        <v/>
      </c>
      <c r="C321" s="17" t="str">
        <f t="shared" si="21"/>
        <v/>
      </c>
      <c r="D321" s="57" t="str">
        <f t="shared" si="24"/>
        <v/>
      </c>
      <c r="E321" s="17" t="str">
        <f>IF(A321="","",IF(AND(A321=1,pmtType=1),0,IF(roundOpt,ROUND(rate*G320,2),rate*G320)))</f>
        <v/>
      </c>
      <c r="F321" s="17" t="str">
        <f t="shared" si="22"/>
        <v/>
      </c>
      <c r="G321" s="17" t="str">
        <f t="shared" si="23"/>
        <v/>
      </c>
    </row>
    <row r="322" spans="1:7">
      <c r="A322" s="16" t="str">
        <f t="shared" si="20"/>
        <v/>
      </c>
      <c r="B322" s="18" t="str">
        <f>IF(A322="","",IF(OR(periods_per_year=26,periods_per_year=52),IF(periods_per_year=26,IF(A322=1,fpdate,B321+14),IF(periods_per_year=52,IF(A322=1,fpdate,B321+7),"n/a")),IF(periods_per_year=24,DATE(YEAR(fpdate),MONTH(fpdate)+(A322-1)/2+IF(AND(DAY(fpdate)&gt;=15,MOD(A322,2)=0),1,0),IF(MOD(A322,2)=0,IF(DAY(fpdate)&gt;=15,DAY(fpdate)-14,DAY(fpdate)+14),DAY(fpdate))),IF(DAY(DATE(YEAR(fpdate),MONTH(fpdate)+(A322-1)*months_per_period,DAY(fpdate)))&lt;&gt;DAY(fpdate),DATE(YEAR(fpdate),MONTH(fpdate)+(A322-1)*months_per_period+1,0),DATE(YEAR(fpdate),MONTH(fpdate)+(A322-1)*months_per_period,DAY(fpdate))))))</f>
        <v/>
      </c>
      <c r="C322" s="17" t="str">
        <f t="shared" si="21"/>
        <v/>
      </c>
      <c r="D322" s="57" t="str">
        <f t="shared" si="24"/>
        <v/>
      </c>
      <c r="E322" s="17" t="str">
        <f>IF(A322="","",IF(AND(A322=1,pmtType=1),0,IF(roundOpt,ROUND(rate*G321,2),rate*G321)))</f>
        <v/>
      </c>
      <c r="F322" s="17" t="str">
        <f t="shared" si="22"/>
        <v/>
      </c>
      <c r="G322" s="17" t="str">
        <f t="shared" si="23"/>
        <v/>
      </c>
    </row>
    <row r="323" spans="1:7">
      <c r="A323" s="16" t="str">
        <f t="shared" si="20"/>
        <v/>
      </c>
      <c r="B323" s="18" t="str">
        <f>IF(A323="","",IF(OR(periods_per_year=26,periods_per_year=52),IF(periods_per_year=26,IF(A323=1,fpdate,B322+14),IF(periods_per_year=52,IF(A323=1,fpdate,B322+7),"n/a")),IF(periods_per_year=24,DATE(YEAR(fpdate),MONTH(fpdate)+(A323-1)/2+IF(AND(DAY(fpdate)&gt;=15,MOD(A323,2)=0),1,0),IF(MOD(A323,2)=0,IF(DAY(fpdate)&gt;=15,DAY(fpdate)-14,DAY(fpdate)+14),DAY(fpdate))),IF(DAY(DATE(YEAR(fpdate),MONTH(fpdate)+(A323-1)*months_per_period,DAY(fpdate)))&lt;&gt;DAY(fpdate),DATE(YEAR(fpdate),MONTH(fpdate)+(A323-1)*months_per_period+1,0),DATE(YEAR(fpdate),MONTH(fpdate)+(A323-1)*months_per_period,DAY(fpdate))))))</f>
        <v/>
      </c>
      <c r="C323" s="17" t="str">
        <f t="shared" si="21"/>
        <v/>
      </c>
      <c r="D323" s="57" t="str">
        <f t="shared" si="24"/>
        <v/>
      </c>
      <c r="E323" s="17" t="str">
        <f>IF(A323="","",IF(AND(A323=1,pmtType=1),0,IF(roundOpt,ROUND(rate*G322,2),rate*G322)))</f>
        <v/>
      </c>
      <c r="F323" s="17" t="str">
        <f t="shared" si="22"/>
        <v/>
      </c>
      <c r="G323" s="17" t="str">
        <f t="shared" si="23"/>
        <v/>
      </c>
    </row>
    <row r="324" spans="1:7">
      <c r="A324" s="16" t="str">
        <f t="shared" si="20"/>
        <v/>
      </c>
      <c r="B324" s="18" t="str">
        <f>IF(A324="","",IF(OR(periods_per_year=26,periods_per_year=52),IF(periods_per_year=26,IF(A324=1,fpdate,B323+14),IF(periods_per_year=52,IF(A324=1,fpdate,B323+7),"n/a")),IF(periods_per_year=24,DATE(YEAR(fpdate),MONTH(fpdate)+(A324-1)/2+IF(AND(DAY(fpdate)&gt;=15,MOD(A324,2)=0),1,0),IF(MOD(A324,2)=0,IF(DAY(fpdate)&gt;=15,DAY(fpdate)-14,DAY(fpdate)+14),DAY(fpdate))),IF(DAY(DATE(YEAR(fpdate),MONTH(fpdate)+(A324-1)*months_per_period,DAY(fpdate)))&lt;&gt;DAY(fpdate),DATE(YEAR(fpdate),MONTH(fpdate)+(A324-1)*months_per_period+1,0),DATE(YEAR(fpdate),MONTH(fpdate)+(A324-1)*months_per_period,DAY(fpdate))))))</f>
        <v/>
      </c>
      <c r="C324" s="17" t="str">
        <f t="shared" si="21"/>
        <v/>
      </c>
      <c r="D324" s="57" t="str">
        <f t="shared" si="24"/>
        <v/>
      </c>
      <c r="E324" s="17" t="str">
        <f>IF(A324="","",IF(AND(A324=1,pmtType=1),0,IF(roundOpt,ROUND(rate*G323,2),rate*G323)))</f>
        <v/>
      </c>
      <c r="F324" s="17" t="str">
        <f t="shared" si="22"/>
        <v/>
      </c>
      <c r="G324" s="17" t="str">
        <f t="shared" si="23"/>
        <v/>
      </c>
    </row>
    <row r="325" spans="1:7">
      <c r="A325" s="16" t="str">
        <f t="shared" si="20"/>
        <v/>
      </c>
      <c r="B325" s="18" t="str">
        <f>IF(A325="","",IF(OR(periods_per_year=26,periods_per_year=52),IF(periods_per_year=26,IF(A325=1,fpdate,B324+14),IF(periods_per_year=52,IF(A325=1,fpdate,B324+7),"n/a")),IF(periods_per_year=24,DATE(YEAR(fpdate),MONTH(fpdate)+(A325-1)/2+IF(AND(DAY(fpdate)&gt;=15,MOD(A325,2)=0),1,0),IF(MOD(A325,2)=0,IF(DAY(fpdate)&gt;=15,DAY(fpdate)-14,DAY(fpdate)+14),DAY(fpdate))),IF(DAY(DATE(YEAR(fpdate),MONTH(fpdate)+(A325-1)*months_per_period,DAY(fpdate)))&lt;&gt;DAY(fpdate),DATE(YEAR(fpdate),MONTH(fpdate)+(A325-1)*months_per_period+1,0),DATE(YEAR(fpdate),MONTH(fpdate)+(A325-1)*months_per_period,DAY(fpdate))))))</f>
        <v/>
      </c>
      <c r="C325" s="17" t="str">
        <f t="shared" si="21"/>
        <v/>
      </c>
      <c r="D325" s="57" t="str">
        <f t="shared" si="24"/>
        <v/>
      </c>
      <c r="E325" s="17" t="str">
        <f>IF(A325="","",IF(AND(A325=1,pmtType=1),0,IF(roundOpt,ROUND(rate*G324,2),rate*G324)))</f>
        <v/>
      </c>
      <c r="F325" s="17" t="str">
        <f t="shared" si="22"/>
        <v/>
      </c>
      <c r="G325" s="17" t="str">
        <f t="shared" si="23"/>
        <v/>
      </c>
    </row>
    <row r="326" spans="1:7">
      <c r="A326" s="16" t="str">
        <f t="shared" si="20"/>
        <v/>
      </c>
      <c r="B326" s="18" t="str">
        <f>IF(A326="","",IF(OR(periods_per_year=26,periods_per_year=52),IF(periods_per_year=26,IF(A326=1,fpdate,B325+14),IF(periods_per_year=52,IF(A326=1,fpdate,B325+7),"n/a")),IF(periods_per_year=24,DATE(YEAR(fpdate),MONTH(fpdate)+(A326-1)/2+IF(AND(DAY(fpdate)&gt;=15,MOD(A326,2)=0),1,0),IF(MOD(A326,2)=0,IF(DAY(fpdate)&gt;=15,DAY(fpdate)-14,DAY(fpdate)+14),DAY(fpdate))),IF(DAY(DATE(YEAR(fpdate),MONTH(fpdate)+(A326-1)*months_per_period,DAY(fpdate)))&lt;&gt;DAY(fpdate),DATE(YEAR(fpdate),MONTH(fpdate)+(A326-1)*months_per_period+1,0),DATE(YEAR(fpdate),MONTH(fpdate)+(A326-1)*months_per_period,DAY(fpdate))))))</f>
        <v/>
      </c>
      <c r="C326" s="17" t="str">
        <f t="shared" si="21"/>
        <v/>
      </c>
      <c r="D326" s="57" t="str">
        <f t="shared" si="24"/>
        <v/>
      </c>
      <c r="E326" s="17" t="str">
        <f>IF(A326="","",IF(AND(A326=1,pmtType=1),0,IF(roundOpt,ROUND(rate*G325,2),rate*G325)))</f>
        <v/>
      </c>
      <c r="F326" s="17" t="str">
        <f t="shared" si="22"/>
        <v/>
      </c>
      <c r="G326" s="17" t="str">
        <f t="shared" si="23"/>
        <v/>
      </c>
    </row>
    <row r="327" spans="1:7">
      <c r="A327" s="16" t="str">
        <f t="shared" si="20"/>
        <v/>
      </c>
      <c r="B327" s="18" t="str">
        <f>IF(A327="","",IF(OR(periods_per_year=26,periods_per_year=52),IF(periods_per_year=26,IF(A327=1,fpdate,B326+14),IF(periods_per_year=52,IF(A327=1,fpdate,B326+7),"n/a")),IF(periods_per_year=24,DATE(YEAR(fpdate),MONTH(fpdate)+(A327-1)/2+IF(AND(DAY(fpdate)&gt;=15,MOD(A327,2)=0),1,0),IF(MOD(A327,2)=0,IF(DAY(fpdate)&gt;=15,DAY(fpdate)-14,DAY(fpdate)+14),DAY(fpdate))),IF(DAY(DATE(YEAR(fpdate),MONTH(fpdate)+(A327-1)*months_per_period,DAY(fpdate)))&lt;&gt;DAY(fpdate),DATE(YEAR(fpdate),MONTH(fpdate)+(A327-1)*months_per_period+1,0),DATE(YEAR(fpdate),MONTH(fpdate)+(A327-1)*months_per_period,DAY(fpdate))))))</f>
        <v/>
      </c>
      <c r="C327" s="17" t="str">
        <f t="shared" si="21"/>
        <v/>
      </c>
      <c r="D327" s="57" t="str">
        <f t="shared" si="24"/>
        <v/>
      </c>
      <c r="E327" s="17" t="str">
        <f>IF(A327="","",IF(AND(A327=1,pmtType=1),0,IF(roundOpt,ROUND(rate*G326,2),rate*G326)))</f>
        <v/>
      </c>
      <c r="F327" s="17" t="str">
        <f t="shared" si="22"/>
        <v/>
      </c>
      <c r="G327" s="17" t="str">
        <f t="shared" si="23"/>
        <v/>
      </c>
    </row>
    <row r="328" spans="1:7">
      <c r="A328" s="16" t="str">
        <f t="shared" si="20"/>
        <v/>
      </c>
      <c r="B328" s="18" t="str">
        <f>IF(A328="","",IF(OR(periods_per_year=26,periods_per_year=52),IF(periods_per_year=26,IF(A328=1,fpdate,B327+14),IF(periods_per_year=52,IF(A328=1,fpdate,B327+7),"n/a")),IF(periods_per_year=24,DATE(YEAR(fpdate),MONTH(fpdate)+(A328-1)/2+IF(AND(DAY(fpdate)&gt;=15,MOD(A328,2)=0),1,0),IF(MOD(A328,2)=0,IF(DAY(fpdate)&gt;=15,DAY(fpdate)-14,DAY(fpdate)+14),DAY(fpdate))),IF(DAY(DATE(YEAR(fpdate),MONTH(fpdate)+(A328-1)*months_per_period,DAY(fpdate)))&lt;&gt;DAY(fpdate),DATE(YEAR(fpdate),MONTH(fpdate)+(A328-1)*months_per_period+1,0),DATE(YEAR(fpdate),MONTH(fpdate)+(A328-1)*months_per_period,DAY(fpdate))))))</f>
        <v/>
      </c>
      <c r="C328" s="17" t="str">
        <f t="shared" si="21"/>
        <v/>
      </c>
      <c r="D328" s="57" t="str">
        <f t="shared" si="24"/>
        <v/>
      </c>
      <c r="E328" s="17" t="str">
        <f>IF(A328="","",IF(AND(A328=1,pmtType=1),0,IF(roundOpt,ROUND(rate*G327,2),rate*G327)))</f>
        <v/>
      </c>
      <c r="F328" s="17" t="str">
        <f t="shared" si="22"/>
        <v/>
      </c>
      <c r="G328" s="17" t="str">
        <f t="shared" si="23"/>
        <v/>
      </c>
    </row>
    <row r="329" spans="1:7">
      <c r="A329" s="16" t="str">
        <f t="shared" si="20"/>
        <v/>
      </c>
      <c r="B329" s="18" t="str">
        <f>IF(A329="","",IF(OR(periods_per_year=26,periods_per_year=52),IF(periods_per_year=26,IF(A329=1,fpdate,B328+14),IF(periods_per_year=52,IF(A329=1,fpdate,B328+7),"n/a")),IF(periods_per_year=24,DATE(YEAR(fpdate),MONTH(fpdate)+(A329-1)/2+IF(AND(DAY(fpdate)&gt;=15,MOD(A329,2)=0),1,0),IF(MOD(A329,2)=0,IF(DAY(fpdate)&gt;=15,DAY(fpdate)-14,DAY(fpdate)+14),DAY(fpdate))),IF(DAY(DATE(YEAR(fpdate),MONTH(fpdate)+(A329-1)*months_per_period,DAY(fpdate)))&lt;&gt;DAY(fpdate),DATE(YEAR(fpdate),MONTH(fpdate)+(A329-1)*months_per_period+1,0),DATE(YEAR(fpdate),MONTH(fpdate)+(A329-1)*months_per_period,DAY(fpdate))))))</f>
        <v/>
      </c>
      <c r="C329" s="17" t="str">
        <f t="shared" si="21"/>
        <v/>
      </c>
      <c r="D329" s="57" t="str">
        <f t="shared" si="24"/>
        <v/>
      </c>
      <c r="E329" s="17" t="str">
        <f>IF(A329="","",IF(AND(A329=1,pmtType=1),0,IF(roundOpt,ROUND(rate*G328,2),rate*G328)))</f>
        <v/>
      </c>
      <c r="F329" s="17" t="str">
        <f t="shared" si="22"/>
        <v/>
      </c>
      <c r="G329" s="17" t="str">
        <f t="shared" si="23"/>
        <v/>
      </c>
    </row>
    <row r="330" spans="1:7">
      <c r="A330" s="16" t="str">
        <f t="shared" si="20"/>
        <v/>
      </c>
      <c r="B330" s="18" t="str">
        <f>IF(A330="","",IF(OR(periods_per_year=26,periods_per_year=52),IF(periods_per_year=26,IF(A330=1,fpdate,B329+14),IF(periods_per_year=52,IF(A330=1,fpdate,B329+7),"n/a")),IF(periods_per_year=24,DATE(YEAR(fpdate),MONTH(fpdate)+(A330-1)/2+IF(AND(DAY(fpdate)&gt;=15,MOD(A330,2)=0),1,0),IF(MOD(A330,2)=0,IF(DAY(fpdate)&gt;=15,DAY(fpdate)-14,DAY(fpdate)+14),DAY(fpdate))),IF(DAY(DATE(YEAR(fpdate),MONTH(fpdate)+(A330-1)*months_per_period,DAY(fpdate)))&lt;&gt;DAY(fpdate),DATE(YEAR(fpdate),MONTH(fpdate)+(A330-1)*months_per_period+1,0),DATE(YEAR(fpdate),MONTH(fpdate)+(A330-1)*months_per_period,DAY(fpdate))))))</f>
        <v/>
      </c>
      <c r="C330" s="17" t="str">
        <f t="shared" si="21"/>
        <v/>
      </c>
      <c r="D330" s="57" t="str">
        <f t="shared" si="24"/>
        <v/>
      </c>
      <c r="E330" s="17" t="str">
        <f>IF(A330="","",IF(AND(A330=1,pmtType=1),0,IF(roundOpt,ROUND(rate*G329,2),rate*G329)))</f>
        <v/>
      </c>
      <c r="F330" s="17" t="str">
        <f t="shared" si="22"/>
        <v/>
      </c>
      <c r="G330" s="17" t="str">
        <f t="shared" si="23"/>
        <v/>
      </c>
    </row>
    <row r="331" spans="1:7">
      <c r="A331" s="16" t="str">
        <f t="shared" si="20"/>
        <v/>
      </c>
      <c r="B331" s="18" t="str">
        <f>IF(A331="","",IF(OR(periods_per_year=26,periods_per_year=52),IF(periods_per_year=26,IF(A331=1,fpdate,B330+14),IF(periods_per_year=52,IF(A331=1,fpdate,B330+7),"n/a")),IF(periods_per_year=24,DATE(YEAR(fpdate),MONTH(fpdate)+(A331-1)/2+IF(AND(DAY(fpdate)&gt;=15,MOD(A331,2)=0),1,0),IF(MOD(A331,2)=0,IF(DAY(fpdate)&gt;=15,DAY(fpdate)-14,DAY(fpdate)+14),DAY(fpdate))),IF(DAY(DATE(YEAR(fpdate),MONTH(fpdate)+(A331-1)*months_per_period,DAY(fpdate)))&lt;&gt;DAY(fpdate),DATE(YEAR(fpdate),MONTH(fpdate)+(A331-1)*months_per_period+1,0),DATE(YEAR(fpdate),MONTH(fpdate)+(A331-1)*months_per_period,DAY(fpdate))))))</f>
        <v/>
      </c>
      <c r="C331" s="17" t="str">
        <f t="shared" si="21"/>
        <v/>
      </c>
      <c r="D331" s="57" t="str">
        <f t="shared" si="24"/>
        <v/>
      </c>
      <c r="E331" s="17" t="str">
        <f>IF(A331="","",IF(AND(A331=1,pmtType=1),0,IF(roundOpt,ROUND(rate*G330,2),rate*G330)))</f>
        <v/>
      </c>
      <c r="F331" s="17" t="str">
        <f t="shared" si="22"/>
        <v/>
      </c>
      <c r="G331" s="17" t="str">
        <f t="shared" si="23"/>
        <v/>
      </c>
    </row>
    <row r="332" spans="1:7">
      <c r="A332" s="16" t="str">
        <f t="shared" si="20"/>
        <v/>
      </c>
      <c r="B332" s="18" t="str">
        <f>IF(A332="","",IF(OR(periods_per_year=26,periods_per_year=52),IF(periods_per_year=26,IF(A332=1,fpdate,B331+14),IF(periods_per_year=52,IF(A332=1,fpdate,B331+7),"n/a")),IF(periods_per_year=24,DATE(YEAR(fpdate),MONTH(fpdate)+(A332-1)/2+IF(AND(DAY(fpdate)&gt;=15,MOD(A332,2)=0),1,0),IF(MOD(A332,2)=0,IF(DAY(fpdate)&gt;=15,DAY(fpdate)-14,DAY(fpdate)+14),DAY(fpdate))),IF(DAY(DATE(YEAR(fpdate),MONTH(fpdate)+(A332-1)*months_per_period,DAY(fpdate)))&lt;&gt;DAY(fpdate),DATE(YEAR(fpdate),MONTH(fpdate)+(A332-1)*months_per_period+1,0),DATE(YEAR(fpdate),MONTH(fpdate)+(A332-1)*months_per_period,DAY(fpdate))))))</f>
        <v/>
      </c>
      <c r="C332" s="17" t="str">
        <f t="shared" si="21"/>
        <v/>
      </c>
      <c r="D332" s="57" t="str">
        <f t="shared" si="24"/>
        <v/>
      </c>
      <c r="E332" s="17" t="str">
        <f>IF(A332="","",IF(AND(A332=1,pmtType=1),0,IF(roundOpt,ROUND(rate*G331,2),rate*G331)))</f>
        <v/>
      </c>
      <c r="F332" s="17" t="str">
        <f t="shared" si="22"/>
        <v/>
      </c>
      <c r="G332" s="17" t="str">
        <f t="shared" si="23"/>
        <v/>
      </c>
    </row>
    <row r="333" spans="1:7">
      <c r="A333" s="16" t="str">
        <f t="shared" si="20"/>
        <v/>
      </c>
      <c r="B333" s="18" t="str">
        <f>IF(A333="","",IF(OR(periods_per_year=26,periods_per_year=52),IF(periods_per_year=26,IF(A333=1,fpdate,B332+14),IF(periods_per_year=52,IF(A333=1,fpdate,B332+7),"n/a")),IF(periods_per_year=24,DATE(YEAR(fpdate),MONTH(fpdate)+(A333-1)/2+IF(AND(DAY(fpdate)&gt;=15,MOD(A333,2)=0),1,0),IF(MOD(A333,2)=0,IF(DAY(fpdate)&gt;=15,DAY(fpdate)-14,DAY(fpdate)+14),DAY(fpdate))),IF(DAY(DATE(YEAR(fpdate),MONTH(fpdate)+(A333-1)*months_per_period,DAY(fpdate)))&lt;&gt;DAY(fpdate),DATE(YEAR(fpdate),MONTH(fpdate)+(A333-1)*months_per_period+1,0),DATE(YEAR(fpdate),MONTH(fpdate)+(A333-1)*months_per_period,DAY(fpdate))))))</f>
        <v/>
      </c>
      <c r="C333" s="17" t="str">
        <f t="shared" si="21"/>
        <v/>
      </c>
      <c r="D333" s="57" t="str">
        <f t="shared" si="24"/>
        <v/>
      </c>
      <c r="E333" s="17" t="str">
        <f>IF(A333="","",IF(AND(A333=1,pmtType=1),0,IF(roundOpt,ROUND(rate*G332,2),rate*G332)))</f>
        <v/>
      </c>
      <c r="F333" s="17" t="str">
        <f t="shared" si="22"/>
        <v/>
      </c>
      <c r="G333" s="17" t="str">
        <f t="shared" si="23"/>
        <v/>
      </c>
    </row>
    <row r="334" spans="1:7">
      <c r="A334" s="16" t="str">
        <f t="shared" si="20"/>
        <v/>
      </c>
      <c r="B334" s="18" t="str">
        <f>IF(A334="","",IF(OR(periods_per_year=26,periods_per_year=52),IF(periods_per_year=26,IF(A334=1,fpdate,B333+14),IF(periods_per_year=52,IF(A334=1,fpdate,B333+7),"n/a")),IF(periods_per_year=24,DATE(YEAR(fpdate),MONTH(fpdate)+(A334-1)/2+IF(AND(DAY(fpdate)&gt;=15,MOD(A334,2)=0),1,0),IF(MOD(A334,2)=0,IF(DAY(fpdate)&gt;=15,DAY(fpdate)-14,DAY(fpdate)+14),DAY(fpdate))),IF(DAY(DATE(YEAR(fpdate),MONTH(fpdate)+(A334-1)*months_per_period,DAY(fpdate)))&lt;&gt;DAY(fpdate),DATE(YEAR(fpdate),MONTH(fpdate)+(A334-1)*months_per_period+1,0),DATE(YEAR(fpdate),MONTH(fpdate)+(A334-1)*months_per_period,DAY(fpdate))))))</f>
        <v/>
      </c>
      <c r="C334" s="17" t="str">
        <f t="shared" si="21"/>
        <v/>
      </c>
      <c r="D334" s="57" t="str">
        <f t="shared" si="24"/>
        <v/>
      </c>
      <c r="E334" s="17" t="str">
        <f>IF(A334="","",IF(AND(A334=1,pmtType=1),0,IF(roundOpt,ROUND(rate*G333,2),rate*G333)))</f>
        <v/>
      </c>
      <c r="F334" s="17" t="str">
        <f t="shared" si="22"/>
        <v/>
      </c>
      <c r="G334" s="17" t="str">
        <f t="shared" si="23"/>
        <v/>
      </c>
    </row>
    <row r="335" spans="1:7">
      <c r="A335" s="16" t="str">
        <f t="shared" si="20"/>
        <v/>
      </c>
      <c r="B335" s="18" t="str">
        <f>IF(A335="","",IF(OR(periods_per_year=26,periods_per_year=52),IF(periods_per_year=26,IF(A335=1,fpdate,B334+14),IF(periods_per_year=52,IF(A335=1,fpdate,B334+7),"n/a")),IF(periods_per_year=24,DATE(YEAR(fpdate),MONTH(fpdate)+(A335-1)/2+IF(AND(DAY(fpdate)&gt;=15,MOD(A335,2)=0),1,0),IF(MOD(A335,2)=0,IF(DAY(fpdate)&gt;=15,DAY(fpdate)-14,DAY(fpdate)+14),DAY(fpdate))),IF(DAY(DATE(YEAR(fpdate),MONTH(fpdate)+(A335-1)*months_per_period,DAY(fpdate)))&lt;&gt;DAY(fpdate),DATE(YEAR(fpdate),MONTH(fpdate)+(A335-1)*months_per_period+1,0),DATE(YEAR(fpdate),MONTH(fpdate)+(A335-1)*months_per_period,DAY(fpdate))))))</f>
        <v/>
      </c>
      <c r="C335" s="17" t="str">
        <f t="shared" si="21"/>
        <v/>
      </c>
      <c r="D335" s="57" t="str">
        <f t="shared" si="24"/>
        <v/>
      </c>
      <c r="E335" s="17" t="str">
        <f>IF(A335="","",IF(AND(A335=1,pmtType=1),0,IF(roundOpt,ROUND(rate*G334,2),rate*G334)))</f>
        <v/>
      </c>
      <c r="F335" s="17" t="str">
        <f t="shared" si="22"/>
        <v/>
      </c>
      <c r="G335" s="17" t="str">
        <f t="shared" si="23"/>
        <v/>
      </c>
    </row>
    <row r="336" spans="1:7">
      <c r="A336" s="16" t="str">
        <f t="shared" si="20"/>
        <v/>
      </c>
      <c r="B336" s="18" t="str">
        <f>IF(A336="","",IF(OR(periods_per_year=26,periods_per_year=52),IF(periods_per_year=26,IF(A336=1,fpdate,B335+14),IF(periods_per_year=52,IF(A336=1,fpdate,B335+7),"n/a")),IF(periods_per_year=24,DATE(YEAR(fpdate),MONTH(fpdate)+(A336-1)/2+IF(AND(DAY(fpdate)&gt;=15,MOD(A336,2)=0),1,0),IF(MOD(A336,2)=0,IF(DAY(fpdate)&gt;=15,DAY(fpdate)-14,DAY(fpdate)+14),DAY(fpdate))),IF(DAY(DATE(YEAR(fpdate),MONTH(fpdate)+(A336-1)*months_per_period,DAY(fpdate)))&lt;&gt;DAY(fpdate),DATE(YEAR(fpdate),MONTH(fpdate)+(A336-1)*months_per_period+1,0),DATE(YEAR(fpdate),MONTH(fpdate)+(A336-1)*months_per_period,DAY(fpdate))))))</f>
        <v/>
      </c>
      <c r="C336" s="17" t="str">
        <f t="shared" si="21"/>
        <v/>
      </c>
      <c r="D336" s="57" t="str">
        <f t="shared" si="24"/>
        <v/>
      </c>
      <c r="E336" s="17" t="str">
        <f>IF(A336="","",IF(AND(A336=1,pmtType=1),0,IF(roundOpt,ROUND(rate*G335,2),rate*G335)))</f>
        <v/>
      </c>
      <c r="F336" s="17" t="str">
        <f t="shared" si="22"/>
        <v/>
      </c>
      <c r="G336" s="17" t="str">
        <f t="shared" si="23"/>
        <v/>
      </c>
    </row>
    <row r="337" spans="1:7">
      <c r="A337" s="16" t="str">
        <f t="shared" si="20"/>
        <v/>
      </c>
      <c r="B337" s="18" t="str">
        <f>IF(A337="","",IF(OR(periods_per_year=26,periods_per_year=52),IF(periods_per_year=26,IF(A337=1,fpdate,B336+14),IF(periods_per_year=52,IF(A337=1,fpdate,B336+7),"n/a")),IF(periods_per_year=24,DATE(YEAR(fpdate),MONTH(fpdate)+(A337-1)/2+IF(AND(DAY(fpdate)&gt;=15,MOD(A337,2)=0),1,0),IF(MOD(A337,2)=0,IF(DAY(fpdate)&gt;=15,DAY(fpdate)-14,DAY(fpdate)+14),DAY(fpdate))),IF(DAY(DATE(YEAR(fpdate),MONTH(fpdate)+(A337-1)*months_per_period,DAY(fpdate)))&lt;&gt;DAY(fpdate),DATE(YEAR(fpdate),MONTH(fpdate)+(A337-1)*months_per_period+1,0),DATE(YEAR(fpdate),MONTH(fpdate)+(A337-1)*months_per_period,DAY(fpdate))))))</f>
        <v/>
      </c>
      <c r="C337" s="17" t="str">
        <f t="shared" si="21"/>
        <v/>
      </c>
      <c r="D337" s="57" t="str">
        <f t="shared" si="24"/>
        <v/>
      </c>
      <c r="E337" s="17" t="str">
        <f>IF(A337="","",IF(AND(A337=1,pmtType=1),0,IF(roundOpt,ROUND(rate*G336,2),rate*G336)))</f>
        <v/>
      </c>
      <c r="F337" s="17" t="str">
        <f t="shared" si="22"/>
        <v/>
      </c>
      <c r="G337" s="17" t="str">
        <f t="shared" si="23"/>
        <v/>
      </c>
    </row>
    <row r="338" spans="1:7">
      <c r="A338" s="16" t="str">
        <f t="shared" si="20"/>
        <v/>
      </c>
      <c r="B338" s="18" t="str">
        <f>IF(A338="","",IF(OR(periods_per_year=26,periods_per_year=52),IF(periods_per_year=26,IF(A338=1,fpdate,B337+14),IF(periods_per_year=52,IF(A338=1,fpdate,B337+7),"n/a")),IF(periods_per_year=24,DATE(YEAR(fpdate),MONTH(fpdate)+(A338-1)/2+IF(AND(DAY(fpdate)&gt;=15,MOD(A338,2)=0),1,0),IF(MOD(A338,2)=0,IF(DAY(fpdate)&gt;=15,DAY(fpdate)-14,DAY(fpdate)+14),DAY(fpdate))),IF(DAY(DATE(YEAR(fpdate),MONTH(fpdate)+(A338-1)*months_per_period,DAY(fpdate)))&lt;&gt;DAY(fpdate),DATE(YEAR(fpdate),MONTH(fpdate)+(A338-1)*months_per_period+1,0),DATE(YEAR(fpdate),MONTH(fpdate)+(A338-1)*months_per_period,DAY(fpdate))))))</f>
        <v/>
      </c>
      <c r="C338" s="17" t="str">
        <f t="shared" si="21"/>
        <v/>
      </c>
      <c r="D338" s="57" t="str">
        <f t="shared" si="24"/>
        <v/>
      </c>
      <c r="E338" s="17" t="str">
        <f>IF(A338="","",IF(AND(A338=1,pmtType=1),0,IF(roundOpt,ROUND(rate*G337,2),rate*G337)))</f>
        <v/>
      </c>
      <c r="F338" s="17" t="str">
        <f t="shared" si="22"/>
        <v/>
      </c>
      <c r="G338" s="17" t="str">
        <f t="shared" si="23"/>
        <v/>
      </c>
    </row>
    <row r="339" spans="1:7">
      <c r="A339" s="16" t="str">
        <f t="shared" si="20"/>
        <v/>
      </c>
      <c r="B339" s="18" t="str">
        <f>IF(A339="","",IF(OR(periods_per_year=26,periods_per_year=52),IF(periods_per_year=26,IF(A339=1,fpdate,B338+14),IF(periods_per_year=52,IF(A339=1,fpdate,B338+7),"n/a")),IF(periods_per_year=24,DATE(YEAR(fpdate),MONTH(fpdate)+(A339-1)/2+IF(AND(DAY(fpdate)&gt;=15,MOD(A339,2)=0),1,0),IF(MOD(A339,2)=0,IF(DAY(fpdate)&gt;=15,DAY(fpdate)-14,DAY(fpdate)+14),DAY(fpdate))),IF(DAY(DATE(YEAR(fpdate),MONTH(fpdate)+(A339-1)*months_per_period,DAY(fpdate)))&lt;&gt;DAY(fpdate),DATE(YEAR(fpdate),MONTH(fpdate)+(A339-1)*months_per_period+1,0),DATE(YEAR(fpdate),MONTH(fpdate)+(A339-1)*months_per_period,DAY(fpdate))))))</f>
        <v/>
      </c>
      <c r="C339" s="17" t="str">
        <f t="shared" si="21"/>
        <v/>
      </c>
      <c r="D339" s="57" t="str">
        <f t="shared" si="24"/>
        <v/>
      </c>
      <c r="E339" s="17" t="str">
        <f>IF(A339="","",IF(AND(A339=1,pmtType=1),0,IF(roundOpt,ROUND(rate*G338,2),rate*G338)))</f>
        <v/>
      </c>
      <c r="F339" s="17" t="str">
        <f t="shared" si="22"/>
        <v/>
      </c>
      <c r="G339" s="17" t="str">
        <f t="shared" si="23"/>
        <v/>
      </c>
    </row>
    <row r="340" spans="1:7">
      <c r="A340" s="16" t="str">
        <f t="shared" si="20"/>
        <v/>
      </c>
      <c r="B340" s="18" t="str">
        <f>IF(A340="","",IF(OR(periods_per_year=26,periods_per_year=52),IF(periods_per_year=26,IF(A340=1,fpdate,B339+14),IF(periods_per_year=52,IF(A340=1,fpdate,B339+7),"n/a")),IF(periods_per_year=24,DATE(YEAR(fpdate),MONTH(fpdate)+(A340-1)/2+IF(AND(DAY(fpdate)&gt;=15,MOD(A340,2)=0),1,0),IF(MOD(A340,2)=0,IF(DAY(fpdate)&gt;=15,DAY(fpdate)-14,DAY(fpdate)+14),DAY(fpdate))),IF(DAY(DATE(YEAR(fpdate),MONTH(fpdate)+(A340-1)*months_per_period,DAY(fpdate)))&lt;&gt;DAY(fpdate),DATE(YEAR(fpdate),MONTH(fpdate)+(A340-1)*months_per_period+1,0),DATE(YEAR(fpdate),MONTH(fpdate)+(A340-1)*months_per_period,DAY(fpdate))))))</f>
        <v/>
      </c>
      <c r="C340" s="17" t="str">
        <f t="shared" si="21"/>
        <v/>
      </c>
      <c r="D340" s="57" t="str">
        <f t="shared" si="24"/>
        <v/>
      </c>
      <c r="E340" s="17" t="str">
        <f>IF(A340="","",IF(AND(A340=1,pmtType=1),0,IF(roundOpt,ROUND(rate*G339,2),rate*G339)))</f>
        <v/>
      </c>
      <c r="F340" s="17" t="str">
        <f t="shared" si="22"/>
        <v/>
      </c>
      <c r="G340" s="17" t="str">
        <f t="shared" si="23"/>
        <v/>
      </c>
    </row>
    <row r="341" spans="1:7">
      <c r="A341" s="16" t="str">
        <f t="shared" si="20"/>
        <v/>
      </c>
      <c r="B341" s="18" t="str">
        <f>IF(A341="","",IF(OR(periods_per_year=26,periods_per_year=52),IF(periods_per_year=26,IF(A341=1,fpdate,B340+14),IF(periods_per_year=52,IF(A341=1,fpdate,B340+7),"n/a")),IF(periods_per_year=24,DATE(YEAR(fpdate),MONTH(fpdate)+(A341-1)/2+IF(AND(DAY(fpdate)&gt;=15,MOD(A341,2)=0),1,0),IF(MOD(A341,2)=0,IF(DAY(fpdate)&gt;=15,DAY(fpdate)-14,DAY(fpdate)+14),DAY(fpdate))),IF(DAY(DATE(YEAR(fpdate),MONTH(fpdate)+(A341-1)*months_per_period,DAY(fpdate)))&lt;&gt;DAY(fpdate),DATE(YEAR(fpdate),MONTH(fpdate)+(A341-1)*months_per_period+1,0),DATE(YEAR(fpdate),MONTH(fpdate)+(A341-1)*months_per_period,DAY(fpdate))))))</f>
        <v/>
      </c>
      <c r="C341" s="17" t="str">
        <f t="shared" si="21"/>
        <v/>
      </c>
      <c r="D341" s="57" t="str">
        <f t="shared" si="24"/>
        <v/>
      </c>
      <c r="E341" s="17" t="str">
        <f>IF(A341="","",IF(AND(A341=1,pmtType=1),0,IF(roundOpt,ROUND(rate*G340,2),rate*G340)))</f>
        <v/>
      </c>
      <c r="F341" s="17" t="str">
        <f t="shared" si="22"/>
        <v/>
      </c>
      <c r="G341" s="17" t="str">
        <f t="shared" si="23"/>
        <v/>
      </c>
    </row>
    <row r="342" spans="1:7">
      <c r="A342" s="16" t="str">
        <f t="shared" ref="A342:A405" si="25">IF(G341="","",IF(roundOpt,IF(OR(A341&gt;=nper,ROUND(G341,2)&lt;=0),"",A341+1),IF(OR(A341&gt;=nper,G341&lt;=0),"",A341+1)))</f>
        <v/>
      </c>
      <c r="B342" s="18" t="str">
        <f>IF(A342="","",IF(OR(periods_per_year=26,periods_per_year=52),IF(periods_per_year=26,IF(A342=1,fpdate,B341+14),IF(periods_per_year=52,IF(A342=1,fpdate,B341+7),"n/a")),IF(periods_per_year=24,DATE(YEAR(fpdate),MONTH(fpdate)+(A342-1)/2+IF(AND(DAY(fpdate)&gt;=15,MOD(A342,2)=0),1,0),IF(MOD(A342,2)=0,IF(DAY(fpdate)&gt;=15,DAY(fpdate)-14,DAY(fpdate)+14),DAY(fpdate))),IF(DAY(DATE(YEAR(fpdate),MONTH(fpdate)+(A342-1)*months_per_period,DAY(fpdate)))&lt;&gt;DAY(fpdate),DATE(YEAR(fpdate),MONTH(fpdate)+(A342-1)*months_per_period+1,0),DATE(YEAR(fpdate),MONTH(fpdate)+(A342-1)*months_per_period,DAY(fpdate))))))</f>
        <v/>
      </c>
      <c r="C342" s="17" t="str">
        <f t="shared" ref="C342:C405" si="26">IF(A342="","",IF(roundOpt,IF(OR(A342=nper,payment&gt;ROUND((1+rate)*G341,2)),ROUND((1+rate)*G341,2),payment),IF(OR(A342=nper,payment&gt;(1+rate)*G341),(1+rate)*G341,payment)))</f>
        <v/>
      </c>
      <c r="D342" s="57" t="str">
        <f t="shared" si="24"/>
        <v/>
      </c>
      <c r="E342" s="17" t="str">
        <f>IF(A342="","",IF(AND(A342=1,pmtType=1),0,IF(roundOpt,ROUND(rate*G341,2),rate*G341)))</f>
        <v/>
      </c>
      <c r="F342" s="17" t="str">
        <f t="shared" ref="F342:F405" si="27">IF(A342="","",D342-E342)</f>
        <v/>
      </c>
      <c r="G342" s="17" t="str">
        <f t="shared" ref="G342:G405" si="28">IF(A342="","",G341-F342)</f>
        <v/>
      </c>
    </row>
    <row r="343" spans="1:7">
      <c r="A343" s="16" t="str">
        <f t="shared" si="25"/>
        <v/>
      </c>
      <c r="B343" s="18" t="str">
        <f>IF(A343="","",IF(OR(periods_per_year=26,periods_per_year=52),IF(periods_per_year=26,IF(A343=1,fpdate,B342+14),IF(periods_per_year=52,IF(A343=1,fpdate,B342+7),"n/a")),IF(periods_per_year=24,DATE(YEAR(fpdate),MONTH(fpdate)+(A343-1)/2+IF(AND(DAY(fpdate)&gt;=15,MOD(A343,2)=0),1,0),IF(MOD(A343,2)=0,IF(DAY(fpdate)&gt;=15,DAY(fpdate)-14,DAY(fpdate)+14),DAY(fpdate))),IF(DAY(DATE(YEAR(fpdate),MONTH(fpdate)+(A343-1)*months_per_period,DAY(fpdate)))&lt;&gt;DAY(fpdate),DATE(YEAR(fpdate),MONTH(fpdate)+(A343-1)*months_per_period+1,0),DATE(YEAR(fpdate),MONTH(fpdate)+(A343-1)*months_per_period,DAY(fpdate))))))</f>
        <v/>
      </c>
      <c r="C343" s="17" t="str">
        <f t="shared" si="26"/>
        <v/>
      </c>
      <c r="D343" s="57" t="str">
        <f t="shared" si="24"/>
        <v/>
      </c>
      <c r="E343" s="17" t="str">
        <f>IF(A343="","",IF(AND(A343=1,pmtType=1),0,IF(roundOpt,ROUND(rate*G342,2),rate*G342)))</f>
        <v/>
      </c>
      <c r="F343" s="17" t="str">
        <f t="shared" si="27"/>
        <v/>
      </c>
      <c r="G343" s="17" t="str">
        <f t="shared" si="28"/>
        <v/>
      </c>
    </row>
    <row r="344" spans="1:7">
      <c r="A344" s="16" t="str">
        <f t="shared" si="25"/>
        <v/>
      </c>
      <c r="B344" s="18" t="str">
        <f>IF(A344="","",IF(OR(periods_per_year=26,periods_per_year=52),IF(periods_per_year=26,IF(A344=1,fpdate,B343+14),IF(periods_per_year=52,IF(A344=1,fpdate,B343+7),"n/a")),IF(periods_per_year=24,DATE(YEAR(fpdate),MONTH(fpdate)+(A344-1)/2+IF(AND(DAY(fpdate)&gt;=15,MOD(A344,2)=0),1,0),IF(MOD(A344,2)=0,IF(DAY(fpdate)&gt;=15,DAY(fpdate)-14,DAY(fpdate)+14),DAY(fpdate))),IF(DAY(DATE(YEAR(fpdate),MONTH(fpdate)+(A344-1)*months_per_period,DAY(fpdate)))&lt;&gt;DAY(fpdate),DATE(YEAR(fpdate),MONTH(fpdate)+(A344-1)*months_per_period+1,0),DATE(YEAR(fpdate),MONTH(fpdate)+(A344-1)*months_per_period,DAY(fpdate))))))</f>
        <v/>
      </c>
      <c r="C344" s="17" t="str">
        <f t="shared" si="26"/>
        <v/>
      </c>
      <c r="D344" s="57" t="str">
        <f t="shared" si="24"/>
        <v/>
      </c>
      <c r="E344" s="17" t="str">
        <f>IF(A344="","",IF(AND(A344=1,pmtType=1),0,IF(roundOpt,ROUND(rate*G343,2),rate*G343)))</f>
        <v/>
      </c>
      <c r="F344" s="17" t="str">
        <f t="shared" si="27"/>
        <v/>
      </c>
      <c r="G344" s="17" t="str">
        <f t="shared" si="28"/>
        <v/>
      </c>
    </row>
    <row r="345" spans="1:7">
      <c r="A345" s="16" t="str">
        <f t="shared" si="25"/>
        <v/>
      </c>
      <c r="B345" s="18" t="str">
        <f>IF(A345="","",IF(OR(periods_per_year=26,periods_per_year=52),IF(periods_per_year=26,IF(A345=1,fpdate,B344+14),IF(periods_per_year=52,IF(A345=1,fpdate,B344+7),"n/a")),IF(periods_per_year=24,DATE(YEAR(fpdate),MONTH(fpdate)+(A345-1)/2+IF(AND(DAY(fpdate)&gt;=15,MOD(A345,2)=0),1,0),IF(MOD(A345,2)=0,IF(DAY(fpdate)&gt;=15,DAY(fpdate)-14,DAY(fpdate)+14),DAY(fpdate))),IF(DAY(DATE(YEAR(fpdate),MONTH(fpdate)+(A345-1)*months_per_period,DAY(fpdate)))&lt;&gt;DAY(fpdate),DATE(YEAR(fpdate),MONTH(fpdate)+(A345-1)*months_per_period+1,0),DATE(YEAR(fpdate),MONTH(fpdate)+(A345-1)*months_per_period,DAY(fpdate))))))</f>
        <v/>
      </c>
      <c r="C345" s="17" t="str">
        <f t="shared" si="26"/>
        <v/>
      </c>
      <c r="D345" s="57" t="str">
        <f t="shared" ref="D345:D408" si="29">C345</f>
        <v/>
      </c>
      <c r="E345" s="17" t="str">
        <f>IF(A345="","",IF(AND(A345=1,pmtType=1),0,IF(roundOpt,ROUND(rate*G344,2),rate*G344)))</f>
        <v/>
      </c>
      <c r="F345" s="17" t="str">
        <f t="shared" si="27"/>
        <v/>
      </c>
      <c r="G345" s="17" t="str">
        <f t="shared" si="28"/>
        <v/>
      </c>
    </row>
    <row r="346" spans="1:7">
      <c r="A346" s="16" t="str">
        <f t="shared" si="25"/>
        <v/>
      </c>
      <c r="B346" s="18" t="str">
        <f>IF(A346="","",IF(OR(periods_per_year=26,periods_per_year=52),IF(periods_per_year=26,IF(A346=1,fpdate,B345+14),IF(periods_per_year=52,IF(A346=1,fpdate,B345+7),"n/a")),IF(periods_per_year=24,DATE(YEAR(fpdate),MONTH(fpdate)+(A346-1)/2+IF(AND(DAY(fpdate)&gt;=15,MOD(A346,2)=0),1,0),IF(MOD(A346,2)=0,IF(DAY(fpdate)&gt;=15,DAY(fpdate)-14,DAY(fpdate)+14),DAY(fpdate))),IF(DAY(DATE(YEAR(fpdate),MONTH(fpdate)+(A346-1)*months_per_period,DAY(fpdate)))&lt;&gt;DAY(fpdate),DATE(YEAR(fpdate),MONTH(fpdate)+(A346-1)*months_per_period+1,0),DATE(YEAR(fpdate),MONTH(fpdate)+(A346-1)*months_per_period,DAY(fpdate))))))</f>
        <v/>
      </c>
      <c r="C346" s="17" t="str">
        <f t="shared" si="26"/>
        <v/>
      </c>
      <c r="D346" s="57" t="str">
        <f t="shared" si="29"/>
        <v/>
      </c>
      <c r="E346" s="17" t="str">
        <f>IF(A346="","",IF(AND(A346=1,pmtType=1),0,IF(roundOpt,ROUND(rate*G345,2),rate*G345)))</f>
        <v/>
      </c>
      <c r="F346" s="17" t="str">
        <f t="shared" si="27"/>
        <v/>
      </c>
      <c r="G346" s="17" t="str">
        <f t="shared" si="28"/>
        <v/>
      </c>
    </row>
    <row r="347" spans="1:7">
      <c r="A347" s="16" t="str">
        <f t="shared" si="25"/>
        <v/>
      </c>
      <c r="B347" s="18" t="str">
        <f>IF(A347="","",IF(OR(periods_per_year=26,periods_per_year=52),IF(periods_per_year=26,IF(A347=1,fpdate,B346+14),IF(periods_per_year=52,IF(A347=1,fpdate,B346+7),"n/a")),IF(periods_per_year=24,DATE(YEAR(fpdate),MONTH(fpdate)+(A347-1)/2+IF(AND(DAY(fpdate)&gt;=15,MOD(A347,2)=0),1,0),IF(MOD(A347,2)=0,IF(DAY(fpdate)&gt;=15,DAY(fpdate)-14,DAY(fpdate)+14),DAY(fpdate))),IF(DAY(DATE(YEAR(fpdate),MONTH(fpdate)+(A347-1)*months_per_period,DAY(fpdate)))&lt;&gt;DAY(fpdate),DATE(YEAR(fpdate),MONTH(fpdate)+(A347-1)*months_per_period+1,0),DATE(YEAR(fpdate),MONTH(fpdate)+(A347-1)*months_per_period,DAY(fpdate))))))</f>
        <v/>
      </c>
      <c r="C347" s="17" t="str">
        <f t="shared" si="26"/>
        <v/>
      </c>
      <c r="D347" s="57" t="str">
        <f t="shared" si="29"/>
        <v/>
      </c>
      <c r="E347" s="17" t="str">
        <f>IF(A347="","",IF(AND(A347=1,pmtType=1),0,IF(roundOpt,ROUND(rate*G346,2),rate*G346)))</f>
        <v/>
      </c>
      <c r="F347" s="17" t="str">
        <f t="shared" si="27"/>
        <v/>
      </c>
      <c r="G347" s="17" t="str">
        <f t="shared" si="28"/>
        <v/>
      </c>
    </row>
    <row r="348" spans="1:7">
      <c r="A348" s="16" t="str">
        <f t="shared" si="25"/>
        <v/>
      </c>
      <c r="B348" s="18" t="str">
        <f>IF(A348="","",IF(OR(periods_per_year=26,periods_per_year=52),IF(periods_per_year=26,IF(A348=1,fpdate,B347+14),IF(periods_per_year=52,IF(A348=1,fpdate,B347+7),"n/a")),IF(periods_per_year=24,DATE(YEAR(fpdate),MONTH(fpdate)+(A348-1)/2+IF(AND(DAY(fpdate)&gt;=15,MOD(A348,2)=0),1,0),IF(MOD(A348,2)=0,IF(DAY(fpdate)&gt;=15,DAY(fpdate)-14,DAY(fpdate)+14),DAY(fpdate))),IF(DAY(DATE(YEAR(fpdate),MONTH(fpdate)+(A348-1)*months_per_period,DAY(fpdate)))&lt;&gt;DAY(fpdate),DATE(YEAR(fpdate),MONTH(fpdate)+(A348-1)*months_per_period+1,0),DATE(YEAR(fpdate),MONTH(fpdate)+(A348-1)*months_per_period,DAY(fpdate))))))</f>
        <v/>
      </c>
      <c r="C348" s="17" t="str">
        <f t="shared" si="26"/>
        <v/>
      </c>
      <c r="D348" s="57" t="str">
        <f t="shared" si="29"/>
        <v/>
      </c>
      <c r="E348" s="17" t="str">
        <f>IF(A348="","",IF(AND(A348=1,pmtType=1),0,IF(roundOpt,ROUND(rate*G347,2),rate*G347)))</f>
        <v/>
      </c>
      <c r="F348" s="17" t="str">
        <f t="shared" si="27"/>
        <v/>
      </c>
      <c r="G348" s="17" t="str">
        <f t="shared" si="28"/>
        <v/>
      </c>
    </row>
    <row r="349" spans="1:7">
      <c r="A349" s="16" t="str">
        <f t="shared" si="25"/>
        <v/>
      </c>
      <c r="B349" s="18" t="str">
        <f>IF(A349="","",IF(OR(periods_per_year=26,periods_per_year=52),IF(periods_per_year=26,IF(A349=1,fpdate,B348+14),IF(periods_per_year=52,IF(A349=1,fpdate,B348+7),"n/a")),IF(periods_per_year=24,DATE(YEAR(fpdate),MONTH(fpdate)+(A349-1)/2+IF(AND(DAY(fpdate)&gt;=15,MOD(A349,2)=0),1,0),IF(MOD(A349,2)=0,IF(DAY(fpdate)&gt;=15,DAY(fpdate)-14,DAY(fpdate)+14),DAY(fpdate))),IF(DAY(DATE(YEAR(fpdate),MONTH(fpdate)+(A349-1)*months_per_period,DAY(fpdate)))&lt;&gt;DAY(fpdate),DATE(YEAR(fpdate),MONTH(fpdate)+(A349-1)*months_per_period+1,0),DATE(YEAR(fpdate),MONTH(fpdate)+(A349-1)*months_per_period,DAY(fpdate))))))</f>
        <v/>
      </c>
      <c r="C349" s="17" t="str">
        <f t="shared" si="26"/>
        <v/>
      </c>
      <c r="D349" s="57" t="str">
        <f t="shared" si="29"/>
        <v/>
      </c>
      <c r="E349" s="17" t="str">
        <f>IF(A349="","",IF(AND(A349=1,pmtType=1),0,IF(roundOpt,ROUND(rate*G348,2),rate*G348)))</f>
        <v/>
      </c>
      <c r="F349" s="17" t="str">
        <f t="shared" si="27"/>
        <v/>
      </c>
      <c r="G349" s="17" t="str">
        <f t="shared" si="28"/>
        <v/>
      </c>
    </row>
    <row r="350" spans="1:7">
      <c r="A350" s="16" t="str">
        <f t="shared" si="25"/>
        <v/>
      </c>
      <c r="B350" s="18" t="str">
        <f>IF(A350="","",IF(OR(periods_per_year=26,periods_per_year=52),IF(periods_per_year=26,IF(A350=1,fpdate,B349+14),IF(periods_per_year=52,IF(A350=1,fpdate,B349+7),"n/a")),IF(periods_per_year=24,DATE(YEAR(fpdate),MONTH(fpdate)+(A350-1)/2+IF(AND(DAY(fpdate)&gt;=15,MOD(A350,2)=0),1,0),IF(MOD(A350,2)=0,IF(DAY(fpdate)&gt;=15,DAY(fpdate)-14,DAY(fpdate)+14),DAY(fpdate))),IF(DAY(DATE(YEAR(fpdate),MONTH(fpdate)+(A350-1)*months_per_period,DAY(fpdate)))&lt;&gt;DAY(fpdate),DATE(YEAR(fpdate),MONTH(fpdate)+(A350-1)*months_per_period+1,0),DATE(YEAR(fpdate),MONTH(fpdate)+(A350-1)*months_per_period,DAY(fpdate))))))</f>
        <v/>
      </c>
      <c r="C350" s="17" t="str">
        <f t="shared" si="26"/>
        <v/>
      </c>
      <c r="D350" s="57" t="str">
        <f t="shared" si="29"/>
        <v/>
      </c>
      <c r="E350" s="17" t="str">
        <f>IF(A350="","",IF(AND(A350=1,pmtType=1),0,IF(roundOpt,ROUND(rate*G349,2),rate*G349)))</f>
        <v/>
      </c>
      <c r="F350" s="17" t="str">
        <f t="shared" si="27"/>
        <v/>
      </c>
      <c r="G350" s="17" t="str">
        <f t="shared" si="28"/>
        <v/>
      </c>
    </row>
    <row r="351" spans="1:7">
      <c r="A351" s="16" t="str">
        <f t="shared" si="25"/>
        <v/>
      </c>
      <c r="B351" s="18" t="str">
        <f>IF(A351="","",IF(OR(periods_per_year=26,periods_per_year=52),IF(periods_per_year=26,IF(A351=1,fpdate,B350+14),IF(periods_per_year=52,IF(A351=1,fpdate,B350+7),"n/a")),IF(periods_per_year=24,DATE(YEAR(fpdate),MONTH(fpdate)+(A351-1)/2+IF(AND(DAY(fpdate)&gt;=15,MOD(A351,2)=0),1,0),IF(MOD(A351,2)=0,IF(DAY(fpdate)&gt;=15,DAY(fpdate)-14,DAY(fpdate)+14),DAY(fpdate))),IF(DAY(DATE(YEAR(fpdate),MONTH(fpdate)+(A351-1)*months_per_period,DAY(fpdate)))&lt;&gt;DAY(fpdate),DATE(YEAR(fpdate),MONTH(fpdate)+(A351-1)*months_per_period+1,0),DATE(YEAR(fpdate),MONTH(fpdate)+(A351-1)*months_per_period,DAY(fpdate))))))</f>
        <v/>
      </c>
      <c r="C351" s="17" t="str">
        <f t="shared" si="26"/>
        <v/>
      </c>
      <c r="D351" s="57" t="str">
        <f t="shared" si="29"/>
        <v/>
      </c>
      <c r="E351" s="17" t="str">
        <f>IF(A351="","",IF(AND(A351=1,pmtType=1),0,IF(roundOpt,ROUND(rate*G350,2),rate*G350)))</f>
        <v/>
      </c>
      <c r="F351" s="17" t="str">
        <f t="shared" si="27"/>
        <v/>
      </c>
      <c r="G351" s="17" t="str">
        <f t="shared" si="28"/>
        <v/>
      </c>
    </row>
    <row r="352" spans="1:7">
      <c r="A352" s="16" t="str">
        <f t="shared" si="25"/>
        <v/>
      </c>
      <c r="B352" s="18" t="str">
        <f>IF(A352="","",IF(OR(periods_per_year=26,periods_per_year=52),IF(periods_per_year=26,IF(A352=1,fpdate,B351+14),IF(periods_per_year=52,IF(A352=1,fpdate,B351+7),"n/a")),IF(periods_per_year=24,DATE(YEAR(fpdate),MONTH(fpdate)+(A352-1)/2+IF(AND(DAY(fpdate)&gt;=15,MOD(A352,2)=0),1,0),IF(MOD(A352,2)=0,IF(DAY(fpdate)&gt;=15,DAY(fpdate)-14,DAY(fpdate)+14),DAY(fpdate))),IF(DAY(DATE(YEAR(fpdate),MONTH(fpdate)+(A352-1)*months_per_period,DAY(fpdate)))&lt;&gt;DAY(fpdate),DATE(YEAR(fpdate),MONTH(fpdate)+(A352-1)*months_per_period+1,0),DATE(YEAR(fpdate),MONTH(fpdate)+(A352-1)*months_per_period,DAY(fpdate))))))</f>
        <v/>
      </c>
      <c r="C352" s="17" t="str">
        <f t="shared" si="26"/>
        <v/>
      </c>
      <c r="D352" s="57" t="str">
        <f t="shared" si="29"/>
        <v/>
      </c>
      <c r="E352" s="17" t="str">
        <f>IF(A352="","",IF(AND(A352=1,pmtType=1),0,IF(roundOpt,ROUND(rate*G351,2),rate*G351)))</f>
        <v/>
      </c>
      <c r="F352" s="17" t="str">
        <f t="shared" si="27"/>
        <v/>
      </c>
      <c r="G352" s="17" t="str">
        <f t="shared" si="28"/>
        <v/>
      </c>
    </row>
    <row r="353" spans="1:7">
      <c r="A353" s="16" t="str">
        <f t="shared" si="25"/>
        <v/>
      </c>
      <c r="B353" s="18" t="str">
        <f>IF(A353="","",IF(OR(periods_per_year=26,periods_per_year=52),IF(periods_per_year=26,IF(A353=1,fpdate,B352+14),IF(periods_per_year=52,IF(A353=1,fpdate,B352+7),"n/a")),IF(periods_per_year=24,DATE(YEAR(fpdate),MONTH(fpdate)+(A353-1)/2+IF(AND(DAY(fpdate)&gt;=15,MOD(A353,2)=0),1,0),IF(MOD(A353,2)=0,IF(DAY(fpdate)&gt;=15,DAY(fpdate)-14,DAY(fpdate)+14),DAY(fpdate))),IF(DAY(DATE(YEAR(fpdate),MONTH(fpdate)+(A353-1)*months_per_period,DAY(fpdate)))&lt;&gt;DAY(fpdate),DATE(YEAR(fpdate),MONTH(fpdate)+(A353-1)*months_per_period+1,0),DATE(YEAR(fpdate),MONTH(fpdate)+(A353-1)*months_per_period,DAY(fpdate))))))</f>
        <v/>
      </c>
      <c r="C353" s="17" t="str">
        <f t="shared" si="26"/>
        <v/>
      </c>
      <c r="D353" s="57" t="str">
        <f t="shared" si="29"/>
        <v/>
      </c>
      <c r="E353" s="17" t="str">
        <f>IF(A353="","",IF(AND(A353=1,pmtType=1),0,IF(roundOpt,ROUND(rate*G352,2),rate*G352)))</f>
        <v/>
      </c>
      <c r="F353" s="17" t="str">
        <f t="shared" si="27"/>
        <v/>
      </c>
      <c r="G353" s="17" t="str">
        <f t="shared" si="28"/>
        <v/>
      </c>
    </row>
    <row r="354" spans="1:7">
      <c r="A354" s="16" t="str">
        <f t="shared" si="25"/>
        <v/>
      </c>
      <c r="B354" s="18" t="str">
        <f>IF(A354="","",IF(OR(periods_per_year=26,periods_per_year=52),IF(periods_per_year=26,IF(A354=1,fpdate,B353+14),IF(periods_per_year=52,IF(A354=1,fpdate,B353+7),"n/a")),IF(periods_per_year=24,DATE(YEAR(fpdate),MONTH(fpdate)+(A354-1)/2+IF(AND(DAY(fpdate)&gt;=15,MOD(A354,2)=0),1,0),IF(MOD(A354,2)=0,IF(DAY(fpdate)&gt;=15,DAY(fpdate)-14,DAY(fpdate)+14),DAY(fpdate))),IF(DAY(DATE(YEAR(fpdate),MONTH(fpdate)+(A354-1)*months_per_period,DAY(fpdate)))&lt;&gt;DAY(fpdate),DATE(YEAR(fpdate),MONTH(fpdate)+(A354-1)*months_per_period+1,0),DATE(YEAR(fpdate),MONTH(fpdate)+(A354-1)*months_per_period,DAY(fpdate))))))</f>
        <v/>
      </c>
      <c r="C354" s="17" t="str">
        <f t="shared" si="26"/>
        <v/>
      </c>
      <c r="D354" s="57" t="str">
        <f t="shared" si="29"/>
        <v/>
      </c>
      <c r="E354" s="17" t="str">
        <f>IF(A354="","",IF(AND(A354=1,pmtType=1),0,IF(roundOpt,ROUND(rate*G353,2),rate*G353)))</f>
        <v/>
      </c>
      <c r="F354" s="17" t="str">
        <f t="shared" si="27"/>
        <v/>
      </c>
      <c r="G354" s="17" t="str">
        <f t="shared" si="28"/>
        <v/>
      </c>
    </row>
    <row r="355" spans="1:7">
      <c r="A355" s="16" t="str">
        <f t="shared" si="25"/>
        <v/>
      </c>
      <c r="B355" s="18" t="str">
        <f>IF(A355="","",IF(OR(periods_per_year=26,periods_per_year=52),IF(periods_per_year=26,IF(A355=1,fpdate,B354+14),IF(periods_per_year=52,IF(A355=1,fpdate,B354+7),"n/a")),IF(periods_per_year=24,DATE(YEAR(fpdate),MONTH(fpdate)+(A355-1)/2+IF(AND(DAY(fpdate)&gt;=15,MOD(A355,2)=0),1,0),IF(MOD(A355,2)=0,IF(DAY(fpdate)&gt;=15,DAY(fpdate)-14,DAY(fpdate)+14),DAY(fpdate))),IF(DAY(DATE(YEAR(fpdate),MONTH(fpdate)+(A355-1)*months_per_period,DAY(fpdate)))&lt;&gt;DAY(fpdate),DATE(YEAR(fpdate),MONTH(fpdate)+(A355-1)*months_per_period+1,0),DATE(YEAR(fpdate),MONTH(fpdate)+(A355-1)*months_per_period,DAY(fpdate))))))</f>
        <v/>
      </c>
      <c r="C355" s="17" t="str">
        <f t="shared" si="26"/>
        <v/>
      </c>
      <c r="D355" s="57" t="str">
        <f t="shared" si="29"/>
        <v/>
      </c>
      <c r="E355" s="17" t="str">
        <f>IF(A355="","",IF(AND(A355=1,pmtType=1),0,IF(roundOpt,ROUND(rate*G354,2),rate*G354)))</f>
        <v/>
      </c>
      <c r="F355" s="17" t="str">
        <f t="shared" si="27"/>
        <v/>
      </c>
      <c r="G355" s="17" t="str">
        <f t="shared" si="28"/>
        <v/>
      </c>
    </row>
    <row r="356" spans="1:7">
      <c r="A356" s="16" t="str">
        <f t="shared" si="25"/>
        <v/>
      </c>
      <c r="B356" s="18" t="str">
        <f>IF(A356="","",IF(OR(periods_per_year=26,periods_per_year=52),IF(periods_per_year=26,IF(A356=1,fpdate,B355+14),IF(periods_per_year=52,IF(A356=1,fpdate,B355+7),"n/a")),IF(periods_per_year=24,DATE(YEAR(fpdate),MONTH(fpdate)+(A356-1)/2+IF(AND(DAY(fpdate)&gt;=15,MOD(A356,2)=0),1,0),IF(MOD(A356,2)=0,IF(DAY(fpdate)&gt;=15,DAY(fpdate)-14,DAY(fpdate)+14),DAY(fpdate))),IF(DAY(DATE(YEAR(fpdate),MONTH(fpdate)+(A356-1)*months_per_period,DAY(fpdate)))&lt;&gt;DAY(fpdate),DATE(YEAR(fpdate),MONTH(fpdate)+(A356-1)*months_per_period+1,0),DATE(YEAR(fpdate),MONTH(fpdate)+(A356-1)*months_per_period,DAY(fpdate))))))</f>
        <v/>
      </c>
      <c r="C356" s="17" t="str">
        <f t="shared" si="26"/>
        <v/>
      </c>
      <c r="D356" s="57" t="str">
        <f t="shared" si="29"/>
        <v/>
      </c>
      <c r="E356" s="17" t="str">
        <f>IF(A356="","",IF(AND(A356=1,pmtType=1),0,IF(roundOpt,ROUND(rate*G355,2),rate*G355)))</f>
        <v/>
      </c>
      <c r="F356" s="17" t="str">
        <f t="shared" si="27"/>
        <v/>
      </c>
      <c r="G356" s="17" t="str">
        <f t="shared" si="28"/>
        <v/>
      </c>
    </row>
    <row r="357" spans="1:7">
      <c r="A357" s="16" t="str">
        <f t="shared" si="25"/>
        <v/>
      </c>
      <c r="B357" s="18" t="str">
        <f>IF(A357="","",IF(OR(periods_per_year=26,periods_per_year=52),IF(periods_per_year=26,IF(A357=1,fpdate,B356+14),IF(periods_per_year=52,IF(A357=1,fpdate,B356+7),"n/a")),IF(periods_per_year=24,DATE(YEAR(fpdate),MONTH(fpdate)+(A357-1)/2+IF(AND(DAY(fpdate)&gt;=15,MOD(A357,2)=0),1,0),IF(MOD(A357,2)=0,IF(DAY(fpdate)&gt;=15,DAY(fpdate)-14,DAY(fpdate)+14),DAY(fpdate))),IF(DAY(DATE(YEAR(fpdate),MONTH(fpdate)+(A357-1)*months_per_period,DAY(fpdate)))&lt;&gt;DAY(fpdate),DATE(YEAR(fpdate),MONTH(fpdate)+(A357-1)*months_per_period+1,0),DATE(YEAR(fpdate),MONTH(fpdate)+(A357-1)*months_per_period,DAY(fpdate))))))</f>
        <v/>
      </c>
      <c r="C357" s="17" t="str">
        <f t="shared" si="26"/>
        <v/>
      </c>
      <c r="D357" s="57" t="str">
        <f t="shared" si="29"/>
        <v/>
      </c>
      <c r="E357" s="17" t="str">
        <f>IF(A357="","",IF(AND(A357=1,pmtType=1),0,IF(roundOpt,ROUND(rate*G356,2),rate*G356)))</f>
        <v/>
      </c>
      <c r="F357" s="17" t="str">
        <f t="shared" si="27"/>
        <v/>
      </c>
      <c r="G357" s="17" t="str">
        <f t="shared" si="28"/>
        <v/>
      </c>
    </row>
    <row r="358" spans="1:7">
      <c r="A358" s="16" t="str">
        <f t="shared" si="25"/>
        <v/>
      </c>
      <c r="B358" s="18" t="str">
        <f>IF(A358="","",IF(OR(periods_per_year=26,periods_per_year=52),IF(periods_per_year=26,IF(A358=1,fpdate,B357+14),IF(periods_per_year=52,IF(A358=1,fpdate,B357+7),"n/a")),IF(periods_per_year=24,DATE(YEAR(fpdate),MONTH(fpdate)+(A358-1)/2+IF(AND(DAY(fpdate)&gt;=15,MOD(A358,2)=0),1,0),IF(MOD(A358,2)=0,IF(DAY(fpdate)&gt;=15,DAY(fpdate)-14,DAY(fpdate)+14),DAY(fpdate))),IF(DAY(DATE(YEAR(fpdate),MONTH(fpdate)+(A358-1)*months_per_period,DAY(fpdate)))&lt;&gt;DAY(fpdate),DATE(YEAR(fpdate),MONTH(fpdate)+(A358-1)*months_per_period+1,0),DATE(YEAR(fpdate),MONTH(fpdate)+(A358-1)*months_per_period,DAY(fpdate))))))</f>
        <v/>
      </c>
      <c r="C358" s="17" t="str">
        <f t="shared" si="26"/>
        <v/>
      </c>
      <c r="D358" s="57" t="str">
        <f t="shared" si="29"/>
        <v/>
      </c>
      <c r="E358" s="17" t="str">
        <f>IF(A358="","",IF(AND(A358=1,pmtType=1),0,IF(roundOpt,ROUND(rate*G357,2),rate*G357)))</f>
        <v/>
      </c>
      <c r="F358" s="17" t="str">
        <f t="shared" si="27"/>
        <v/>
      </c>
      <c r="G358" s="17" t="str">
        <f t="shared" si="28"/>
        <v/>
      </c>
    </row>
    <row r="359" spans="1:7">
      <c r="A359" s="16" t="str">
        <f t="shared" si="25"/>
        <v/>
      </c>
      <c r="B359" s="18" t="str">
        <f>IF(A359="","",IF(OR(periods_per_year=26,periods_per_year=52),IF(periods_per_year=26,IF(A359=1,fpdate,B358+14),IF(periods_per_year=52,IF(A359=1,fpdate,B358+7),"n/a")),IF(periods_per_year=24,DATE(YEAR(fpdate),MONTH(fpdate)+(A359-1)/2+IF(AND(DAY(fpdate)&gt;=15,MOD(A359,2)=0),1,0),IF(MOD(A359,2)=0,IF(DAY(fpdate)&gt;=15,DAY(fpdate)-14,DAY(fpdate)+14),DAY(fpdate))),IF(DAY(DATE(YEAR(fpdate),MONTH(fpdate)+(A359-1)*months_per_period,DAY(fpdate)))&lt;&gt;DAY(fpdate),DATE(YEAR(fpdate),MONTH(fpdate)+(A359-1)*months_per_period+1,0),DATE(YEAR(fpdate),MONTH(fpdate)+(A359-1)*months_per_period,DAY(fpdate))))))</f>
        <v/>
      </c>
      <c r="C359" s="17" t="str">
        <f t="shared" si="26"/>
        <v/>
      </c>
      <c r="D359" s="57" t="str">
        <f t="shared" si="29"/>
        <v/>
      </c>
      <c r="E359" s="17" t="str">
        <f>IF(A359="","",IF(AND(A359=1,pmtType=1),0,IF(roundOpt,ROUND(rate*G358,2),rate*G358)))</f>
        <v/>
      </c>
      <c r="F359" s="17" t="str">
        <f t="shared" si="27"/>
        <v/>
      </c>
      <c r="G359" s="17" t="str">
        <f t="shared" si="28"/>
        <v/>
      </c>
    </row>
    <row r="360" spans="1:7">
      <c r="A360" s="16" t="str">
        <f t="shared" si="25"/>
        <v/>
      </c>
      <c r="B360" s="18" t="str">
        <f>IF(A360="","",IF(OR(periods_per_year=26,periods_per_year=52),IF(periods_per_year=26,IF(A360=1,fpdate,B359+14),IF(periods_per_year=52,IF(A360=1,fpdate,B359+7),"n/a")),IF(periods_per_year=24,DATE(YEAR(fpdate),MONTH(fpdate)+(A360-1)/2+IF(AND(DAY(fpdate)&gt;=15,MOD(A360,2)=0),1,0),IF(MOD(A360,2)=0,IF(DAY(fpdate)&gt;=15,DAY(fpdate)-14,DAY(fpdate)+14),DAY(fpdate))),IF(DAY(DATE(YEAR(fpdate),MONTH(fpdate)+(A360-1)*months_per_period,DAY(fpdate)))&lt;&gt;DAY(fpdate),DATE(YEAR(fpdate),MONTH(fpdate)+(A360-1)*months_per_period+1,0),DATE(YEAR(fpdate),MONTH(fpdate)+(A360-1)*months_per_period,DAY(fpdate))))))</f>
        <v/>
      </c>
      <c r="C360" s="17" t="str">
        <f t="shared" si="26"/>
        <v/>
      </c>
      <c r="D360" s="57" t="str">
        <f t="shared" si="29"/>
        <v/>
      </c>
      <c r="E360" s="17" t="str">
        <f>IF(A360="","",IF(AND(A360=1,pmtType=1),0,IF(roundOpt,ROUND(rate*G359,2),rate*G359)))</f>
        <v/>
      </c>
      <c r="F360" s="17" t="str">
        <f t="shared" si="27"/>
        <v/>
      </c>
      <c r="G360" s="17" t="str">
        <f t="shared" si="28"/>
        <v/>
      </c>
    </row>
    <row r="361" spans="1:7">
      <c r="A361" s="16" t="str">
        <f t="shared" si="25"/>
        <v/>
      </c>
      <c r="B361" s="18" t="str">
        <f>IF(A361="","",IF(OR(periods_per_year=26,periods_per_year=52),IF(periods_per_year=26,IF(A361=1,fpdate,B360+14),IF(periods_per_year=52,IF(A361=1,fpdate,B360+7),"n/a")),IF(periods_per_year=24,DATE(YEAR(fpdate),MONTH(fpdate)+(A361-1)/2+IF(AND(DAY(fpdate)&gt;=15,MOD(A361,2)=0),1,0),IF(MOD(A361,2)=0,IF(DAY(fpdate)&gt;=15,DAY(fpdate)-14,DAY(fpdate)+14),DAY(fpdate))),IF(DAY(DATE(YEAR(fpdate),MONTH(fpdate)+(A361-1)*months_per_period,DAY(fpdate)))&lt;&gt;DAY(fpdate),DATE(YEAR(fpdate),MONTH(fpdate)+(A361-1)*months_per_period+1,0),DATE(YEAR(fpdate),MONTH(fpdate)+(A361-1)*months_per_period,DAY(fpdate))))))</f>
        <v/>
      </c>
      <c r="C361" s="17" t="str">
        <f t="shared" si="26"/>
        <v/>
      </c>
      <c r="D361" s="57" t="str">
        <f t="shared" si="29"/>
        <v/>
      </c>
      <c r="E361" s="17" t="str">
        <f>IF(A361="","",IF(AND(A361=1,pmtType=1),0,IF(roundOpt,ROUND(rate*G360,2),rate*G360)))</f>
        <v/>
      </c>
      <c r="F361" s="17" t="str">
        <f t="shared" si="27"/>
        <v/>
      </c>
      <c r="G361" s="17" t="str">
        <f t="shared" si="28"/>
        <v/>
      </c>
    </row>
    <row r="362" spans="1:7">
      <c r="A362" s="16" t="str">
        <f t="shared" si="25"/>
        <v/>
      </c>
      <c r="B362" s="18" t="str">
        <f>IF(A362="","",IF(OR(periods_per_year=26,periods_per_year=52),IF(periods_per_year=26,IF(A362=1,fpdate,B361+14),IF(periods_per_year=52,IF(A362=1,fpdate,B361+7),"n/a")),IF(periods_per_year=24,DATE(YEAR(fpdate),MONTH(fpdate)+(A362-1)/2+IF(AND(DAY(fpdate)&gt;=15,MOD(A362,2)=0),1,0),IF(MOD(A362,2)=0,IF(DAY(fpdate)&gt;=15,DAY(fpdate)-14,DAY(fpdate)+14),DAY(fpdate))),IF(DAY(DATE(YEAR(fpdate),MONTH(fpdate)+(A362-1)*months_per_period,DAY(fpdate)))&lt;&gt;DAY(fpdate),DATE(YEAR(fpdate),MONTH(fpdate)+(A362-1)*months_per_period+1,0),DATE(YEAR(fpdate),MONTH(fpdate)+(A362-1)*months_per_period,DAY(fpdate))))))</f>
        <v/>
      </c>
      <c r="C362" s="17" t="str">
        <f t="shared" si="26"/>
        <v/>
      </c>
      <c r="D362" s="57" t="str">
        <f t="shared" si="29"/>
        <v/>
      </c>
      <c r="E362" s="17" t="str">
        <f>IF(A362="","",IF(AND(A362=1,pmtType=1),0,IF(roundOpt,ROUND(rate*G361,2),rate*G361)))</f>
        <v/>
      </c>
      <c r="F362" s="17" t="str">
        <f t="shared" si="27"/>
        <v/>
      </c>
      <c r="G362" s="17" t="str">
        <f t="shared" si="28"/>
        <v/>
      </c>
    </row>
    <row r="363" spans="1:7">
      <c r="A363" s="16" t="str">
        <f t="shared" si="25"/>
        <v/>
      </c>
      <c r="B363" s="18" t="str">
        <f>IF(A363="","",IF(OR(periods_per_year=26,periods_per_year=52),IF(periods_per_year=26,IF(A363=1,fpdate,B362+14),IF(periods_per_year=52,IF(A363=1,fpdate,B362+7),"n/a")),IF(periods_per_year=24,DATE(YEAR(fpdate),MONTH(fpdate)+(A363-1)/2+IF(AND(DAY(fpdate)&gt;=15,MOD(A363,2)=0),1,0),IF(MOD(A363,2)=0,IF(DAY(fpdate)&gt;=15,DAY(fpdate)-14,DAY(fpdate)+14),DAY(fpdate))),IF(DAY(DATE(YEAR(fpdate),MONTH(fpdate)+(A363-1)*months_per_period,DAY(fpdate)))&lt;&gt;DAY(fpdate),DATE(YEAR(fpdate),MONTH(fpdate)+(A363-1)*months_per_period+1,0),DATE(YEAR(fpdate),MONTH(fpdate)+(A363-1)*months_per_period,DAY(fpdate))))))</f>
        <v/>
      </c>
      <c r="C363" s="17" t="str">
        <f t="shared" si="26"/>
        <v/>
      </c>
      <c r="D363" s="57" t="str">
        <f t="shared" si="29"/>
        <v/>
      </c>
      <c r="E363" s="17" t="str">
        <f>IF(A363="","",IF(AND(A363=1,pmtType=1),0,IF(roundOpt,ROUND(rate*G362,2),rate*G362)))</f>
        <v/>
      </c>
      <c r="F363" s="17" t="str">
        <f t="shared" si="27"/>
        <v/>
      </c>
      <c r="G363" s="17" t="str">
        <f t="shared" si="28"/>
        <v/>
      </c>
    </row>
    <row r="364" spans="1:7">
      <c r="A364" s="16" t="str">
        <f t="shared" si="25"/>
        <v/>
      </c>
      <c r="B364" s="18" t="str">
        <f>IF(A364="","",IF(OR(periods_per_year=26,periods_per_year=52),IF(periods_per_year=26,IF(A364=1,fpdate,B363+14),IF(periods_per_year=52,IF(A364=1,fpdate,B363+7),"n/a")),IF(periods_per_year=24,DATE(YEAR(fpdate),MONTH(fpdate)+(A364-1)/2+IF(AND(DAY(fpdate)&gt;=15,MOD(A364,2)=0),1,0),IF(MOD(A364,2)=0,IF(DAY(fpdate)&gt;=15,DAY(fpdate)-14,DAY(fpdate)+14),DAY(fpdate))),IF(DAY(DATE(YEAR(fpdate),MONTH(fpdate)+(A364-1)*months_per_period,DAY(fpdate)))&lt;&gt;DAY(fpdate),DATE(YEAR(fpdate),MONTH(fpdate)+(A364-1)*months_per_period+1,0),DATE(YEAR(fpdate),MONTH(fpdate)+(A364-1)*months_per_period,DAY(fpdate))))))</f>
        <v/>
      </c>
      <c r="C364" s="17" t="str">
        <f t="shared" si="26"/>
        <v/>
      </c>
      <c r="D364" s="57" t="str">
        <f t="shared" si="29"/>
        <v/>
      </c>
      <c r="E364" s="17" t="str">
        <f>IF(A364="","",IF(AND(A364=1,pmtType=1),0,IF(roundOpt,ROUND(rate*G363,2),rate*G363)))</f>
        <v/>
      </c>
      <c r="F364" s="17" t="str">
        <f t="shared" si="27"/>
        <v/>
      </c>
      <c r="G364" s="17" t="str">
        <f t="shared" si="28"/>
        <v/>
      </c>
    </row>
    <row r="365" spans="1:7">
      <c r="A365" s="16" t="str">
        <f t="shared" si="25"/>
        <v/>
      </c>
      <c r="B365" s="18" t="str">
        <f>IF(A365="","",IF(OR(periods_per_year=26,periods_per_year=52),IF(periods_per_year=26,IF(A365=1,fpdate,B364+14),IF(periods_per_year=52,IF(A365=1,fpdate,B364+7),"n/a")),IF(periods_per_year=24,DATE(YEAR(fpdate),MONTH(fpdate)+(A365-1)/2+IF(AND(DAY(fpdate)&gt;=15,MOD(A365,2)=0),1,0),IF(MOD(A365,2)=0,IF(DAY(fpdate)&gt;=15,DAY(fpdate)-14,DAY(fpdate)+14),DAY(fpdate))),IF(DAY(DATE(YEAR(fpdate),MONTH(fpdate)+(A365-1)*months_per_period,DAY(fpdate)))&lt;&gt;DAY(fpdate),DATE(YEAR(fpdate),MONTH(fpdate)+(A365-1)*months_per_period+1,0),DATE(YEAR(fpdate),MONTH(fpdate)+(A365-1)*months_per_period,DAY(fpdate))))))</f>
        <v/>
      </c>
      <c r="C365" s="17" t="str">
        <f t="shared" si="26"/>
        <v/>
      </c>
      <c r="D365" s="57" t="str">
        <f t="shared" si="29"/>
        <v/>
      </c>
      <c r="E365" s="17" t="str">
        <f>IF(A365="","",IF(AND(A365=1,pmtType=1),0,IF(roundOpt,ROUND(rate*G364,2),rate*G364)))</f>
        <v/>
      </c>
      <c r="F365" s="17" t="str">
        <f t="shared" si="27"/>
        <v/>
      </c>
      <c r="G365" s="17" t="str">
        <f t="shared" si="28"/>
        <v/>
      </c>
    </row>
    <row r="366" spans="1:7">
      <c r="A366" s="16" t="str">
        <f t="shared" si="25"/>
        <v/>
      </c>
      <c r="B366" s="18" t="str">
        <f>IF(A366="","",IF(OR(periods_per_year=26,periods_per_year=52),IF(periods_per_year=26,IF(A366=1,fpdate,B365+14),IF(periods_per_year=52,IF(A366=1,fpdate,B365+7),"n/a")),IF(periods_per_year=24,DATE(YEAR(fpdate),MONTH(fpdate)+(A366-1)/2+IF(AND(DAY(fpdate)&gt;=15,MOD(A366,2)=0),1,0),IF(MOD(A366,2)=0,IF(DAY(fpdate)&gt;=15,DAY(fpdate)-14,DAY(fpdate)+14),DAY(fpdate))),IF(DAY(DATE(YEAR(fpdate),MONTH(fpdate)+(A366-1)*months_per_period,DAY(fpdate)))&lt;&gt;DAY(fpdate),DATE(YEAR(fpdate),MONTH(fpdate)+(A366-1)*months_per_period+1,0),DATE(YEAR(fpdate),MONTH(fpdate)+(A366-1)*months_per_period,DAY(fpdate))))))</f>
        <v/>
      </c>
      <c r="C366" s="17" t="str">
        <f t="shared" si="26"/>
        <v/>
      </c>
      <c r="D366" s="57" t="str">
        <f t="shared" si="29"/>
        <v/>
      </c>
      <c r="E366" s="17" t="str">
        <f>IF(A366="","",IF(AND(A366=1,pmtType=1),0,IF(roundOpt,ROUND(rate*G365,2),rate*G365)))</f>
        <v/>
      </c>
      <c r="F366" s="17" t="str">
        <f t="shared" si="27"/>
        <v/>
      </c>
      <c r="G366" s="17" t="str">
        <f t="shared" si="28"/>
        <v/>
      </c>
    </row>
    <row r="367" spans="1:7">
      <c r="A367" s="16" t="str">
        <f t="shared" si="25"/>
        <v/>
      </c>
      <c r="B367" s="18" t="str">
        <f>IF(A367="","",IF(OR(periods_per_year=26,periods_per_year=52),IF(periods_per_year=26,IF(A367=1,fpdate,B366+14),IF(periods_per_year=52,IF(A367=1,fpdate,B366+7),"n/a")),IF(periods_per_year=24,DATE(YEAR(fpdate),MONTH(fpdate)+(A367-1)/2+IF(AND(DAY(fpdate)&gt;=15,MOD(A367,2)=0),1,0),IF(MOD(A367,2)=0,IF(DAY(fpdate)&gt;=15,DAY(fpdate)-14,DAY(fpdate)+14),DAY(fpdate))),IF(DAY(DATE(YEAR(fpdate),MONTH(fpdate)+(A367-1)*months_per_period,DAY(fpdate)))&lt;&gt;DAY(fpdate),DATE(YEAR(fpdate),MONTH(fpdate)+(A367-1)*months_per_period+1,0),DATE(YEAR(fpdate),MONTH(fpdate)+(A367-1)*months_per_period,DAY(fpdate))))))</f>
        <v/>
      </c>
      <c r="C367" s="17" t="str">
        <f t="shared" si="26"/>
        <v/>
      </c>
      <c r="D367" s="57" t="str">
        <f t="shared" si="29"/>
        <v/>
      </c>
      <c r="E367" s="17" t="str">
        <f>IF(A367="","",IF(AND(A367=1,pmtType=1),0,IF(roundOpt,ROUND(rate*G366,2),rate*G366)))</f>
        <v/>
      </c>
      <c r="F367" s="17" t="str">
        <f t="shared" si="27"/>
        <v/>
      </c>
      <c r="G367" s="17" t="str">
        <f t="shared" si="28"/>
        <v/>
      </c>
    </row>
    <row r="368" spans="1:7">
      <c r="A368" s="16" t="str">
        <f t="shared" si="25"/>
        <v/>
      </c>
      <c r="B368" s="18" t="str">
        <f>IF(A368="","",IF(OR(periods_per_year=26,periods_per_year=52),IF(periods_per_year=26,IF(A368=1,fpdate,B367+14),IF(periods_per_year=52,IF(A368=1,fpdate,B367+7),"n/a")),IF(periods_per_year=24,DATE(YEAR(fpdate),MONTH(fpdate)+(A368-1)/2+IF(AND(DAY(fpdate)&gt;=15,MOD(A368,2)=0),1,0),IF(MOD(A368,2)=0,IF(DAY(fpdate)&gt;=15,DAY(fpdate)-14,DAY(fpdate)+14),DAY(fpdate))),IF(DAY(DATE(YEAR(fpdate),MONTH(fpdate)+(A368-1)*months_per_period,DAY(fpdate)))&lt;&gt;DAY(fpdate),DATE(YEAR(fpdate),MONTH(fpdate)+(A368-1)*months_per_period+1,0),DATE(YEAR(fpdate),MONTH(fpdate)+(A368-1)*months_per_period,DAY(fpdate))))))</f>
        <v/>
      </c>
      <c r="C368" s="17" t="str">
        <f t="shared" si="26"/>
        <v/>
      </c>
      <c r="D368" s="57" t="str">
        <f t="shared" si="29"/>
        <v/>
      </c>
      <c r="E368" s="17" t="str">
        <f>IF(A368="","",IF(AND(A368=1,pmtType=1),0,IF(roundOpt,ROUND(rate*G367,2),rate*G367)))</f>
        <v/>
      </c>
      <c r="F368" s="17" t="str">
        <f t="shared" si="27"/>
        <v/>
      </c>
      <c r="G368" s="17" t="str">
        <f t="shared" si="28"/>
        <v/>
      </c>
    </row>
    <row r="369" spans="1:7">
      <c r="A369" s="16" t="str">
        <f t="shared" si="25"/>
        <v/>
      </c>
      <c r="B369" s="18" t="str">
        <f>IF(A369="","",IF(OR(periods_per_year=26,periods_per_year=52),IF(periods_per_year=26,IF(A369=1,fpdate,B368+14),IF(periods_per_year=52,IF(A369=1,fpdate,B368+7),"n/a")),IF(periods_per_year=24,DATE(YEAR(fpdate),MONTH(fpdate)+(A369-1)/2+IF(AND(DAY(fpdate)&gt;=15,MOD(A369,2)=0),1,0),IF(MOD(A369,2)=0,IF(DAY(fpdate)&gt;=15,DAY(fpdate)-14,DAY(fpdate)+14),DAY(fpdate))),IF(DAY(DATE(YEAR(fpdate),MONTH(fpdate)+(A369-1)*months_per_period,DAY(fpdate)))&lt;&gt;DAY(fpdate),DATE(YEAR(fpdate),MONTH(fpdate)+(A369-1)*months_per_period+1,0),DATE(YEAR(fpdate),MONTH(fpdate)+(A369-1)*months_per_period,DAY(fpdate))))))</f>
        <v/>
      </c>
      <c r="C369" s="17" t="str">
        <f t="shared" si="26"/>
        <v/>
      </c>
      <c r="D369" s="57" t="str">
        <f t="shared" si="29"/>
        <v/>
      </c>
      <c r="E369" s="17" t="str">
        <f>IF(A369="","",IF(AND(A369=1,pmtType=1),0,IF(roundOpt,ROUND(rate*G368,2),rate*G368)))</f>
        <v/>
      </c>
      <c r="F369" s="17" t="str">
        <f t="shared" si="27"/>
        <v/>
      </c>
      <c r="G369" s="17" t="str">
        <f t="shared" si="28"/>
        <v/>
      </c>
    </row>
    <row r="370" spans="1:7">
      <c r="A370" s="16" t="str">
        <f t="shared" si="25"/>
        <v/>
      </c>
      <c r="B370" s="18" t="str">
        <f>IF(A370="","",IF(OR(periods_per_year=26,periods_per_year=52),IF(periods_per_year=26,IF(A370=1,fpdate,B369+14),IF(periods_per_year=52,IF(A370=1,fpdate,B369+7),"n/a")),IF(periods_per_year=24,DATE(YEAR(fpdate),MONTH(fpdate)+(A370-1)/2+IF(AND(DAY(fpdate)&gt;=15,MOD(A370,2)=0),1,0),IF(MOD(A370,2)=0,IF(DAY(fpdate)&gt;=15,DAY(fpdate)-14,DAY(fpdate)+14),DAY(fpdate))),IF(DAY(DATE(YEAR(fpdate),MONTH(fpdate)+(A370-1)*months_per_period,DAY(fpdate)))&lt;&gt;DAY(fpdate),DATE(YEAR(fpdate),MONTH(fpdate)+(A370-1)*months_per_period+1,0),DATE(YEAR(fpdate),MONTH(fpdate)+(A370-1)*months_per_period,DAY(fpdate))))))</f>
        <v/>
      </c>
      <c r="C370" s="17" t="str">
        <f t="shared" si="26"/>
        <v/>
      </c>
      <c r="D370" s="57" t="str">
        <f t="shared" si="29"/>
        <v/>
      </c>
      <c r="E370" s="17" t="str">
        <f>IF(A370="","",IF(AND(A370=1,pmtType=1),0,IF(roundOpt,ROUND(rate*G369,2),rate*G369)))</f>
        <v/>
      </c>
      <c r="F370" s="17" t="str">
        <f t="shared" si="27"/>
        <v/>
      </c>
      <c r="G370" s="17" t="str">
        <f t="shared" si="28"/>
        <v/>
      </c>
    </row>
    <row r="371" spans="1:7">
      <c r="A371" s="16" t="str">
        <f t="shared" si="25"/>
        <v/>
      </c>
      <c r="B371" s="18" t="str">
        <f>IF(A371="","",IF(OR(periods_per_year=26,periods_per_year=52),IF(periods_per_year=26,IF(A371=1,fpdate,B370+14),IF(periods_per_year=52,IF(A371=1,fpdate,B370+7),"n/a")),IF(periods_per_year=24,DATE(YEAR(fpdate),MONTH(fpdate)+(A371-1)/2+IF(AND(DAY(fpdate)&gt;=15,MOD(A371,2)=0),1,0),IF(MOD(A371,2)=0,IF(DAY(fpdate)&gt;=15,DAY(fpdate)-14,DAY(fpdate)+14),DAY(fpdate))),IF(DAY(DATE(YEAR(fpdate),MONTH(fpdate)+(A371-1)*months_per_period,DAY(fpdate)))&lt;&gt;DAY(fpdate),DATE(YEAR(fpdate),MONTH(fpdate)+(A371-1)*months_per_period+1,0),DATE(YEAR(fpdate),MONTH(fpdate)+(A371-1)*months_per_period,DAY(fpdate))))))</f>
        <v/>
      </c>
      <c r="C371" s="17" t="str">
        <f t="shared" si="26"/>
        <v/>
      </c>
      <c r="D371" s="57" t="str">
        <f t="shared" si="29"/>
        <v/>
      </c>
      <c r="E371" s="17" t="str">
        <f>IF(A371="","",IF(AND(A371=1,pmtType=1),0,IF(roundOpt,ROUND(rate*G370,2),rate*G370)))</f>
        <v/>
      </c>
      <c r="F371" s="17" t="str">
        <f t="shared" si="27"/>
        <v/>
      </c>
      <c r="G371" s="17" t="str">
        <f t="shared" si="28"/>
        <v/>
      </c>
    </row>
    <row r="372" spans="1:7">
      <c r="A372" s="16" t="str">
        <f t="shared" si="25"/>
        <v/>
      </c>
      <c r="B372" s="18" t="str">
        <f>IF(A372="","",IF(OR(periods_per_year=26,periods_per_year=52),IF(periods_per_year=26,IF(A372=1,fpdate,B371+14),IF(periods_per_year=52,IF(A372=1,fpdate,B371+7),"n/a")),IF(periods_per_year=24,DATE(YEAR(fpdate),MONTH(fpdate)+(A372-1)/2+IF(AND(DAY(fpdate)&gt;=15,MOD(A372,2)=0),1,0),IF(MOD(A372,2)=0,IF(DAY(fpdate)&gt;=15,DAY(fpdate)-14,DAY(fpdate)+14),DAY(fpdate))),IF(DAY(DATE(YEAR(fpdate),MONTH(fpdate)+(A372-1)*months_per_period,DAY(fpdate)))&lt;&gt;DAY(fpdate),DATE(YEAR(fpdate),MONTH(fpdate)+(A372-1)*months_per_period+1,0),DATE(YEAR(fpdate),MONTH(fpdate)+(A372-1)*months_per_period,DAY(fpdate))))))</f>
        <v/>
      </c>
      <c r="C372" s="17" t="str">
        <f t="shared" si="26"/>
        <v/>
      </c>
      <c r="D372" s="57" t="str">
        <f t="shared" si="29"/>
        <v/>
      </c>
      <c r="E372" s="17" t="str">
        <f>IF(A372="","",IF(AND(A372=1,pmtType=1),0,IF(roundOpt,ROUND(rate*G371,2),rate*G371)))</f>
        <v/>
      </c>
      <c r="F372" s="17" t="str">
        <f t="shared" si="27"/>
        <v/>
      </c>
      <c r="G372" s="17" t="str">
        <f t="shared" si="28"/>
        <v/>
      </c>
    </row>
    <row r="373" spans="1:7">
      <c r="A373" s="16" t="str">
        <f t="shared" si="25"/>
        <v/>
      </c>
      <c r="B373" s="18" t="str">
        <f>IF(A373="","",IF(OR(periods_per_year=26,periods_per_year=52),IF(periods_per_year=26,IF(A373=1,fpdate,B372+14),IF(periods_per_year=52,IF(A373=1,fpdate,B372+7),"n/a")),IF(periods_per_year=24,DATE(YEAR(fpdate),MONTH(fpdate)+(A373-1)/2+IF(AND(DAY(fpdate)&gt;=15,MOD(A373,2)=0),1,0),IF(MOD(A373,2)=0,IF(DAY(fpdate)&gt;=15,DAY(fpdate)-14,DAY(fpdate)+14),DAY(fpdate))),IF(DAY(DATE(YEAR(fpdate),MONTH(fpdate)+(A373-1)*months_per_period,DAY(fpdate)))&lt;&gt;DAY(fpdate),DATE(YEAR(fpdate),MONTH(fpdate)+(A373-1)*months_per_period+1,0),DATE(YEAR(fpdate),MONTH(fpdate)+(A373-1)*months_per_period,DAY(fpdate))))))</f>
        <v/>
      </c>
      <c r="C373" s="17" t="str">
        <f t="shared" si="26"/>
        <v/>
      </c>
      <c r="D373" s="57" t="str">
        <f t="shared" si="29"/>
        <v/>
      </c>
      <c r="E373" s="17" t="str">
        <f>IF(A373="","",IF(AND(A373=1,pmtType=1),0,IF(roundOpt,ROUND(rate*G372,2),rate*G372)))</f>
        <v/>
      </c>
      <c r="F373" s="17" t="str">
        <f t="shared" si="27"/>
        <v/>
      </c>
      <c r="G373" s="17" t="str">
        <f t="shared" si="28"/>
        <v/>
      </c>
    </row>
    <row r="374" spans="1:7">
      <c r="A374" s="16" t="str">
        <f t="shared" si="25"/>
        <v/>
      </c>
      <c r="B374" s="18" t="str">
        <f>IF(A374="","",IF(OR(periods_per_year=26,periods_per_year=52),IF(periods_per_year=26,IF(A374=1,fpdate,B373+14),IF(periods_per_year=52,IF(A374=1,fpdate,B373+7),"n/a")),IF(periods_per_year=24,DATE(YEAR(fpdate),MONTH(fpdate)+(A374-1)/2+IF(AND(DAY(fpdate)&gt;=15,MOD(A374,2)=0),1,0),IF(MOD(A374,2)=0,IF(DAY(fpdate)&gt;=15,DAY(fpdate)-14,DAY(fpdate)+14),DAY(fpdate))),IF(DAY(DATE(YEAR(fpdate),MONTH(fpdate)+(A374-1)*months_per_period,DAY(fpdate)))&lt;&gt;DAY(fpdate),DATE(YEAR(fpdate),MONTH(fpdate)+(A374-1)*months_per_period+1,0),DATE(YEAR(fpdate),MONTH(fpdate)+(A374-1)*months_per_period,DAY(fpdate))))))</f>
        <v/>
      </c>
      <c r="C374" s="17" t="str">
        <f t="shared" si="26"/>
        <v/>
      </c>
      <c r="D374" s="57" t="str">
        <f t="shared" si="29"/>
        <v/>
      </c>
      <c r="E374" s="17" t="str">
        <f>IF(A374="","",IF(AND(A374=1,pmtType=1),0,IF(roundOpt,ROUND(rate*G373,2),rate*G373)))</f>
        <v/>
      </c>
      <c r="F374" s="17" t="str">
        <f t="shared" si="27"/>
        <v/>
      </c>
      <c r="G374" s="17" t="str">
        <f t="shared" si="28"/>
        <v/>
      </c>
    </row>
    <row r="375" spans="1:7">
      <c r="A375" s="16" t="str">
        <f t="shared" si="25"/>
        <v/>
      </c>
      <c r="B375" s="18" t="str">
        <f>IF(A375="","",IF(OR(periods_per_year=26,periods_per_year=52),IF(periods_per_year=26,IF(A375=1,fpdate,B374+14),IF(periods_per_year=52,IF(A375=1,fpdate,B374+7),"n/a")),IF(periods_per_year=24,DATE(YEAR(fpdate),MONTH(fpdate)+(A375-1)/2+IF(AND(DAY(fpdate)&gt;=15,MOD(A375,2)=0),1,0),IF(MOD(A375,2)=0,IF(DAY(fpdate)&gt;=15,DAY(fpdate)-14,DAY(fpdate)+14),DAY(fpdate))),IF(DAY(DATE(YEAR(fpdate),MONTH(fpdate)+(A375-1)*months_per_period,DAY(fpdate)))&lt;&gt;DAY(fpdate),DATE(YEAR(fpdate),MONTH(fpdate)+(A375-1)*months_per_period+1,0),DATE(YEAR(fpdate),MONTH(fpdate)+(A375-1)*months_per_period,DAY(fpdate))))))</f>
        <v/>
      </c>
      <c r="C375" s="17" t="str">
        <f t="shared" si="26"/>
        <v/>
      </c>
      <c r="D375" s="57" t="str">
        <f t="shared" si="29"/>
        <v/>
      </c>
      <c r="E375" s="17" t="str">
        <f>IF(A375="","",IF(AND(A375=1,pmtType=1),0,IF(roundOpt,ROUND(rate*G374,2),rate*G374)))</f>
        <v/>
      </c>
      <c r="F375" s="17" t="str">
        <f t="shared" si="27"/>
        <v/>
      </c>
      <c r="G375" s="17" t="str">
        <f t="shared" si="28"/>
        <v/>
      </c>
    </row>
    <row r="376" spans="1:7">
      <c r="A376" s="16" t="str">
        <f t="shared" si="25"/>
        <v/>
      </c>
      <c r="B376" s="18" t="str">
        <f>IF(A376="","",IF(OR(periods_per_year=26,periods_per_year=52),IF(periods_per_year=26,IF(A376=1,fpdate,B375+14),IF(periods_per_year=52,IF(A376=1,fpdate,B375+7),"n/a")),IF(periods_per_year=24,DATE(YEAR(fpdate),MONTH(fpdate)+(A376-1)/2+IF(AND(DAY(fpdate)&gt;=15,MOD(A376,2)=0),1,0),IF(MOD(A376,2)=0,IF(DAY(fpdate)&gt;=15,DAY(fpdate)-14,DAY(fpdate)+14),DAY(fpdate))),IF(DAY(DATE(YEAR(fpdate),MONTH(fpdate)+(A376-1)*months_per_period,DAY(fpdate)))&lt;&gt;DAY(fpdate),DATE(YEAR(fpdate),MONTH(fpdate)+(A376-1)*months_per_period+1,0),DATE(YEAR(fpdate),MONTH(fpdate)+(A376-1)*months_per_period,DAY(fpdate))))))</f>
        <v/>
      </c>
      <c r="C376" s="17" t="str">
        <f t="shared" si="26"/>
        <v/>
      </c>
      <c r="D376" s="57" t="str">
        <f t="shared" si="29"/>
        <v/>
      </c>
      <c r="E376" s="17" t="str">
        <f>IF(A376="","",IF(AND(A376=1,pmtType=1),0,IF(roundOpt,ROUND(rate*G375,2),rate*G375)))</f>
        <v/>
      </c>
      <c r="F376" s="17" t="str">
        <f t="shared" si="27"/>
        <v/>
      </c>
      <c r="G376" s="17" t="str">
        <f t="shared" si="28"/>
        <v/>
      </c>
    </row>
    <row r="377" spans="1:7">
      <c r="A377" s="16" t="str">
        <f t="shared" si="25"/>
        <v/>
      </c>
      <c r="B377" s="18" t="str">
        <f>IF(A377="","",IF(OR(periods_per_year=26,periods_per_year=52),IF(periods_per_year=26,IF(A377=1,fpdate,B376+14),IF(periods_per_year=52,IF(A377=1,fpdate,B376+7),"n/a")),IF(periods_per_year=24,DATE(YEAR(fpdate),MONTH(fpdate)+(A377-1)/2+IF(AND(DAY(fpdate)&gt;=15,MOD(A377,2)=0),1,0),IF(MOD(A377,2)=0,IF(DAY(fpdate)&gt;=15,DAY(fpdate)-14,DAY(fpdate)+14),DAY(fpdate))),IF(DAY(DATE(YEAR(fpdate),MONTH(fpdate)+(A377-1)*months_per_period,DAY(fpdate)))&lt;&gt;DAY(fpdate),DATE(YEAR(fpdate),MONTH(fpdate)+(A377-1)*months_per_period+1,0),DATE(YEAR(fpdate),MONTH(fpdate)+(A377-1)*months_per_period,DAY(fpdate))))))</f>
        <v/>
      </c>
      <c r="C377" s="17" t="str">
        <f t="shared" si="26"/>
        <v/>
      </c>
      <c r="D377" s="57" t="str">
        <f t="shared" si="29"/>
        <v/>
      </c>
      <c r="E377" s="17" t="str">
        <f>IF(A377="","",IF(AND(A377=1,pmtType=1),0,IF(roundOpt,ROUND(rate*G376,2),rate*G376)))</f>
        <v/>
      </c>
      <c r="F377" s="17" t="str">
        <f t="shared" si="27"/>
        <v/>
      </c>
      <c r="G377" s="17" t="str">
        <f t="shared" si="28"/>
        <v/>
      </c>
    </row>
    <row r="378" spans="1:7">
      <c r="A378" s="16" t="str">
        <f t="shared" si="25"/>
        <v/>
      </c>
      <c r="B378" s="18" t="str">
        <f>IF(A378="","",IF(OR(periods_per_year=26,periods_per_year=52),IF(periods_per_year=26,IF(A378=1,fpdate,B377+14),IF(periods_per_year=52,IF(A378=1,fpdate,B377+7),"n/a")),IF(periods_per_year=24,DATE(YEAR(fpdate),MONTH(fpdate)+(A378-1)/2+IF(AND(DAY(fpdate)&gt;=15,MOD(A378,2)=0),1,0),IF(MOD(A378,2)=0,IF(DAY(fpdate)&gt;=15,DAY(fpdate)-14,DAY(fpdate)+14),DAY(fpdate))),IF(DAY(DATE(YEAR(fpdate),MONTH(fpdate)+(A378-1)*months_per_period,DAY(fpdate)))&lt;&gt;DAY(fpdate),DATE(YEAR(fpdate),MONTH(fpdate)+(A378-1)*months_per_period+1,0),DATE(YEAR(fpdate),MONTH(fpdate)+(A378-1)*months_per_period,DAY(fpdate))))))</f>
        <v/>
      </c>
      <c r="C378" s="17" t="str">
        <f t="shared" si="26"/>
        <v/>
      </c>
      <c r="D378" s="57" t="str">
        <f t="shared" si="29"/>
        <v/>
      </c>
      <c r="E378" s="17" t="str">
        <f>IF(A378="","",IF(AND(A378=1,pmtType=1),0,IF(roundOpt,ROUND(rate*G377,2),rate*G377)))</f>
        <v/>
      </c>
      <c r="F378" s="17" t="str">
        <f t="shared" si="27"/>
        <v/>
      </c>
      <c r="G378" s="17" t="str">
        <f t="shared" si="28"/>
        <v/>
      </c>
    </row>
    <row r="379" spans="1:7">
      <c r="A379" s="16" t="str">
        <f t="shared" si="25"/>
        <v/>
      </c>
      <c r="B379" s="18" t="str">
        <f>IF(A379="","",IF(OR(periods_per_year=26,periods_per_year=52),IF(periods_per_year=26,IF(A379=1,fpdate,B378+14),IF(periods_per_year=52,IF(A379=1,fpdate,B378+7),"n/a")),IF(periods_per_year=24,DATE(YEAR(fpdate),MONTH(fpdate)+(A379-1)/2+IF(AND(DAY(fpdate)&gt;=15,MOD(A379,2)=0),1,0),IF(MOD(A379,2)=0,IF(DAY(fpdate)&gt;=15,DAY(fpdate)-14,DAY(fpdate)+14),DAY(fpdate))),IF(DAY(DATE(YEAR(fpdate),MONTH(fpdate)+(A379-1)*months_per_period,DAY(fpdate)))&lt;&gt;DAY(fpdate),DATE(YEAR(fpdate),MONTH(fpdate)+(A379-1)*months_per_period+1,0),DATE(YEAR(fpdate),MONTH(fpdate)+(A379-1)*months_per_period,DAY(fpdate))))))</f>
        <v/>
      </c>
      <c r="C379" s="17" t="str">
        <f t="shared" si="26"/>
        <v/>
      </c>
      <c r="D379" s="57" t="str">
        <f t="shared" si="29"/>
        <v/>
      </c>
      <c r="E379" s="17" t="str">
        <f>IF(A379="","",IF(AND(A379=1,pmtType=1),0,IF(roundOpt,ROUND(rate*G378,2),rate*G378)))</f>
        <v/>
      </c>
      <c r="F379" s="17" t="str">
        <f t="shared" si="27"/>
        <v/>
      </c>
      <c r="G379" s="17" t="str">
        <f t="shared" si="28"/>
        <v/>
      </c>
    </row>
    <row r="380" spans="1:7">
      <c r="A380" s="16" t="str">
        <f t="shared" si="25"/>
        <v/>
      </c>
      <c r="B380" s="18" t="str">
        <f>IF(A380="","",IF(OR(periods_per_year=26,periods_per_year=52),IF(periods_per_year=26,IF(A380=1,fpdate,B379+14),IF(periods_per_year=52,IF(A380=1,fpdate,B379+7),"n/a")),IF(periods_per_year=24,DATE(YEAR(fpdate),MONTH(fpdate)+(A380-1)/2+IF(AND(DAY(fpdate)&gt;=15,MOD(A380,2)=0),1,0),IF(MOD(A380,2)=0,IF(DAY(fpdate)&gt;=15,DAY(fpdate)-14,DAY(fpdate)+14),DAY(fpdate))),IF(DAY(DATE(YEAR(fpdate),MONTH(fpdate)+(A380-1)*months_per_period,DAY(fpdate)))&lt;&gt;DAY(fpdate),DATE(YEAR(fpdate),MONTH(fpdate)+(A380-1)*months_per_period+1,0),DATE(YEAR(fpdate),MONTH(fpdate)+(A380-1)*months_per_period,DAY(fpdate))))))</f>
        <v/>
      </c>
      <c r="C380" s="17" t="str">
        <f t="shared" si="26"/>
        <v/>
      </c>
      <c r="D380" s="57" t="str">
        <f t="shared" si="29"/>
        <v/>
      </c>
      <c r="E380" s="17" t="str">
        <f>IF(A380="","",IF(AND(A380=1,pmtType=1),0,IF(roundOpt,ROUND(rate*G379,2),rate*G379)))</f>
        <v/>
      </c>
      <c r="F380" s="17" t="str">
        <f t="shared" si="27"/>
        <v/>
      </c>
      <c r="G380" s="17" t="str">
        <f t="shared" si="28"/>
        <v/>
      </c>
    </row>
    <row r="381" spans="1:7">
      <c r="A381" s="16" t="str">
        <f t="shared" si="25"/>
        <v/>
      </c>
      <c r="B381" s="18" t="str">
        <f>IF(A381="","",IF(OR(periods_per_year=26,periods_per_year=52),IF(periods_per_year=26,IF(A381=1,fpdate,B380+14),IF(periods_per_year=52,IF(A381=1,fpdate,B380+7),"n/a")),IF(periods_per_year=24,DATE(YEAR(fpdate),MONTH(fpdate)+(A381-1)/2+IF(AND(DAY(fpdate)&gt;=15,MOD(A381,2)=0),1,0),IF(MOD(A381,2)=0,IF(DAY(fpdate)&gt;=15,DAY(fpdate)-14,DAY(fpdate)+14),DAY(fpdate))),IF(DAY(DATE(YEAR(fpdate),MONTH(fpdate)+(A381-1)*months_per_period,DAY(fpdate)))&lt;&gt;DAY(fpdate),DATE(YEAR(fpdate),MONTH(fpdate)+(A381-1)*months_per_period+1,0),DATE(YEAR(fpdate),MONTH(fpdate)+(A381-1)*months_per_period,DAY(fpdate))))))</f>
        <v/>
      </c>
      <c r="C381" s="17" t="str">
        <f t="shared" si="26"/>
        <v/>
      </c>
      <c r="D381" s="57" t="str">
        <f t="shared" si="29"/>
        <v/>
      </c>
      <c r="E381" s="17" t="str">
        <f>IF(A381="","",IF(AND(A381=1,pmtType=1),0,IF(roundOpt,ROUND(rate*G380,2),rate*G380)))</f>
        <v/>
      </c>
      <c r="F381" s="17" t="str">
        <f t="shared" si="27"/>
        <v/>
      </c>
      <c r="G381" s="17" t="str">
        <f t="shared" si="28"/>
        <v/>
      </c>
    </row>
    <row r="382" spans="1:7">
      <c r="A382" s="16" t="str">
        <f t="shared" si="25"/>
        <v/>
      </c>
      <c r="B382" s="18" t="str">
        <f>IF(A382="","",IF(OR(periods_per_year=26,periods_per_year=52),IF(periods_per_year=26,IF(A382=1,fpdate,B381+14),IF(periods_per_year=52,IF(A382=1,fpdate,B381+7),"n/a")),IF(periods_per_year=24,DATE(YEAR(fpdate),MONTH(fpdate)+(A382-1)/2+IF(AND(DAY(fpdate)&gt;=15,MOD(A382,2)=0),1,0),IF(MOD(A382,2)=0,IF(DAY(fpdate)&gt;=15,DAY(fpdate)-14,DAY(fpdate)+14),DAY(fpdate))),IF(DAY(DATE(YEAR(fpdate),MONTH(fpdate)+(A382-1)*months_per_period,DAY(fpdate)))&lt;&gt;DAY(fpdate),DATE(YEAR(fpdate),MONTH(fpdate)+(A382-1)*months_per_period+1,0),DATE(YEAR(fpdate),MONTH(fpdate)+(A382-1)*months_per_period,DAY(fpdate))))))</f>
        <v/>
      </c>
      <c r="C382" s="17" t="str">
        <f t="shared" si="26"/>
        <v/>
      </c>
      <c r="D382" s="57" t="str">
        <f t="shared" si="29"/>
        <v/>
      </c>
      <c r="E382" s="17" t="str">
        <f>IF(A382="","",IF(AND(A382=1,pmtType=1),0,IF(roundOpt,ROUND(rate*G381,2),rate*G381)))</f>
        <v/>
      </c>
      <c r="F382" s="17" t="str">
        <f t="shared" si="27"/>
        <v/>
      </c>
      <c r="G382" s="17" t="str">
        <f t="shared" si="28"/>
        <v/>
      </c>
    </row>
    <row r="383" spans="1:7">
      <c r="A383" s="16" t="str">
        <f t="shared" si="25"/>
        <v/>
      </c>
      <c r="B383" s="18" t="str">
        <f>IF(A383="","",IF(OR(periods_per_year=26,periods_per_year=52),IF(periods_per_year=26,IF(A383=1,fpdate,B382+14),IF(periods_per_year=52,IF(A383=1,fpdate,B382+7),"n/a")),IF(periods_per_year=24,DATE(YEAR(fpdate),MONTH(fpdate)+(A383-1)/2+IF(AND(DAY(fpdate)&gt;=15,MOD(A383,2)=0),1,0),IF(MOD(A383,2)=0,IF(DAY(fpdate)&gt;=15,DAY(fpdate)-14,DAY(fpdate)+14),DAY(fpdate))),IF(DAY(DATE(YEAR(fpdate),MONTH(fpdate)+(A383-1)*months_per_period,DAY(fpdate)))&lt;&gt;DAY(fpdate),DATE(YEAR(fpdate),MONTH(fpdate)+(A383-1)*months_per_period+1,0),DATE(YEAR(fpdate),MONTH(fpdate)+(A383-1)*months_per_period,DAY(fpdate))))))</f>
        <v/>
      </c>
      <c r="C383" s="17" t="str">
        <f t="shared" si="26"/>
        <v/>
      </c>
      <c r="D383" s="57" t="str">
        <f t="shared" si="29"/>
        <v/>
      </c>
      <c r="E383" s="17" t="str">
        <f>IF(A383="","",IF(AND(A383=1,pmtType=1),0,IF(roundOpt,ROUND(rate*G382,2),rate*G382)))</f>
        <v/>
      </c>
      <c r="F383" s="17" t="str">
        <f t="shared" si="27"/>
        <v/>
      </c>
      <c r="G383" s="17" t="str">
        <f t="shared" si="28"/>
        <v/>
      </c>
    </row>
    <row r="384" spans="1:7">
      <c r="A384" s="16" t="str">
        <f t="shared" si="25"/>
        <v/>
      </c>
      <c r="B384" s="18" t="str">
        <f>IF(A384="","",IF(OR(periods_per_year=26,periods_per_year=52),IF(periods_per_year=26,IF(A384=1,fpdate,B383+14),IF(periods_per_year=52,IF(A384=1,fpdate,B383+7),"n/a")),IF(periods_per_year=24,DATE(YEAR(fpdate),MONTH(fpdate)+(A384-1)/2+IF(AND(DAY(fpdate)&gt;=15,MOD(A384,2)=0),1,0),IF(MOD(A384,2)=0,IF(DAY(fpdate)&gt;=15,DAY(fpdate)-14,DAY(fpdate)+14),DAY(fpdate))),IF(DAY(DATE(YEAR(fpdate),MONTH(fpdate)+(A384-1)*months_per_period,DAY(fpdate)))&lt;&gt;DAY(fpdate),DATE(YEAR(fpdate),MONTH(fpdate)+(A384-1)*months_per_period+1,0),DATE(YEAR(fpdate),MONTH(fpdate)+(A384-1)*months_per_period,DAY(fpdate))))))</f>
        <v/>
      </c>
      <c r="C384" s="17" t="str">
        <f t="shared" si="26"/>
        <v/>
      </c>
      <c r="D384" s="57" t="str">
        <f t="shared" si="29"/>
        <v/>
      </c>
      <c r="E384" s="17" t="str">
        <f>IF(A384="","",IF(AND(A384=1,pmtType=1),0,IF(roundOpt,ROUND(rate*G383,2),rate*G383)))</f>
        <v/>
      </c>
      <c r="F384" s="17" t="str">
        <f t="shared" si="27"/>
        <v/>
      </c>
      <c r="G384" s="17" t="str">
        <f t="shared" si="28"/>
        <v/>
      </c>
    </row>
    <row r="385" spans="1:7">
      <c r="A385" s="16" t="str">
        <f t="shared" si="25"/>
        <v/>
      </c>
      <c r="B385" s="18" t="str">
        <f>IF(A385="","",IF(OR(periods_per_year=26,periods_per_year=52),IF(periods_per_year=26,IF(A385=1,fpdate,B384+14),IF(periods_per_year=52,IF(A385=1,fpdate,B384+7),"n/a")),IF(periods_per_year=24,DATE(YEAR(fpdate),MONTH(fpdate)+(A385-1)/2+IF(AND(DAY(fpdate)&gt;=15,MOD(A385,2)=0),1,0),IF(MOD(A385,2)=0,IF(DAY(fpdate)&gt;=15,DAY(fpdate)-14,DAY(fpdate)+14),DAY(fpdate))),IF(DAY(DATE(YEAR(fpdate),MONTH(fpdate)+(A385-1)*months_per_period,DAY(fpdate)))&lt;&gt;DAY(fpdate),DATE(YEAR(fpdate),MONTH(fpdate)+(A385-1)*months_per_period+1,0),DATE(YEAR(fpdate),MONTH(fpdate)+(A385-1)*months_per_period,DAY(fpdate))))))</f>
        <v/>
      </c>
      <c r="C385" s="17" t="str">
        <f t="shared" si="26"/>
        <v/>
      </c>
      <c r="D385" s="57" t="str">
        <f t="shared" si="29"/>
        <v/>
      </c>
      <c r="E385" s="17" t="str">
        <f>IF(A385="","",IF(AND(A385=1,pmtType=1),0,IF(roundOpt,ROUND(rate*G384,2),rate*G384)))</f>
        <v/>
      </c>
      <c r="F385" s="17" t="str">
        <f t="shared" si="27"/>
        <v/>
      </c>
      <c r="G385" s="17" t="str">
        <f t="shared" si="28"/>
        <v/>
      </c>
    </row>
    <row r="386" spans="1:7">
      <c r="A386" s="16" t="str">
        <f t="shared" si="25"/>
        <v/>
      </c>
      <c r="B386" s="18" t="str">
        <f>IF(A386="","",IF(OR(periods_per_year=26,periods_per_year=52),IF(periods_per_year=26,IF(A386=1,fpdate,B385+14),IF(periods_per_year=52,IF(A386=1,fpdate,B385+7),"n/a")),IF(periods_per_year=24,DATE(YEAR(fpdate),MONTH(fpdate)+(A386-1)/2+IF(AND(DAY(fpdate)&gt;=15,MOD(A386,2)=0),1,0),IF(MOD(A386,2)=0,IF(DAY(fpdate)&gt;=15,DAY(fpdate)-14,DAY(fpdate)+14),DAY(fpdate))),IF(DAY(DATE(YEAR(fpdate),MONTH(fpdate)+(A386-1)*months_per_period,DAY(fpdate)))&lt;&gt;DAY(fpdate),DATE(YEAR(fpdate),MONTH(fpdate)+(A386-1)*months_per_period+1,0),DATE(YEAR(fpdate),MONTH(fpdate)+(A386-1)*months_per_period,DAY(fpdate))))))</f>
        <v/>
      </c>
      <c r="C386" s="17" t="str">
        <f t="shared" si="26"/>
        <v/>
      </c>
      <c r="D386" s="57" t="str">
        <f t="shared" si="29"/>
        <v/>
      </c>
      <c r="E386" s="17" t="str">
        <f>IF(A386="","",IF(AND(A386=1,pmtType=1),0,IF(roundOpt,ROUND(rate*G385,2),rate*G385)))</f>
        <v/>
      </c>
      <c r="F386" s="17" t="str">
        <f t="shared" si="27"/>
        <v/>
      </c>
      <c r="G386" s="17" t="str">
        <f t="shared" si="28"/>
        <v/>
      </c>
    </row>
    <row r="387" spans="1:7">
      <c r="A387" s="16" t="str">
        <f t="shared" si="25"/>
        <v/>
      </c>
      <c r="B387" s="18" t="str">
        <f>IF(A387="","",IF(OR(periods_per_year=26,periods_per_year=52),IF(periods_per_year=26,IF(A387=1,fpdate,B386+14),IF(periods_per_year=52,IF(A387=1,fpdate,B386+7),"n/a")),IF(periods_per_year=24,DATE(YEAR(fpdate),MONTH(fpdate)+(A387-1)/2+IF(AND(DAY(fpdate)&gt;=15,MOD(A387,2)=0),1,0),IF(MOD(A387,2)=0,IF(DAY(fpdate)&gt;=15,DAY(fpdate)-14,DAY(fpdate)+14),DAY(fpdate))),IF(DAY(DATE(YEAR(fpdate),MONTH(fpdate)+(A387-1)*months_per_period,DAY(fpdate)))&lt;&gt;DAY(fpdate),DATE(YEAR(fpdate),MONTH(fpdate)+(A387-1)*months_per_period+1,0),DATE(YEAR(fpdate),MONTH(fpdate)+(A387-1)*months_per_period,DAY(fpdate))))))</f>
        <v/>
      </c>
      <c r="C387" s="17" t="str">
        <f t="shared" si="26"/>
        <v/>
      </c>
      <c r="D387" s="57" t="str">
        <f t="shared" si="29"/>
        <v/>
      </c>
      <c r="E387" s="17" t="str">
        <f>IF(A387="","",IF(AND(A387=1,pmtType=1),0,IF(roundOpt,ROUND(rate*G386,2),rate*G386)))</f>
        <v/>
      </c>
      <c r="F387" s="17" t="str">
        <f t="shared" si="27"/>
        <v/>
      </c>
      <c r="G387" s="17" t="str">
        <f t="shared" si="28"/>
        <v/>
      </c>
    </row>
    <row r="388" spans="1:7">
      <c r="A388" s="16" t="str">
        <f t="shared" si="25"/>
        <v/>
      </c>
      <c r="B388" s="18" t="str">
        <f>IF(A388="","",IF(OR(periods_per_year=26,periods_per_year=52),IF(periods_per_year=26,IF(A388=1,fpdate,B387+14),IF(periods_per_year=52,IF(A388=1,fpdate,B387+7),"n/a")),IF(periods_per_year=24,DATE(YEAR(fpdate),MONTH(fpdate)+(A388-1)/2+IF(AND(DAY(fpdate)&gt;=15,MOD(A388,2)=0),1,0),IF(MOD(A388,2)=0,IF(DAY(fpdate)&gt;=15,DAY(fpdate)-14,DAY(fpdate)+14),DAY(fpdate))),IF(DAY(DATE(YEAR(fpdate),MONTH(fpdate)+(A388-1)*months_per_period,DAY(fpdate)))&lt;&gt;DAY(fpdate),DATE(YEAR(fpdate),MONTH(fpdate)+(A388-1)*months_per_period+1,0),DATE(YEAR(fpdate),MONTH(fpdate)+(A388-1)*months_per_period,DAY(fpdate))))))</f>
        <v/>
      </c>
      <c r="C388" s="17" t="str">
        <f t="shared" si="26"/>
        <v/>
      </c>
      <c r="D388" s="57" t="str">
        <f t="shared" si="29"/>
        <v/>
      </c>
      <c r="E388" s="17" t="str">
        <f>IF(A388="","",IF(AND(A388=1,pmtType=1),0,IF(roundOpt,ROUND(rate*G387,2),rate*G387)))</f>
        <v/>
      </c>
      <c r="F388" s="17" t="str">
        <f t="shared" si="27"/>
        <v/>
      </c>
      <c r="G388" s="17" t="str">
        <f t="shared" si="28"/>
        <v/>
      </c>
    </row>
    <row r="389" spans="1:7">
      <c r="A389" s="16" t="str">
        <f t="shared" si="25"/>
        <v/>
      </c>
      <c r="B389" s="18" t="str">
        <f>IF(A389="","",IF(OR(periods_per_year=26,periods_per_year=52),IF(periods_per_year=26,IF(A389=1,fpdate,B388+14),IF(periods_per_year=52,IF(A389=1,fpdate,B388+7),"n/a")),IF(periods_per_year=24,DATE(YEAR(fpdate),MONTH(fpdate)+(A389-1)/2+IF(AND(DAY(fpdate)&gt;=15,MOD(A389,2)=0),1,0),IF(MOD(A389,2)=0,IF(DAY(fpdate)&gt;=15,DAY(fpdate)-14,DAY(fpdate)+14),DAY(fpdate))),IF(DAY(DATE(YEAR(fpdate),MONTH(fpdate)+(A389-1)*months_per_period,DAY(fpdate)))&lt;&gt;DAY(fpdate),DATE(YEAR(fpdate),MONTH(fpdate)+(A389-1)*months_per_period+1,0),DATE(YEAR(fpdate),MONTH(fpdate)+(A389-1)*months_per_period,DAY(fpdate))))))</f>
        <v/>
      </c>
      <c r="C389" s="17" t="str">
        <f t="shared" si="26"/>
        <v/>
      </c>
      <c r="D389" s="57" t="str">
        <f t="shared" si="29"/>
        <v/>
      </c>
      <c r="E389" s="17" t="str">
        <f>IF(A389="","",IF(AND(A389=1,pmtType=1),0,IF(roundOpt,ROUND(rate*G388,2),rate*G388)))</f>
        <v/>
      </c>
      <c r="F389" s="17" t="str">
        <f t="shared" si="27"/>
        <v/>
      </c>
      <c r="G389" s="17" t="str">
        <f t="shared" si="28"/>
        <v/>
      </c>
    </row>
    <row r="390" spans="1:7">
      <c r="A390" s="16" t="str">
        <f t="shared" si="25"/>
        <v/>
      </c>
      <c r="B390" s="18" t="str">
        <f>IF(A390="","",IF(OR(periods_per_year=26,periods_per_year=52),IF(periods_per_year=26,IF(A390=1,fpdate,B389+14),IF(periods_per_year=52,IF(A390=1,fpdate,B389+7),"n/a")),IF(periods_per_year=24,DATE(YEAR(fpdate),MONTH(fpdate)+(A390-1)/2+IF(AND(DAY(fpdate)&gt;=15,MOD(A390,2)=0),1,0),IF(MOD(A390,2)=0,IF(DAY(fpdate)&gt;=15,DAY(fpdate)-14,DAY(fpdate)+14),DAY(fpdate))),IF(DAY(DATE(YEAR(fpdate),MONTH(fpdate)+(A390-1)*months_per_period,DAY(fpdate)))&lt;&gt;DAY(fpdate),DATE(YEAR(fpdate),MONTH(fpdate)+(A390-1)*months_per_period+1,0),DATE(YEAR(fpdate),MONTH(fpdate)+(A390-1)*months_per_period,DAY(fpdate))))))</f>
        <v/>
      </c>
      <c r="C390" s="17" t="str">
        <f t="shared" si="26"/>
        <v/>
      </c>
      <c r="D390" s="57" t="str">
        <f t="shared" si="29"/>
        <v/>
      </c>
      <c r="E390" s="17" t="str">
        <f>IF(A390="","",IF(AND(A390=1,pmtType=1),0,IF(roundOpt,ROUND(rate*G389,2),rate*G389)))</f>
        <v/>
      </c>
      <c r="F390" s="17" t="str">
        <f t="shared" si="27"/>
        <v/>
      </c>
      <c r="G390" s="17" t="str">
        <f t="shared" si="28"/>
        <v/>
      </c>
    </row>
    <row r="391" spans="1:7">
      <c r="A391" s="16" t="str">
        <f t="shared" si="25"/>
        <v/>
      </c>
      <c r="B391" s="18" t="str">
        <f>IF(A391="","",IF(OR(periods_per_year=26,periods_per_year=52),IF(periods_per_year=26,IF(A391=1,fpdate,B390+14),IF(periods_per_year=52,IF(A391=1,fpdate,B390+7),"n/a")),IF(periods_per_year=24,DATE(YEAR(fpdate),MONTH(fpdate)+(A391-1)/2+IF(AND(DAY(fpdate)&gt;=15,MOD(A391,2)=0),1,0),IF(MOD(A391,2)=0,IF(DAY(fpdate)&gt;=15,DAY(fpdate)-14,DAY(fpdate)+14),DAY(fpdate))),IF(DAY(DATE(YEAR(fpdate),MONTH(fpdate)+(A391-1)*months_per_period,DAY(fpdate)))&lt;&gt;DAY(fpdate),DATE(YEAR(fpdate),MONTH(fpdate)+(A391-1)*months_per_period+1,0),DATE(YEAR(fpdate),MONTH(fpdate)+(A391-1)*months_per_period,DAY(fpdate))))))</f>
        <v/>
      </c>
      <c r="C391" s="17" t="str">
        <f t="shared" si="26"/>
        <v/>
      </c>
      <c r="D391" s="57" t="str">
        <f t="shared" si="29"/>
        <v/>
      </c>
      <c r="E391" s="17" t="str">
        <f>IF(A391="","",IF(AND(A391=1,pmtType=1),0,IF(roundOpt,ROUND(rate*G390,2),rate*G390)))</f>
        <v/>
      </c>
      <c r="F391" s="17" t="str">
        <f t="shared" si="27"/>
        <v/>
      </c>
      <c r="G391" s="17" t="str">
        <f t="shared" si="28"/>
        <v/>
      </c>
    </row>
    <row r="392" spans="1:7">
      <c r="A392" s="16" t="str">
        <f t="shared" si="25"/>
        <v/>
      </c>
      <c r="B392" s="18" t="str">
        <f>IF(A392="","",IF(OR(periods_per_year=26,periods_per_year=52),IF(periods_per_year=26,IF(A392=1,fpdate,B391+14),IF(periods_per_year=52,IF(A392=1,fpdate,B391+7),"n/a")),IF(periods_per_year=24,DATE(YEAR(fpdate),MONTH(fpdate)+(A392-1)/2+IF(AND(DAY(fpdate)&gt;=15,MOD(A392,2)=0),1,0),IF(MOD(A392,2)=0,IF(DAY(fpdate)&gt;=15,DAY(fpdate)-14,DAY(fpdate)+14),DAY(fpdate))),IF(DAY(DATE(YEAR(fpdate),MONTH(fpdate)+(A392-1)*months_per_period,DAY(fpdate)))&lt;&gt;DAY(fpdate),DATE(YEAR(fpdate),MONTH(fpdate)+(A392-1)*months_per_period+1,0),DATE(YEAR(fpdate),MONTH(fpdate)+(A392-1)*months_per_period,DAY(fpdate))))))</f>
        <v/>
      </c>
      <c r="C392" s="17" t="str">
        <f t="shared" si="26"/>
        <v/>
      </c>
      <c r="D392" s="57" t="str">
        <f t="shared" si="29"/>
        <v/>
      </c>
      <c r="E392" s="17" t="str">
        <f>IF(A392="","",IF(AND(A392=1,pmtType=1),0,IF(roundOpt,ROUND(rate*G391,2),rate*G391)))</f>
        <v/>
      </c>
      <c r="F392" s="17" t="str">
        <f t="shared" si="27"/>
        <v/>
      </c>
      <c r="G392" s="17" t="str">
        <f t="shared" si="28"/>
        <v/>
      </c>
    </row>
    <row r="393" spans="1:7">
      <c r="A393" s="16" t="str">
        <f t="shared" si="25"/>
        <v/>
      </c>
      <c r="B393" s="18" t="str">
        <f>IF(A393="","",IF(OR(periods_per_year=26,periods_per_year=52),IF(periods_per_year=26,IF(A393=1,fpdate,B392+14),IF(periods_per_year=52,IF(A393=1,fpdate,B392+7),"n/a")),IF(periods_per_year=24,DATE(YEAR(fpdate),MONTH(fpdate)+(A393-1)/2+IF(AND(DAY(fpdate)&gt;=15,MOD(A393,2)=0),1,0),IF(MOD(A393,2)=0,IF(DAY(fpdate)&gt;=15,DAY(fpdate)-14,DAY(fpdate)+14),DAY(fpdate))),IF(DAY(DATE(YEAR(fpdate),MONTH(fpdate)+(A393-1)*months_per_period,DAY(fpdate)))&lt;&gt;DAY(fpdate),DATE(YEAR(fpdate),MONTH(fpdate)+(A393-1)*months_per_period+1,0),DATE(YEAR(fpdate),MONTH(fpdate)+(A393-1)*months_per_period,DAY(fpdate))))))</f>
        <v/>
      </c>
      <c r="C393" s="17" t="str">
        <f t="shared" si="26"/>
        <v/>
      </c>
      <c r="D393" s="57" t="str">
        <f t="shared" si="29"/>
        <v/>
      </c>
      <c r="E393" s="17" t="str">
        <f>IF(A393="","",IF(AND(A393=1,pmtType=1),0,IF(roundOpt,ROUND(rate*G392,2),rate*G392)))</f>
        <v/>
      </c>
      <c r="F393" s="17" t="str">
        <f t="shared" si="27"/>
        <v/>
      </c>
      <c r="G393" s="17" t="str">
        <f t="shared" si="28"/>
        <v/>
      </c>
    </row>
    <row r="394" spans="1:7">
      <c r="A394" s="16" t="str">
        <f t="shared" si="25"/>
        <v/>
      </c>
      <c r="B394" s="18" t="str">
        <f>IF(A394="","",IF(OR(periods_per_year=26,periods_per_year=52),IF(periods_per_year=26,IF(A394=1,fpdate,B393+14),IF(periods_per_year=52,IF(A394=1,fpdate,B393+7),"n/a")),IF(periods_per_year=24,DATE(YEAR(fpdate),MONTH(fpdate)+(A394-1)/2+IF(AND(DAY(fpdate)&gt;=15,MOD(A394,2)=0),1,0),IF(MOD(A394,2)=0,IF(DAY(fpdate)&gt;=15,DAY(fpdate)-14,DAY(fpdate)+14),DAY(fpdate))),IF(DAY(DATE(YEAR(fpdate),MONTH(fpdate)+(A394-1)*months_per_period,DAY(fpdate)))&lt;&gt;DAY(fpdate),DATE(YEAR(fpdate),MONTH(fpdate)+(A394-1)*months_per_period+1,0),DATE(YEAR(fpdate),MONTH(fpdate)+(A394-1)*months_per_period,DAY(fpdate))))))</f>
        <v/>
      </c>
      <c r="C394" s="17" t="str">
        <f t="shared" si="26"/>
        <v/>
      </c>
      <c r="D394" s="57" t="str">
        <f t="shared" si="29"/>
        <v/>
      </c>
      <c r="E394" s="17" t="str">
        <f>IF(A394="","",IF(AND(A394=1,pmtType=1),0,IF(roundOpt,ROUND(rate*G393,2),rate*G393)))</f>
        <v/>
      </c>
      <c r="F394" s="17" t="str">
        <f t="shared" si="27"/>
        <v/>
      </c>
      <c r="G394" s="17" t="str">
        <f t="shared" si="28"/>
        <v/>
      </c>
    </row>
    <row r="395" spans="1:7">
      <c r="A395" s="16" t="str">
        <f t="shared" si="25"/>
        <v/>
      </c>
      <c r="B395" s="18" t="str">
        <f>IF(A395="","",IF(OR(periods_per_year=26,periods_per_year=52),IF(periods_per_year=26,IF(A395=1,fpdate,B394+14),IF(periods_per_year=52,IF(A395=1,fpdate,B394+7),"n/a")),IF(periods_per_year=24,DATE(YEAR(fpdate),MONTH(fpdate)+(A395-1)/2+IF(AND(DAY(fpdate)&gt;=15,MOD(A395,2)=0),1,0),IF(MOD(A395,2)=0,IF(DAY(fpdate)&gt;=15,DAY(fpdate)-14,DAY(fpdate)+14),DAY(fpdate))),IF(DAY(DATE(YEAR(fpdate),MONTH(fpdate)+(A395-1)*months_per_period,DAY(fpdate)))&lt;&gt;DAY(fpdate),DATE(YEAR(fpdate),MONTH(fpdate)+(A395-1)*months_per_period+1,0),DATE(YEAR(fpdate),MONTH(fpdate)+(A395-1)*months_per_period,DAY(fpdate))))))</f>
        <v/>
      </c>
      <c r="C395" s="17" t="str">
        <f t="shared" si="26"/>
        <v/>
      </c>
      <c r="D395" s="57" t="str">
        <f t="shared" si="29"/>
        <v/>
      </c>
      <c r="E395" s="17" t="str">
        <f>IF(A395="","",IF(AND(A395=1,pmtType=1),0,IF(roundOpt,ROUND(rate*G394,2),rate*G394)))</f>
        <v/>
      </c>
      <c r="F395" s="17" t="str">
        <f t="shared" si="27"/>
        <v/>
      </c>
      <c r="G395" s="17" t="str">
        <f t="shared" si="28"/>
        <v/>
      </c>
    </row>
    <row r="396" spans="1:7">
      <c r="A396" s="16" t="str">
        <f t="shared" si="25"/>
        <v/>
      </c>
      <c r="B396" s="18" t="str">
        <f>IF(A396="","",IF(OR(periods_per_year=26,periods_per_year=52),IF(periods_per_year=26,IF(A396=1,fpdate,B395+14),IF(periods_per_year=52,IF(A396=1,fpdate,B395+7),"n/a")),IF(periods_per_year=24,DATE(YEAR(fpdate),MONTH(fpdate)+(A396-1)/2+IF(AND(DAY(fpdate)&gt;=15,MOD(A396,2)=0),1,0),IF(MOD(A396,2)=0,IF(DAY(fpdate)&gt;=15,DAY(fpdate)-14,DAY(fpdate)+14),DAY(fpdate))),IF(DAY(DATE(YEAR(fpdate),MONTH(fpdate)+(A396-1)*months_per_period,DAY(fpdate)))&lt;&gt;DAY(fpdate),DATE(YEAR(fpdate),MONTH(fpdate)+(A396-1)*months_per_period+1,0),DATE(YEAR(fpdate),MONTH(fpdate)+(A396-1)*months_per_period,DAY(fpdate))))))</f>
        <v/>
      </c>
      <c r="C396" s="17" t="str">
        <f t="shared" si="26"/>
        <v/>
      </c>
      <c r="D396" s="57" t="str">
        <f t="shared" si="29"/>
        <v/>
      </c>
      <c r="E396" s="17" t="str">
        <f>IF(A396="","",IF(AND(A396=1,pmtType=1),0,IF(roundOpt,ROUND(rate*G395,2),rate*G395)))</f>
        <v/>
      </c>
      <c r="F396" s="17" t="str">
        <f t="shared" si="27"/>
        <v/>
      </c>
      <c r="G396" s="17" t="str">
        <f t="shared" si="28"/>
        <v/>
      </c>
    </row>
    <row r="397" spans="1:7">
      <c r="A397" s="16" t="str">
        <f t="shared" si="25"/>
        <v/>
      </c>
      <c r="B397" s="18" t="str">
        <f>IF(A397="","",IF(OR(periods_per_year=26,periods_per_year=52),IF(periods_per_year=26,IF(A397=1,fpdate,B396+14),IF(periods_per_year=52,IF(A397=1,fpdate,B396+7),"n/a")),IF(periods_per_year=24,DATE(YEAR(fpdate),MONTH(fpdate)+(A397-1)/2+IF(AND(DAY(fpdate)&gt;=15,MOD(A397,2)=0),1,0),IF(MOD(A397,2)=0,IF(DAY(fpdate)&gt;=15,DAY(fpdate)-14,DAY(fpdate)+14),DAY(fpdate))),IF(DAY(DATE(YEAR(fpdate),MONTH(fpdate)+(A397-1)*months_per_period,DAY(fpdate)))&lt;&gt;DAY(fpdate),DATE(YEAR(fpdate),MONTH(fpdate)+(A397-1)*months_per_period+1,0),DATE(YEAR(fpdate),MONTH(fpdate)+(A397-1)*months_per_period,DAY(fpdate))))))</f>
        <v/>
      </c>
      <c r="C397" s="17" t="str">
        <f t="shared" si="26"/>
        <v/>
      </c>
      <c r="D397" s="57" t="str">
        <f t="shared" si="29"/>
        <v/>
      </c>
      <c r="E397" s="17" t="str">
        <f>IF(A397="","",IF(AND(A397=1,pmtType=1),0,IF(roundOpt,ROUND(rate*G396,2),rate*G396)))</f>
        <v/>
      </c>
      <c r="F397" s="17" t="str">
        <f t="shared" si="27"/>
        <v/>
      </c>
      <c r="G397" s="17" t="str">
        <f t="shared" si="28"/>
        <v/>
      </c>
    </row>
    <row r="398" spans="1:7">
      <c r="A398" s="16" t="str">
        <f t="shared" si="25"/>
        <v/>
      </c>
      <c r="B398" s="18" t="str">
        <f>IF(A398="","",IF(OR(periods_per_year=26,periods_per_year=52),IF(periods_per_year=26,IF(A398=1,fpdate,B397+14),IF(periods_per_year=52,IF(A398=1,fpdate,B397+7),"n/a")),IF(periods_per_year=24,DATE(YEAR(fpdate),MONTH(fpdate)+(A398-1)/2+IF(AND(DAY(fpdate)&gt;=15,MOD(A398,2)=0),1,0),IF(MOD(A398,2)=0,IF(DAY(fpdate)&gt;=15,DAY(fpdate)-14,DAY(fpdate)+14),DAY(fpdate))),IF(DAY(DATE(YEAR(fpdate),MONTH(fpdate)+(A398-1)*months_per_period,DAY(fpdate)))&lt;&gt;DAY(fpdate),DATE(YEAR(fpdate),MONTH(fpdate)+(A398-1)*months_per_period+1,0),DATE(YEAR(fpdate),MONTH(fpdate)+(A398-1)*months_per_period,DAY(fpdate))))))</f>
        <v/>
      </c>
      <c r="C398" s="17" t="str">
        <f t="shared" si="26"/>
        <v/>
      </c>
      <c r="D398" s="57" t="str">
        <f t="shared" si="29"/>
        <v/>
      </c>
      <c r="E398" s="17" t="str">
        <f>IF(A398="","",IF(AND(A398=1,pmtType=1),0,IF(roundOpt,ROUND(rate*G397,2),rate*G397)))</f>
        <v/>
      </c>
      <c r="F398" s="17" t="str">
        <f t="shared" si="27"/>
        <v/>
      </c>
      <c r="G398" s="17" t="str">
        <f t="shared" si="28"/>
        <v/>
      </c>
    </row>
    <row r="399" spans="1:7">
      <c r="A399" s="16" t="str">
        <f t="shared" si="25"/>
        <v/>
      </c>
      <c r="B399" s="18" t="str">
        <f>IF(A399="","",IF(OR(periods_per_year=26,periods_per_year=52),IF(periods_per_year=26,IF(A399=1,fpdate,B398+14),IF(periods_per_year=52,IF(A399=1,fpdate,B398+7),"n/a")),IF(periods_per_year=24,DATE(YEAR(fpdate),MONTH(fpdate)+(A399-1)/2+IF(AND(DAY(fpdate)&gt;=15,MOD(A399,2)=0),1,0),IF(MOD(A399,2)=0,IF(DAY(fpdate)&gt;=15,DAY(fpdate)-14,DAY(fpdate)+14),DAY(fpdate))),IF(DAY(DATE(YEAR(fpdate),MONTH(fpdate)+(A399-1)*months_per_period,DAY(fpdate)))&lt;&gt;DAY(fpdate),DATE(YEAR(fpdate),MONTH(fpdate)+(A399-1)*months_per_period+1,0),DATE(YEAR(fpdate),MONTH(fpdate)+(A399-1)*months_per_period,DAY(fpdate))))))</f>
        <v/>
      </c>
      <c r="C399" s="17" t="str">
        <f t="shared" si="26"/>
        <v/>
      </c>
      <c r="D399" s="57" t="str">
        <f t="shared" si="29"/>
        <v/>
      </c>
      <c r="E399" s="17" t="str">
        <f>IF(A399="","",IF(AND(A399=1,pmtType=1),0,IF(roundOpt,ROUND(rate*G398,2),rate*G398)))</f>
        <v/>
      </c>
      <c r="F399" s="17" t="str">
        <f t="shared" si="27"/>
        <v/>
      </c>
      <c r="G399" s="17" t="str">
        <f t="shared" si="28"/>
        <v/>
      </c>
    </row>
    <row r="400" spans="1:7">
      <c r="A400" s="16" t="str">
        <f t="shared" si="25"/>
        <v/>
      </c>
      <c r="B400" s="18" t="str">
        <f>IF(A400="","",IF(OR(periods_per_year=26,periods_per_year=52),IF(periods_per_year=26,IF(A400=1,fpdate,B399+14),IF(periods_per_year=52,IF(A400=1,fpdate,B399+7),"n/a")),IF(periods_per_year=24,DATE(YEAR(fpdate),MONTH(fpdate)+(A400-1)/2+IF(AND(DAY(fpdate)&gt;=15,MOD(A400,2)=0),1,0),IF(MOD(A400,2)=0,IF(DAY(fpdate)&gt;=15,DAY(fpdate)-14,DAY(fpdate)+14),DAY(fpdate))),IF(DAY(DATE(YEAR(fpdate),MONTH(fpdate)+(A400-1)*months_per_period,DAY(fpdate)))&lt;&gt;DAY(fpdate),DATE(YEAR(fpdate),MONTH(fpdate)+(A400-1)*months_per_period+1,0),DATE(YEAR(fpdate),MONTH(fpdate)+(A400-1)*months_per_period,DAY(fpdate))))))</f>
        <v/>
      </c>
      <c r="C400" s="17" t="str">
        <f t="shared" si="26"/>
        <v/>
      </c>
      <c r="D400" s="57" t="str">
        <f t="shared" si="29"/>
        <v/>
      </c>
      <c r="E400" s="17" t="str">
        <f>IF(A400="","",IF(AND(A400=1,pmtType=1),0,IF(roundOpt,ROUND(rate*G399,2),rate*G399)))</f>
        <v/>
      </c>
      <c r="F400" s="17" t="str">
        <f t="shared" si="27"/>
        <v/>
      </c>
      <c r="G400" s="17" t="str">
        <f t="shared" si="28"/>
        <v/>
      </c>
    </row>
    <row r="401" spans="1:7">
      <c r="A401" s="16" t="str">
        <f t="shared" si="25"/>
        <v/>
      </c>
      <c r="B401" s="18" t="str">
        <f>IF(A401="","",IF(OR(periods_per_year=26,periods_per_year=52),IF(periods_per_year=26,IF(A401=1,fpdate,B400+14),IF(periods_per_year=52,IF(A401=1,fpdate,B400+7),"n/a")),IF(periods_per_year=24,DATE(YEAR(fpdate),MONTH(fpdate)+(A401-1)/2+IF(AND(DAY(fpdate)&gt;=15,MOD(A401,2)=0),1,0),IF(MOD(A401,2)=0,IF(DAY(fpdate)&gt;=15,DAY(fpdate)-14,DAY(fpdate)+14),DAY(fpdate))),IF(DAY(DATE(YEAR(fpdate),MONTH(fpdate)+(A401-1)*months_per_period,DAY(fpdate)))&lt;&gt;DAY(fpdate),DATE(YEAR(fpdate),MONTH(fpdate)+(A401-1)*months_per_period+1,0),DATE(YEAR(fpdate),MONTH(fpdate)+(A401-1)*months_per_period,DAY(fpdate))))))</f>
        <v/>
      </c>
      <c r="C401" s="17" t="str">
        <f t="shared" si="26"/>
        <v/>
      </c>
      <c r="D401" s="57" t="str">
        <f t="shared" si="29"/>
        <v/>
      </c>
      <c r="E401" s="17" t="str">
        <f>IF(A401="","",IF(AND(A401=1,pmtType=1),0,IF(roundOpt,ROUND(rate*G400,2),rate*G400)))</f>
        <v/>
      </c>
      <c r="F401" s="17" t="str">
        <f t="shared" si="27"/>
        <v/>
      </c>
      <c r="G401" s="17" t="str">
        <f t="shared" si="28"/>
        <v/>
      </c>
    </row>
    <row r="402" spans="1:7">
      <c r="A402" s="16" t="str">
        <f t="shared" si="25"/>
        <v/>
      </c>
      <c r="B402" s="18" t="str">
        <f>IF(A402="","",IF(OR(periods_per_year=26,periods_per_year=52),IF(periods_per_year=26,IF(A402=1,fpdate,B401+14),IF(periods_per_year=52,IF(A402=1,fpdate,B401+7),"n/a")),IF(periods_per_year=24,DATE(YEAR(fpdate),MONTH(fpdate)+(A402-1)/2+IF(AND(DAY(fpdate)&gt;=15,MOD(A402,2)=0),1,0),IF(MOD(A402,2)=0,IF(DAY(fpdate)&gt;=15,DAY(fpdate)-14,DAY(fpdate)+14),DAY(fpdate))),IF(DAY(DATE(YEAR(fpdate),MONTH(fpdate)+(A402-1)*months_per_period,DAY(fpdate)))&lt;&gt;DAY(fpdate),DATE(YEAR(fpdate),MONTH(fpdate)+(A402-1)*months_per_period+1,0),DATE(YEAR(fpdate),MONTH(fpdate)+(A402-1)*months_per_period,DAY(fpdate))))))</f>
        <v/>
      </c>
      <c r="C402" s="17" t="str">
        <f t="shared" si="26"/>
        <v/>
      </c>
      <c r="D402" s="57" t="str">
        <f t="shared" si="29"/>
        <v/>
      </c>
      <c r="E402" s="17" t="str">
        <f>IF(A402="","",IF(AND(A402=1,pmtType=1),0,IF(roundOpt,ROUND(rate*G401,2),rate*G401)))</f>
        <v/>
      </c>
      <c r="F402" s="17" t="str">
        <f t="shared" si="27"/>
        <v/>
      </c>
      <c r="G402" s="17" t="str">
        <f t="shared" si="28"/>
        <v/>
      </c>
    </row>
    <row r="403" spans="1:7">
      <c r="A403" s="16" t="str">
        <f t="shared" si="25"/>
        <v/>
      </c>
      <c r="B403" s="18" t="str">
        <f>IF(A403="","",IF(OR(periods_per_year=26,periods_per_year=52),IF(periods_per_year=26,IF(A403=1,fpdate,B402+14),IF(periods_per_year=52,IF(A403=1,fpdate,B402+7),"n/a")),IF(periods_per_year=24,DATE(YEAR(fpdate),MONTH(fpdate)+(A403-1)/2+IF(AND(DAY(fpdate)&gt;=15,MOD(A403,2)=0),1,0),IF(MOD(A403,2)=0,IF(DAY(fpdate)&gt;=15,DAY(fpdate)-14,DAY(fpdate)+14),DAY(fpdate))),IF(DAY(DATE(YEAR(fpdate),MONTH(fpdate)+(A403-1)*months_per_period,DAY(fpdate)))&lt;&gt;DAY(fpdate),DATE(YEAR(fpdate),MONTH(fpdate)+(A403-1)*months_per_period+1,0),DATE(YEAR(fpdate),MONTH(fpdate)+(A403-1)*months_per_period,DAY(fpdate))))))</f>
        <v/>
      </c>
      <c r="C403" s="17" t="str">
        <f t="shared" si="26"/>
        <v/>
      </c>
      <c r="D403" s="57" t="str">
        <f t="shared" si="29"/>
        <v/>
      </c>
      <c r="E403" s="17" t="str">
        <f>IF(A403="","",IF(AND(A403=1,pmtType=1),0,IF(roundOpt,ROUND(rate*G402,2),rate*G402)))</f>
        <v/>
      </c>
      <c r="F403" s="17" t="str">
        <f t="shared" si="27"/>
        <v/>
      </c>
      <c r="G403" s="17" t="str">
        <f t="shared" si="28"/>
        <v/>
      </c>
    </row>
    <row r="404" spans="1:7">
      <c r="A404" s="16" t="str">
        <f t="shared" si="25"/>
        <v/>
      </c>
      <c r="B404" s="18" t="str">
        <f>IF(A404="","",IF(OR(periods_per_year=26,periods_per_year=52),IF(periods_per_year=26,IF(A404=1,fpdate,B403+14),IF(periods_per_year=52,IF(A404=1,fpdate,B403+7),"n/a")),IF(periods_per_year=24,DATE(YEAR(fpdate),MONTH(fpdate)+(A404-1)/2+IF(AND(DAY(fpdate)&gt;=15,MOD(A404,2)=0),1,0),IF(MOD(A404,2)=0,IF(DAY(fpdate)&gt;=15,DAY(fpdate)-14,DAY(fpdate)+14),DAY(fpdate))),IF(DAY(DATE(YEAR(fpdate),MONTH(fpdate)+(A404-1)*months_per_period,DAY(fpdate)))&lt;&gt;DAY(fpdate),DATE(YEAR(fpdate),MONTH(fpdate)+(A404-1)*months_per_period+1,0),DATE(YEAR(fpdate),MONTH(fpdate)+(A404-1)*months_per_period,DAY(fpdate))))))</f>
        <v/>
      </c>
      <c r="C404" s="17" t="str">
        <f t="shared" si="26"/>
        <v/>
      </c>
      <c r="D404" s="57" t="str">
        <f t="shared" si="29"/>
        <v/>
      </c>
      <c r="E404" s="17" t="str">
        <f>IF(A404="","",IF(AND(A404=1,pmtType=1),0,IF(roundOpt,ROUND(rate*G403,2),rate*G403)))</f>
        <v/>
      </c>
      <c r="F404" s="17" t="str">
        <f t="shared" si="27"/>
        <v/>
      </c>
      <c r="G404" s="17" t="str">
        <f t="shared" si="28"/>
        <v/>
      </c>
    </row>
    <row r="405" spans="1:7">
      <c r="A405" s="16" t="str">
        <f t="shared" si="25"/>
        <v/>
      </c>
      <c r="B405" s="18" t="str">
        <f>IF(A405="","",IF(OR(periods_per_year=26,periods_per_year=52),IF(periods_per_year=26,IF(A405=1,fpdate,B404+14),IF(periods_per_year=52,IF(A405=1,fpdate,B404+7),"n/a")),IF(periods_per_year=24,DATE(YEAR(fpdate),MONTH(fpdate)+(A405-1)/2+IF(AND(DAY(fpdate)&gt;=15,MOD(A405,2)=0),1,0),IF(MOD(A405,2)=0,IF(DAY(fpdate)&gt;=15,DAY(fpdate)-14,DAY(fpdate)+14),DAY(fpdate))),IF(DAY(DATE(YEAR(fpdate),MONTH(fpdate)+(A405-1)*months_per_period,DAY(fpdate)))&lt;&gt;DAY(fpdate),DATE(YEAR(fpdate),MONTH(fpdate)+(A405-1)*months_per_period+1,0),DATE(YEAR(fpdate),MONTH(fpdate)+(A405-1)*months_per_period,DAY(fpdate))))))</f>
        <v/>
      </c>
      <c r="C405" s="17" t="str">
        <f t="shared" si="26"/>
        <v/>
      </c>
      <c r="D405" s="57" t="str">
        <f t="shared" si="29"/>
        <v/>
      </c>
      <c r="E405" s="17" t="str">
        <f>IF(A405="","",IF(AND(A405=1,pmtType=1),0,IF(roundOpt,ROUND(rate*G404,2),rate*G404)))</f>
        <v/>
      </c>
      <c r="F405" s="17" t="str">
        <f t="shared" si="27"/>
        <v/>
      </c>
      <c r="G405" s="17" t="str">
        <f t="shared" si="28"/>
        <v/>
      </c>
    </row>
    <row r="406" spans="1:7">
      <c r="A406" s="16" t="str">
        <f t="shared" ref="A406:A469" si="30">IF(G405="","",IF(roundOpt,IF(OR(A405&gt;=nper,ROUND(G405,2)&lt;=0),"",A405+1),IF(OR(A405&gt;=nper,G405&lt;=0),"",A405+1)))</f>
        <v/>
      </c>
      <c r="B406" s="18" t="str">
        <f>IF(A406="","",IF(OR(periods_per_year=26,periods_per_year=52),IF(periods_per_year=26,IF(A406=1,fpdate,B405+14),IF(periods_per_year=52,IF(A406=1,fpdate,B405+7),"n/a")),IF(periods_per_year=24,DATE(YEAR(fpdate),MONTH(fpdate)+(A406-1)/2+IF(AND(DAY(fpdate)&gt;=15,MOD(A406,2)=0),1,0),IF(MOD(A406,2)=0,IF(DAY(fpdate)&gt;=15,DAY(fpdate)-14,DAY(fpdate)+14),DAY(fpdate))),IF(DAY(DATE(YEAR(fpdate),MONTH(fpdate)+(A406-1)*months_per_period,DAY(fpdate)))&lt;&gt;DAY(fpdate),DATE(YEAR(fpdate),MONTH(fpdate)+(A406-1)*months_per_period+1,0),DATE(YEAR(fpdate),MONTH(fpdate)+(A406-1)*months_per_period,DAY(fpdate))))))</f>
        <v/>
      </c>
      <c r="C406" s="17" t="str">
        <f t="shared" ref="C406:C469" si="31">IF(A406="","",IF(roundOpt,IF(OR(A406=nper,payment&gt;ROUND((1+rate)*G405,2)),ROUND((1+rate)*G405,2),payment),IF(OR(A406=nper,payment&gt;(1+rate)*G405),(1+rate)*G405,payment)))</f>
        <v/>
      </c>
      <c r="D406" s="57" t="str">
        <f t="shared" si="29"/>
        <v/>
      </c>
      <c r="E406" s="17" t="str">
        <f>IF(A406="","",IF(AND(A406=1,pmtType=1),0,IF(roundOpt,ROUND(rate*G405,2),rate*G405)))</f>
        <v/>
      </c>
      <c r="F406" s="17" t="str">
        <f t="shared" ref="F406:F469" si="32">IF(A406="","",D406-E406)</f>
        <v/>
      </c>
      <c r="G406" s="17" t="str">
        <f t="shared" ref="G406:G469" si="33">IF(A406="","",G405-F406)</f>
        <v/>
      </c>
    </row>
    <row r="407" spans="1:7">
      <c r="A407" s="16" t="str">
        <f t="shared" si="30"/>
        <v/>
      </c>
      <c r="B407" s="18" t="str">
        <f>IF(A407="","",IF(OR(periods_per_year=26,periods_per_year=52),IF(periods_per_year=26,IF(A407=1,fpdate,B406+14),IF(periods_per_year=52,IF(A407=1,fpdate,B406+7),"n/a")),IF(periods_per_year=24,DATE(YEAR(fpdate),MONTH(fpdate)+(A407-1)/2+IF(AND(DAY(fpdate)&gt;=15,MOD(A407,2)=0),1,0),IF(MOD(A407,2)=0,IF(DAY(fpdate)&gt;=15,DAY(fpdate)-14,DAY(fpdate)+14),DAY(fpdate))),IF(DAY(DATE(YEAR(fpdate),MONTH(fpdate)+(A407-1)*months_per_period,DAY(fpdate)))&lt;&gt;DAY(fpdate),DATE(YEAR(fpdate),MONTH(fpdate)+(A407-1)*months_per_period+1,0),DATE(YEAR(fpdate),MONTH(fpdate)+(A407-1)*months_per_period,DAY(fpdate))))))</f>
        <v/>
      </c>
      <c r="C407" s="17" t="str">
        <f t="shared" si="31"/>
        <v/>
      </c>
      <c r="D407" s="57" t="str">
        <f t="shared" si="29"/>
        <v/>
      </c>
      <c r="E407" s="17" t="str">
        <f>IF(A407="","",IF(AND(A407=1,pmtType=1),0,IF(roundOpt,ROUND(rate*G406,2),rate*G406)))</f>
        <v/>
      </c>
      <c r="F407" s="17" t="str">
        <f t="shared" si="32"/>
        <v/>
      </c>
      <c r="G407" s="17" t="str">
        <f t="shared" si="33"/>
        <v/>
      </c>
    </row>
    <row r="408" spans="1:7">
      <c r="A408" s="16" t="str">
        <f t="shared" si="30"/>
        <v/>
      </c>
      <c r="B408" s="18" t="str">
        <f>IF(A408="","",IF(OR(periods_per_year=26,periods_per_year=52),IF(periods_per_year=26,IF(A408=1,fpdate,B407+14),IF(periods_per_year=52,IF(A408=1,fpdate,B407+7),"n/a")),IF(periods_per_year=24,DATE(YEAR(fpdate),MONTH(fpdate)+(A408-1)/2+IF(AND(DAY(fpdate)&gt;=15,MOD(A408,2)=0),1,0),IF(MOD(A408,2)=0,IF(DAY(fpdate)&gt;=15,DAY(fpdate)-14,DAY(fpdate)+14),DAY(fpdate))),IF(DAY(DATE(YEAR(fpdate),MONTH(fpdate)+(A408-1)*months_per_period,DAY(fpdate)))&lt;&gt;DAY(fpdate),DATE(YEAR(fpdate),MONTH(fpdate)+(A408-1)*months_per_period+1,0),DATE(YEAR(fpdate),MONTH(fpdate)+(A408-1)*months_per_period,DAY(fpdate))))))</f>
        <v/>
      </c>
      <c r="C408" s="17" t="str">
        <f t="shared" si="31"/>
        <v/>
      </c>
      <c r="D408" s="57" t="str">
        <f t="shared" si="29"/>
        <v/>
      </c>
      <c r="E408" s="17" t="str">
        <f>IF(A408="","",IF(AND(A408=1,pmtType=1),0,IF(roundOpt,ROUND(rate*G407,2),rate*G407)))</f>
        <v/>
      </c>
      <c r="F408" s="17" t="str">
        <f t="shared" si="32"/>
        <v/>
      </c>
      <c r="G408" s="17" t="str">
        <f t="shared" si="33"/>
        <v/>
      </c>
    </row>
    <row r="409" spans="1:7">
      <c r="A409" s="16" t="str">
        <f t="shared" si="30"/>
        <v/>
      </c>
      <c r="B409" s="18" t="str">
        <f>IF(A409="","",IF(OR(periods_per_year=26,periods_per_year=52),IF(periods_per_year=26,IF(A409=1,fpdate,B408+14),IF(periods_per_year=52,IF(A409=1,fpdate,B408+7),"n/a")),IF(periods_per_year=24,DATE(YEAR(fpdate),MONTH(fpdate)+(A409-1)/2+IF(AND(DAY(fpdate)&gt;=15,MOD(A409,2)=0),1,0),IF(MOD(A409,2)=0,IF(DAY(fpdate)&gt;=15,DAY(fpdate)-14,DAY(fpdate)+14),DAY(fpdate))),IF(DAY(DATE(YEAR(fpdate),MONTH(fpdate)+(A409-1)*months_per_period,DAY(fpdate)))&lt;&gt;DAY(fpdate),DATE(YEAR(fpdate),MONTH(fpdate)+(A409-1)*months_per_period+1,0),DATE(YEAR(fpdate),MONTH(fpdate)+(A409-1)*months_per_period,DAY(fpdate))))))</f>
        <v/>
      </c>
      <c r="C409" s="17" t="str">
        <f t="shared" si="31"/>
        <v/>
      </c>
      <c r="D409" s="57" t="str">
        <f t="shared" ref="D409:D472" si="34">C409</f>
        <v/>
      </c>
      <c r="E409" s="17" t="str">
        <f>IF(A409="","",IF(AND(A409=1,pmtType=1),0,IF(roundOpt,ROUND(rate*G408,2),rate*G408)))</f>
        <v/>
      </c>
      <c r="F409" s="17" t="str">
        <f t="shared" si="32"/>
        <v/>
      </c>
      <c r="G409" s="17" t="str">
        <f t="shared" si="33"/>
        <v/>
      </c>
    </row>
    <row r="410" spans="1:7">
      <c r="A410" s="16" t="str">
        <f t="shared" si="30"/>
        <v/>
      </c>
      <c r="B410" s="18" t="str">
        <f>IF(A410="","",IF(OR(periods_per_year=26,periods_per_year=52),IF(periods_per_year=26,IF(A410=1,fpdate,B409+14),IF(periods_per_year=52,IF(A410=1,fpdate,B409+7),"n/a")),IF(periods_per_year=24,DATE(YEAR(fpdate),MONTH(fpdate)+(A410-1)/2+IF(AND(DAY(fpdate)&gt;=15,MOD(A410,2)=0),1,0),IF(MOD(A410,2)=0,IF(DAY(fpdate)&gt;=15,DAY(fpdate)-14,DAY(fpdate)+14),DAY(fpdate))),IF(DAY(DATE(YEAR(fpdate),MONTH(fpdate)+(A410-1)*months_per_period,DAY(fpdate)))&lt;&gt;DAY(fpdate),DATE(YEAR(fpdate),MONTH(fpdate)+(A410-1)*months_per_period+1,0),DATE(YEAR(fpdate),MONTH(fpdate)+(A410-1)*months_per_period,DAY(fpdate))))))</f>
        <v/>
      </c>
      <c r="C410" s="17" t="str">
        <f t="shared" si="31"/>
        <v/>
      </c>
      <c r="D410" s="57" t="str">
        <f t="shared" si="34"/>
        <v/>
      </c>
      <c r="E410" s="17" t="str">
        <f>IF(A410="","",IF(AND(A410=1,pmtType=1),0,IF(roundOpt,ROUND(rate*G409,2),rate*G409)))</f>
        <v/>
      </c>
      <c r="F410" s="17" t="str">
        <f t="shared" si="32"/>
        <v/>
      </c>
      <c r="G410" s="17" t="str">
        <f t="shared" si="33"/>
        <v/>
      </c>
    </row>
    <row r="411" spans="1:7">
      <c r="A411" s="16" t="str">
        <f t="shared" si="30"/>
        <v/>
      </c>
      <c r="B411" s="18" t="str">
        <f>IF(A411="","",IF(OR(periods_per_year=26,periods_per_year=52),IF(periods_per_year=26,IF(A411=1,fpdate,B410+14),IF(periods_per_year=52,IF(A411=1,fpdate,B410+7),"n/a")),IF(periods_per_year=24,DATE(YEAR(fpdate),MONTH(fpdate)+(A411-1)/2+IF(AND(DAY(fpdate)&gt;=15,MOD(A411,2)=0),1,0),IF(MOD(A411,2)=0,IF(DAY(fpdate)&gt;=15,DAY(fpdate)-14,DAY(fpdate)+14),DAY(fpdate))),IF(DAY(DATE(YEAR(fpdate),MONTH(fpdate)+(A411-1)*months_per_period,DAY(fpdate)))&lt;&gt;DAY(fpdate),DATE(YEAR(fpdate),MONTH(fpdate)+(A411-1)*months_per_period+1,0),DATE(YEAR(fpdate),MONTH(fpdate)+(A411-1)*months_per_period,DAY(fpdate))))))</f>
        <v/>
      </c>
      <c r="C411" s="17" t="str">
        <f t="shared" si="31"/>
        <v/>
      </c>
      <c r="D411" s="57" t="str">
        <f t="shared" si="34"/>
        <v/>
      </c>
      <c r="E411" s="17" t="str">
        <f>IF(A411="","",IF(AND(A411=1,pmtType=1),0,IF(roundOpt,ROUND(rate*G410,2),rate*G410)))</f>
        <v/>
      </c>
      <c r="F411" s="17" t="str">
        <f t="shared" si="32"/>
        <v/>
      </c>
      <c r="G411" s="17" t="str">
        <f t="shared" si="33"/>
        <v/>
      </c>
    </row>
    <row r="412" spans="1:7">
      <c r="A412" s="16" t="str">
        <f t="shared" si="30"/>
        <v/>
      </c>
      <c r="B412" s="18" t="str">
        <f>IF(A412="","",IF(OR(periods_per_year=26,periods_per_year=52),IF(periods_per_year=26,IF(A412=1,fpdate,B411+14),IF(periods_per_year=52,IF(A412=1,fpdate,B411+7),"n/a")),IF(periods_per_year=24,DATE(YEAR(fpdate),MONTH(fpdate)+(A412-1)/2+IF(AND(DAY(fpdate)&gt;=15,MOD(A412,2)=0),1,0),IF(MOD(A412,2)=0,IF(DAY(fpdate)&gt;=15,DAY(fpdate)-14,DAY(fpdate)+14),DAY(fpdate))),IF(DAY(DATE(YEAR(fpdate),MONTH(fpdate)+(A412-1)*months_per_period,DAY(fpdate)))&lt;&gt;DAY(fpdate),DATE(YEAR(fpdate),MONTH(fpdate)+(A412-1)*months_per_period+1,0),DATE(YEAR(fpdate),MONTH(fpdate)+(A412-1)*months_per_period,DAY(fpdate))))))</f>
        <v/>
      </c>
      <c r="C412" s="17" t="str">
        <f t="shared" si="31"/>
        <v/>
      </c>
      <c r="D412" s="57" t="str">
        <f t="shared" si="34"/>
        <v/>
      </c>
      <c r="E412" s="17" t="str">
        <f>IF(A412="","",IF(AND(A412=1,pmtType=1),0,IF(roundOpt,ROUND(rate*G411,2),rate*G411)))</f>
        <v/>
      </c>
      <c r="F412" s="17" t="str">
        <f t="shared" si="32"/>
        <v/>
      </c>
      <c r="G412" s="17" t="str">
        <f t="shared" si="33"/>
        <v/>
      </c>
    </row>
    <row r="413" spans="1:7">
      <c r="A413" s="16" t="str">
        <f t="shared" si="30"/>
        <v/>
      </c>
      <c r="B413" s="18" t="str">
        <f>IF(A413="","",IF(OR(periods_per_year=26,periods_per_year=52),IF(periods_per_year=26,IF(A413=1,fpdate,B412+14),IF(periods_per_year=52,IF(A413=1,fpdate,B412+7),"n/a")),IF(periods_per_year=24,DATE(YEAR(fpdate),MONTH(fpdate)+(A413-1)/2+IF(AND(DAY(fpdate)&gt;=15,MOD(A413,2)=0),1,0),IF(MOD(A413,2)=0,IF(DAY(fpdate)&gt;=15,DAY(fpdate)-14,DAY(fpdate)+14),DAY(fpdate))),IF(DAY(DATE(YEAR(fpdate),MONTH(fpdate)+(A413-1)*months_per_period,DAY(fpdate)))&lt;&gt;DAY(fpdate),DATE(YEAR(fpdate),MONTH(fpdate)+(A413-1)*months_per_period+1,0),DATE(YEAR(fpdate),MONTH(fpdate)+(A413-1)*months_per_period,DAY(fpdate))))))</f>
        <v/>
      </c>
      <c r="C413" s="17" t="str">
        <f t="shared" si="31"/>
        <v/>
      </c>
      <c r="D413" s="57" t="str">
        <f t="shared" si="34"/>
        <v/>
      </c>
      <c r="E413" s="17" t="str">
        <f>IF(A413="","",IF(AND(A413=1,pmtType=1),0,IF(roundOpt,ROUND(rate*G412,2),rate*G412)))</f>
        <v/>
      </c>
      <c r="F413" s="17" t="str">
        <f t="shared" si="32"/>
        <v/>
      </c>
      <c r="G413" s="17" t="str">
        <f t="shared" si="33"/>
        <v/>
      </c>
    </row>
    <row r="414" spans="1:7">
      <c r="A414" s="16" t="str">
        <f t="shared" si="30"/>
        <v/>
      </c>
      <c r="B414" s="18" t="str">
        <f>IF(A414="","",IF(OR(periods_per_year=26,periods_per_year=52),IF(periods_per_year=26,IF(A414=1,fpdate,B413+14),IF(periods_per_year=52,IF(A414=1,fpdate,B413+7),"n/a")),IF(periods_per_year=24,DATE(YEAR(fpdate),MONTH(fpdate)+(A414-1)/2+IF(AND(DAY(fpdate)&gt;=15,MOD(A414,2)=0),1,0),IF(MOD(A414,2)=0,IF(DAY(fpdate)&gt;=15,DAY(fpdate)-14,DAY(fpdate)+14),DAY(fpdate))),IF(DAY(DATE(YEAR(fpdate),MONTH(fpdate)+(A414-1)*months_per_period,DAY(fpdate)))&lt;&gt;DAY(fpdate),DATE(YEAR(fpdate),MONTH(fpdate)+(A414-1)*months_per_period+1,0),DATE(YEAR(fpdate),MONTH(fpdate)+(A414-1)*months_per_period,DAY(fpdate))))))</f>
        <v/>
      </c>
      <c r="C414" s="17" t="str">
        <f t="shared" si="31"/>
        <v/>
      </c>
      <c r="D414" s="57" t="str">
        <f t="shared" si="34"/>
        <v/>
      </c>
      <c r="E414" s="17" t="str">
        <f>IF(A414="","",IF(AND(A414=1,pmtType=1),0,IF(roundOpt,ROUND(rate*G413,2),rate*G413)))</f>
        <v/>
      </c>
      <c r="F414" s="17" t="str">
        <f t="shared" si="32"/>
        <v/>
      </c>
      <c r="G414" s="17" t="str">
        <f t="shared" si="33"/>
        <v/>
      </c>
    </row>
    <row r="415" spans="1:7">
      <c r="A415" s="16" t="str">
        <f t="shared" si="30"/>
        <v/>
      </c>
      <c r="B415" s="18" t="str">
        <f>IF(A415="","",IF(OR(periods_per_year=26,periods_per_year=52),IF(periods_per_year=26,IF(A415=1,fpdate,B414+14),IF(periods_per_year=52,IF(A415=1,fpdate,B414+7),"n/a")),IF(periods_per_year=24,DATE(YEAR(fpdate),MONTH(fpdate)+(A415-1)/2+IF(AND(DAY(fpdate)&gt;=15,MOD(A415,2)=0),1,0),IF(MOD(A415,2)=0,IF(DAY(fpdate)&gt;=15,DAY(fpdate)-14,DAY(fpdate)+14),DAY(fpdate))),IF(DAY(DATE(YEAR(fpdate),MONTH(fpdate)+(A415-1)*months_per_period,DAY(fpdate)))&lt;&gt;DAY(fpdate),DATE(YEAR(fpdate),MONTH(fpdate)+(A415-1)*months_per_period+1,0),DATE(YEAR(fpdate),MONTH(fpdate)+(A415-1)*months_per_period,DAY(fpdate))))))</f>
        <v/>
      </c>
      <c r="C415" s="17" t="str">
        <f t="shared" si="31"/>
        <v/>
      </c>
      <c r="D415" s="57" t="str">
        <f t="shared" si="34"/>
        <v/>
      </c>
      <c r="E415" s="17" t="str">
        <f>IF(A415="","",IF(AND(A415=1,pmtType=1),0,IF(roundOpt,ROUND(rate*G414,2),rate*G414)))</f>
        <v/>
      </c>
      <c r="F415" s="17" t="str">
        <f t="shared" si="32"/>
        <v/>
      </c>
      <c r="G415" s="17" t="str">
        <f t="shared" si="33"/>
        <v/>
      </c>
    </row>
    <row r="416" spans="1:7">
      <c r="A416" s="16" t="str">
        <f t="shared" si="30"/>
        <v/>
      </c>
      <c r="B416" s="18" t="str">
        <f>IF(A416="","",IF(OR(periods_per_year=26,periods_per_year=52),IF(periods_per_year=26,IF(A416=1,fpdate,B415+14),IF(periods_per_year=52,IF(A416=1,fpdate,B415+7),"n/a")),IF(periods_per_year=24,DATE(YEAR(fpdate),MONTH(fpdate)+(A416-1)/2+IF(AND(DAY(fpdate)&gt;=15,MOD(A416,2)=0),1,0),IF(MOD(A416,2)=0,IF(DAY(fpdate)&gt;=15,DAY(fpdate)-14,DAY(fpdate)+14),DAY(fpdate))),IF(DAY(DATE(YEAR(fpdate),MONTH(fpdate)+(A416-1)*months_per_period,DAY(fpdate)))&lt;&gt;DAY(fpdate),DATE(YEAR(fpdate),MONTH(fpdate)+(A416-1)*months_per_period+1,0),DATE(YEAR(fpdate),MONTH(fpdate)+(A416-1)*months_per_period,DAY(fpdate))))))</f>
        <v/>
      </c>
      <c r="C416" s="17" t="str">
        <f t="shared" si="31"/>
        <v/>
      </c>
      <c r="D416" s="57" t="str">
        <f t="shared" si="34"/>
        <v/>
      </c>
      <c r="E416" s="17" t="str">
        <f>IF(A416="","",IF(AND(A416=1,pmtType=1),0,IF(roundOpt,ROUND(rate*G415,2),rate*G415)))</f>
        <v/>
      </c>
      <c r="F416" s="17" t="str">
        <f t="shared" si="32"/>
        <v/>
      </c>
      <c r="G416" s="17" t="str">
        <f t="shared" si="33"/>
        <v/>
      </c>
    </row>
    <row r="417" spans="1:7">
      <c r="A417" s="16" t="str">
        <f t="shared" si="30"/>
        <v/>
      </c>
      <c r="B417" s="18" t="str">
        <f>IF(A417="","",IF(OR(periods_per_year=26,periods_per_year=52),IF(periods_per_year=26,IF(A417=1,fpdate,B416+14),IF(periods_per_year=52,IF(A417=1,fpdate,B416+7),"n/a")),IF(periods_per_year=24,DATE(YEAR(fpdate),MONTH(fpdate)+(A417-1)/2+IF(AND(DAY(fpdate)&gt;=15,MOD(A417,2)=0),1,0),IF(MOD(A417,2)=0,IF(DAY(fpdate)&gt;=15,DAY(fpdate)-14,DAY(fpdate)+14),DAY(fpdate))),IF(DAY(DATE(YEAR(fpdate),MONTH(fpdate)+(A417-1)*months_per_period,DAY(fpdate)))&lt;&gt;DAY(fpdate),DATE(YEAR(fpdate),MONTH(fpdate)+(A417-1)*months_per_period+1,0),DATE(YEAR(fpdate),MONTH(fpdate)+(A417-1)*months_per_period,DAY(fpdate))))))</f>
        <v/>
      </c>
      <c r="C417" s="17" t="str">
        <f t="shared" si="31"/>
        <v/>
      </c>
      <c r="D417" s="57" t="str">
        <f t="shared" si="34"/>
        <v/>
      </c>
      <c r="E417" s="17" t="str">
        <f>IF(A417="","",IF(AND(A417=1,pmtType=1),0,IF(roundOpt,ROUND(rate*G416,2),rate*G416)))</f>
        <v/>
      </c>
      <c r="F417" s="17" t="str">
        <f t="shared" si="32"/>
        <v/>
      </c>
      <c r="G417" s="17" t="str">
        <f t="shared" si="33"/>
        <v/>
      </c>
    </row>
    <row r="418" spans="1:7">
      <c r="A418" s="16" t="str">
        <f t="shared" si="30"/>
        <v/>
      </c>
      <c r="B418" s="18" t="str">
        <f>IF(A418="","",IF(OR(periods_per_year=26,periods_per_year=52),IF(periods_per_year=26,IF(A418=1,fpdate,B417+14),IF(periods_per_year=52,IF(A418=1,fpdate,B417+7),"n/a")),IF(periods_per_year=24,DATE(YEAR(fpdate),MONTH(fpdate)+(A418-1)/2+IF(AND(DAY(fpdate)&gt;=15,MOD(A418,2)=0),1,0),IF(MOD(A418,2)=0,IF(DAY(fpdate)&gt;=15,DAY(fpdate)-14,DAY(fpdate)+14),DAY(fpdate))),IF(DAY(DATE(YEAR(fpdate),MONTH(fpdate)+(A418-1)*months_per_period,DAY(fpdate)))&lt;&gt;DAY(fpdate),DATE(YEAR(fpdate),MONTH(fpdate)+(A418-1)*months_per_period+1,0),DATE(YEAR(fpdate),MONTH(fpdate)+(A418-1)*months_per_period,DAY(fpdate))))))</f>
        <v/>
      </c>
      <c r="C418" s="17" t="str">
        <f t="shared" si="31"/>
        <v/>
      </c>
      <c r="D418" s="57" t="str">
        <f t="shared" si="34"/>
        <v/>
      </c>
      <c r="E418" s="17" t="str">
        <f>IF(A418="","",IF(AND(A418=1,pmtType=1),0,IF(roundOpt,ROUND(rate*G417,2),rate*G417)))</f>
        <v/>
      </c>
      <c r="F418" s="17" t="str">
        <f t="shared" si="32"/>
        <v/>
      </c>
      <c r="G418" s="17" t="str">
        <f t="shared" si="33"/>
        <v/>
      </c>
    </row>
    <row r="419" spans="1:7">
      <c r="A419" s="16" t="str">
        <f t="shared" si="30"/>
        <v/>
      </c>
      <c r="B419" s="18" t="str">
        <f>IF(A419="","",IF(OR(periods_per_year=26,periods_per_year=52),IF(periods_per_year=26,IF(A419=1,fpdate,B418+14),IF(periods_per_year=52,IF(A419=1,fpdate,B418+7),"n/a")),IF(periods_per_year=24,DATE(YEAR(fpdate),MONTH(fpdate)+(A419-1)/2+IF(AND(DAY(fpdate)&gt;=15,MOD(A419,2)=0),1,0),IF(MOD(A419,2)=0,IF(DAY(fpdate)&gt;=15,DAY(fpdate)-14,DAY(fpdate)+14),DAY(fpdate))),IF(DAY(DATE(YEAR(fpdate),MONTH(fpdate)+(A419-1)*months_per_period,DAY(fpdate)))&lt;&gt;DAY(fpdate),DATE(YEAR(fpdate),MONTH(fpdate)+(A419-1)*months_per_period+1,0),DATE(YEAR(fpdate),MONTH(fpdate)+(A419-1)*months_per_period,DAY(fpdate))))))</f>
        <v/>
      </c>
      <c r="C419" s="17" t="str">
        <f t="shared" si="31"/>
        <v/>
      </c>
      <c r="D419" s="57" t="str">
        <f t="shared" si="34"/>
        <v/>
      </c>
      <c r="E419" s="17" t="str">
        <f>IF(A419="","",IF(AND(A419=1,pmtType=1),0,IF(roundOpt,ROUND(rate*G418,2),rate*G418)))</f>
        <v/>
      </c>
      <c r="F419" s="17" t="str">
        <f t="shared" si="32"/>
        <v/>
      </c>
      <c r="G419" s="17" t="str">
        <f t="shared" si="33"/>
        <v/>
      </c>
    </row>
    <row r="420" spans="1:7">
      <c r="A420" s="16" t="str">
        <f t="shared" si="30"/>
        <v/>
      </c>
      <c r="B420" s="18" t="str">
        <f>IF(A420="","",IF(OR(periods_per_year=26,periods_per_year=52),IF(periods_per_year=26,IF(A420=1,fpdate,B419+14),IF(periods_per_year=52,IF(A420=1,fpdate,B419+7),"n/a")),IF(periods_per_year=24,DATE(YEAR(fpdate),MONTH(fpdate)+(A420-1)/2+IF(AND(DAY(fpdate)&gt;=15,MOD(A420,2)=0),1,0),IF(MOD(A420,2)=0,IF(DAY(fpdate)&gt;=15,DAY(fpdate)-14,DAY(fpdate)+14),DAY(fpdate))),IF(DAY(DATE(YEAR(fpdate),MONTH(fpdate)+(A420-1)*months_per_period,DAY(fpdate)))&lt;&gt;DAY(fpdate),DATE(YEAR(fpdate),MONTH(fpdate)+(A420-1)*months_per_period+1,0),DATE(YEAR(fpdate),MONTH(fpdate)+(A420-1)*months_per_period,DAY(fpdate))))))</f>
        <v/>
      </c>
      <c r="C420" s="17" t="str">
        <f t="shared" si="31"/>
        <v/>
      </c>
      <c r="D420" s="57" t="str">
        <f t="shared" si="34"/>
        <v/>
      </c>
      <c r="E420" s="17" t="str">
        <f>IF(A420="","",IF(AND(A420=1,pmtType=1),0,IF(roundOpt,ROUND(rate*G419,2),rate*G419)))</f>
        <v/>
      </c>
      <c r="F420" s="17" t="str">
        <f t="shared" si="32"/>
        <v/>
      </c>
      <c r="G420" s="17" t="str">
        <f t="shared" si="33"/>
        <v/>
      </c>
    </row>
    <row r="421" spans="1:7">
      <c r="A421" s="16" t="str">
        <f t="shared" si="30"/>
        <v/>
      </c>
      <c r="B421" s="18" t="str">
        <f>IF(A421="","",IF(OR(periods_per_year=26,periods_per_year=52),IF(periods_per_year=26,IF(A421=1,fpdate,B420+14),IF(periods_per_year=52,IF(A421=1,fpdate,B420+7),"n/a")),IF(periods_per_year=24,DATE(YEAR(fpdate),MONTH(fpdate)+(A421-1)/2+IF(AND(DAY(fpdate)&gt;=15,MOD(A421,2)=0),1,0),IF(MOD(A421,2)=0,IF(DAY(fpdate)&gt;=15,DAY(fpdate)-14,DAY(fpdate)+14),DAY(fpdate))),IF(DAY(DATE(YEAR(fpdate),MONTH(fpdate)+(A421-1)*months_per_period,DAY(fpdate)))&lt;&gt;DAY(fpdate),DATE(YEAR(fpdate),MONTH(fpdate)+(A421-1)*months_per_period+1,0),DATE(YEAR(fpdate),MONTH(fpdate)+(A421-1)*months_per_period,DAY(fpdate))))))</f>
        <v/>
      </c>
      <c r="C421" s="17" t="str">
        <f t="shared" si="31"/>
        <v/>
      </c>
      <c r="D421" s="57" t="str">
        <f t="shared" si="34"/>
        <v/>
      </c>
      <c r="E421" s="17" t="str">
        <f>IF(A421="","",IF(AND(A421=1,pmtType=1),0,IF(roundOpt,ROUND(rate*G420,2),rate*G420)))</f>
        <v/>
      </c>
      <c r="F421" s="17" t="str">
        <f t="shared" si="32"/>
        <v/>
      </c>
      <c r="G421" s="17" t="str">
        <f t="shared" si="33"/>
        <v/>
      </c>
    </row>
    <row r="422" spans="1:7">
      <c r="A422" s="16" t="str">
        <f t="shared" si="30"/>
        <v/>
      </c>
      <c r="B422" s="18" t="str">
        <f>IF(A422="","",IF(OR(periods_per_year=26,periods_per_year=52),IF(periods_per_year=26,IF(A422=1,fpdate,B421+14),IF(periods_per_year=52,IF(A422=1,fpdate,B421+7),"n/a")),IF(periods_per_year=24,DATE(YEAR(fpdate),MONTH(fpdate)+(A422-1)/2+IF(AND(DAY(fpdate)&gt;=15,MOD(A422,2)=0),1,0),IF(MOD(A422,2)=0,IF(DAY(fpdate)&gt;=15,DAY(fpdate)-14,DAY(fpdate)+14),DAY(fpdate))),IF(DAY(DATE(YEAR(fpdate),MONTH(fpdate)+(A422-1)*months_per_period,DAY(fpdate)))&lt;&gt;DAY(fpdate),DATE(YEAR(fpdate),MONTH(fpdate)+(A422-1)*months_per_period+1,0),DATE(YEAR(fpdate),MONTH(fpdate)+(A422-1)*months_per_period,DAY(fpdate))))))</f>
        <v/>
      </c>
      <c r="C422" s="17" t="str">
        <f t="shared" si="31"/>
        <v/>
      </c>
      <c r="D422" s="57" t="str">
        <f t="shared" si="34"/>
        <v/>
      </c>
      <c r="E422" s="17" t="str">
        <f>IF(A422="","",IF(AND(A422=1,pmtType=1),0,IF(roundOpt,ROUND(rate*G421,2),rate*G421)))</f>
        <v/>
      </c>
      <c r="F422" s="17" t="str">
        <f t="shared" si="32"/>
        <v/>
      </c>
      <c r="G422" s="17" t="str">
        <f t="shared" si="33"/>
        <v/>
      </c>
    </row>
    <row r="423" spans="1:7">
      <c r="A423" s="16" t="str">
        <f t="shared" si="30"/>
        <v/>
      </c>
      <c r="B423" s="18" t="str">
        <f>IF(A423="","",IF(OR(periods_per_year=26,periods_per_year=52),IF(periods_per_year=26,IF(A423=1,fpdate,B422+14),IF(periods_per_year=52,IF(A423=1,fpdate,B422+7),"n/a")),IF(periods_per_year=24,DATE(YEAR(fpdate),MONTH(fpdate)+(A423-1)/2+IF(AND(DAY(fpdate)&gt;=15,MOD(A423,2)=0),1,0),IF(MOD(A423,2)=0,IF(DAY(fpdate)&gt;=15,DAY(fpdate)-14,DAY(fpdate)+14),DAY(fpdate))),IF(DAY(DATE(YEAR(fpdate),MONTH(fpdate)+(A423-1)*months_per_period,DAY(fpdate)))&lt;&gt;DAY(fpdate),DATE(YEAR(fpdate),MONTH(fpdate)+(A423-1)*months_per_period+1,0),DATE(YEAR(fpdate),MONTH(fpdate)+(A423-1)*months_per_period,DAY(fpdate))))))</f>
        <v/>
      </c>
      <c r="C423" s="17" t="str">
        <f t="shared" si="31"/>
        <v/>
      </c>
      <c r="D423" s="57" t="str">
        <f t="shared" si="34"/>
        <v/>
      </c>
      <c r="E423" s="17" t="str">
        <f>IF(A423="","",IF(AND(A423=1,pmtType=1),0,IF(roundOpt,ROUND(rate*G422,2),rate*G422)))</f>
        <v/>
      </c>
      <c r="F423" s="17" t="str">
        <f t="shared" si="32"/>
        <v/>
      </c>
      <c r="G423" s="17" t="str">
        <f t="shared" si="33"/>
        <v/>
      </c>
    </row>
    <row r="424" spans="1:7">
      <c r="A424" s="16" t="str">
        <f t="shared" si="30"/>
        <v/>
      </c>
      <c r="B424" s="18" t="str">
        <f>IF(A424="","",IF(OR(periods_per_year=26,periods_per_year=52),IF(periods_per_year=26,IF(A424=1,fpdate,B423+14),IF(periods_per_year=52,IF(A424=1,fpdate,B423+7),"n/a")),IF(periods_per_year=24,DATE(YEAR(fpdate),MONTH(fpdate)+(A424-1)/2+IF(AND(DAY(fpdate)&gt;=15,MOD(A424,2)=0),1,0),IF(MOD(A424,2)=0,IF(DAY(fpdate)&gt;=15,DAY(fpdate)-14,DAY(fpdate)+14),DAY(fpdate))),IF(DAY(DATE(YEAR(fpdate),MONTH(fpdate)+(A424-1)*months_per_period,DAY(fpdate)))&lt;&gt;DAY(fpdate),DATE(YEAR(fpdate),MONTH(fpdate)+(A424-1)*months_per_period+1,0),DATE(YEAR(fpdate),MONTH(fpdate)+(A424-1)*months_per_period,DAY(fpdate))))))</f>
        <v/>
      </c>
      <c r="C424" s="17" t="str">
        <f t="shared" si="31"/>
        <v/>
      </c>
      <c r="D424" s="57" t="str">
        <f t="shared" si="34"/>
        <v/>
      </c>
      <c r="E424" s="17" t="str">
        <f>IF(A424="","",IF(AND(A424=1,pmtType=1),0,IF(roundOpt,ROUND(rate*G423,2),rate*G423)))</f>
        <v/>
      </c>
      <c r="F424" s="17" t="str">
        <f t="shared" si="32"/>
        <v/>
      </c>
      <c r="G424" s="17" t="str">
        <f t="shared" si="33"/>
        <v/>
      </c>
    </row>
    <row r="425" spans="1:7">
      <c r="A425" s="16" t="str">
        <f t="shared" si="30"/>
        <v/>
      </c>
      <c r="B425" s="18" t="str">
        <f>IF(A425="","",IF(OR(periods_per_year=26,periods_per_year=52),IF(periods_per_year=26,IF(A425=1,fpdate,B424+14),IF(periods_per_year=52,IF(A425=1,fpdate,B424+7),"n/a")),IF(periods_per_year=24,DATE(YEAR(fpdate),MONTH(fpdate)+(A425-1)/2+IF(AND(DAY(fpdate)&gt;=15,MOD(A425,2)=0),1,0),IF(MOD(A425,2)=0,IF(DAY(fpdate)&gt;=15,DAY(fpdate)-14,DAY(fpdate)+14),DAY(fpdate))),IF(DAY(DATE(YEAR(fpdate),MONTH(fpdate)+(A425-1)*months_per_period,DAY(fpdate)))&lt;&gt;DAY(fpdate),DATE(YEAR(fpdate),MONTH(fpdate)+(A425-1)*months_per_period+1,0),DATE(YEAR(fpdate),MONTH(fpdate)+(A425-1)*months_per_period,DAY(fpdate))))))</f>
        <v/>
      </c>
      <c r="C425" s="17" t="str">
        <f t="shared" si="31"/>
        <v/>
      </c>
      <c r="D425" s="57" t="str">
        <f t="shared" si="34"/>
        <v/>
      </c>
      <c r="E425" s="17" t="str">
        <f>IF(A425="","",IF(AND(A425=1,pmtType=1),0,IF(roundOpt,ROUND(rate*G424,2),rate*G424)))</f>
        <v/>
      </c>
      <c r="F425" s="17" t="str">
        <f t="shared" si="32"/>
        <v/>
      </c>
      <c r="G425" s="17" t="str">
        <f t="shared" si="33"/>
        <v/>
      </c>
    </row>
    <row r="426" spans="1:7">
      <c r="A426" s="16" t="str">
        <f t="shared" si="30"/>
        <v/>
      </c>
      <c r="B426" s="18" t="str">
        <f>IF(A426="","",IF(OR(periods_per_year=26,periods_per_year=52),IF(periods_per_year=26,IF(A426=1,fpdate,B425+14),IF(periods_per_year=52,IF(A426=1,fpdate,B425+7),"n/a")),IF(periods_per_year=24,DATE(YEAR(fpdate),MONTH(fpdate)+(A426-1)/2+IF(AND(DAY(fpdate)&gt;=15,MOD(A426,2)=0),1,0),IF(MOD(A426,2)=0,IF(DAY(fpdate)&gt;=15,DAY(fpdate)-14,DAY(fpdate)+14),DAY(fpdate))),IF(DAY(DATE(YEAR(fpdate),MONTH(fpdate)+(A426-1)*months_per_period,DAY(fpdate)))&lt;&gt;DAY(fpdate),DATE(YEAR(fpdate),MONTH(fpdate)+(A426-1)*months_per_period+1,0),DATE(YEAR(fpdate),MONTH(fpdate)+(A426-1)*months_per_period,DAY(fpdate))))))</f>
        <v/>
      </c>
      <c r="C426" s="17" t="str">
        <f t="shared" si="31"/>
        <v/>
      </c>
      <c r="D426" s="57" t="str">
        <f t="shared" si="34"/>
        <v/>
      </c>
      <c r="E426" s="17" t="str">
        <f>IF(A426="","",IF(AND(A426=1,pmtType=1),0,IF(roundOpt,ROUND(rate*G425,2),rate*G425)))</f>
        <v/>
      </c>
      <c r="F426" s="17" t="str">
        <f t="shared" si="32"/>
        <v/>
      </c>
      <c r="G426" s="17" t="str">
        <f t="shared" si="33"/>
        <v/>
      </c>
    </row>
    <row r="427" spans="1:7">
      <c r="A427" s="16" t="str">
        <f t="shared" si="30"/>
        <v/>
      </c>
      <c r="B427" s="18" t="str">
        <f>IF(A427="","",IF(OR(periods_per_year=26,periods_per_year=52),IF(periods_per_year=26,IF(A427=1,fpdate,B426+14),IF(periods_per_year=52,IF(A427=1,fpdate,B426+7),"n/a")),IF(periods_per_year=24,DATE(YEAR(fpdate),MONTH(fpdate)+(A427-1)/2+IF(AND(DAY(fpdate)&gt;=15,MOD(A427,2)=0),1,0),IF(MOD(A427,2)=0,IF(DAY(fpdate)&gt;=15,DAY(fpdate)-14,DAY(fpdate)+14),DAY(fpdate))),IF(DAY(DATE(YEAR(fpdate),MONTH(fpdate)+(A427-1)*months_per_period,DAY(fpdate)))&lt;&gt;DAY(fpdate),DATE(YEAR(fpdate),MONTH(fpdate)+(A427-1)*months_per_period+1,0),DATE(YEAR(fpdate),MONTH(fpdate)+(A427-1)*months_per_period,DAY(fpdate))))))</f>
        <v/>
      </c>
      <c r="C427" s="17" t="str">
        <f t="shared" si="31"/>
        <v/>
      </c>
      <c r="D427" s="57" t="str">
        <f t="shared" si="34"/>
        <v/>
      </c>
      <c r="E427" s="17" t="str">
        <f>IF(A427="","",IF(AND(A427=1,pmtType=1),0,IF(roundOpt,ROUND(rate*G426,2),rate*G426)))</f>
        <v/>
      </c>
      <c r="F427" s="17" t="str">
        <f t="shared" si="32"/>
        <v/>
      </c>
      <c r="G427" s="17" t="str">
        <f t="shared" si="33"/>
        <v/>
      </c>
    </row>
    <row r="428" spans="1:7">
      <c r="A428" s="16" t="str">
        <f t="shared" si="30"/>
        <v/>
      </c>
      <c r="B428" s="18" t="str">
        <f>IF(A428="","",IF(OR(periods_per_year=26,periods_per_year=52),IF(periods_per_year=26,IF(A428=1,fpdate,B427+14),IF(periods_per_year=52,IF(A428=1,fpdate,B427+7),"n/a")),IF(periods_per_year=24,DATE(YEAR(fpdate),MONTH(fpdate)+(A428-1)/2+IF(AND(DAY(fpdate)&gt;=15,MOD(A428,2)=0),1,0),IF(MOD(A428,2)=0,IF(DAY(fpdate)&gt;=15,DAY(fpdate)-14,DAY(fpdate)+14),DAY(fpdate))),IF(DAY(DATE(YEAR(fpdate),MONTH(fpdate)+(A428-1)*months_per_period,DAY(fpdate)))&lt;&gt;DAY(fpdate),DATE(YEAR(fpdate),MONTH(fpdate)+(A428-1)*months_per_period+1,0),DATE(YEAR(fpdate),MONTH(fpdate)+(A428-1)*months_per_period,DAY(fpdate))))))</f>
        <v/>
      </c>
      <c r="C428" s="17" t="str">
        <f t="shared" si="31"/>
        <v/>
      </c>
      <c r="D428" s="57" t="str">
        <f t="shared" si="34"/>
        <v/>
      </c>
      <c r="E428" s="17" t="str">
        <f>IF(A428="","",IF(AND(A428=1,pmtType=1),0,IF(roundOpt,ROUND(rate*G427,2),rate*G427)))</f>
        <v/>
      </c>
      <c r="F428" s="17" t="str">
        <f t="shared" si="32"/>
        <v/>
      </c>
      <c r="G428" s="17" t="str">
        <f t="shared" si="33"/>
        <v/>
      </c>
    </row>
    <row r="429" spans="1:7">
      <c r="A429" s="16" t="str">
        <f t="shared" si="30"/>
        <v/>
      </c>
      <c r="B429" s="18" t="str">
        <f>IF(A429="","",IF(OR(periods_per_year=26,periods_per_year=52),IF(periods_per_year=26,IF(A429=1,fpdate,B428+14),IF(periods_per_year=52,IF(A429=1,fpdate,B428+7),"n/a")),IF(periods_per_year=24,DATE(YEAR(fpdate),MONTH(fpdate)+(A429-1)/2+IF(AND(DAY(fpdate)&gt;=15,MOD(A429,2)=0),1,0),IF(MOD(A429,2)=0,IF(DAY(fpdate)&gt;=15,DAY(fpdate)-14,DAY(fpdate)+14),DAY(fpdate))),IF(DAY(DATE(YEAR(fpdate),MONTH(fpdate)+(A429-1)*months_per_period,DAY(fpdate)))&lt;&gt;DAY(fpdate),DATE(YEAR(fpdate),MONTH(fpdate)+(A429-1)*months_per_period+1,0),DATE(YEAR(fpdate),MONTH(fpdate)+(A429-1)*months_per_period,DAY(fpdate))))))</f>
        <v/>
      </c>
      <c r="C429" s="17" t="str">
        <f t="shared" si="31"/>
        <v/>
      </c>
      <c r="D429" s="57" t="str">
        <f t="shared" si="34"/>
        <v/>
      </c>
      <c r="E429" s="17" t="str">
        <f>IF(A429="","",IF(AND(A429=1,pmtType=1),0,IF(roundOpt,ROUND(rate*G428,2),rate*G428)))</f>
        <v/>
      </c>
      <c r="F429" s="17" t="str">
        <f t="shared" si="32"/>
        <v/>
      </c>
      <c r="G429" s="17" t="str">
        <f t="shared" si="33"/>
        <v/>
      </c>
    </row>
    <row r="430" spans="1:7">
      <c r="A430" s="16" t="str">
        <f t="shared" si="30"/>
        <v/>
      </c>
      <c r="B430" s="18" t="str">
        <f>IF(A430="","",IF(OR(periods_per_year=26,periods_per_year=52),IF(periods_per_year=26,IF(A430=1,fpdate,B429+14),IF(periods_per_year=52,IF(A430=1,fpdate,B429+7),"n/a")),IF(periods_per_year=24,DATE(YEAR(fpdate),MONTH(fpdate)+(A430-1)/2+IF(AND(DAY(fpdate)&gt;=15,MOD(A430,2)=0),1,0),IF(MOD(A430,2)=0,IF(DAY(fpdate)&gt;=15,DAY(fpdate)-14,DAY(fpdate)+14),DAY(fpdate))),IF(DAY(DATE(YEAR(fpdate),MONTH(fpdate)+(A430-1)*months_per_period,DAY(fpdate)))&lt;&gt;DAY(fpdate),DATE(YEAR(fpdate),MONTH(fpdate)+(A430-1)*months_per_period+1,0),DATE(YEAR(fpdate),MONTH(fpdate)+(A430-1)*months_per_period,DAY(fpdate))))))</f>
        <v/>
      </c>
      <c r="C430" s="17" t="str">
        <f t="shared" si="31"/>
        <v/>
      </c>
      <c r="D430" s="57" t="str">
        <f t="shared" si="34"/>
        <v/>
      </c>
      <c r="E430" s="17" t="str">
        <f>IF(A430="","",IF(AND(A430=1,pmtType=1),0,IF(roundOpt,ROUND(rate*G429,2),rate*G429)))</f>
        <v/>
      </c>
      <c r="F430" s="17" t="str">
        <f t="shared" si="32"/>
        <v/>
      </c>
      <c r="G430" s="17" t="str">
        <f t="shared" si="33"/>
        <v/>
      </c>
    </row>
    <row r="431" spans="1:7">
      <c r="A431" s="16" t="str">
        <f t="shared" si="30"/>
        <v/>
      </c>
      <c r="B431" s="18" t="str">
        <f>IF(A431="","",IF(OR(periods_per_year=26,periods_per_year=52),IF(periods_per_year=26,IF(A431=1,fpdate,B430+14),IF(periods_per_year=52,IF(A431=1,fpdate,B430+7),"n/a")),IF(periods_per_year=24,DATE(YEAR(fpdate),MONTH(fpdate)+(A431-1)/2+IF(AND(DAY(fpdate)&gt;=15,MOD(A431,2)=0),1,0),IF(MOD(A431,2)=0,IF(DAY(fpdate)&gt;=15,DAY(fpdate)-14,DAY(fpdate)+14),DAY(fpdate))),IF(DAY(DATE(YEAR(fpdate),MONTH(fpdate)+(A431-1)*months_per_period,DAY(fpdate)))&lt;&gt;DAY(fpdate),DATE(YEAR(fpdate),MONTH(fpdate)+(A431-1)*months_per_period+1,0),DATE(YEAR(fpdate),MONTH(fpdate)+(A431-1)*months_per_period,DAY(fpdate))))))</f>
        <v/>
      </c>
      <c r="C431" s="17" t="str">
        <f t="shared" si="31"/>
        <v/>
      </c>
      <c r="D431" s="57" t="str">
        <f t="shared" si="34"/>
        <v/>
      </c>
      <c r="E431" s="17" t="str">
        <f>IF(A431="","",IF(AND(A431=1,pmtType=1),0,IF(roundOpt,ROUND(rate*G430,2),rate*G430)))</f>
        <v/>
      </c>
      <c r="F431" s="17" t="str">
        <f t="shared" si="32"/>
        <v/>
      </c>
      <c r="G431" s="17" t="str">
        <f t="shared" si="33"/>
        <v/>
      </c>
    </row>
    <row r="432" spans="1:7">
      <c r="A432" s="16" t="str">
        <f t="shared" si="30"/>
        <v/>
      </c>
      <c r="B432" s="18" t="str">
        <f>IF(A432="","",IF(OR(periods_per_year=26,periods_per_year=52),IF(periods_per_year=26,IF(A432=1,fpdate,B431+14),IF(periods_per_year=52,IF(A432=1,fpdate,B431+7),"n/a")),IF(periods_per_year=24,DATE(YEAR(fpdate),MONTH(fpdate)+(A432-1)/2+IF(AND(DAY(fpdate)&gt;=15,MOD(A432,2)=0),1,0),IF(MOD(A432,2)=0,IF(DAY(fpdate)&gt;=15,DAY(fpdate)-14,DAY(fpdate)+14),DAY(fpdate))),IF(DAY(DATE(YEAR(fpdate),MONTH(fpdate)+(A432-1)*months_per_period,DAY(fpdate)))&lt;&gt;DAY(fpdate),DATE(YEAR(fpdate),MONTH(fpdate)+(A432-1)*months_per_period+1,0),DATE(YEAR(fpdate),MONTH(fpdate)+(A432-1)*months_per_period,DAY(fpdate))))))</f>
        <v/>
      </c>
      <c r="C432" s="17" t="str">
        <f t="shared" si="31"/>
        <v/>
      </c>
      <c r="D432" s="57" t="str">
        <f t="shared" si="34"/>
        <v/>
      </c>
      <c r="E432" s="17" t="str">
        <f>IF(A432="","",IF(AND(A432=1,pmtType=1),0,IF(roundOpt,ROUND(rate*G431,2),rate*G431)))</f>
        <v/>
      </c>
      <c r="F432" s="17" t="str">
        <f t="shared" si="32"/>
        <v/>
      </c>
      <c r="G432" s="17" t="str">
        <f t="shared" si="33"/>
        <v/>
      </c>
    </row>
    <row r="433" spans="1:7">
      <c r="A433" s="16" t="str">
        <f t="shared" si="30"/>
        <v/>
      </c>
      <c r="B433" s="18" t="str">
        <f>IF(A433="","",IF(OR(periods_per_year=26,periods_per_year=52),IF(periods_per_year=26,IF(A433=1,fpdate,B432+14),IF(periods_per_year=52,IF(A433=1,fpdate,B432+7),"n/a")),IF(periods_per_year=24,DATE(YEAR(fpdate),MONTH(fpdate)+(A433-1)/2+IF(AND(DAY(fpdate)&gt;=15,MOD(A433,2)=0),1,0),IF(MOD(A433,2)=0,IF(DAY(fpdate)&gt;=15,DAY(fpdate)-14,DAY(fpdate)+14),DAY(fpdate))),IF(DAY(DATE(YEAR(fpdate),MONTH(fpdate)+(A433-1)*months_per_period,DAY(fpdate)))&lt;&gt;DAY(fpdate),DATE(YEAR(fpdate),MONTH(fpdate)+(A433-1)*months_per_period+1,0),DATE(YEAR(fpdate),MONTH(fpdate)+(A433-1)*months_per_period,DAY(fpdate))))))</f>
        <v/>
      </c>
      <c r="C433" s="17" t="str">
        <f t="shared" si="31"/>
        <v/>
      </c>
      <c r="D433" s="57" t="str">
        <f t="shared" si="34"/>
        <v/>
      </c>
      <c r="E433" s="17" t="str">
        <f>IF(A433="","",IF(AND(A433=1,pmtType=1),0,IF(roundOpt,ROUND(rate*G432,2),rate*G432)))</f>
        <v/>
      </c>
      <c r="F433" s="17" t="str">
        <f t="shared" si="32"/>
        <v/>
      </c>
      <c r="G433" s="17" t="str">
        <f t="shared" si="33"/>
        <v/>
      </c>
    </row>
    <row r="434" spans="1:7">
      <c r="A434" s="16" t="str">
        <f t="shared" si="30"/>
        <v/>
      </c>
      <c r="B434" s="18" t="str">
        <f>IF(A434="","",IF(OR(periods_per_year=26,periods_per_year=52),IF(periods_per_year=26,IF(A434=1,fpdate,B433+14),IF(periods_per_year=52,IF(A434=1,fpdate,B433+7),"n/a")),IF(periods_per_year=24,DATE(YEAR(fpdate),MONTH(fpdate)+(A434-1)/2+IF(AND(DAY(fpdate)&gt;=15,MOD(A434,2)=0),1,0),IF(MOD(A434,2)=0,IF(DAY(fpdate)&gt;=15,DAY(fpdate)-14,DAY(fpdate)+14),DAY(fpdate))),IF(DAY(DATE(YEAR(fpdate),MONTH(fpdate)+(A434-1)*months_per_period,DAY(fpdate)))&lt;&gt;DAY(fpdate),DATE(YEAR(fpdate),MONTH(fpdate)+(A434-1)*months_per_period+1,0),DATE(YEAR(fpdate),MONTH(fpdate)+(A434-1)*months_per_period,DAY(fpdate))))))</f>
        <v/>
      </c>
      <c r="C434" s="17" t="str">
        <f t="shared" si="31"/>
        <v/>
      </c>
      <c r="D434" s="57" t="str">
        <f t="shared" si="34"/>
        <v/>
      </c>
      <c r="E434" s="17" t="str">
        <f>IF(A434="","",IF(AND(A434=1,pmtType=1),0,IF(roundOpt,ROUND(rate*G433,2),rate*G433)))</f>
        <v/>
      </c>
      <c r="F434" s="17" t="str">
        <f t="shared" si="32"/>
        <v/>
      </c>
      <c r="G434" s="17" t="str">
        <f t="shared" si="33"/>
        <v/>
      </c>
    </row>
    <row r="435" spans="1:7">
      <c r="A435" s="16" t="str">
        <f t="shared" si="30"/>
        <v/>
      </c>
      <c r="B435" s="18" t="str">
        <f>IF(A435="","",IF(OR(periods_per_year=26,periods_per_year=52),IF(periods_per_year=26,IF(A435=1,fpdate,B434+14),IF(periods_per_year=52,IF(A435=1,fpdate,B434+7),"n/a")),IF(periods_per_year=24,DATE(YEAR(fpdate),MONTH(fpdate)+(A435-1)/2+IF(AND(DAY(fpdate)&gt;=15,MOD(A435,2)=0),1,0),IF(MOD(A435,2)=0,IF(DAY(fpdate)&gt;=15,DAY(fpdate)-14,DAY(fpdate)+14),DAY(fpdate))),IF(DAY(DATE(YEAR(fpdate),MONTH(fpdate)+(A435-1)*months_per_period,DAY(fpdate)))&lt;&gt;DAY(fpdate),DATE(YEAR(fpdate),MONTH(fpdate)+(A435-1)*months_per_period+1,0),DATE(YEAR(fpdate),MONTH(fpdate)+(A435-1)*months_per_period,DAY(fpdate))))))</f>
        <v/>
      </c>
      <c r="C435" s="17" t="str">
        <f t="shared" si="31"/>
        <v/>
      </c>
      <c r="D435" s="57" t="str">
        <f t="shared" si="34"/>
        <v/>
      </c>
      <c r="E435" s="17" t="str">
        <f>IF(A435="","",IF(AND(A435=1,pmtType=1),0,IF(roundOpt,ROUND(rate*G434,2),rate*G434)))</f>
        <v/>
      </c>
      <c r="F435" s="17" t="str">
        <f t="shared" si="32"/>
        <v/>
      </c>
      <c r="G435" s="17" t="str">
        <f t="shared" si="33"/>
        <v/>
      </c>
    </row>
    <row r="436" spans="1:7">
      <c r="A436" s="16" t="str">
        <f t="shared" si="30"/>
        <v/>
      </c>
      <c r="B436" s="18" t="str">
        <f>IF(A436="","",IF(OR(periods_per_year=26,periods_per_year=52),IF(periods_per_year=26,IF(A436=1,fpdate,B435+14),IF(periods_per_year=52,IF(A436=1,fpdate,B435+7),"n/a")),IF(periods_per_year=24,DATE(YEAR(fpdate),MONTH(fpdate)+(A436-1)/2+IF(AND(DAY(fpdate)&gt;=15,MOD(A436,2)=0),1,0),IF(MOD(A436,2)=0,IF(DAY(fpdate)&gt;=15,DAY(fpdate)-14,DAY(fpdate)+14),DAY(fpdate))),IF(DAY(DATE(YEAR(fpdate),MONTH(fpdate)+(A436-1)*months_per_period,DAY(fpdate)))&lt;&gt;DAY(fpdate),DATE(YEAR(fpdate),MONTH(fpdate)+(A436-1)*months_per_period+1,0),DATE(YEAR(fpdate),MONTH(fpdate)+(A436-1)*months_per_period,DAY(fpdate))))))</f>
        <v/>
      </c>
      <c r="C436" s="17" t="str">
        <f t="shared" si="31"/>
        <v/>
      </c>
      <c r="D436" s="57" t="str">
        <f t="shared" si="34"/>
        <v/>
      </c>
      <c r="E436" s="17" t="str">
        <f>IF(A436="","",IF(AND(A436=1,pmtType=1),0,IF(roundOpt,ROUND(rate*G435,2),rate*G435)))</f>
        <v/>
      </c>
      <c r="F436" s="17" t="str">
        <f t="shared" si="32"/>
        <v/>
      </c>
      <c r="G436" s="17" t="str">
        <f t="shared" si="33"/>
        <v/>
      </c>
    </row>
    <row r="437" spans="1:7">
      <c r="A437" s="16" t="str">
        <f t="shared" si="30"/>
        <v/>
      </c>
      <c r="B437" s="18" t="str">
        <f>IF(A437="","",IF(OR(periods_per_year=26,periods_per_year=52),IF(periods_per_year=26,IF(A437=1,fpdate,B436+14),IF(periods_per_year=52,IF(A437=1,fpdate,B436+7),"n/a")),IF(periods_per_year=24,DATE(YEAR(fpdate),MONTH(fpdate)+(A437-1)/2+IF(AND(DAY(fpdate)&gt;=15,MOD(A437,2)=0),1,0),IF(MOD(A437,2)=0,IF(DAY(fpdate)&gt;=15,DAY(fpdate)-14,DAY(fpdate)+14),DAY(fpdate))),IF(DAY(DATE(YEAR(fpdate),MONTH(fpdate)+(A437-1)*months_per_period,DAY(fpdate)))&lt;&gt;DAY(fpdate),DATE(YEAR(fpdate),MONTH(fpdate)+(A437-1)*months_per_period+1,0),DATE(YEAR(fpdate),MONTH(fpdate)+(A437-1)*months_per_period,DAY(fpdate))))))</f>
        <v/>
      </c>
      <c r="C437" s="17" t="str">
        <f t="shared" si="31"/>
        <v/>
      </c>
      <c r="D437" s="57" t="str">
        <f t="shared" si="34"/>
        <v/>
      </c>
      <c r="E437" s="17" t="str">
        <f>IF(A437="","",IF(AND(A437=1,pmtType=1),0,IF(roundOpt,ROUND(rate*G436,2),rate*G436)))</f>
        <v/>
      </c>
      <c r="F437" s="17" t="str">
        <f t="shared" si="32"/>
        <v/>
      </c>
      <c r="G437" s="17" t="str">
        <f t="shared" si="33"/>
        <v/>
      </c>
    </row>
    <row r="438" spans="1:7">
      <c r="A438" s="16" t="str">
        <f t="shared" si="30"/>
        <v/>
      </c>
      <c r="B438" s="18" t="str">
        <f>IF(A438="","",IF(OR(periods_per_year=26,periods_per_year=52),IF(periods_per_year=26,IF(A438=1,fpdate,B437+14),IF(periods_per_year=52,IF(A438=1,fpdate,B437+7),"n/a")),IF(periods_per_year=24,DATE(YEAR(fpdate),MONTH(fpdate)+(A438-1)/2+IF(AND(DAY(fpdate)&gt;=15,MOD(A438,2)=0),1,0),IF(MOD(A438,2)=0,IF(DAY(fpdate)&gt;=15,DAY(fpdate)-14,DAY(fpdate)+14),DAY(fpdate))),IF(DAY(DATE(YEAR(fpdate),MONTH(fpdate)+(A438-1)*months_per_period,DAY(fpdate)))&lt;&gt;DAY(fpdate),DATE(YEAR(fpdate),MONTH(fpdate)+(A438-1)*months_per_period+1,0),DATE(YEAR(fpdate),MONTH(fpdate)+(A438-1)*months_per_period,DAY(fpdate))))))</f>
        <v/>
      </c>
      <c r="C438" s="17" t="str">
        <f t="shared" si="31"/>
        <v/>
      </c>
      <c r="D438" s="57" t="str">
        <f t="shared" si="34"/>
        <v/>
      </c>
      <c r="E438" s="17" t="str">
        <f>IF(A438="","",IF(AND(A438=1,pmtType=1),0,IF(roundOpt,ROUND(rate*G437,2),rate*G437)))</f>
        <v/>
      </c>
      <c r="F438" s="17" t="str">
        <f t="shared" si="32"/>
        <v/>
      </c>
      <c r="G438" s="17" t="str">
        <f t="shared" si="33"/>
        <v/>
      </c>
    </row>
    <row r="439" spans="1:7">
      <c r="A439" s="16" t="str">
        <f t="shared" si="30"/>
        <v/>
      </c>
      <c r="B439" s="18" t="str">
        <f>IF(A439="","",IF(OR(periods_per_year=26,periods_per_year=52),IF(periods_per_year=26,IF(A439=1,fpdate,B438+14),IF(periods_per_year=52,IF(A439=1,fpdate,B438+7),"n/a")),IF(periods_per_year=24,DATE(YEAR(fpdate),MONTH(fpdate)+(A439-1)/2+IF(AND(DAY(fpdate)&gt;=15,MOD(A439,2)=0),1,0),IF(MOD(A439,2)=0,IF(DAY(fpdate)&gt;=15,DAY(fpdate)-14,DAY(fpdate)+14),DAY(fpdate))),IF(DAY(DATE(YEAR(fpdate),MONTH(fpdate)+(A439-1)*months_per_period,DAY(fpdate)))&lt;&gt;DAY(fpdate),DATE(YEAR(fpdate),MONTH(fpdate)+(A439-1)*months_per_period+1,0),DATE(YEAR(fpdate),MONTH(fpdate)+(A439-1)*months_per_period,DAY(fpdate))))))</f>
        <v/>
      </c>
      <c r="C439" s="17" t="str">
        <f t="shared" si="31"/>
        <v/>
      </c>
      <c r="D439" s="57" t="str">
        <f t="shared" si="34"/>
        <v/>
      </c>
      <c r="E439" s="17" t="str">
        <f>IF(A439="","",IF(AND(A439=1,pmtType=1),0,IF(roundOpt,ROUND(rate*G438,2),rate*G438)))</f>
        <v/>
      </c>
      <c r="F439" s="17" t="str">
        <f t="shared" si="32"/>
        <v/>
      </c>
      <c r="G439" s="17" t="str">
        <f t="shared" si="33"/>
        <v/>
      </c>
    </row>
    <row r="440" spans="1:7">
      <c r="A440" s="16" t="str">
        <f t="shared" si="30"/>
        <v/>
      </c>
      <c r="B440" s="18" t="str">
        <f>IF(A440="","",IF(OR(periods_per_year=26,periods_per_year=52),IF(periods_per_year=26,IF(A440=1,fpdate,B439+14),IF(periods_per_year=52,IF(A440=1,fpdate,B439+7),"n/a")),IF(periods_per_year=24,DATE(YEAR(fpdate),MONTH(fpdate)+(A440-1)/2+IF(AND(DAY(fpdate)&gt;=15,MOD(A440,2)=0),1,0),IF(MOD(A440,2)=0,IF(DAY(fpdate)&gt;=15,DAY(fpdate)-14,DAY(fpdate)+14),DAY(fpdate))),IF(DAY(DATE(YEAR(fpdate),MONTH(fpdate)+(A440-1)*months_per_period,DAY(fpdate)))&lt;&gt;DAY(fpdate),DATE(YEAR(fpdate),MONTH(fpdate)+(A440-1)*months_per_period+1,0),DATE(YEAR(fpdate),MONTH(fpdate)+(A440-1)*months_per_period,DAY(fpdate))))))</f>
        <v/>
      </c>
      <c r="C440" s="17" t="str">
        <f t="shared" si="31"/>
        <v/>
      </c>
      <c r="D440" s="57" t="str">
        <f t="shared" si="34"/>
        <v/>
      </c>
      <c r="E440" s="17" t="str">
        <f>IF(A440="","",IF(AND(A440=1,pmtType=1),0,IF(roundOpt,ROUND(rate*G439,2),rate*G439)))</f>
        <v/>
      </c>
      <c r="F440" s="17" t="str">
        <f t="shared" si="32"/>
        <v/>
      </c>
      <c r="G440" s="17" t="str">
        <f t="shared" si="33"/>
        <v/>
      </c>
    </row>
    <row r="441" spans="1:7">
      <c r="A441" s="16" t="str">
        <f t="shared" si="30"/>
        <v/>
      </c>
      <c r="B441" s="18" t="str">
        <f>IF(A441="","",IF(OR(periods_per_year=26,periods_per_year=52),IF(periods_per_year=26,IF(A441=1,fpdate,B440+14),IF(periods_per_year=52,IF(A441=1,fpdate,B440+7),"n/a")),IF(periods_per_year=24,DATE(YEAR(fpdate),MONTH(fpdate)+(A441-1)/2+IF(AND(DAY(fpdate)&gt;=15,MOD(A441,2)=0),1,0),IF(MOD(A441,2)=0,IF(DAY(fpdate)&gt;=15,DAY(fpdate)-14,DAY(fpdate)+14),DAY(fpdate))),IF(DAY(DATE(YEAR(fpdate),MONTH(fpdate)+(A441-1)*months_per_period,DAY(fpdate)))&lt;&gt;DAY(fpdate),DATE(YEAR(fpdate),MONTH(fpdate)+(A441-1)*months_per_period+1,0),DATE(YEAR(fpdate),MONTH(fpdate)+(A441-1)*months_per_period,DAY(fpdate))))))</f>
        <v/>
      </c>
      <c r="C441" s="17" t="str">
        <f t="shared" si="31"/>
        <v/>
      </c>
      <c r="D441" s="57" t="str">
        <f t="shared" si="34"/>
        <v/>
      </c>
      <c r="E441" s="17" t="str">
        <f>IF(A441="","",IF(AND(A441=1,pmtType=1),0,IF(roundOpt,ROUND(rate*G440,2),rate*G440)))</f>
        <v/>
      </c>
      <c r="F441" s="17" t="str">
        <f t="shared" si="32"/>
        <v/>
      </c>
      <c r="G441" s="17" t="str">
        <f t="shared" si="33"/>
        <v/>
      </c>
    </row>
    <row r="442" spans="1:7">
      <c r="A442" s="16" t="str">
        <f t="shared" si="30"/>
        <v/>
      </c>
      <c r="B442" s="18" t="str">
        <f>IF(A442="","",IF(OR(periods_per_year=26,periods_per_year=52),IF(periods_per_year=26,IF(A442=1,fpdate,B441+14),IF(periods_per_year=52,IF(A442=1,fpdate,B441+7),"n/a")),IF(periods_per_year=24,DATE(YEAR(fpdate),MONTH(fpdate)+(A442-1)/2+IF(AND(DAY(fpdate)&gt;=15,MOD(A442,2)=0),1,0),IF(MOD(A442,2)=0,IF(DAY(fpdate)&gt;=15,DAY(fpdate)-14,DAY(fpdate)+14),DAY(fpdate))),IF(DAY(DATE(YEAR(fpdate),MONTH(fpdate)+(A442-1)*months_per_period,DAY(fpdate)))&lt;&gt;DAY(fpdate),DATE(YEAR(fpdate),MONTH(fpdate)+(A442-1)*months_per_period+1,0),DATE(YEAR(fpdate),MONTH(fpdate)+(A442-1)*months_per_period,DAY(fpdate))))))</f>
        <v/>
      </c>
      <c r="C442" s="17" t="str">
        <f t="shared" si="31"/>
        <v/>
      </c>
      <c r="D442" s="57" t="str">
        <f t="shared" si="34"/>
        <v/>
      </c>
      <c r="E442" s="17" t="str">
        <f>IF(A442="","",IF(AND(A442=1,pmtType=1),0,IF(roundOpt,ROUND(rate*G441,2),rate*G441)))</f>
        <v/>
      </c>
      <c r="F442" s="17" t="str">
        <f t="shared" si="32"/>
        <v/>
      </c>
      <c r="G442" s="17" t="str">
        <f t="shared" si="33"/>
        <v/>
      </c>
    </row>
    <row r="443" spans="1:7">
      <c r="A443" s="16" t="str">
        <f t="shared" si="30"/>
        <v/>
      </c>
      <c r="B443" s="18" t="str">
        <f>IF(A443="","",IF(OR(periods_per_year=26,periods_per_year=52),IF(periods_per_year=26,IF(A443=1,fpdate,B442+14),IF(periods_per_year=52,IF(A443=1,fpdate,B442+7),"n/a")),IF(periods_per_year=24,DATE(YEAR(fpdate),MONTH(fpdate)+(A443-1)/2+IF(AND(DAY(fpdate)&gt;=15,MOD(A443,2)=0),1,0),IF(MOD(A443,2)=0,IF(DAY(fpdate)&gt;=15,DAY(fpdate)-14,DAY(fpdate)+14),DAY(fpdate))),IF(DAY(DATE(YEAR(fpdate),MONTH(fpdate)+(A443-1)*months_per_period,DAY(fpdate)))&lt;&gt;DAY(fpdate),DATE(YEAR(fpdate),MONTH(fpdate)+(A443-1)*months_per_period+1,0),DATE(YEAR(fpdate),MONTH(fpdate)+(A443-1)*months_per_period,DAY(fpdate))))))</f>
        <v/>
      </c>
      <c r="C443" s="17" t="str">
        <f t="shared" si="31"/>
        <v/>
      </c>
      <c r="D443" s="57" t="str">
        <f t="shared" si="34"/>
        <v/>
      </c>
      <c r="E443" s="17" t="str">
        <f>IF(A443="","",IF(AND(A443=1,pmtType=1),0,IF(roundOpt,ROUND(rate*G442,2),rate*G442)))</f>
        <v/>
      </c>
      <c r="F443" s="17" t="str">
        <f t="shared" si="32"/>
        <v/>
      </c>
      <c r="G443" s="17" t="str">
        <f t="shared" si="33"/>
        <v/>
      </c>
    </row>
    <row r="444" spans="1:7">
      <c r="A444" s="16" t="str">
        <f t="shared" si="30"/>
        <v/>
      </c>
      <c r="B444" s="18" t="str">
        <f>IF(A444="","",IF(OR(periods_per_year=26,periods_per_year=52),IF(periods_per_year=26,IF(A444=1,fpdate,B443+14),IF(periods_per_year=52,IF(A444=1,fpdate,B443+7),"n/a")),IF(periods_per_year=24,DATE(YEAR(fpdate),MONTH(fpdate)+(A444-1)/2+IF(AND(DAY(fpdate)&gt;=15,MOD(A444,2)=0),1,0),IF(MOD(A444,2)=0,IF(DAY(fpdate)&gt;=15,DAY(fpdate)-14,DAY(fpdate)+14),DAY(fpdate))),IF(DAY(DATE(YEAR(fpdate),MONTH(fpdate)+(A444-1)*months_per_period,DAY(fpdate)))&lt;&gt;DAY(fpdate),DATE(YEAR(fpdate),MONTH(fpdate)+(A444-1)*months_per_period+1,0),DATE(YEAR(fpdate),MONTH(fpdate)+(A444-1)*months_per_period,DAY(fpdate))))))</f>
        <v/>
      </c>
      <c r="C444" s="17" t="str">
        <f t="shared" si="31"/>
        <v/>
      </c>
      <c r="D444" s="57" t="str">
        <f t="shared" si="34"/>
        <v/>
      </c>
      <c r="E444" s="17" t="str">
        <f>IF(A444="","",IF(AND(A444=1,pmtType=1),0,IF(roundOpt,ROUND(rate*G443,2),rate*G443)))</f>
        <v/>
      </c>
      <c r="F444" s="17" t="str">
        <f t="shared" si="32"/>
        <v/>
      </c>
      <c r="G444" s="17" t="str">
        <f t="shared" si="33"/>
        <v/>
      </c>
    </row>
    <row r="445" spans="1:7">
      <c r="A445" s="16" t="str">
        <f t="shared" si="30"/>
        <v/>
      </c>
      <c r="B445" s="18" t="str">
        <f>IF(A445="","",IF(OR(periods_per_year=26,periods_per_year=52),IF(periods_per_year=26,IF(A445=1,fpdate,B444+14),IF(periods_per_year=52,IF(A445=1,fpdate,B444+7),"n/a")),IF(periods_per_year=24,DATE(YEAR(fpdate),MONTH(fpdate)+(A445-1)/2+IF(AND(DAY(fpdate)&gt;=15,MOD(A445,2)=0),1,0),IF(MOD(A445,2)=0,IF(DAY(fpdate)&gt;=15,DAY(fpdate)-14,DAY(fpdate)+14),DAY(fpdate))),IF(DAY(DATE(YEAR(fpdate),MONTH(fpdate)+(A445-1)*months_per_period,DAY(fpdate)))&lt;&gt;DAY(fpdate),DATE(YEAR(fpdate),MONTH(fpdate)+(A445-1)*months_per_period+1,0),DATE(YEAR(fpdate),MONTH(fpdate)+(A445-1)*months_per_period,DAY(fpdate))))))</f>
        <v/>
      </c>
      <c r="C445" s="17" t="str">
        <f t="shared" si="31"/>
        <v/>
      </c>
      <c r="D445" s="57" t="str">
        <f t="shared" si="34"/>
        <v/>
      </c>
      <c r="E445" s="17" t="str">
        <f>IF(A445="","",IF(AND(A445=1,pmtType=1),0,IF(roundOpt,ROUND(rate*G444,2),rate*G444)))</f>
        <v/>
      </c>
      <c r="F445" s="17" t="str">
        <f t="shared" si="32"/>
        <v/>
      </c>
      <c r="G445" s="17" t="str">
        <f t="shared" si="33"/>
        <v/>
      </c>
    </row>
    <row r="446" spans="1:7">
      <c r="A446" s="16" t="str">
        <f t="shared" si="30"/>
        <v/>
      </c>
      <c r="B446" s="18" t="str">
        <f>IF(A446="","",IF(OR(periods_per_year=26,periods_per_year=52),IF(periods_per_year=26,IF(A446=1,fpdate,B445+14),IF(periods_per_year=52,IF(A446=1,fpdate,B445+7),"n/a")),IF(periods_per_year=24,DATE(YEAR(fpdate),MONTH(fpdate)+(A446-1)/2+IF(AND(DAY(fpdate)&gt;=15,MOD(A446,2)=0),1,0),IF(MOD(A446,2)=0,IF(DAY(fpdate)&gt;=15,DAY(fpdate)-14,DAY(fpdate)+14),DAY(fpdate))),IF(DAY(DATE(YEAR(fpdate),MONTH(fpdate)+(A446-1)*months_per_period,DAY(fpdate)))&lt;&gt;DAY(fpdate),DATE(YEAR(fpdate),MONTH(fpdate)+(A446-1)*months_per_period+1,0),DATE(YEAR(fpdate),MONTH(fpdate)+(A446-1)*months_per_period,DAY(fpdate))))))</f>
        <v/>
      </c>
      <c r="C446" s="17" t="str">
        <f t="shared" si="31"/>
        <v/>
      </c>
      <c r="D446" s="57" t="str">
        <f t="shared" si="34"/>
        <v/>
      </c>
      <c r="E446" s="17" t="str">
        <f>IF(A446="","",IF(AND(A446=1,pmtType=1),0,IF(roundOpt,ROUND(rate*G445,2),rate*G445)))</f>
        <v/>
      </c>
      <c r="F446" s="17" t="str">
        <f t="shared" si="32"/>
        <v/>
      </c>
      <c r="G446" s="17" t="str">
        <f t="shared" si="33"/>
        <v/>
      </c>
    </row>
    <row r="447" spans="1:7">
      <c r="A447" s="16" t="str">
        <f t="shared" si="30"/>
        <v/>
      </c>
      <c r="B447" s="18" t="str">
        <f>IF(A447="","",IF(OR(periods_per_year=26,periods_per_year=52),IF(periods_per_year=26,IF(A447=1,fpdate,B446+14),IF(periods_per_year=52,IF(A447=1,fpdate,B446+7),"n/a")),IF(periods_per_year=24,DATE(YEAR(fpdate),MONTH(fpdate)+(A447-1)/2+IF(AND(DAY(fpdate)&gt;=15,MOD(A447,2)=0),1,0),IF(MOD(A447,2)=0,IF(DAY(fpdate)&gt;=15,DAY(fpdate)-14,DAY(fpdate)+14),DAY(fpdate))),IF(DAY(DATE(YEAR(fpdate),MONTH(fpdate)+(A447-1)*months_per_period,DAY(fpdate)))&lt;&gt;DAY(fpdate),DATE(YEAR(fpdate),MONTH(fpdate)+(A447-1)*months_per_period+1,0),DATE(YEAR(fpdate),MONTH(fpdate)+(A447-1)*months_per_period,DAY(fpdate))))))</f>
        <v/>
      </c>
      <c r="C447" s="17" t="str">
        <f t="shared" si="31"/>
        <v/>
      </c>
      <c r="D447" s="57" t="str">
        <f t="shared" si="34"/>
        <v/>
      </c>
      <c r="E447" s="17" t="str">
        <f>IF(A447="","",IF(AND(A447=1,pmtType=1),0,IF(roundOpt,ROUND(rate*G446,2),rate*G446)))</f>
        <v/>
      </c>
      <c r="F447" s="17" t="str">
        <f t="shared" si="32"/>
        <v/>
      </c>
      <c r="G447" s="17" t="str">
        <f t="shared" si="33"/>
        <v/>
      </c>
    </row>
    <row r="448" spans="1:7">
      <c r="A448" s="16" t="str">
        <f t="shared" si="30"/>
        <v/>
      </c>
      <c r="B448" s="18" t="str">
        <f>IF(A448="","",IF(OR(periods_per_year=26,periods_per_year=52),IF(periods_per_year=26,IF(A448=1,fpdate,B447+14),IF(periods_per_year=52,IF(A448=1,fpdate,B447+7),"n/a")),IF(periods_per_year=24,DATE(YEAR(fpdate),MONTH(fpdate)+(A448-1)/2+IF(AND(DAY(fpdate)&gt;=15,MOD(A448,2)=0),1,0),IF(MOD(A448,2)=0,IF(DAY(fpdate)&gt;=15,DAY(fpdate)-14,DAY(fpdate)+14),DAY(fpdate))),IF(DAY(DATE(YEAR(fpdate),MONTH(fpdate)+(A448-1)*months_per_period,DAY(fpdate)))&lt;&gt;DAY(fpdate),DATE(YEAR(fpdate),MONTH(fpdate)+(A448-1)*months_per_period+1,0),DATE(YEAR(fpdate),MONTH(fpdate)+(A448-1)*months_per_period,DAY(fpdate))))))</f>
        <v/>
      </c>
      <c r="C448" s="17" t="str">
        <f t="shared" si="31"/>
        <v/>
      </c>
      <c r="D448" s="57" t="str">
        <f t="shared" si="34"/>
        <v/>
      </c>
      <c r="E448" s="17" t="str">
        <f>IF(A448="","",IF(AND(A448=1,pmtType=1),0,IF(roundOpt,ROUND(rate*G447,2),rate*G447)))</f>
        <v/>
      </c>
      <c r="F448" s="17" t="str">
        <f t="shared" si="32"/>
        <v/>
      </c>
      <c r="G448" s="17" t="str">
        <f t="shared" si="33"/>
        <v/>
      </c>
    </row>
    <row r="449" spans="1:7">
      <c r="A449" s="16" t="str">
        <f t="shared" si="30"/>
        <v/>
      </c>
      <c r="B449" s="18" t="str">
        <f>IF(A449="","",IF(OR(periods_per_year=26,periods_per_year=52),IF(periods_per_year=26,IF(A449=1,fpdate,B448+14),IF(periods_per_year=52,IF(A449=1,fpdate,B448+7),"n/a")),IF(periods_per_year=24,DATE(YEAR(fpdate),MONTH(fpdate)+(A449-1)/2+IF(AND(DAY(fpdate)&gt;=15,MOD(A449,2)=0),1,0),IF(MOD(A449,2)=0,IF(DAY(fpdate)&gt;=15,DAY(fpdate)-14,DAY(fpdate)+14),DAY(fpdate))),IF(DAY(DATE(YEAR(fpdate),MONTH(fpdate)+(A449-1)*months_per_period,DAY(fpdate)))&lt;&gt;DAY(fpdate),DATE(YEAR(fpdate),MONTH(fpdate)+(A449-1)*months_per_period+1,0),DATE(YEAR(fpdate),MONTH(fpdate)+(A449-1)*months_per_period,DAY(fpdate))))))</f>
        <v/>
      </c>
      <c r="C449" s="17" t="str">
        <f t="shared" si="31"/>
        <v/>
      </c>
      <c r="D449" s="57" t="str">
        <f t="shared" si="34"/>
        <v/>
      </c>
      <c r="E449" s="17" t="str">
        <f>IF(A449="","",IF(AND(A449=1,pmtType=1),0,IF(roundOpt,ROUND(rate*G448,2),rate*G448)))</f>
        <v/>
      </c>
      <c r="F449" s="17" t="str">
        <f t="shared" si="32"/>
        <v/>
      </c>
      <c r="G449" s="17" t="str">
        <f t="shared" si="33"/>
        <v/>
      </c>
    </row>
    <row r="450" spans="1:7">
      <c r="A450" s="16" t="str">
        <f t="shared" si="30"/>
        <v/>
      </c>
      <c r="B450" s="18" t="str">
        <f>IF(A450="","",IF(OR(periods_per_year=26,periods_per_year=52),IF(periods_per_year=26,IF(A450=1,fpdate,B449+14),IF(periods_per_year=52,IF(A450=1,fpdate,B449+7),"n/a")),IF(periods_per_year=24,DATE(YEAR(fpdate),MONTH(fpdate)+(A450-1)/2+IF(AND(DAY(fpdate)&gt;=15,MOD(A450,2)=0),1,0),IF(MOD(A450,2)=0,IF(DAY(fpdate)&gt;=15,DAY(fpdate)-14,DAY(fpdate)+14),DAY(fpdate))),IF(DAY(DATE(YEAR(fpdate),MONTH(fpdate)+(A450-1)*months_per_period,DAY(fpdate)))&lt;&gt;DAY(fpdate),DATE(YEAR(fpdate),MONTH(fpdate)+(A450-1)*months_per_period+1,0),DATE(YEAR(fpdate),MONTH(fpdate)+(A450-1)*months_per_period,DAY(fpdate))))))</f>
        <v/>
      </c>
      <c r="C450" s="17" t="str">
        <f t="shared" si="31"/>
        <v/>
      </c>
      <c r="D450" s="57" t="str">
        <f t="shared" si="34"/>
        <v/>
      </c>
      <c r="E450" s="17" t="str">
        <f>IF(A450="","",IF(AND(A450=1,pmtType=1),0,IF(roundOpt,ROUND(rate*G449,2),rate*G449)))</f>
        <v/>
      </c>
      <c r="F450" s="17" t="str">
        <f t="shared" si="32"/>
        <v/>
      </c>
      <c r="G450" s="17" t="str">
        <f t="shared" si="33"/>
        <v/>
      </c>
    </row>
    <row r="451" spans="1:7">
      <c r="A451" s="16" t="str">
        <f t="shared" si="30"/>
        <v/>
      </c>
      <c r="B451" s="18" t="str">
        <f>IF(A451="","",IF(OR(periods_per_year=26,periods_per_year=52),IF(periods_per_year=26,IF(A451=1,fpdate,B450+14),IF(periods_per_year=52,IF(A451=1,fpdate,B450+7),"n/a")),IF(periods_per_year=24,DATE(YEAR(fpdate),MONTH(fpdate)+(A451-1)/2+IF(AND(DAY(fpdate)&gt;=15,MOD(A451,2)=0),1,0),IF(MOD(A451,2)=0,IF(DAY(fpdate)&gt;=15,DAY(fpdate)-14,DAY(fpdate)+14),DAY(fpdate))),IF(DAY(DATE(YEAR(fpdate),MONTH(fpdate)+(A451-1)*months_per_period,DAY(fpdate)))&lt;&gt;DAY(fpdate),DATE(YEAR(fpdate),MONTH(fpdate)+(A451-1)*months_per_period+1,0),DATE(YEAR(fpdate),MONTH(fpdate)+(A451-1)*months_per_period,DAY(fpdate))))))</f>
        <v/>
      </c>
      <c r="C451" s="17" t="str">
        <f t="shared" si="31"/>
        <v/>
      </c>
      <c r="D451" s="57" t="str">
        <f t="shared" si="34"/>
        <v/>
      </c>
      <c r="E451" s="17" t="str">
        <f>IF(A451="","",IF(AND(A451=1,pmtType=1),0,IF(roundOpt,ROUND(rate*G450,2),rate*G450)))</f>
        <v/>
      </c>
      <c r="F451" s="17" t="str">
        <f t="shared" si="32"/>
        <v/>
      </c>
      <c r="G451" s="17" t="str">
        <f t="shared" si="33"/>
        <v/>
      </c>
    </row>
    <row r="452" spans="1:7">
      <c r="A452" s="16" t="str">
        <f t="shared" si="30"/>
        <v/>
      </c>
      <c r="B452" s="18" t="str">
        <f>IF(A452="","",IF(OR(periods_per_year=26,periods_per_year=52),IF(periods_per_year=26,IF(A452=1,fpdate,B451+14),IF(periods_per_year=52,IF(A452=1,fpdate,B451+7),"n/a")),IF(periods_per_year=24,DATE(YEAR(fpdate),MONTH(fpdate)+(A452-1)/2+IF(AND(DAY(fpdate)&gt;=15,MOD(A452,2)=0),1,0),IF(MOD(A452,2)=0,IF(DAY(fpdate)&gt;=15,DAY(fpdate)-14,DAY(fpdate)+14),DAY(fpdate))),IF(DAY(DATE(YEAR(fpdate),MONTH(fpdate)+(A452-1)*months_per_period,DAY(fpdate)))&lt;&gt;DAY(fpdate),DATE(YEAR(fpdate),MONTH(fpdate)+(A452-1)*months_per_period+1,0),DATE(YEAR(fpdate),MONTH(fpdate)+(A452-1)*months_per_period,DAY(fpdate))))))</f>
        <v/>
      </c>
      <c r="C452" s="17" t="str">
        <f t="shared" si="31"/>
        <v/>
      </c>
      <c r="D452" s="57" t="str">
        <f t="shared" si="34"/>
        <v/>
      </c>
      <c r="E452" s="17" t="str">
        <f>IF(A452="","",IF(AND(A452=1,pmtType=1),0,IF(roundOpt,ROUND(rate*G451,2),rate*G451)))</f>
        <v/>
      </c>
      <c r="F452" s="17" t="str">
        <f t="shared" si="32"/>
        <v/>
      </c>
      <c r="G452" s="17" t="str">
        <f t="shared" si="33"/>
        <v/>
      </c>
    </row>
    <row r="453" spans="1:7">
      <c r="A453" s="16" t="str">
        <f t="shared" si="30"/>
        <v/>
      </c>
      <c r="B453" s="18" t="str">
        <f>IF(A453="","",IF(OR(periods_per_year=26,periods_per_year=52),IF(periods_per_year=26,IF(A453=1,fpdate,B452+14),IF(periods_per_year=52,IF(A453=1,fpdate,B452+7),"n/a")),IF(periods_per_year=24,DATE(YEAR(fpdate),MONTH(fpdate)+(A453-1)/2+IF(AND(DAY(fpdate)&gt;=15,MOD(A453,2)=0),1,0),IF(MOD(A453,2)=0,IF(DAY(fpdate)&gt;=15,DAY(fpdate)-14,DAY(fpdate)+14),DAY(fpdate))),IF(DAY(DATE(YEAR(fpdate),MONTH(fpdate)+(A453-1)*months_per_period,DAY(fpdate)))&lt;&gt;DAY(fpdate),DATE(YEAR(fpdate),MONTH(fpdate)+(A453-1)*months_per_period+1,0),DATE(YEAR(fpdate),MONTH(fpdate)+(A453-1)*months_per_period,DAY(fpdate))))))</f>
        <v/>
      </c>
      <c r="C453" s="17" t="str">
        <f t="shared" si="31"/>
        <v/>
      </c>
      <c r="D453" s="57" t="str">
        <f t="shared" si="34"/>
        <v/>
      </c>
      <c r="E453" s="17" t="str">
        <f>IF(A453="","",IF(AND(A453=1,pmtType=1),0,IF(roundOpt,ROUND(rate*G452,2),rate*G452)))</f>
        <v/>
      </c>
      <c r="F453" s="17" t="str">
        <f t="shared" si="32"/>
        <v/>
      </c>
      <c r="G453" s="17" t="str">
        <f t="shared" si="33"/>
        <v/>
      </c>
    </row>
    <row r="454" spans="1:7">
      <c r="A454" s="16" t="str">
        <f t="shared" si="30"/>
        <v/>
      </c>
      <c r="B454" s="18" t="str">
        <f>IF(A454="","",IF(OR(periods_per_year=26,periods_per_year=52),IF(periods_per_year=26,IF(A454=1,fpdate,B453+14),IF(periods_per_year=52,IF(A454=1,fpdate,B453+7),"n/a")),IF(periods_per_year=24,DATE(YEAR(fpdate),MONTH(fpdate)+(A454-1)/2+IF(AND(DAY(fpdate)&gt;=15,MOD(A454,2)=0),1,0),IF(MOD(A454,2)=0,IF(DAY(fpdate)&gt;=15,DAY(fpdate)-14,DAY(fpdate)+14),DAY(fpdate))),IF(DAY(DATE(YEAR(fpdate),MONTH(fpdate)+(A454-1)*months_per_period,DAY(fpdate)))&lt;&gt;DAY(fpdate),DATE(YEAR(fpdate),MONTH(fpdate)+(A454-1)*months_per_period+1,0),DATE(YEAR(fpdate),MONTH(fpdate)+(A454-1)*months_per_period,DAY(fpdate))))))</f>
        <v/>
      </c>
      <c r="C454" s="17" t="str">
        <f t="shared" si="31"/>
        <v/>
      </c>
      <c r="D454" s="57" t="str">
        <f t="shared" si="34"/>
        <v/>
      </c>
      <c r="E454" s="17" t="str">
        <f>IF(A454="","",IF(AND(A454=1,pmtType=1),0,IF(roundOpt,ROUND(rate*G453,2),rate*G453)))</f>
        <v/>
      </c>
      <c r="F454" s="17" t="str">
        <f t="shared" si="32"/>
        <v/>
      </c>
      <c r="G454" s="17" t="str">
        <f t="shared" si="33"/>
        <v/>
      </c>
    </row>
    <row r="455" spans="1:7">
      <c r="A455" s="16" t="str">
        <f t="shared" si="30"/>
        <v/>
      </c>
      <c r="B455" s="18" t="str">
        <f>IF(A455="","",IF(OR(periods_per_year=26,periods_per_year=52),IF(periods_per_year=26,IF(A455=1,fpdate,B454+14),IF(periods_per_year=52,IF(A455=1,fpdate,B454+7),"n/a")),IF(periods_per_year=24,DATE(YEAR(fpdate),MONTH(fpdate)+(A455-1)/2+IF(AND(DAY(fpdate)&gt;=15,MOD(A455,2)=0),1,0),IF(MOD(A455,2)=0,IF(DAY(fpdate)&gt;=15,DAY(fpdate)-14,DAY(fpdate)+14),DAY(fpdate))),IF(DAY(DATE(YEAR(fpdate),MONTH(fpdate)+(A455-1)*months_per_period,DAY(fpdate)))&lt;&gt;DAY(fpdate),DATE(YEAR(fpdate),MONTH(fpdate)+(A455-1)*months_per_period+1,0),DATE(YEAR(fpdate),MONTH(fpdate)+(A455-1)*months_per_period,DAY(fpdate))))))</f>
        <v/>
      </c>
      <c r="C455" s="17" t="str">
        <f t="shared" si="31"/>
        <v/>
      </c>
      <c r="D455" s="57" t="str">
        <f t="shared" si="34"/>
        <v/>
      </c>
      <c r="E455" s="17" t="str">
        <f>IF(A455="","",IF(AND(A455=1,pmtType=1),0,IF(roundOpt,ROUND(rate*G454,2),rate*G454)))</f>
        <v/>
      </c>
      <c r="F455" s="17" t="str">
        <f t="shared" si="32"/>
        <v/>
      </c>
      <c r="G455" s="17" t="str">
        <f t="shared" si="33"/>
        <v/>
      </c>
    </row>
    <row r="456" spans="1:7">
      <c r="A456" s="16" t="str">
        <f t="shared" si="30"/>
        <v/>
      </c>
      <c r="B456" s="18" t="str">
        <f>IF(A456="","",IF(OR(periods_per_year=26,periods_per_year=52),IF(periods_per_year=26,IF(A456=1,fpdate,B455+14),IF(periods_per_year=52,IF(A456=1,fpdate,B455+7),"n/a")),IF(periods_per_year=24,DATE(YEAR(fpdate),MONTH(fpdate)+(A456-1)/2+IF(AND(DAY(fpdate)&gt;=15,MOD(A456,2)=0),1,0),IF(MOD(A456,2)=0,IF(DAY(fpdate)&gt;=15,DAY(fpdate)-14,DAY(fpdate)+14),DAY(fpdate))),IF(DAY(DATE(YEAR(fpdate),MONTH(fpdate)+(A456-1)*months_per_period,DAY(fpdate)))&lt;&gt;DAY(fpdate),DATE(YEAR(fpdate),MONTH(fpdate)+(A456-1)*months_per_period+1,0),DATE(YEAR(fpdate),MONTH(fpdate)+(A456-1)*months_per_period,DAY(fpdate))))))</f>
        <v/>
      </c>
      <c r="C456" s="17" t="str">
        <f t="shared" si="31"/>
        <v/>
      </c>
      <c r="D456" s="57" t="str">
        <f t="shared" si="34"/>
        <v/>
      </c>
      <c r="E456" s="17" t="str">
        <f>IF(A456="","",IF(AND(A456=1,pmtType=1),0,IF(roundOpt,ROUND(rate*G455,2),rate*G455)))</f>
        <v/>
      </c>
      <c r="F456" s="17" t="str">
        <f t="shared" si="32"/>
        <v/>
      </c>
      <c r="G456" s="17" t="str">
        <f t="shared" si="33"/>
        <v/>
      </c>
    </row>
    <row r="457" spans="1:7">
      <c r="A457" s="16" t="str">
        <f t="shared" si="30"/>
        <v/>
      </c>
      <c r="B457" s="18" t="str">
        <f>IF(A457="","",IF(OR(periods_per_year=26,periods_per_year=52),IF(periods_per_year=26,IF(A457=1,fpdate,B456+14),IF(periods_per_year=52,IF(A457=1,fpdate,B456+7),"n/a")),IF(periods_per_year=24,DATE(YEAR(fpdate),MONTH(fpdate)+(A457-1)/2+IF(AND(DAY(fpdate)&gt;=15,MOD(A457,2)=0),1,0),IF(MOD(A457,2)=0,IF(DAY(fpdate)&gt;=15,DAY(fpdate)-14,DAY(fpdate)+14),DAY(fpdate))),IF(DAY(DATE(YEAR(fpdate),MONTH(fpdate)+(A457-1)*months_per_period,DAY(fpdate)))&lt;&gt;DAY(fpdate),DATE(YEAR(fpdate),MONTH(fpdate)+(A457-1)*months_per_period+1,0),DATE(YEAR(fpdate),MONTH(fpdate)+(A457-1)*months_per_period,DAY(fpdate))))))</f>
        <v/>
      </c>
      <c r="C457" s="17" t="str">
        <f t="shared" si="31"/>
        <v/>
      </c>
      <c r="D457" s="57" t="str">
        <f t="shared" si="34"/>
        <v/>
      </c>
      <c r="E457" s="17" t="str">
        <f>IF(A457="","",IF(AND(A457=1,pmtType=1),0,IF(roundOpt,ROUND(rate*G456,2),rate*G456)))</f>
        <v/>
      </c>
      <c r="F457" s="17" t="str">
        <f t="shared" si="32"/>
        <v/>
      </c>
      <c r="G457" s="17" t="str">
        <f t="shared" si="33"/>
        <v/>
      </c>
    </row>
    <row r="458" spans="1:7">
      <c r="A458" s="16" t="str">
        <f t="shared" si="30"/>
        <v/>
      </c>
      <c r="B458" s="18" t="str">
        <f>IF(A458="","",IF(OR(periods_per_year=26,periods_per_year=52),IF(periods_per_year=26,IF(A458=1,fpdate,B457+14),IF(periods_per_year=52,IF(A458=1,fpdate,B457+7),"n/a")),IF(periods_per_year=24,DATE(YEAR(fpdate),MONTH(fpdate)+(A458-1)/2+IF(AND(DAY(fpdate)&gt;=15,MOD(A458,2)=0),1,0),IF(MOD(A458,2)=0,IF(DAY(fpdate)&gt;=15,DAY(fpdate)-14,DAY(fpdate)+14),DAY(fpdate))),IF(DAY(DATE(YEAR(fpdate),MONTH(fpdate)+(A458-1)*months_per_period,DAY(fpdate)))&lt;&gt;DAY(fpdate),DATE(YEAR(fpdate),MONTH(fpdate)+(A458-1)*months_per_period+1,0),DATE(YEAR(fpdate),MONTH(fpdate)+(A458-1)*months_per_period,DAY(fpdate))))))</f>
        <v/>
      </c>
      <c r="C458" s="17" t="str">
        <f t="shared" si="31"/>
        <v/>
      </c>
      <c r="D458" s="57" t="str">
        <f t="shared" si="34"/>
        <v/>
      </c>
      <c r="E458" s="17" t="str">
        <f>IF(A458="","",IF(AND(A458=1,pmtType=1),0,IF(roundOpt,ROUND(rate*G457,2),rate*G457)))</f>
        <v/>
      </c>
      <c r="F458" s="17" t="str">
        <f t="shared" si="32"/>
        <v/>
      </c>
      <c r="G458" s="17" t="str">
        <f t="shared" si="33"/>
        <v/>
      </c>
    </row>
    <row r="459" spans="1:7">
      <c r="A459" s="16" t="str">
        <f t="shared" si="30"/>
        <v/>
      </c>
      <c r="B459" s="18" t="str">
        <f>IF(A459="","",IF(OR(periods_per_year=26,periods_per_year=52),IF(periods_per_year=26,IF(A459=1,fpdate,B458+14),IF(periods_per_year=52,IF(A459=1,fpdate,B458+7),"n/a")),IF(periods_per_year=24,DATE(YEAR(fpdate),MONTH(fpdate)+(A459-1)/2+IF(AND(DAY(fpdate)&gt;=15,MOD(A459,2)=0),1,0),IF(MOD(A459,2)=0,IF(DAY(fpdate)&gt;=15,DAY(fpdate)-14,DAY(fpdate)+14),DAY(fpdate))),IF(DAY(DATE(YEAR(fpdate),MONTH(fpdate)+(A459-1)*months_per_period,DAY(fpdate)))&lt;&gt;DAY(fpdate),DATE(YEAR(fpdate),MONTH(fpdate)+(A459-1)*months_per_period+1,0),DATE(YEAR(fpdate),MONTH(fpdate)+(A459-1)*months_per_period,DAY(fpdate))))))</f>
        <v/>
      </c>
      <c r="C459" s="17" t="str">
        <f t="shared" si="31"/>
        <v/>
      </c>
      <c r="D459" s="57" t="str">
        <f t="shared" si="34"/>
        <v/>
      </c>
      <c r="E459" s="17" t="str">
        <f>IF(A459="","",IF(AND(A459=1,pmtType=1),0,IF(roundOpt,ROUND(rate*G458,2),rate*G458)))</f>
        <v/>
      </c>
      <c r="F459" s="17" t="str">
        <f t="shared" si="32"/>
        <v/>
      </c>
      <c r="G459" s="17" t="str">
        <f t="shared" si="33"/>
        <v/>
      </c>
    </row>
    <row r="460" spans="1:7">
      <c r="A460" s="16" t="str">
        <f t="shared" si="30"/>
        <v/>
      </c>
      <c r="B460" s="18" t="str">
        <f>IF(A460="","",IF(OR(periods_per_year=26,periods_per_year=52),IF(periods_per_year=26,IF(A460=1,fpdate,B459+14),IF(periods_per_year=52,IF(A460=1,fpdate,B459+7),"n/a")),IF(periods_per_year=24,DATE(YEAR(fpdate),MONTH(fpdate)+(A460-1)/2+IF(AND(DAY(fpdate)&gt;=15,MOD(A460,2)=0),1,0),IF(MOD(A460,2)=0,IF(DAY(fpdate)&gt;=15,DAY(fpdate)-14,DAY(fpdate)+14),DAY(fpdate))),IF(DAY(DATE(YEAR(fpdate),MONTH(fpdate)+(A460-1)*months_per_period,DAY(fpdate)))&lt;&gt;DAY(fpdate),DATE(YEAR(fpdate),MONTH(fpdate)+(A460-1)*months_per_period+1,0),DATE(YEAR(fpdate),MONTH(fpdate)+(A460-1)*months_per_period,DAY(fpdate))))))</f>
        <v/>
      </c>
      <c r="C460" s="17" t="str">
        <f t="shared" si="31"/>
        <v/>
      </c>
      <c r="D460" s="57" t="str">
        <f t="shared" si="34"/>
        <v/>
      </c>
      <c r="E460" s="17" t="str">
        <f>IF(A460="","",IF(AND(A460=1,pmtType=1),0,IF(roundOpt,ROUND(rate*G459,2),rate*G459)))</f>
        <v/>
      </c>
      <c r="F460" s="17" t="str">
        <f t="shared" si="32"/>
        <v/>
      </c>
      <c r="G460" s="17" t="str">
        <f t="shared" si="33"/>
        <v/>
      </c>
    </row>
    <row r="461" spans="1:7">
      <c r="A461" s="16" t="str">
        <f t="shared" si="30"/>
        <v/>
      </c>
      <c r="B461" s="18" t="str">
        <f>IF(A461="","",IF(OR(periods_per_year=26,periods_per_year=52),IF(periods_per_year=26,IF(A461=1,fpdate,B460+14),IF(periods_per_year=52,IF(A461=1,fpdate,B460+7),"n/a")),IF(periods_per_year=24,DATE(YEAR(fpdate),MONTH(fpdate)+(A461-1)/2+IF(AND(DAY(fpdate)&gt;=15,MOD(A461,2)=0),1,0),IF(MOD(A461,2)=0,IF(DAY(fpdate)&gt;=15,DAY(fpdate)-14,DAY(fpdate)+14),DAY(fpdate))),IF(DAY(DATE(YEAR(fpdate),MONTH(fpdate)+(A461-1)*months_per_period,DAY(fpdate)))&lt;&gt;DAY(fpdate),DATE(YEAR(fpdate),MONTH(fpdate)+(A461-1)*months_per_period+1,0),DATE(YEAR(fpdate),MONTH(fpdate)+(A461-1)*months_per_period,DAY(fpdate))))))</f>
        <v/>
      </c>
      <c r="C461" s="17" t="str">
        <f t="shared" si="31"/>
        <v/>
      </c>
      <c r="D461" s="57" t="str">
        <f t="shared" si="34"/>
        <v/>
      </c>
      <c r="E461" s="17" t="str">
        <f>IF(A461="","",IF(AND(A461=1,pmtType=1),0,IF(roundOpt,ROUND(rate*G460,2),rate*G460)))</f>
        <v/>
      </c>
      <c r="F461" s="17" t="str">
        <f t="shared" si="32"/>
        <v/>
      </c>
      <c r="G461" s="17" t="str">
        <f t="shared" si="33"/>
        <v/>
      </c>
    </row>
    <row r="462" spans="1:7">
      <c r="A462" s="16" t="str">
        <f t="shared" si="30"/>
        <v/>
      </c>
      <c r="B462" s="18" t="str">
        <f>IF(A462="","",IF(OR(periods_per_year=26,periods_per_year=52),IF(periods_per_year=26,IF(A462=1,fpdate,B461+14),IF(periods_per_year=52,IF(A462=1,fpdate,B461+7),"n/a")),IF(periods_per_year=24,DATE(YEAR(fpdate),MONTH(fpdate)+(A462-1)/2+IF(AND(DAY(fpdate)&gt;=15,MOD(A462,2)=0),1,0),IF(MOD(A462,2)=0,IF(DAY(fpdate)&gt;=15,DAY(fpdate)-14,DAY(fpdate)+14),DAY(fpdate))),IF(DAY(DATE(YEAR(fpdate),MONTH(fpdate)+(A462-1)*months_per_period,DAY(fpdate)))&lt;&gt;DAY(fpdate),DATE(YEAR(fpdate),MONTH(fpdate)+(A462-1)*months_per_period+1,0),DATE(YEAR(fpdate),MONTH(fpdate)+(A462-1)*months_per_period,DAY(fpdate))))))</f>
        <v/>
      </c>
      <c r="C462" s="17" t="str">
        <f t="shared" si="31"/>
        <v/>
      </c>
      <c r="D462" s="57" t="str">
        <f t="shared" si="34"/>
        <v/>
      </c>
      <c r="E462" s="17" t="str">
        <f>IF(A462="","",IF(AND(A462=1,pmtType=1),0,IF(roundOpt,ROUND(rate*G461,2),rate*G461)))</f>
        <v/>
      </c>
      <c r="F462" s="17" t="str">
        <f t="shared" si="32"/>
        <v/>
      </c>
      <c r="G462" s="17" t="str">
        <f t="shared" si="33"/>
        <v/>
      </c>
    </row>
    <row r="463" spans="1:7">
      <c r="A463" s="16" t="str">
        <f t="shared" si="30"/>
        <v/>
      </c>
      <c r="B463" s="18" t="str">
        <f>IF(A463="","",IF(OR(periods_per_year=26,periods_per_year=52),IF(periods_per_year=26,IF(A463=1,fpdate,B462+14),IF(periods_per_year=52,IF(A463=1,fpdate,B462+7),"n/a")),IF(periods_per_year=24,DATE(YEAR(fpdate),MONTH(fpdate)+(A463-1)/2+IF(AND(DAY(fpdate)&gt;=15,MOD(A463,2)=0),1,0),IF(MOD(A463,2)=0,IF(DAY(fpdate)&gt;=15,DAY(fpdate)-14,DAY(fpdate)+14),DAY(fpdate))),IF(DAY(DATE(YEAR(fpdate),MONTH(fpdate)+(A463-1)*months_per_period,DAY(fpdate)))&lt;&gt;DAY(fpdate),DATE(YEAR(fpdate),MONTH(fpdate)+(A463-1)*months_per_period+1,0),DATE(YEAR(fpdate),MONTH(fpdate)+(A463-1)*months_per_period,DAY(fpdate))))))</f>
        <v/>
      </c>
      <c r="C463" s="17" t="str">
        <f t="shared" si="31"/>
        <v/>
      </c>
      <c r="D463" s="57" t="str">
        <f t="shared" si="34"/>
        <v/>
      </c>
      <c r="E463" s="17" t="str">
        <f>IF(A463="","",IF(AND(A463=1,pmtType=1),0,IF(roundOpt,ROUND(rate*G462,2),rate*G462)))</f>
        <v/>
      </c>
      <c r="F463" s="17" t="str">
        <f t="shared" si="32"/>
        <v/>
      </c>
      <c r="G463" s="17" t="str">
        <f t="shared" si="33"/>
        <v/>
      </c>
    </row>
    <row r="464" spans="1:7">
      <c r="A464" s="16" t="str">
        <f t="shared" si="30"/>
        <v/>
      </c>
      <c r="B464" s="18" t="str">
        <f>IF(A464="","",IF(OR(periods_per_year=26,periods_per_year=52),IF(periods_per_year=26,IF(A464=1,fpdate,B463+14),IF(periods_per_year=52,IF(A464=1,fpdate,B463+7),"n/a")),IF(periods_per_year=24,DATE(YEAR(fpdate),MONTH(fpdate)+(A464-1)/2+IF(AND(DAY(fpdate)&gt;=15,MOD(A464,2)=0),1,0),IF(MOD(A464,2)=0,IF(DAY(fpdate)&gt;=15,DAY(fpdate)-14,DAY(fpdate)+14),DAY(fpdate))),IF(DAY(DATE(YEAR(fpdate),MONTH(fpdate)+(A464-1)*months_per_period,DAY(fpdate)))&lt;&gt;DAY(fpdate),DATE(YEAR(fpdate),MONTH(fpdate)+(A464-1)*months_per_period+1,0),DATE(YEAR(fpdate),MONTH(fpdate)+(A464-1)*months_per_period,DAY(fpdate))))))</f>
        <v/>
      </c>
      <c r="C464" s="17" t="str">
        <f t="shared" si="31"/>
        <v/>
      </c>
      <c r="D464" s="57" t="str">
        <f t="shared" si="34"/>
        <v/>
      </c>
      <c r="E464" s="17" t="str">
        <f>IF(A464="","",IF(AND(A464=1,pmtType=1),0,IF(roundOpt,ROUND(rate*G463,2),rate*G463)))</f>
        <v/>
      </c>
      <c r="F464" s="17" t="str">
        <f t="shared" si="32"/>
        <v/>
      </c>
      <c r="G464" s="17" t="str">
        <f t="shared" si="33"/>
        <v/>
      </c>
    </row>
    <row r="465" spans="1:7">
      <c r="A465" s="16" t="str">
        <f t="shared" si="30"/>
        <v/>
      </c>
      <c r="B465" s="18" t="str">
        <f>IF(A465="","",IF(OR(periods_per_year=26,periods_per_year=52),IF(periods_per_year=26,IF(A465=1,fpdate,B464+14),IF(periods_per_year=52,IF(A465=1,fpdate,B464+7),"n/a")),IF(periods_per_year=24,DATE(YEAR(fpdate),MONTH(fpdate)+(A465-1)/2+IF(AND(DAY(fpdate)&gt;=15,MOD(A465,2)=0),1,0),IF(MOD(A465,2)=0,IF(DAY(fpdate)&gt;=15,DAY(fpdate)-14,DAY(fpdate)+14),DAY(fpdate))),IF(DAY(DATE(YEAR(fpdate),MONTH(fpdate)+(A465-1)*months_per_period,DAY(fpdate)))&lt;&gt;DAY(fpdate),DATE(YEAR(fpdate),MONTH(fpdate)+(A465-1)*months_per_period+1,0),DATE(YEAR(fpdate),MONTH(fpdate)+(A465-1)*months_per_period,DAY(fpdate))))))</f>
        <v/>
      </c>
      <c r="C465" s="17" t="str">
        <f t="shared" si="31"/>
        <v/>
      </c>
      <c r="D465" s="57" t="str">
        <f t="shared" si="34"/>
        <v/>
      </c>
      <c r="E465" s="17" t="str">
        <f>IF(A465="","",IF(AND(A465=1,pmtType=1),0,IF(roundOpt,ROUND(rate*G464,2),rate*G464)))</f>
        <v/>
      </c>
      <c r="F465" s="17" t="str">
        <f t="shared" si="32"/>
        <v/>
      </c>
      <c r="G465" s="17" t="str">
        <f t="shared" si="33"/>
        <v/>
      </c>
    </row>
    <row r="466" spans="1:7">
      <c r="A466" s="16" t="str">
        <f t="shared" si="30"/>
        <v/>
      </c>
      <c r="B466" s="18" t="str">
        <f>IF(A466="","",IF(OR(periods_per_year=26,periods_per_year=52),IF(periods_per_year=26,IF(A466=1,fpdate,B465+14),IF(periods_per_year=52,IF(A466=1,fpdate,B465+7),"n/a")),IF(periods_per_year=24,DATE(YEAR(fpdate),MONTH(fpdate)+(A466-1)/2+IF(AND(DAY(fpdate)&gt;=15,MOD(A466,2)=0),1,0),IF(MOD(A466,2)=0,IF(DAY(fpdate)&gt;=15,DAY(fpdate)-14,DAY(fpdate)+14),DAY(fpdate))),IF(DAY(DATE(YEAR(fpdate),MONTH(fpdate)+(A466-1)*months_per_period,DAY(fpdate)))&lt;&gt;DAY(fpdate),DATE(YEAR(fpdate),MONTH(fpdate)+(A466-1)*months_per_period+1,0),DATE(YEAR(fpdate),MONTH(fpdate)+(A466-1)*months_per_period,DAY(fpdate))))))</f>
        <v/>
      </c>
      <c r="C466" s="17" t="str">
        <f t="shared" si="31"/>
        <v/>
      </c>
      <c r="D466" s="57" t="str">
        <f t="shared" si="34"/>
        <v/>
      </c>
      <c r="E466" s="17" t="str">
        <f>IF(A466="","",IF(AND(A466=1,pmtType=1),0,IF(roundOpt,ROUND(rate*G465,2),rate*G465)))</f>
        <v/>
      </c>
      <c r="F466" s="17" t="str">
        <f t="shared" si="32"/>
        <v/>
      </c>
      <c r="G466" s="17" t="str">
        <f t="shared" si="33"/>
        <v/>
      </c>
    </row>
    <row r="467" spans="1:7">
      <c r="A467" s="16" t="str">
        <f t="shared" si="30"/>
        <v/>
      </c>
      <c r="B467" s="18" t="str">
        <f>IF(A467="","",IF(OR(periods_per_year=26,periods_per_year=52),IF(periods_per_year=26,IF(A467=1,fpdate,B466+14),IF(periods_per_year=52,IF(A467=1,fpdate,B466+7),"n/a")),IF(periods_per_year=24,DATE(YEAR(fpdate),MONTH(fpdate)+(A467-1)/2+IF(AND(DAY(fpdate)&gt;=15,MOD(A467,2)=0),1,0),IF(MOD(A467,2)=0,IF(DAY(fpdate)&gt;=15,DAY(fpdate)-14,DAY(fpdate)+14),DAY(fpdate))),IF(DAY(DATE(YEAR(fpdate),MONTH(fpdate)+(A467-1)*months_per_period,DAY(fpdate)))&lt;&gt;DAY(fpdate),DATE(YEAR(fpdate),MONTH(fpdate)+(A467-1)*months_per_period+1,0),DATE(YEAR(fpdate),MONTH(fpdate)+(A467-1)*months_per_period,DAY(fpdate))))))</f>
        <v/>
      </c>
      <c r="C467" s="17" t="str">
        <f t="shared" si="31"/>
        <v/>
      </c>
      <c r="D467" s="57" t="str">
        <f t="shared" si="34"/>
        <v/>
      </c>
      <c r="E467" s="17" t="str">
        <f>IF(A467="","",IF(AND(A467=1,pmtType=1),0,IF(roundOpt,ROUND(rate*G466,2),rate*G466)))</f>
        <v/>
      </c>
      <c r="F467" s="17" t="str">
        <f t="shared" si="32"/>
        <v/>
      </c>
      <c r="G467" s="17" t="str">
        <f t="shared" si="33"/>
        <v/>
      </c>
    </row>
    <row r="468" spans="1:7">
      <c r="A468" s="16" t="str">
        <f t="shared" si="30"/>
        <v/>
      </c>
      <c r="B468" s="18" t="str">
        <f>IF(A468="","",IF(OR(periods_per_year=26,periods_per_year=52),IF(periods_per_year=26,IF(A468=1,fpdate,B467+14),IF(periods_per_year=52,IF(A468=1,fpdate,B467+7),"n/a")),IF(periods_per_year=24,DATE(YEAR(fpdate),MONTH(fpdate)+(A468-1)/2+IF(AND(DAY(fpdate)&gt;=15,MOD(A468,2)=0),1,0),IF(MOD(A468,2)=0,IF(DAY(fpdate)&gt;=15,DAY(fpdate)-14,DAY(fpdate)+14),DAY(fpdate))),IF(DAY(DATE(YEAR(fpdate),MONTH(fpdate)+(A468-1)*months_per_period,DAY(fpdate)))&lt;&gt;DAY(fpdate),DATE(YEAR(fpdate),MONTH(fpdate)+(A468-1)*months_per_period+1,0),DATE(YEAR(fpdate),MONTH(fpdate)+(A468-1)*months_per_period,DAY(fpdate))))))</f>
        <v/>
      </c>
      <c r="C468" s="17" t="str">
        <f t="shared" si="31"/>
        <v/>
      </c>
      <c r="D468" s="57" t="str">
        <f t="shared" si="34"/>
        <v/>
      </c>
      <c r="E468" s="17" t="str">
        <f>IF(A468="","",IF(AND(A468=1,pmtType=1),0,IF(roundOpt,ROUND(rate*G467,2),rate*G467)))</f>
        <v/>
      </c>
      <c r="F468" s="17" t="str">
        <f t="shared" si="32"/>
        <v/>
      </c>
      <c r="G468" s="17" t="str">
        <f t="shared" si="33"/>
        <v/>
      </c>
    </row>
    <row r="469" spans="1:7">
      <c r="A469" s="16" t="str">
        <f t="shared" si="30"/>
        <v/>
      </c>
      <c r="B469" s="18" t="str">
        <f>IF(A469="","",IF(OR(periods_per_year=26,periods_per_year=52),IF(periods_per_year=26,IF(A469=1,fpdate,B468+14),IF(periods_per_year=52,IF(A469=1,fpdate,B468+7),"n/a")),IF(periods_per_year=24,DATE(YEAR(fpdate),MONTH(fpdate)+(A469-1)/2+IF(AND(DAY(fpdate)&gt;=15,MOD(A469,2)=0),1,0),IF(MOD(A469,2)=0,IF(DAY(fpdate)&gt;=15,DAY(fpdate)-14,DAY(fpdate)+14),DAY(fpdate))),IF(DAY(DATE(YEAR(fpdate),MONTH(fpdate)+(A469-1)*months_per_period,DAY(fpdate)))&lt;&gt;DAY(fpdate),DATE(YEAR(fpdate),MONTH(fpdate)+(A469-1)*months_per_period+1,0),DATE(YEAR(fpdate),MONTH(fpdate)+(A469-1)*months_per_period,DAY(fpdate))))))</f>
        <v/>
      </c>
      <c r="C469" s="17" t="str">
        <f t="shared" si="31"/>
        <v/>
      </c>
      <c r="D469" s="57" t="str">
        <f t="shared" si="34"/>
        <v/>
      </c>
      <c r="E469" s="17" t="str">
        <f>IF(A469="","",IF(AND(A469=1,pmtType=1),0,IF(roundOpt,ROUND(rate*G468,2),rate*G468)))</f>
        <v/>
      </c>
      <c r="F469" s="17" t="str">
        <f t="shared" si="32"/>
        <v/>
      </c>
      <c r="G469" s="17" t="str">
        <f t="shared" si="33"/>
        <v/>
      </c>
    </row>
    <row r="470" spans="1:7">
      <c r="A470" s="16" t="str">
        <f t="shared" ref="A470:A533" si="35">IF(G469="","",IF(roundOpt,IF(OR(A469&gt;=nper,ROUND(G469,2)&lt;=0),"",A469+1),IF(OR(A469&gt;=nper,G469&lt;=0),"",A469+1)))</f>
        <v/>
      </c>
      <c r="B470" s="18" t="str">
        <f>IF(A470="","",IF(OR(periods_per_year=26,periods_per_year=52),IF(periods_per_year=26,IF(A470=1,fpdate,B469+14),IF(periods_per_year=52,IF(A470=1,fpdate,B469+7),"n/a")),IF(periods_per_year=24,DATE(YEAR(fpdate),MONTH(fpdate)+(A470-1)/2+IF(AND(DAY(fpdate)&gt;=15,MOD(A470,2)=0),1,0),IF(MOD(A470,2)=0,IF(DAY(fpdate)&gt;=15,DAY(fpdate)-14,DAY(fpdate)+14),DAY(fpdate))),IF(DAY(DATE(YEAR(fpdate),MONTH(fpdate)+(A470-1)*months_per_period,DAY(fpdate)))&lt;&gt;DAY(fpdate),DATE(YEAR(fpdate),MONTH(fpdate)+(A470-1)*months_per_period+1,0),DATE(YEAR(fpdate),MONTH(fpdate)+(A470-1)*months_per_period,DAY(fpdate))))))</f>
        <v/>
      </c>
      <c r="C470" s="17" t="str">
        <f t="shared" ref="C470:C533" si="36">IF(A470="","",IF(roundOpt,IF(OR(A470=nper,payment&gt;ROUND((1+rate)*G469,2)),ROUND((1+rate)*G469,2),payment),IF(OR(A470=nper,payment&gt;(1+rate)*G469),(1+rate)*G469,payment)))</f>
        <v/>
      </c>
      <c r="D470" s="57" t="str">
        <f t="shared" si="34"/>
        <v/>
      </c>
      <c r="E470" s="17" t="str">
        <f>IF(A470="","",IF(AND(A470=1,pmtType=1),0,IF(roundOpt,ROUND(rate*G469,2),rate*G469)))</f>
        <v/>
      </c>
      <c r="F470" s="17" t="str">
        <f t="shared" ref="F470:F533" si="37">IF(A470="","",D470-E470)</f>
        <v/>
      </c>
      <c r="G470" s="17" t="str">
        <f t="shared" ref="G470:G533" si="38">IF(A470="","",G469-F470)</f>
        <v/>
      </c>
    </row>
    <row r="471" spans="1:7">
      <c r="A471" s="16" t="str">
        <f t="shared" si="35"/>
        <v/>
      </c>
      <c r="B471" s="18" t="str">
        <f>IF(A471="","",IF(OR(periods_per_year=26,periods_per_year=52),IF(periods_per_year=26,IF(A471=1,fpdate,B470+14),IF(periods_per_year=52,IF(A471=1,fpdate,B470+7),"n/a")),IF(periods_per_year=24,DATE(YEAR(fpdate),MONTH(fpdate)+(A471-1)/2+IF(AND(DAY(fpdate)&gt;=15,MOD(A471,2)=0),1,0),IF(MOD(A471,2)=0,IF(DAY(fpdate)&gt;=15,DAY(fpdate)-14,DAY(fpdate)+14),DAY(fpdate))),IF(DAY(DATE(YEAR(fpdate),MONTH(fpdate)+(A471-1)*months_per_period,DAY(fpdate)))&lt;&gt;DAY(fpdate),DATE(YEAR(fpdate),MONTH(fpdate)+(A471-1)*months_per_period+1,0),DATE(YEAR(fpdate),MONTH(fpdate)+(A471-1)*months_per_period,DAY(fpdate))))))</f>
        <v/>
      </c>
      <c r="C471" s="17" t="str">
        <f t="shared" si="36"/>
        <v/>
      </c>
      <c r="D471" s="57" t="str">
        <f t="shared" si="34"/>
        <v/>
      </c>
      <c r="E471" s="17" t="str">
        <f>IF(A471="","",IF(AND(A471=1,pmtType=1),0,IF(roundOpt,ROUND(rate*G470,2),rate*G470)))</f>
        <v/>
      </c>
      <c r="F471" s="17" t="str">
        <f t="shared" si="37"/>
        <v/>
      </c>
      <c r="G471" s="17" t="str">
        <f t="shared" si="38"/>
        <v/>
      </c>
    </row>
    <row r="472" spans="1:7">
      <c r="A472" s="16" t="str">
        <f t="shared" si="35"/>
        <v/>
      </c>
      <c r="B472" s="18" t="str">
        <f>IF(A472="","",IF(OR(periods_per_year=26,periods_per_year=52),IF(periods_per_year=26,IF(A472=1,fpdate,B471+14),IF(periods_per_year=52,IF(A472=1,fpdate,B471+7),"n/a")),IF(periods_per_year=24,DATE(YEAR(fpdate),MONTH(fpdate)+(A472-1)/2+IF(AND(DAY(fpdate)&gt;=15,MOD(A472,2)=0),1,0),IF(MOD(A472,2)=0,IF(DAY(fpdate)&gt;=15,DAY(fpdate)-14,DAY(fpdate)+14),DAY(fpdate))),IF(DAY(DATE(YEAR(fpdate),MONTH(fpdate)+(A472-1)*months_per_period,DAY(fpdate)))&lt;&gt;DAY(fpdate),DATE(YEAR(fpdate),MONTH(fpdate)+(A472-1)*months_per_period+1,0),DATE(YEAR(fpdate),MONTH(fpdate)+(A472-1)*months_per_period,DAY(fpdate))))))</f>
        <v/>
      </c>
      <c r="C472" s="17" t="str">
        <f t="shared" si="36"/>
        <v/>
      </c>
      <c r="D472" s="57" t="str">
        <f t="shared" si="34"/>
        <v/>
      </c>
      <c r="E472" s="17" t="str">
        <f>IF(A472="","",IF(AND(A472=1,pmtType=1),0,IF(roundOpt,ROUND(rate*G471,2),rate*G471)))</f>
        <v/>
      </c>
      <c r="F472" s="17" t="str">
        <f t="shared" si="37"/>
        <v/>
      </c>
      <c r="G472" s="17" t="str">
        <f t="shared" si="38"/>
        <v/>
      </c>
    </row>
    <row r="473" spans="1:7">
      <c r="A473" s="16" t="str">
        <f t="shared" si="35"/>
        <v/>
      </c>
      <c r="B473" s="18" t="str">
        <f>IF(A473="","",IF(OR(periods_per_year=26,periods_per_year=52),IF(periods_per_year=26,IF(A473=1,fpdate,B472+14),IF(periods_per_year=52,IF(A473=1,fpdate,B472+7),"n/a")),IF(periods_per_year=24,DATE(YEAR(fpdate),MONTH(fpdate)+(A473-1)/2+IF(AND(DAY(fpdate)&gt;=15,MOD(A473,2)=0),1,0),IF(MOD(A473,2)=0,IF(DAY(fpdate)&gt;=15,DAY(fpdate)-14,DAY(fpdate)+14),DAY(fpdate))),IF(DAY(DATE(YEAR(fpdate),MONTH(fpdate)+(A473-1)*months_per_period,DAY(fpdate)))&lt;&gt;DAY(fpdate),DATE(YEAR(fpdate),MONTH(fpdate)+(A473-1)*months_per_period+1,0),DATE(YEAR(fpdate),MONTH(fpdate)+(A473-1)*months_per_period,DAY(fpdate))))))</f>
        <v/>
      </c>
      <c r="C473" s="17" t="str">
        <f t="shared" si="36"/>
        <v/>
      </c>
      <c r="D473" s="57" t="str">
        <f t="shared" ref="D473:D536" si="39">C473</f>
        <v/>
      </c>
      <c r="E473" s="17" t="str">
        <f>IF(A473="","",IF(AND(A473=1,pmtType=1),0,IF(roundOpt,ROUND(rate*G472,2),rate*G472)))</f>
        <v/>
      </c>
      <c r="F473" s="17" t="str">
        <f t="shared" si="37"/>
        <v/>
      </c>
      <c r="G473" s="17" t="str">
        <f t="shared" si="38"/>
        <v/>
      </c>
    </row>
    <row r="474" spans="1:7">
      <c r="A474" s="16" t="str">
        <f t="shared" si="35"/>
        <v/>
      </c>
      <c r="B474" s="18" t="str">
        <f>IF(A474="","",IF(OR(periods_per_year=26,periods_per_year=52),IF(periods_per_year=26,IF(A474=1,fpdate,B473+14),IF(periods_per_year=52,IF(A474=1,fpdate,B473+7),"n/a")),IF(periods_per_year=24,DATE(YEAR(fpdate),MONTH(fpdate)+(A474-1)/2+IF(AND(DAY(fpdate)&gt;=15,MOD(A474,2)=0),1,0),IF(MOD(A474,2)=0,IF(DAY(fpdate)&gt;=15,DAY(fpdate)-14,DAY(fpdate)+14),DAY(fpdate))),IF(DAY(DATE(YEAR(fpdate),MONTH(fpdate)+(A474-1)*months_per_period,DAY(fpdate)))&lt;&gt;DAY(fpdate),DATE(YEAR(fpdate),MONTH(fpdate)+(A474-1)*months_per_period+1,0),DATE(YEAR(fpdate),MONTH(fpdate)+(A474-1)*months_per_period,DAY(fpdate))))))</f>
        <v/>
      </c>
      <c r="C474" s="17" t="str">
        <f t="shared" si="36"/>
        <v/>
      </c>
      <c r="D474" s="57" t="str">
        <f t="shared" si="39"/>
        <v/>
      </c>
      <c r="E474" s="17" t="str">
        <f>IF(A474="","",IF(AND(A474=1,pmtType=1),0,IF(roundOpt,ROUND(rate*G473,2),rate*G473)))</f>
        <v/>
      </c>
      <c r="F474" s="17" t="str">
        <f t="shared" si="37"/>
        <v/>
      </c>
      <c r="G474" s="17" t="str">
        <f t="shared" si="38"/>
        <v/>
      </c>
    </row>
    <row r="475" spans="1:7">
      <c r="A475" s="16" t="str">
        <f t="shared" si="35"/>
        <v/>
      </c>
      <c r="B475" s="18" t="str">
        <f>IF(A475="","",IF(OR(periods_per_year=26,periods_per_year=52),IF(periods_per_year=26,IF(A475=1,fpdate,B474+14),IF(periods_per_year=52,IF(A475=1,fpdate,B474+7),"n/a")),IF(periods_per_year=24,DATE(YEAR(fpdate),MONTH(fpdate)+(A475-1)/2+IF(AND(DAY(fpdate)&gt;=15,MOD(A475,2)=0),1,0),IF(MOD(A475,2)=0,IF(DAY(fpdate)&gt;=15,DAY(fpdate)-14,DAY(fpdate)+14),DAY(fpdate))),IF(DAY(DATE(YEAR(fpdate),MONTH(fpdate)+(A475-1)*months_per_period,DAY(fpdate)))&lt;&gt;DAY(fpdate),DATE(YEAR(fpdate),MONTH(fpdate)+(A475-1)*months_per_period+1,0),DATE(YEAR(fpdate),MONTH(fpdate)+(A475-1)*months_per_period,DAY(fpdate))))))</f>
        <v/>
      </c>
      <c r="C475" s="17" t="str">
        <f t="shared" si="36"/>
        <v/>
      </c>
      <c r="D475" s="57" t="str">
        <f t="shared" si="39"/>
        <v/>
      </c>
      <c r="E475" s="17" t="str">
        <f>IF(A475="","",IF(AND(A475=1,pmtType=1),0,IF(roundOpt,ROUND(rate*G474,2),rate*G474)))</f>
        <v/>
      </c>
      <c r="F475" s="17" t="str">
        <f t="shared" si="37"/>
        <v/>
      </c>
      <c r="G475" s="17" t="str">
        <f t="shared" si="38"/>
        <v/>
      </c>
    </row>
    <row r="476" spans="1:7">
      <c r="A476" s="16" t="str">
        <f t="shared" si="35"/>
        <v/>
      </c>
      <c r="B476" s="18" t="str">
        <f>IF(A476="","",IF(OR(periods_per_year=26,periods_per_year=52),IF(periods_per_year=26,IF(A476=1,fpdate,B475+14),IF(periods_per_year=52,IF(A476=1,fpdate,B475+7),"n/a")),IF(periods_per_year=24,DATE(YEAR(fpdate),MONTH(fpdate)+(A476-1)/2+IF(AND(DAY(fpdate)&gt;=15,MOD(A476,2)=0),1,0),IF(MOD(A476,2)=0,IF(DAY(fpdate)&gt;=15,DAY(fpdate)-14,DAY(fpdate)+14),DAY(fpdate))),IF(DAY(DATE(YEAR(fpdate),MONTH(fpdate)+(A476-1)*months_per_period,DAY(fpdate)))&lt;&gt;DAY(fpdate),DATE(YEAR(fpdate),MONTH(fpdate)+(A476-1)*months_per_period+1,0),DATE(YEAR(fpdate),MONTH(fpdate)+(A476-1)*months_per_period,DAY(fpdate))))))</f>
        <v/>
      </c>
      <c r="C476" s="17" t="str">
        <f t="shared" si="36"/>
        <v/>
      </c>
      <c r="D476" s="57" t="str">
        <f t="shared" si="39"/>
        <v/>
      </c>
      <c r="E476" s="17" t="str">
        <f>IF(A476="","",IF(AND(A476=1,pmtType=1),0,IF(roundOpt,ROUND(rate*G475,2),rate*G475)))</f>
        <v/>
      </c>
      <c r="F476" s="17" t="str">
        <f t="shared" si="37"/>
        <v/>
      </c>
      <c r="G476" s="17" t="str">
        <f t="shared" si="38"/>
        <v/>
      </c>
    </row>
    <row r="477" spans="1:7">
      <c r="A477" s="16" t="str">
        <f t="shared" si="35"/>
        <v/>
      </c>
      <c r="B477" s="18" t="str">
        <f>IF(A477="","",IF(OR(periods_per_year=26,periods_per_year=52),IF(periods_per_year=26,IF(A477=1,fpdate,B476+14),IF(periods_per_year=52,IF(A477=1,fpdate,B476+7),"n/a")),IF(periods_per_year=24,DATE(YEAR(fpdate),MONTH(fpdate)+(A477-1)/2+IF(AND(DAY(fpdate)&gt;=15,MOD(A477,2)=0),1,0),IF(MOD(A477,2)=0,IF(DAY(fpdate)&gt;=15,DAY(fpdate)-14,DAY(fpdate)+14),DAY(fpdate))),IF(DAY(DATE(YEAR(fpdate),MONTH(fpdate)+(A477-1)*months_per_period,DAY(fpdate)))&lt;&gt;DAY(fpdate),DATE(YEAR(fpdate),MONTH(fpdate)+(A477-1)*months_per_period+1,0),DATE(YEAR(fpdate),MONTH(fpdate)+(A477-1)*months_per_period,DAY(fpdate))))))</f>
        <v/>
      </c>
      <c r="C477" s="17" t="str">
        <f t="shared" si="36"/>
        <v/>
      </c>
      <c r="D477" s="57" t="str">
        <f t="shared" si="39"/>
        <v/>
      </c>
      <c r="E477" s="17" t="str">
        <f>IF(A477="","",IF(AND(A477=1,pmtType=1),0,IF(roundOpt,ROUND(rate*G476,2),rate*G476)))</f>
        <v/>
      </c>
      <c r="F477" s="17" t="str">
        <f t="shared" si="37"/>
        <v/>
      </c>
      <c r="G477" s="17" t="str">
        <f t="shared" si="38"/>
        <v/>
      </c>
    </row>
    <row r="478" spans="1:7">
      <c r="A478" s="16" t="str">
        <f t="shared" si="35"/>
        <v/>
      </c>
      <c r="B478" s="18" t="str">
        <f>IF(A478="","",IF(OR(periods_per_year=26,periods_per_year=52),IF(periods_per_year=26,IF(A478=1,fpdate,B477+14),IF(periods_per_year=52,IF(A478=1,fpdate,B477+7),"n/a")),IF(periods_per_year=24,DATE(YEAR(fpdate),MONTH(fpdate)+(A478-1)/2+IF(AND(DAY(fpdate)&gt;=15,MOD(A478,2)=0),1,0),IF(MOD(A478,2)=0,IF(DAY(fpdate)&gt;=15,DAY(fpdate)-14,DAY(fpdate)+14),DAY(fpdate))),IF(DAY(DATE(YEAR(fpdate),MONTH(fpdate)+(A478-1)*months_per_period,DAY(fpdate)))&lt;&gt;DAY(fpdate),DATE(YEAR(fpdate),MONTH(fpdate)+(A478-1)*months_per_period+1,0),DATE(YEAR(fpdate),MONTH(fpdate)+(A478-1)*months_per_period,DAY(fpdate))))))</f>
        <v/>
      </c>
      <c r="C478" s="17" t="str">
        <f t="shared" si="36"/>
        <v/>
      </c>
      <c r="D478" s="57" t="str">
        <f t="shared" si="39"/>
        <v/>
      </c>
      <c r="E478" s="17" t="str">
        <f>IF(A478="","",IF(AND(A478=1,pmtType=1),0,IF(roundOpt,ROUND(rate*G477,2),rate*G477)))</f>
        <v/>
      </c>
      <c r="F478" s="17" t="str">
        <f t="shared" si="37"/>
        <v/>
      </c>
      <c r="G478" s="17" t="str">
        <f t="shared" si="38"/>
        <v/>
      </c>
    </row>
    <row r="479" spans="1:7">
      <c r="A479" s="16" t="str">
        <f t="shared" si="35"/>
        <v/>
      </c>
      <c r="B479" s="18" t="str">
        <f>IF(A479="","",IF(OR(periods_per_year=26,periods_per_year=52),IF(periods_per_year=26,IF(A479=1,fpdate,B478+14),IF(periods_per_year=52,IF(A479=1,fpdate,B478+7),"n/a")),IF(periods_per_year=24,DATE(YEAR(fpdate),MONTH(fpdate)+(A479-1)/2+IF(AND(DAY(fpdate)&gt;=15,MOD(A479,2)=0),1,0),IF(MOD(A479,2)=0,IF(DAY(fpdate)&gt;=15,DAY(fpdate)-14,DAY(fpdate)+14),DAY(fpdate))),IF(DAY(DATE(YEAR(fpdate),MONTH(fpdate)+(A479-1)*months_per_period,DAY(fpdate)))&lt;&gt;DAY(fpdate),DATE(YEAR(fpdate),MONTH(fpdate)+(A479-1)*months_per_period+1,0),DATE(YEAR(fpdate),MONTH(fpdate)+(A479-1)*months_per_period,DAY(fpdate))))))</f>
        <v/>
      </c>
      <c r="C479" s="17" t="str">
        <f t="shared" si="36"/>
        <v/>
      </c>
      <c r="D479" s="57" t="str">
        <f t="shared" si="39"/>
        <v/>
      </c>
      <c r="E479" s="17" t="str">
        <f>IF(A479="","",IF(AND(A479=1,pmtType=1),0,IF(roundOpt,ROUND(rate*G478,2),rate*G478)))</f>
        <v/>
      </c>
      <c r="F479" s="17" t="str">
        <f t="shared" si="37"/>
        <v/>
      </c>
      <c r="G479" s="17" t="str">
        <f t="shared" si="38"/>
        <v/>
      </c>
    </row>
    <row r="480" spans="1:7">
      <c r="A480" s="16" t="str">
        <f t="shared" si="35"/>
        <v/>
      </c>
      <c r="B480" s="18" t="str">
        <f>IF(A480="","",IF(OR(periods_per_year=26,periods_per_year=52),IF(periods_per_year=26,IF(A480=1,fpdate,B479+14),IF(periods_per_year=52,IF(A480=1,fpdate,B479+7),"n/a")),IF(periods_per_year=24,DATE(YEAR(fpdate),MONTH(fpdate)+(A480-1)/2+IF(AND(DAY(fpdate)&gt;=15,MOD(A480,2)=0),1,0),IF(MOD(A480,2)=0,IF(DAY(fpdate)&gt;=15,DAY(fpdate)-14,DAY(fpdate)+14),DAY(fpdate))),IF(DAY(DATE(YEAR(fpdate),MONTH(fpdate)+(A480-1)*months_per_period,DAY(fpdate)))&lt;&gt;DAY(fpdate),DATE(YEAR(fpdate),MONTH(fpdate)+(A480-1)*months_per_period+1,0),DATE(YEAR(fpdate),MONTH(fpdate)+(A480-1)*months_per_period,DAY(fpdate))))))</f>
        <v/>
      </c>
      <c r="C480" s="17" t="str">
        <f t="shared" si="36"/>
        <v/>
      </c>
      <c r="D480" s="57" t="str">
        <f t="shared" si="39"/>
        <v/>
      </c>
      <c r="E480" s="17" t="str">
        <f>IF(A480="","",IF(AND(A480=1,pmtType=1),0,IF(roundOpt,ROUND(rate*G479,2),rate*G479)))</f>
        <v/>
      </c>
      <c r="F480" s="17" t="str">
        <f t="shared" si="37"/>
        <v/>
      </c>
      <c r="G480" s="17" t="str">
        <f t="shared" si="38"/>
        <v/>
      </c>
    </row>
    <row r="481" spans="1:7">
      <c r="A481" s="16" t="str">
        <f t="shared" si="35"/>
        <v/>
      </c>
      <c r="B481" s="18" t="str">
        <f>IF(A481="","",IF(OR(periods_per_year=26,periods_per_year=52),IF(periods_per_year=26,IF(A481=1,fpdate,B480+14),IF(periods_per_year=52,IF(A481=1,fpdate,B480+7),"n/a")),IF(periods_per_year=24,DATE(YEAR(fpdate),MONTH(fpdate)+(A481-1)/2+IF(AND(DAY(fpdate)&gt;=15,MOD(A481,2)=0),1,0),IF(MOD(A481,2)=0,IF(DAY(fpdate)&gt;=15,DAY(fpdate)-14,DAY(fpdate)+14),DAY(fpdate))),IF(DAY(DATE(YEAR(fpdate),MONTH(fpdate)+(A481-1)*months_per_period,DAY(fpdate)))&lt;&gt;DAY(fpdate),DATE(YEAR(fpdate),MONTH(fpdate)+(A481-1)*months_per_period+1,0),DATE(YEAR(fpdate),MONTH(fpdate)+(A481-1)*months_per_period,DAY(fpdate))))))</f>
        <v/>
      </c>
      <c r="C481" s="17" t="str">
        <f t="shared" si="36"/>
        <v/>
      </c>
      <c r="D481" s="57" t="str">
        <f t="shared" si="39"/>
        <v/>
      </c>
      <c r="E481" s="17" t="str">
        <f>IF(A481="","",IF(AND(A481=1,pmtType=1),0,IF(roundOpt,ROUND(rate*G480,2),rate*G480)))</f>
        <v/>
      </c>
      <c r="F481" s="17" t="str">
        <f t="shared" si="37"/>
        <v/>
      </c>
      <c r="G481" s="17" t="str">
        <f t="shared" si="38"/>
        <v/>
      </c>
    </row>
    <row r="482" spans="1:7">
      <c r="A482" s="16" t="str">
        <f t="shared" si="35"/>
        <v/>
      </c>
      <c r="B482" s="18" t="str">
        <f>IF(A482="","",IF(OR(periods_per_year=26,periods_per_year=52),IF(periods_per_year=26,IF(A482=1,fpdate,B481+14),IF(periods_per_year=52,IF(A482=1,fpdate,B481+7),"n/a")),IF(periods_per_year=24,DATE(YEAR(fpdate),MONTH(fpdate)+(A482-1)/2+IF(AND(DAY(fpdate)&gt;=15,MOD(A482,2)=0),1,0),IF(MOD(A482,2)=0,IF(DAY(fpdate)&gt;=15,DAY(fpdate)-14,DAY(fpdate)+14),DAY(fpdate))),IF(DAY(DATE(YEAR(fpdate),MONTH(fpdate)+(A482-1)*months_per_period,DAY(fpdate)))&lt;&gt;DAY(fpdate),DATE(YEAR(fpdate),MONTH(fpdate)+(A482-1)*months_per_period+1,0),DATE(YEAR(fpdate),MONTH(fpdate)+(A482-1)*months_per_period,DAY(fpdate))))))</f>
        <v/>
      </c>
      <c r="C482" s="17" t="str">
        <f t="shared" si="36"/>
        <v/>
      </c>
      <c r="D482" s="57" t="str">
        <f t="shared" si="39"/>
        <v/>
      </c>
      <c r="E482" s="17" t="str">
        <f>IF(A482="","",IF(AND(A482=1,pmtType=1),0,IF(roundOpt,ROUND(rate*G481,2),rate*G481)))</f>
        <v/>
      </c>
      <c r="F482" s="17" t="str">
        <f t="shared" si="37"/>
        <v/>
      </c>
      <c r="G482" s="17" t="str">
        <f t="shared" si="38"/>
        <v/>
      </c>
    </row>
    <row r="483" spans="1:7">
      <c r="A483" s="16" t="str">
        <f t="shared" si="35"/>
        <v/>
      </c>
      <c r="B483" s="18" t="str">
        <f>IF(A483="","",IF(OR(periods_per_year=26,periods_per_year=52),IF(periods_per_year=26,IF(A483=1,fpdate,B482+14),IF(periods_per_year=52,IF(A483=1,fpdate,B482+7),"n/a")),IF(periods_per_year=24,DATE(YEAR(fpdate),MONTH(fpdate)+(A483-1)/2+IF(AND(DAY(fpdate)&gt;=15,MOD(A483,2)=0),1,0),IF(MOD(A483,2)=0,IF(DAY(fpdate)&gt;=15,DAY(fpdate)-14,DAY(fpdate)+14),DAY(fpdate))),IF(DAY(DATE(YEAR(fpdate),MONTH(fpdate)+(A483-1)*months_per_period,DAY(fpdate)))&lt;&gt;DAY(fpdate),DATE(YEAR(fpdate),MONTH(fpdate)+(A483-1)*months_per_period+1,0),DATE(YEAR(fpdate),MONTH(fpdate)+(A483-1)*months_per_period,DAY(fpdate))))))</f>
        <v/>
      </c>
      <c r="C483" s="17" t="str">
        <f t="shared" si="36"/>
        <v/>
      </c>
      <c r="D483" s="57" t="str">
        <f t="shared" si="39"/>
        <v/>
      </c>
      <c r="E483" s="17" t="str">
        <f>IF(A483="","",IF(AND(A483=1,pmtType=1),0,IF(roundOpt,ROUND(rate*G482,2),rate*G482)))</f>
        <v/>
      </c>
      <c r="F483" s="17" t="str">
        <f t="shared" si="37"/>
        <v/>
      </c>
      <c r="G483" s="17" t="str">
        <f t="shared" si="38"/>
        <v/>
      </c>
    </row>
    <row r="484" spans="1:7">
      <c r="A484" s="16" t="str">
        <f t="shared" si="35"/>
        <v/>
      </c>
      <c r="B484" s="18" t="str">
        <f>IF(A484="","",IF(OR(periods_per_year=26,periods_per_year=52),IF(periods_per_year=26,IF(A484=1,fpdate,B483+14),IF(periods_per_year=52,IF(A484=1,fpdate,B483+7),"n/a")),IF(periods_per_year=24,DATE(YEAR(fpdate),MONTH(fpdate)+(A484-1)/2+IF(AND(DAY(fpdate)&gt;=15,MOD(A484,2)=0),1,0),IF(MOD(A484,2)=0,IF(DAY(fpdate)&gt;=15,DAY(fpdate)-14,DAY(fpdate)+14),DAY(fpdate))),IF(DAY(DATE(YEAR(fpdate),MONTH(fpdate)+(A484-1)*months_per_period,DAY(fpdate)))&lt;&gt;DAY(fpdate),DATE(YEAR(fpdate),MONTH(fpdate)+(A484-1)*months_per_period+1,0),DATE(YEAR(fpdate),MONTH(fpdate)+(A484-1)*months_per_period,DAY(fpdate))))))</f>
        <v/>
      </c>
      <c r="C484" s="17" t="str">
        <f t="shared" si="36"/>
        <v/>
      </c>
      <c r="D484" s="57" t="str">
        <f t="shared" si="39"/>
        <v/>
      </c>
      <c r="E484" s="17" t="str">
        <f>IF(A484="","",IF(AND(A484=1,pmtType=1),0,IF(roundOpt,ROUND(rate*G483,2),rate*G483)))</f>
        <v/>
      </c>
      <c r="F484" s="17" t="str">
        <f t="shared" si="37"/>
        <v/>
      </c>
      <c r="G484" s="17" t="str">
        <f t="shared" si="38"/>
        <v/>
      </c>
    </row>
    <row r="485" spans="1:7">
      <c r="A485" s="16" t="str">
        <f t="shared" si="35"/>
        <v/>
      </c>
      <c r="B485" s="18" t="str">
        <f>IF(A485="","",IF(OR(periods_per_year=26,periods_per_year=52),IF(periods_per_year=26,IF(A485=1,fpdate,B484+14),IF(periods_per_year=52,IF(A485=1,fpdate,B484+7),"n/a")),IF(periods_per_year=24,DATE(YEAR(fpdate),MONTH(fpdate)+(A485-1)/2+IF(AND(DAY(fpdate)&gt;=15,MOD(A485,2)=0),1,0),IF(MOD(A485,2)=0,IF(DAY(fpdate)&gt;=15,DAY(fpdate)-14,DAY(fpdate)+14),DAY(fpdate))),IF(DAY(DATE(YEAR(fpdate),MONTH(fpdate)+(A485-1)*months_per_period,DAY(fpdate)))&lt;&gt;DAY(fpdate),DATE(YEAR(fpdate),MONTH(fpdate)+(A485-1)*months_per_period+1,0),DATE(YEAR(fpdate),MONTH(fpdate)+(A485-1)*months_per_period,DAY(fpdate))))))</f>
        <v/>
      </c>
      <c r="C485" s="17" t="str">
        <f t="shared" si="36"/>
        <v/>
      </c>
      <c r="D485" s="57" t="str">
        <f t="shared" si="39"/>
        <v/>
      </c>
      <c r="E485" s="17" t="str">
        <f>IF(A485="","",IF(AND(A485=1,pmtType=1),0,IF(roundOpt,ROUND(rate*G484,2),rate*G484)))</f>
        <v/>
      </c>
      <c r="F485" s="17" t="str">
        <f t="shared" si="37"/>
        <v/>
      </c>
      <c r="G485" s="17" t="str">
        <f t="shared" si="38"/>
        <v/>
      </c>
    </row>
    <row r="486" spans="1:7">
      <c r="A486" s="16" t="str">
        <f t="shared" si="35"/>
        <v/>
      </c>
      <c r="B486" s="18" t="str">
        <f>IF(A486="","",IF(OR(periods_per_year=26,periods_per_year=52),IF(periods_per_year=26,IF(A486=1,fpdate,B485+14),IF(periods_per_year=52,IF(A486=1,fpdate,B485+7),"n/a")),IF(periods_per_year=24,DATE(YEAR(fpdate),MONTH(fpdate)+(A486-1)/2+IF(AND(DAY(fpdate)&gt;=15,MOD(A486,2)=0),1,0),IF(MOD(A486,2)=0,IF(DAY(fpdate)&gt;=15,DAY(fpdate)-14,DAY(fpdate)+14),DAY(fpdate))),IF(DAY(DATE(YEAR(fpdate),MONTH(fpdate)+(A486-1)*months_per_period,DAY(fpdate)))&lt;&gt;DAY(fpdate),DATE(YEAR(fpdate),MONTH(fpdate)+(A486-1)*months_per_period+1,0),DATE(YEAR(fpdate),MONTH(fpdate)+(A486-1)*months_per_period,DAY(fpdate))))))</f>
        <v/>
      </c>
      <c r="C486" s="17" t="str">
        <f t="shared" si="36"/>
        <v/>
      </c>
      <c r="D486" s="57" t="str">
        <f t="shared" si="39"/>
        <v/>
      </c>
      <c r="E486" s="17" t="str">
        <f>IF(A486="","",IF(AND(A486=1,pmtType=1),0,IF(roundOpt,ROUND(rate*G485,2),rate*G485)))</f>
        <v/>
      </c>
      <c r="F486" s="17" t="str">
        <f t="shared" si="37"/>
        <v/>
      </c>
      <c r="G486" s="17" t="str">
        <f t="shared" si="38"/>
        <v/>
      </c>
    </row>
    <row r="487" spans="1:7">
      <c r="A487" s="16" t="str">
        <f t="shared" si="35"/>
        <v/>
      </c>
      <c r="B487" s="18" t="str">
        <f>IF(A487="","",IF(OR(periods_per_year=26,periods_per_year=52),IF(periods_per_year=26,IF(A487=1,fpdate,B486+14),IF(periods_per_year=52,IF(A487=1,fpdate,B486+7),"n/a")),IF(periods_per_year=24,DATE(YEAR(fpdate),MONTH(fpdate)+(A487-1)/2+IF(AND(DAY(fpdate)&gt;=15,MOD(A487,2)=0),1,0),IF(MOD(A487,2)=0,IF(DAY(fpdate)&gt;=15,DAY(fpdate)-14,DAY(fpdate)+14),DAY(fpdate))),IF(DAY(DATE(YEAR(fpdate),MONTH(fpdate)+(A487-1)*months_per_period,DAY(fpdate)))&lt;&gt;DAY(fpdate),DATE(YEAR(fpdate),MONTH(fpdate)+(A487-1)*months_per_period+1,0),DATE(YEAR(fpdate),MONTH(fpdate)+(A487-1)*months_per_period,DAY(fpdate))))))</f>
        <v/>
      </c>
      <c r="C487" s="17" t="str">
        <f t="shared" si="36"/>
        <v/>
      </c>
      <c r="D487" s="57" t="str">
        <f t="shared" si="39"/>
        <v/>
      </c>
      <c r="E487" s="17" t="str">
        <f>IF(A487="","",IF(AND(A487=1,pmtType=1),0,IF(roundOpt,ROUND(rate*G486,2),rate*G486)))</f>
        <v/>
      </c>
      <c r="F487" s="17" t="str">
        <f t="shared" si="37"/>
        <v/>
      </c>
      <c r="G487" s="17" t="str">
        <f t="shared" si="38"/>
        <v/>
      </c>
    </row>
    <row r="488" spans="1:7">
      <c r="A488" s="16" t="str">
        <f t="shared" si="35"/>
        <v/>
      </c>
      <c r="B488" s="18" t="str">
        <f>IF(A488="","",IF(OR(periods_per_year=26,periods_per_year=52),IF(periods_per_year=26,IF(A488=1,fpdate,B487+14),IF(periods_per_year=52,IF(A488=1,fpdate,B487+7),"n/a")),IF(periods_per_year=24,DATE(YEAR(fpdate),MONTH(fpdate)+(A488-1)/2+IF(AND(DAY(fpdate)&gt;=15,MOD(A488,2)=0),1,0),IF(MOD(A488,2)=0,IF(DAY(fpdate)&gt;=15,DAY(fpdate)-14,DAY(fpdate)+14),DAY(fpdate))),IF(DAY(DATE(YEAR(fpdate),MONTH(fpdate)+(A488-1)*months_per_period,DAY(fpdate)))&lt;&gt;DAY(fpdate),DATE(YEAR(fpdate),MONTH(fpdate)+(A488-1)*months_per_period+1,0),DATE(YEAR(fpdate),MONTH(fpdate)+(A488-1)*months_per_period,DAY(fpdate))))))</f>
        <v/>
      </c>
      <c r="C488" s="17" t="str">
        <f t="shared" si="36"/>
        <v/>
      </c>
      <c r="D488" s="57" t="str">
        <f t="shared" si="39"/>
        <v/>
      </c>
      <c r="E488" s="17" t="str">
        <f>IF(A488="","",IF(AND(A488=1,pmtType=1),0,IF(roundOpt,ROUND(rate*G487,2),rate*G487)))</f>
        <v/>
      </c>
      <c r="F488" s="17" t="str">
        <f t="shared" si="37"/>
        <v/>
      </c>
      <c r="G488" s="17" t="str">
        <f t="shared" si="38"/>
        <v/>
      </c>
    </row>
    <row r="489" spans="1:7">
      <c r="A489" s="16" t="str">
        <f t="shared" si="35"/>
        <v/>
      </c>
      <c r="B489" s="18" t="str">
        <f>IF(A489="","",IF(OR(periods_per_year=26,periods_per_year=52),IF(periods_per_year=26,IF(A489=1,fpdate,B488+14),IF(periods_per_year=52,IF(A489=1,fpdate,B488+7),"n/a")),IF(periods_per_year=24,DATE(YEAR(fpdate),MONTH(fpdate)+(A489-1)/2+IF(AND(DAY(fpdate)&gt;=15,MOD(A489,2)=0),1,0),IF(MOD(A489,2)=0,IF(DAY(fpdate)&gt;=15,DAY(fpdate)-14,DAY(fpdate)+14),DAY(fpdate))),IF(DAY(DATE(YEAR(fpdate),MONTH(fpdate)+(A489-1)*months_per_period,DAY(fpdate)))&lt;&gt;DAY(fpdate),DATE(YEAR(fpdate),MONTH(fpdate)+(A489-1)*months_per_period+1,0),DATE(YEAR(fpdate),MONTH(fpdate)+(A489-1)*months_per_period,DAY(fpdate))))))</f>
        <v/>
      </c>
      <c r="C489" s="17" t="str">
        <f t="shared" si="36"/>
        <v/>
      </c>
      <c r="D489" s="57" t="str">
        <f t="shared" si="39"/>
        <v/>
      </c>
      <c r="E489" s="17" t="str">
        <f>IF(A489="","",IF(AND(A489=1,pmtType=1),0,IF(roundOpt,ROUND(rate*G488,2),rate*G488)))</f>
        <v/>
      </c>
      <c r="F489" s="17" t="str">
        <f t="shared" si="37"/>
        <v/>
      </c>
      <c r="G489" s="17" t="str">
        <f t="shared" si="38"/>
        <v/>
      </c>
    </row>
    <row r="490" spans="1:7">
      <c r="A490" s="16" t="str">
        <f t="shared" si="35"/>
        <v/>
      </c>
      <c r="B490" s="18" t="str">
        <f>IF(A490="","",IF(OR(periods_per_year=26,periods_per_year=52),IF(periods_per_year=26,IF(A490=1,fpdate,B489+14),IF(periods_per_year=52,IF(A490=1,fpdate,B489+7),"n/a")),IF(periods_per_year=24,DATE(YEAR(fpdate),MONTH(fpdate)+(A490-1)/2+IF(AND(DAY(fpdate)&gt;=15,MOD(A490,2)=0),1,0),IF(MOD(A490,2)=0,IF(DAY(fpdate)&gt;=15,DAY(fpdate)-14,DAY(fpdate)+14),DAY(fpdate))),IF(DAY(DATE(YEAR(fpdate),MONTH(fpdate)+(A490-1)*months_per_period,DAY(fpdate)))&lt;&gt;DAY(fpdate),DATE(YEAR(fpdate),MONTH(fpdate)+(A490-1)*months_per_period+1,0),DATE(YEAR(fpdate),MONTH(fpdate)+(A490-1)*months_per_period,DAY(fpdate))))))</f>
        <v/>
      </c>
      <c r="C490" s="17" t="str">
        <f t="shared" si="36"/>
        <v/>
      </c>
      <c r="D490" s="57" t="str">
        <f t="shared" si="39"/>
        <v/>
      </c>
      <c r="E490" s="17" t="str">
        <f>IF(A490="","",IF(AND(A490=1,pmtType=1),0,IF(roundOpt,ROUND(rate*G489,2),rate*G489)))</f>
        <v/>
      </c>
      <c r="F490" s="17" t="str">
        <f t="shared" si="37"/>
        <v/>
      </c>
      <c r="G490" s="17" t="str">
        <f t="shared" si="38"/>
        <v/>
      </c>
    </row>
    <row r="491" spans="1:7">
      <c r="A491" s="16" t="str">
        <f t="shared" si="35"/>
        <v/>
      </c>
      <c r="B491" s="18" t="str">
        <f>IF(A491="","",IF(OR(periods_per_year=26,periods_per_year=52),IF(periods_per_year=26,IF(A491=1,fpdate,B490+14),IF(periods_per_year=52,IF(A491=1,fpdate,B490+7),"n/a")),IF(periods_per_year=24,DATE(YEAR(fpdate),MONTH(fpdate)+(A491-1)/2+IF(AND(DAY(fpdate)&gt;=15,MOD(A491,2)=0),1,0),IF(MOD(A491,2)=0,IF(DAY(fpdate)&gt;=15,DAY(fpdate)-14,DAY(fpdate)+14),DAY(fpdate))),IF(DAY(DATE(YEAR(fpdate),MONTH(fpdate)+(A491-1)*months_per_period,DAY(fpdate)))&lt;&gt;DAY(fpdate),DATE(YEAR(fpdate),MONTH(fpdate)+(A491-1)*months_per_period+1,0),DATE(YEAR(fpdate),MONTH(fpdate)+(A491-1)*months_per_period,DAY(fpdate))))))</f>
        <v/>
      </c>
      <c r="C491" s="17" t="str">
        <f t="shared" si="36"/>
        <v/>
      </c>
      <c r="D491" s="57" t="str">
        <f t="shared" si="39"/>
        <v/>
      </c>
      <c r="E491" s="17" t="str">
        <f>IF(A491="","",IF(AND(A491=1,pmtType=1),0,IF(roundOpt,ROUND(rate*G490,2),rate*G490)))</f>
        <v/>
      </c>
      <c r="F491" s="17" t="str">
        <f t="shared" si="37"/>
        <v/>
      </c>
      <c r="G491" s="17" t="str">
        <f t="shared" si="38"/>
        <v/>
      </c>
    </row>
    <row r="492" spans="1:7">
      <c r="A492" s="16" t="str">
        <f t="shared" si="35"/>
        <v/>
      </c>
      <c r="B492" s="18" t="str">
        <f>IF(A492="","",IF(OR(periods_per_year=26,periods_per_year=52),IF(periods_per_year=26,IF(A492=1,fpdate,B491+14),IF(periods_per_year=52,IF(A492=1,fpdate,B491+7),"n/a")),IF(periods_per_year=24,DATE(YEAR(fpdate),MONTH(fpdate)+(A492-1)/2+IF(AND(DAY(fpdate)&gt;=15,MOD(A492,2)=0),1,0),IF(MOD(A492,2)=0,IF(DAY(fpdate)&gt;=15,DAY(fpdate)-14,DAY(fpdate)+14),DAY(fpdate))),IF(DAY(DATE(YEAR(fpdate),MONTH(fpdate)+(A492-1)*months_per_period,DAY(fpdate)))&lt;&gt;DAY(fpdate),DATE(YEAR(fpdate),MONTH(fpdate)+(A492-1)*months_per_period+1,0),DATE(YEAR(fpdate),MONTH(fpdate)+(A492-1)*months_per_period,DAY(fpdate))))))</f>
        <v/>
      </c>
      <c r="C492" s="17" t="str">
        <f t="shared" si="36"/>
        <v/>
      </c>
      <c r="D492" s="57" t="str">
        <f t="shared" si="39"/>
        <v/>
      </c>
      <c r="E492" s="17" t="str">
        <f>IF(A492="","",IF(AND(A492=1,pmtType=1),0,IF(roundOpt,ROUND(rate*G491,2),rate*G491)))</f>
        <v/>
      </c>
      <c r="F492" s="17" t="str">
        <f t="shared" si="37"/>
        <v/>
      </c>
      <c r="G492" s="17" t="str">
        <f t="shared" si="38"/>
        <v/>
      </c>
    </row>
    <row r="493" spans="1:7">
      <c r="A493" s="16" t="str">
        <f t="shared" si="35"/>
        <v/>
      </c>
      <c r="B493" s="18" t="str">
        <f>IF(A493="","",IF(OR(periods_per_year=26,periods_per_year=52),IF(periods_per_year=26,IF(A493=1,fpdate,B492+14),IF(periods_per_year=52,IF(A493=1,fpdate,B492+7),"n/a")),IF(periods_per_year=24,DATE(YEAR(fpdate),MONTH(fpdate)+(A493-1)/2+IF(AND(DAY(fpdate)&gt;=15,MOD(A493,2)=0),1,0),IF(MOD(A493,2)=0,IF(DAY(fpdate)&gt;=15,DAY(fpdate)-14,DAY(fpdate)+14),DAY(fpdate))),IF(DAY(DATE(YEAR(fpdate),MONTH(fpdate)+(A493-1)*months_per_period,DAY(fpdate)))&lt;&gt;DAY(fpdate),DATE(YEAR(fpdate),MONTH(fpdate)+(A493-1)*months_per_period+1,0),DATE(YEAR(fpdate),MONTH(fpdate)+(A493-1)*months_per_period,DAY(fpdate))))))</f>
        <v/>
      </c>
      <c r="C493" s="17" t="str">
        <f t="shared" si="36"/>
        <v/>
      </c>
      <c r="D493" s="57" t="str">
        <f t="shared" si="39"/>
        <v/>
      </c>
      <c r="E493" s="17" t="str">
        <f>IF(A493="","",IF(AND(A493=1,pmtType=1),0,IF(roundOpt,ROUND(rate*G492,2),rate*G492)))</f>
        <v/>
      </c>
      <c r="F493" s="17" t="str">
        <f t="shared" si="37"/>
        <v/>
      </c>
      <c r="G493" s="17" t="str">
        <f t="shared" si="38"/>
        <v/>
      </c>
    </row>
    <row r="494" spans="1:7">
      <c r="A494" s="16" t="str">
        <f t="shared" si="35"/>
        <v/>
      </c>
      <c r="B494" s="18" t="str">
        <f>IF(A494="","",IF(OR(periods_per_year=26,periods_per_year=52),IF(periods_per_year=26,IF(A494=1,fpdate,B493+14),IF(periods_per_year=52,IF(A494=1,fpdate,B493+7),"n/a")),IF(periods_per_year=24,DATE(YEAR(fpdate),MONTH(fpdate)+(A494-1)/2+IF(AND(DAY(fpdate)&gt;=15,MOD(A494,2)=0),1,0),IF(MOD(A494,2)=0,IF(DAY(fpdate)&gt;=15,DAY(fpdate)-14,DAY(fpdate)+14),DAY(fpdate))),IF(DAY(DATE(YEAR(fpdate),MONTH(fpdate)+(A494-1)*months_per_period,DAY(fpdate)))&lt;&gt;DAY(fpdate),DATE(YEAR(fpdate),MONTH(fpdate)+(A494-1)*months_per_period+1,0),DATE(YEAR(fpdate),MONTH(fpdate)+(A494-1)*months_per_period,DAY(fpdate))))))</f>
        <v/>
      </c>
      <c r="C494" s="17" t="str">
        <f t="shared" si="36"/>
        <v/>
      </c>
      <c r="D494" s="57" t="str">
        <f t="shared" si="39"/>
        <v/>
      </c>
      <c r="E494" s="17" t="str">
        <f>IF(A494="","",IF(AND(A494=1,pmtType=1),0,IF(roundOpt,ROUND(rate*G493,2),rate*G493)))</f>
        <v/>
      </c>
      <c r="F494" s="17" t="str">
        <f t="shared" si="37"/>
        <v/>
      </c>
      <c r="G494" s="17" t="str">
        <f t="shared" si="38"/>
        <v/>
      </c>
    </row>
    <row r="495" spans="1:7">
      <c r="A495" s="16" t="str">
        <f t="shared" si="35"/>
        <v/>
      </c>
      <c r="B495" s="18" t="str">
        <f>IF(A495="","",IF(OR(periods_per_year=26,periods_per_year=52),IF(periods_per_year=26,IF(A495=1,fpdate,B494+14),IF(periods_per_year=52,IF(A495=1,fpdate,B494+7),"n/a")),IF(periods_per_year=24,DATE(YEAR(fpdate),MONTH(fpdate)+(A495-1)/2+IF(AND(DAY(fpdate)&gt;=15,MOD(A495,2)=0),1,0),IF(MOD(A495,2)=0,IF(DAY(fpdate)&gt;=15,DAY(fpdate)-14,DAY(fpdate)+14),DAY(fpdate))),IF(DAY(DATE(YEAR(fpdate),MONTH(fpdate)+(A495-1)*months_per_period,DAY(fpdate)))&lt;&gt;DAY(fpdate),DATE(YEAR(fpdate),MONTH(fpdate)+(A495-1)*months_per_period+1,0),DATE(YEAR(fpdate),MONTH(fpdate)+(A495-1)*months_per_period,DAY(fpdate))))))</f>
        <v/>
      </c>
      <c r="C495" s="17" t="str">
        <f t="shared" si="36"/>
        <v/>
      </c>
      <c r="D495" s="57" t="str">
        <f t="shared" si="39"/>
        <v/>
      </c>
      <c r="E495" s="17" t="str">
        <f>IF(A495="","",IF(AND(A495=1,pmtType=1),0,IF(roundOpt,ROUND(rate*G494,2),rate*G494)))</f>
        <v/>
      </c>
      <c r="F495" s="17" t="str">
        <f t="shared" si="37"/>
        <v/>
      </c>
      <c r="G495" s="17" t="str">
        <f t="shared" si="38"/>
        <v/>
      </c>
    </row>
    <row r="496" spans="1:7">
      <c r="A496" s="16" t="str">
        <f t="shared" si="35"/>
        <v/>
      </c>
      <c r="B496" s="18" t="str">
        <f>IF(A496="","",IF(OR(periods_per_year=26,periods_per_year=52),IF(periods_per_year=26,IF(A496=1,fpdate,B495+14),IF(periods_per_year=52,IF(A496=1,fpdate,B495+7),"n/a")),IF(periods_per_year=24,DATE(YEAR(fpdate),MONTH(fpdate)+(A496-1)/2+IF(AND(DAY(fpdate)&gt;=15,MOD(A496,2)=0),1,0),IF(MOD(A496,2)=0,IF(DAY(fpdate)&gt;=15,DAY(fpdate)-14,DAY(fpdate)+14),DAY(fpdate))),IF(DAY(DATE(YEAR(fpdate),MONTH(fpdate)+(A496-1)*months_per_period,DAY(fpdate)))&lt;&gt;DAY(fpdate),DATE(YEAR(fpdate),MONTH(fpdate)+(A496-1)*months_per_period+1,0),DATE(YEAR(fpdate),MONTH(fpdate)+(A496-1)*months_per_period,DAY(fpdate))))))</f>
        <v/>
      </c>
      <c r="C496" s="17" t="str">
        <f t="shared" si="36"/>
        <v/>
      </c>
      <c r="D496" s="57" t="str">
        <f t="shared" si="39"/>
        <v/>
      </c>
      <c r="E496" s="17" t="str">
        <f>IF(A496="","",IF(AND(A496=1,pmtType=1),0,IF(roundOpt,ROUND(rate*G495,2),rate*G495)))</f>
        <v/>
      </c>
      <c r="F496" s="17" t="str">
        <f t="shared" si="37"/>
        <v/>
      </c>
      <c r="G496" s="17" t="str">
        <f t="shared" si="38"/>
        <v/>
      </c>
    </row>
    <row r="497" spans="1:7">
      <c r="A497" s="16" t="str">
        <f t="shared" si="35"/>
        <v/>
      </c>
      <c r="B497" s="18" t="str">
        <f>IF(A497="","",IF(OR(periods_per_year=26,periods_per_year=52),IF(periods_per_year=26,IF(A497=1,fpdate,B496+14),IF(periods_per_year=52,IF(A497=1,fpdate,B496+7),"n/a")),IF(periods_per_year=24,DATE(YEAR(fpdate),MONTH(fpdate)+(A497-1)/2+IF(AND(DAY(fpdate)&gt;=15,MOD(A497,2)=0),1,0),IF(MOD(A497,2)=0,IF(DAY(fpdate)&gt;=15,DAY(fpdate)-14,DAY(fpdate)+14),DAY(fpdate))),IF(DAY(DATE(YEAR(fpdate),MONTH(fpdate)+(A497-1)*months_per_period,DAY(fpdate)))&lt;&gt;DAY(fpdate),DATE(YEAR(fpdate),MONTH(fpdate)+(A497-1)*months_per_period+1,0),DATE(YEAR(fpdate),MONTH(fpdate)+(A497-1)*months_per_period,DAY(fpdate))))))</f>
        <v/>
      </c>
      <c r="C497" s="17" t="str">
        <f t="shared" si="36"/>
        <v/>
      </c>
      <c r="D497" s="57" t="str">
        <f t="shared" si="39"/>
        <v/>
      </c>
      <c r="E497" s="17" t="str">
        <f>IF(A497="","",IF(AND(A497=1,pmtType=1),0,IF(roundOpt,ROUND(rate*G496,2),rate*G496)))</f>
        <v/>
      </c>
      <c r="F497" s="17" t="str">
        <f t="shared" si="37"/>
        <v/>
      </c>
      <c r="G497" s="17" t="str">
        <f t="shared" si="38"/>
        <v/>
      </c>
    </row>
    <row r="498" spans="1:7">
      <c r="A498" s="16" t="str">
        <f t="shared" si="35"/>
        <v/>
      </c>
      <c r="B498" s="18" t="str">
        <f>IF(A498="","",IF(OR(periods_per_year=26,periods_per_year=52),IF(periods_per_year=26,IF(A498=1,fpdate,B497+14),IF(periods_per_year=52,IF(A498=1,fpdate,B497+7),"n/a")),IF(periods_per_year=24,DATE(YEAR(fpdate),MONTH(fpdate)+(A498-1)/2+IF(AND(DAY(fpdate)&gt;=15,MOD(A498,2)=0),1,0),IF(MOD(A498,2)=0,IF(DAY(fpdate)&gt;=15,DAY(fpdate)-14,DAY(fpdate)+14),DAY(fpdate))),IF(DAY(DATE(YEAR(fpdate),MONTH(fpdate)+(A498-1)*months_per_period,DAY(fpdate)))&lt;&gt;DAY(fpdate),DATE(YEAR(fpdate),MONTH(fpdate)+(A498-1)*months_per_period+1,0),DATE(YEAR(fpdate),MONTH(fpdate)+(A498-1)*months_per_period,DAY(fpdate))))))</f>
        <v/>
      </c>
      <c r="C498" s="17" t="str">
        <f t="shared" si="36"/>
        <v/>
      </c>
      <c r="D498" s="57" t="str">
        <f t="shared" si="39"/>
        <v/>
      </c>
      <c r="E498" s="17" t="str">
        <f>IF(A498="","",IF(AND(A498=1,pmtType=1),0,IF(roundOpt,ROUND(rate*G497,2),rate*G497)))</f>
        <v/>
      </c>
      <c r="F498" s="17" t="str">
        <f t="shared" si="37"/>
        <v/>
      </c>
      <c r="G498" s="17" t="str">
        <f t="shared" si="38"/>
        <v/>
      </c>
    </row>
    <row r="499" spans="1:7">
      <c r="A499" s="16" t="str">
        <f t="shared" si="35"/>
        <v/>
      </c>
      <c r="B499" s="18" t="str">
        <f>IF(A499="","",IF(OR(periods_per_year=26,periods_per_year=52),IF(periods_per_year=26,IF(A499=1,fpdate,B498+14),IF(periods_per_year=52,IF(A499=1,fpdate,B498+7),"n/a")),IF(periods_per_year=24,DATE(YEAR(fpdate),MONTH(fpdate)+(A499-1)/2+IF(AND(DAY(fpdate)&gt;=15,MOD(A499,2)=0),1,0),IF(MOD(A499,2)=0,IF(DAY(fpdate)&gt;=15,DAY(fpdate)-14,DAY(fpdate)+14),DAY(fpdate))),IF(DAY(DATE(YEAR(fpdate),MONTH(fpdate)+(A499-1)*months_per_period,DAY(fpdate)))&lt;&gt;DAY(fpdate),DATE(YEAR(fpdate),MONTH(fpdate)+(A499-1)*months_per_period+1,0),DATE(YEAR(fpdate),MONTH(fpdate)+(A499-1)*months_per_period,DAY(fpdate))))))</f>
        <v/>
      </c>
      <c r="C499" s="17" t="str">
        <f t="shared" si="36"/>
        <v/>
      </c>
      <c r="D499" s="57" t="str">
        <f t="shared" si="39"/>
        <v/>
      </c>
      <c r="E499" s="17" t="str">
        <f>IF(A499="","",IF(AND(A499=1,pmtType=1),0,IF(roundOpt,ROUND(rate*G498,2),rate*G498)))</f>
        <v/>
      </c>
      <c r="F499" s="17" t="str">
        <f t="shared" si="37"/>
        <v/>
      </c>
      <c r="G499" s="17" t="str">
        <f t="shared" si="38"/>
        <v/>
      </c>
    </row>
    <row r="500" spans="1:7">
      <c r="A500" s="16" t="str">
        <f t="shared" si="35"/>
        <v/>
      </c>
      <c r="B500" s="18" t="str">
        <f>IF(A500="","",IF(OR(periods_per_year=26,periods_per_year=52),IF(periods_per_year=26,IF(A500=1,fpdate,B499+14),IF(periods_per_year=52,IF(A500=1,fpdate,B499+7),"n/a")),IF(periods_per_year=24,DATE(YEAR(fpdate),MONTH(fpdate)+(A500-1)/2+IF(AND(DAY(fpdate)&gt;=15,MOD(A500,2)=0),1,0),IF(MOD(A500,2)=0,IF(DAY(fpdate)&gt;=15,DAY(fpdate)-14,DAY(fpdate)+14),DAY(fpdate))),IF(DAY(DATE(YEAR(fpdate),MONTH(fpdate)+(A500-1)*months_per_period,DAY(fpdate)))&lt;&gt;DAY(fpdate),DATE(YEAR(fpdate),MONTH(fpdate)+(A500-1)*months_per_period+1,0),DATE(YEAR(fpdate),MONTH(fpdate)+(A500-1)*months_per_period,DAY(fpdate))))))</f>
        <v/>
      </c>
      <c r="C500" s="17" t="str">
        <f t="shared" si="36"/>
        <v/>
      </c>
      <c r="D500" s="57" t="str">
        <f t="shared" si="39"/>
        <v/>
      </c>
      <c r="E500" s="17" t="str">
        <f>IF(A500="","",IF(AND(A500=1,pmtType=1),0,IF(roundOpt,ROUND(rate*G499,2),rate*G499)))</f>
        <v/>
      </c>
      <c r="F500" s="17" t="str">
        <f t="shared" si="37"/>
        <v/>
      </c>
      <c r="G500" s="17" t="str">
        <f t="shared" si="38"/>
        <v/>
      </c>
    </row>
    <row r="501" spans="1:7">
      <c r="A501" s="16" t="str">
        <f t="shared" si="35"/>
        <v/>
      </c>
      <c r="B501" s="18" t="str">
        <f>IF(A501="","",IF(OR(periods_per_year=26,periods_per_year=52),IF(periods_per_year=26,IF(A501=1,fpdate,B500+14),IF(periods_per_year=52,IF(A501=1,fpdate,B500+7),"n/a")),IF(periods_per_year=24,DATE(YEAR(fpdate),MONTH(fpdate)+(A501-1)/2+IF(AND(DAY(fpdate)&gt;=15,MOD(A501,2)=0),1,0),IF(MOD(A501,2)=0,IF(DAY(fpdate)&gt;=15,DAY(fpdate)-14,DAY(fpdate)+14),DAY(fpdate))),IF(DAY(DATE(YEAR(fpdate),MONTH(fpdate)+(A501-1)*months_per_period,DAY(fpdate)))&lt;&gt;DAY(fpdate),DATE(YEAR(fpdate),MONTH(fpdate)+(A501-1)*months_per_period+1,0),DATE(YEAR(fpdate),MONTH(fpdate)+(A501-1)*months_per_period,DAY(fpdate))))))</f>
        <v/>
      </c>
      <c r="C501" s="17" t="str">
        <f t="shared" si="36"/>
        <v/>
      </c>
      <c r="D501" s="57" t="str">
        <f t="shared" si="39"/>
        <v/>
      </c>
      <c r="E501" s="17" t="str">
        <f>IF(A501="","",IF(AND(A501=1,pmtType=1),0,IF(roundOpt,ROUND(rate*G500,2),rate*G500)))</f>
        <v/>
      </c>
      <c r="F501" s="17" t="str">
        <f t="shared" si="37"/>
        <v/>
      </c>
      <c r="G501" s="17" t="str">
        <f t="shared" si="38"/>
        <v/>
      </c>
    </row>
    <row r="502" spans="1:7">
      <c r="A502" s="16" t="str">
        <f t="shared" si="35"/>
        <v/>
      </c>
      <c r="B502" s="18" t="str">
        <f>IF(A502="","",IF(OR(periods_per_year=26,periods_per_year=52),IF(periods_per_year=26,IF(A502=1,fpdate,B501+14),IF(periods_per_year=52,IF(A502=1,fpdate,B501+7),"n/a")),IF(periods_per_year=24,DATE(YEAR(fpdate),MONTH(fpdate)+(A502-1)/2+IF(AND(DAY(fpdate)&gt;=15,MOD(A502,2)=0),1,0),IF(MOD(A502,2)=0,IF(DAY(fpdate)&gt;=15,DAY(fpdate)-14,DAY(fpdate)+14),DAY(fpdate))),IF(DAY(DATE(YEAR(fpdate),MONTH(fpdate)+(A502-1)*months_per_period,DAY(fpdate)))&lt;&gt;DAY(fpdate),DATE(YEAR(fpdate),MONTH(fpdate)+(A502-1)*months_per_period+1,0),DATE(YEAR(fpdate),MONTH(fpdate)+(A502-1)*months_per_period,DAY(fpdate))))))</f>
        <v/>
      </c>
      <c r="C502" s="17" t="str">
        <f t="shared" si="36"/>
        <v/>
      </c>
      <c r="D502" s="57" t="str">
        <f t="shared" si="39"/>
        <v/>
      </c>
      <c r="E502" s="17" t="str">
        <f>IF(A502="","",IF(AND(A502=1,pmtType=1),0,IF(roundOpt,ROUND(rate*G501,2),rate*G501)))</f>
        <v/>
      </c>
      <c r="F502" s="17" t="str">
        <f t="shared" si="37"/>
        <v/>
      </c>
      <c r="G502" s="17" t="str">
        <f t="shared" si="38"/>
        <v/>
      </c>
    </row>
    <row r="503" spans="1:7">
      <c r="A503" s="16" t="str">
        <f t="shared" si="35"/>
        <v/>
      </c>
      <c r="B503" s="18" t="str">
        <f>IF(A503="","",IF(OR(periods_per_year=26,periods_per_year=52),IF(periods_per_year=26,IF(A503=1,fpdate,B502+14),IF(periods_per_year=52,IF(A503=1,fpdate,B502+7),"n/a")),IF(periods_per_year=24,DATE(YEAR(fpdate),MONTH(fpdate)+(A503-1)/2+IF(AND(DAY(fpdate)&gt;=15,MOD(A503,2)=0),1,0),IF(MOD(A503,2)=0,IF(DAY(fpdate)&gt;=15,DAY(fpdate)-14,DAY(fpdate)+14),DAY(fpdate))),IF(DAY(DATE(YEAR(fpdate),MONTH(fpdate)+(A503-1)*months_per_period,DAY(fpdate)))&lt;&gt;DAY(fpdate),DATE(YEAR(fpdate),MONTH(fpdate)+(A503-1)*months_per_period+1,0),DATE(YEAR(fpdate),MONTH(fpdate)+(A503-1)*months_per_period,DAY(fpdate))))))</f>
        <v/>
      </c>
      <c r="C503" s="17" t="str">
        <f t="shared" si="36"/>
        <v/>
      </c>
      <c r="D503" s="57" t="str">
        <f t="shared" si="39"/>
        <v/>
      </c>
      <c r="E503" s="17" t="str">
        <f>IF(A503="","",IF(AND(A503=1,pmtType=1),0,IF(roundOpt,ROUND(rate*G502,2),rate*G502)))</f>
        <v/>
      </c>
      <c r="F503" s="17" t="str">
        <f t="shared" si="37"/>
        <v/>
      </c>
      <c r="G503" s="17" t="str">
        <f t="shared" si="38"/>
        <v/>
      </c>
    </row>
    <row r="504" spans="1:7">
      <c r="A504" s="16" t="str">
        <f t="shared" si="35"/>
        <v/>
      </c>
      <c r="B504" s="18" t="str">
        <f>IF(A504="","",IF(OR(periods_per_year=26,periods_per_year=52),IF(periods_per_year=26,IF(A504=1,fpdate,B503+14),IF(periods_per_year=52,IF(A504=1,fpdate,B503+7),"n/a")),IF(periods_per_year=24,DATE(YEAR(fpdate),MONTH(fpdate)+(A504-1)/2+IF(AND(DAY(fpdate)&gt;=15,MOD(A504,2)=0),1,0),IF(MOD(A504,2)=0,IF(DAY(fpdate)&gt;=15,DAY(fpdate)-14,DAY(fpdate)+14),DAY(fpdate))),IF(DAY(DATE(YEAR(fpdate),MONTH(fpdate)+(A504-1)*months_per_period,DAY(fpdate)))&lt;&gt;DAY(fpdate),DATE(YEAR(fpdate),MONTH(fpdate)+(A504-1)*months_per_period+1,0),DATE(YEAR(fpdate),MONTH(fpdate)+(A504-1)*months_per_period,DAY(fpdate))))))</f>
        <v/>
      </c>
      <c r="C504" s="17" t="str">
        <f t="shared" si="36"/>
        <v/>
      </c>
      <c r="D504" s="57" t="str">
        <f t="shared" si="39"/>
        <v/>
      </c>
      <c r="E504" s="17" t="str">
        <f>IF(A504="","",IF(AND(A504=1,pmtType=1),0,IF(roundOpt,ROUND(rate*G503,2),rate*G503)))</f>
        <v/>
      </c>
      <c r="F504" s="17" t="str">
        <f t="shared" si="37"/>
        <v/>
      </c>
      <c r="G504" s="17" t="str">
        <f t="shared" si="38"/>
        <v/>
      </c>
    </row>
    <row r="505" spans="1:7">
      <c r="A505" s="16" t="str">
        <f t="shared" si="35"/>
        <v/>
      </c>
      <c r="B505" s="18" t="str">
        <f>IF(A505="","",IF(OR(periods_per_year=26,periods_per_year=52),IF(periods_per_year=26,IF(A505=1,fpdate,B504+14),IF(periods_per_year=52,IF(A505=1,fpdate,B504+7),"n/a")),IF(periods_per_year=24,DATE(YEAR(fpdate),MONTH(fpdate)+(A505-1)/2+IF(AND(DAY(fpdate)&gt;=15,MOD(A505,2)=0),1,0),IF(MOD(A505,2)=0,IF(DAY(fpdate)&gt;=15,DAY(fpdate)-14,DAY(fpdate)+14),DAY(fpdate))),IF(DAY(DATE(YEAR(fpdate),MONTH(fpdate)+(A505-1)*months_per_period,DAY(fpdate)))&lt;&gt;DAY(fpdate),DATE(YEAR(fpdate),MONTH(fpdate)+(A505-1)*months_per_period+1,0),DATE(YEAR(fpdate),MONTH(fpdate)+(A505-1)*months_per_period,DAY(fpdate))))))</f>
        <v/>
      </c>
      <c r="C505" s="17" t="str">
        <f t="shared" si="36"/>
        <v/>
      </c>
      <c r="D505" s="57" t="str">
        <f t="shared" si="39"/>
        <v/>
      </c>
      <c r="E505" s="17" t="str">
        <f>IF(A505="","",IF(AND(A505=1,pmtType=1),0,IF(roundOpt,ROUND(rate*G504,2),rate*G504)))</f>
        <v/>
      </c>
      <c r="F505" s="17" t="str">
        <f t="shared" si="37"/>
        <v/>
      </c>
      <c r="G505" s="17" t="str">
        <f t="shared" si="38"/>
        <v/>
      </c>
    </row>
    <row r="506" spans="1:7">
      <c r="A506" s="16" t="str">
        <f t="shared" si="35"/>
        <v/>
      </c>
      <c r="B506" s="18" t="str">
        <f>IF(A506="","",IF(OR(periods_per_year=26,periods_per_year=52),IF(periods_per_year=26,IF(A506=1,fpdate,B505+14),IF(periods_per_year=52,IF(A506=1,fpdate,B505+7),"n/a")),IF(periods_per_year=24,DATE(YEAR(fpdate),MONTH(fpdate)+(A506-1)/2+IF(AND(DAY(fpdate)&gt;=15,MOD(A506,2)=0),1,0),IF(MOD(A506,2)=0,IF(DAY(fpdate)&gt;=15,DAY(fpdate)-14,DAY(fpdate)+14),DAY(fpdate))),IF(DAY(DATE(YEAR(fpdate),MONTH(fpdate)+(A506-1)*months_per_period,DAY(fpdate)))&lt;&gt;DAY(fpdate),DATE(YEAR(fpdate),MONTH(fpdate)+(A506-1)*months_per_period+1,0),DATE(YEAR(fpdate),MONTH(fpdate)+(A506-1)*months_per_period,DAY(fpdate))))))</f>
        <v/>
      </c>
      <c r="C506" s="17" t="str">
        <f t="shared" si="36"/>
        <v/>
      </c>
      <c r="D506" s="57" t="str">
        <f t="shared" si="39"/>
        <v/>
      </c>
      <c r="E506" s="17" t="str">
        <f>IF(A506="","",IF(AND(A506=1,pmtType=1),0,IF(roundOpt,ROUND(rate*G505,2),rate*G505)))</f>
        <v/>
      </c>
      <c r="F506" s="17" t="str">
        <f t="shared" si="37"/>
        <v/>
      </c>
      <c r="G506" s="17" t="str">
        <f t="shared" si="38"/>
        <v/>
      </c>
    </row>
    <row r="507" spans="1:7">
      <c r="A507" s="16" t="str">
        <f t="shared" si="35"/>
        <v/>
      </c>
      <c r="B507" s="18" t="str">
        <f>IF(A507="","",IF(OR(periods_per_year=26,periods_per_year=52),IF(periods_per_year=26,IF(A507=1,fpdate,B506+14),IF(periods_per_year=52,IF(A507=1,fpdate,B506+7),"n/a")),IF(periods_per_year=24,DATE(YEAR(fpdate),MONTH(fpdate)+(A507-1)/2+IF(AND(DAY(fpdate)&gt;=15,MOD(A507,2)=0),1,0),IF(MOD(A507,2)=0,IF(DAY(fpdate)&gt;=15,DAY(fpdate)-14,DAY(fpdate)+14),DAY(fpdate))),IF(DAY(DATE(YEAR(fpdate),MONTH(fpdate)+(A507-1)*months_per_period,DAY(fpdate)))&lt;&gt;DAY(fpdate),DATE(YEAR(fpdate),MONTH(fpdate)+(A507-1)*months_per_period+1,0),DATE(YEAR(fpdate),MONTH(fpdate)+(A507-1)*months_per_period,DAY(fpdate))))))</f>
        <v/>
      </c>
      <c r="C507" s="17" t="str">
        <f t="shared" si="36"/>
        <v/>
      </c>
      <c r="D507" s="57" t="str">
        <f t="shared" si="39"/>
        <v/>
      </c>
      <c r="E507" s="17" t="str">
        <f>IF(A507="","",IF(AND(A507=1,pmtType=1),0,IF(roundOpt,ROUND(rate*G506,2),rate*G506)))</f>
        <v/>
      </c>
      <c r="F507" s="17" t="str">
        <f t="shared" si="37"/>
        <v/>
      </c>
      <c r="G507" s="17" t="str">
        <f t="shared" si="38"/>
        <v/>
      </c>
    </row>
    <row r="508" spans="1:7">
      <c r="A508" s="16" t="str">
        <f t="shared" si="35"/>
        <v/>
      </c>
      <c r="B508" s="18" t="str">
        <f>IF(A508="","",IF(OR(periods_per_year=26,periods_per_year=52),IF(periods_per_year=26,IF(A508=1,fpdate,B507+14),IF(periods_per_year=52,IF(A508=1,fpdate,B507+7),"n/a")),IF(periods_per_year=24,DATE(YEAR(fpdate),MONTH(fpdate)+(A508-1)/2+IF(AND(DAY(fpdate)&gt;=15,MOD(A508,2)=0),1,0),IF(MOD(A508,2)=0,IF(DAY(fpdate)&gt;=15,DAY(fpdate)-14,DAY(fpdate)+14),DAY(fpdate))),IF(DAY(DATE(YEAR(fpdate),MONTH(fpdate)+(A508-1)*months_per_period,DAY(fpdate)))&lt;&gt;DAY(fpdate),DATE(YEAR(fpdate),MONTH(fpdate)+(A508-1)*months_per_period+1,0),DATE(YEAR(fpdate),MONTH(fpdate)+(A508-1)*months_per_period,DAY(fpdate))))))</f>
        <v/>
      </c>
      <c r="C508" s="17" t="str">
        <f t="shared" si="36"/>
        <v/>
      </c>
      <c r="D508" s="57" t="str">
        <f t="shared" si="39"/>
        <v/>
      </c>
      <c r="E508" s="17" t="str">
        <f>IF(A508="","",IF(AND(A508=1,pmtType=1),0,IF(roundOpt,ROUND(rate*G507,2),rate*G507)))</f>
        <v/>
      </c>
      <c r="F508" s="17" t="str">
        <f t="shared" si="37"/>
        <v/>
      </c>
      <c r="G508" s="17" t="str">
        <f t="shared" si="38"/>
        <v/>
      </c>
    </row>
    <row r="509" spans="1:7">
      <c r="A509" s="16" t="str">
        <f t="shared" si="35"/>
        <v/>
      </c>
      <c r="B509" s="18" t="str">
        <f>IF(A509="","",IF(OR(periods_per_year=26,periods_per_year=52),IF(periods_per_year=26,IF(A509=1,fpdate,B508+14),IF(periods_per_year=52,IF(A509=1,fpdate,B508+7),"n/a")),IF(periods_per_year=24,DATE(YEAR(fpdate),MONTH(fpdate)+(A509-1)/2+IF(AND(DAY(fpdate)&gt;=15,MOD(A509,2)=0),1,0),IF(MOD(A509,2)=0,IF(DAY(fpdate)&gt;=15,DAY(fpdate)-14,DAY(fpdate)+14),DAY(fpdate))),IF(DAY(DATE(YEAR(fpdate),MONTH(fpdate)+(A509-1)*months_per_period,DAY(fpdate)))&lt;&gt;DAY(fpdate),DATE(YEAR(fpdate),MONTH(fpdate)+(A509-1)*months_per_period+1,0),DATE(YEAR(fpdate),MONTH(fpdate)+(A509-1)*months_per_period,DAY(fpdate))))))</f>
        <v/>
      </c>
      <c r="C509" s="17" t="str">
        <f t="shared" si="36"/>
        <v/>
      </c>
      <c r="D509" s="57" t="str">
        <f t="shared" si="39"/>
        <v/>
      </c>
      <c r="E509" s="17" t="str">
        <f>IF(A509="","",IF(AND(A509=1,pmtType=1),0,IF(roundOpt,ROUND(rate*G508,2),rate*G508)))</f>
        <v/>
      </c>
      <c r="F509" s="17" t="str">
        <f t="shared" si="37"/>
        <v/>
      </c>
      <c r="G509" s="17" t="str">
        <f t="shared" si="38"/>
        <v/>
      </c>
    </row>
    <row r="510" spans="1:7">
      <c r="A510" s="16" t="str">
        <f t="shared" si="35"/>
        <v/>
      </c>
      <c r="B510" s="18" t="str">
        <f>IF(A510="","",IF(OR(periods_per_year=26,periods_per_year=52),IF(periods_per_year=26,IF(A510=1,fpdate,B509+14),IF(periods_per_year=52,IF(A510=1,fpdate,B509+7),"n/a")),IF(periods_per_year=24,DATE(YEAR(fpdate),MONTH(fpdate)+(A510-1)/2+IF(AND(DAY(fpdate)&gt;=15,MOD(A510,2)=0),1,0),IF(MOD(A510,2)=0,IF(DAY(fpdate)&gt;=15,DAY(fpdate)-14,DAY(fpdate)+14),DAY(fpdate))),IF(DAY(DATE(YEAR(fpdate),MONTH(fpdate)+(A510-1)*months_per_period,DAY(fpdate)))&lt;&gt;DAY(fpdate),DATE(YEAR(fpdate),MONTH(fpdate)+(A510-1)*months_per_period+1,0),DATE(YEAR(fpdate),MONTH(fpdate)+(A510-1)*months_per_period,DAY(fpdate))))))</f>
        <v/>
      </c>
      <c r="C510" s="17" t="str">
        <f t="shared" si="36"/>
        <v/>
      </c>
      <c r="D510" s="57" t="str">
        <f t="shared" si="39"/>
        <v/>
      </c>
      <c r="E510" s="17" t="str">
        <f>IF(A510="","",IF(AND(A510=1,pmtType=1),0,IF(roundOpt,ROUND(rate*G509,2),rate*G509)))</f>
        <v/>
      </c>
      <c r="F510" s="17" t="str">
        <f t="shared" si="37"/>
        <v/>
      </c>
      <c r="G510" s="17" t="str">
        <f t="shared" si="38"/>
        <v/>
      </c>
    </row>
    <row r="511" spans="1:7">
      <c r="A511" s="16" t="str">
        <f t="shared" si="35"/>
        <v/>
      </c>
      <c r="B511" s="18" t="str">
        <f>IF(A511="","",IF(OR(periods_per_year=26,periods_per_year=52),IF(periods_per_year=26,IF(A511=1,fpdate,B510+14),IF(periods_per_year=52,IF(A511=1,fpdate,B510+7),"n/a")),IF(periods_per_year=24,DATE(YEAR(fpdate),MONTH(fpdate)+(A511-1)/2+IF(AND(DAY(fpdate)&gt;=15,MOD(A511,2)=0),1,0),IF(MOD(A511,2)=0,IF(DAY(fpdate)&gt;=15,DAY(fpdate)-14,DAY(fpdate)+14),DAY(fpdate))),IF(DAY(DATE(YEAR(fpdate),MONTH(fpdate)+(A511-1)*months_per_period,DAY(fpdate)))&lt;&gt;DAY(fpdate),DATE(YEAR(fpdate),MONTH(fpdate)+(A511-1)*months_per_period+1,0),DATE(YEAR(fpdate),MONTH(fpdate)+(A511-1)*months_per_period,DAY(fpdate))))))</f>
        <v/>
      </c>
      <c r="C511" s="17" t="str">
        <f t="shared" si="36"/>
        <v/>
      </c>
      <c r="D511" s="57" t="str">
        <f t="shared" si="39"/>
        <v/>
      </c>
      <c r="E511" s="17" t="str">
        <f>IF(A511="","",IF(AND(A511=1,pmtType=1),0,IF(roundOpt,ROUND(rate*G510,2),rate*G510)))</f>
        <v/>
      </c>
      <c r="F511" s="17" t="str">
        <f t="shared" si="37"/>
        <v/>
      </c>
      <c r="G511" s="17" t="str">
        <f t="shared" si="38"/>
        <v/>
      </c>
    </row>
    <row r="512" spans="1:7">
      <c r="A512" s="16" t="str">
        <f t="shared" si="35"/>
        <v/>
      </c>
      <c r="B512" s="18" t="str">
        <f>IF(A512="","",IF(OR(periods_per_year=26,periods_per_year=52),IF(periods_per_year=26,IF(A512=1,fpdate,B511+14),IF(periods_per_year=52,IF(A512=1,fpdate,B511+7),"n/a")),IF(periods_per_year=24,DATE(YEAR(fpdate),MONTH(fpdate)+(A512-1)/2+IF(AND(DAY(fpdate)&gt;=15,MOD(A512,2)=0),1,0),IF(MOD(A512,2)=0,IF(DAY(fpdate)&gt;=15,DAY(fpdate)-14,DAY(fpdate)+14),DAY(fpdate))),IF(DAY(DATE(YEAR(fpdate),MONTH(fpdate)+(A512-1)*months_per_period,DAY(fpdate)))&lt;&gt;DAY(fpdate),DATE(YEAR(fpdate),MONTH(fpdate)+(A512-1)*months_per_period+1,0),DATE(YEAR(fpdate),MONTH(fpdate)+(A512-1)*months_per_period,DAY(fpdate))))))</f>
        <v/>
      </c>
      <c r="C512" s="17" t="str">
        <f t="shared" si="36"/>
        <v/>
      </c>
      <c r="D512" s="57" t="str">
        <f t="shared" si="39"/>
        <v/>
      </c>
      <c r="E512" s="17" t="str">
        <f>IF(A512="","",IF(AND(A512=1,pmtType=1),0,IF(roundOpt,ROUND(rate*G511,2),rate*G511)))</f>
        <v/>
      </c>
      <c r="F512" s="17" t="str">
        <f t="shared" si="37"/>
        <v/>
      </c>
      <c r="G512" s="17" t="str">
        <f t="shared" si="38"/>
        <v/>
      </c>
    </row>
    <row r="513" spans="1:7">
      <c r="A513" s="16" t="str">
        <f t="shared" si="35"/>
        <v/>
      </c>
      <c r="B513" s="18" t="str">
        <f>IF(A513="","",IF(OR(periods_per_year=26,periods_per_year=52),IF(periods_per_year=26,IF(A513=1,fpdate,B512+14),IF(periods_per_year=52,IF(A513=1,fpdate,B512+7),"n/a")),IF(periods_per_year=24,DATE(YEAR(fpdate),MONTH(fpdate)+(A513-1)/2+IF(AND(DAY(fpdate)&gt;=15,MOD(A513,2)=0),1,0),IF(MOD(A513,2)=0,IF(DAY(fpdate)&gt;=15,DAY(fpdate)-14,DAY(fpdate)+14),DAY(fpdate))),IF(DAY(DATE(YEAR(fpdate),MONTH(fpdate)+(A513-1)*months_per_period,DAY(fpdate)))&lt;&gt;DAY(fpdate),DATE(YEAR(fpdate),MONTH(fpdate)+(A513-1)*months_per_period+1,0),DATE(YEAR(fpdate),MONTH(fpdate)+(A513-1)*months_per_period,DAY(fpdate))))))</f>
        <v/>
      </c>
      <c r="C513" s="17" t="str">
        <f t="shared" si="36"/>
        <v/>
      </c>
      <c r="D513" s="57" t="str">
        <f t="shared" si="39"/>
        <v/>
      </c>
      <c r="E513" s="17" t="str">
        <f>IF(A513="","",IF(AND(A513=1,pmtType=1),0,IF(roundOpt,ROUND(rate*G512,2),rate*G512)))</f>
        <v/>
      </c>
      <c r="F513" s="17" t="str">
        <f t="shared" si="37"/>
        <v/>
      </c>
      <c r="G513" s="17" t="str">
        <f t="shared" si="38"/>
        <v/>
      </c>
    </row>
    <row r="514" spans="1:7">
      <c r="A514" s="16" t="str">
        <f t="shared" si="35"/>
        <v/>
      </c>
      <c r="B514" s="18" t="str">
        <f>IF(A514="","",IF(OR(periods_per_year=26,periods_per_year=52),IF(periods_per_year=26,IF(A514=1,fpdate,B513+14),IF(periods_per_year=52,IF(A514=1,fpdate,B513+7),"n/a")),IF(periods_per_year=24,DATE(YEAR(fpdate),MONTH(fpdate)+(A514-1)/2+IF(AND(DAY(fpdate)&gt;=15,MOD(A514,2)=0),1,0),IF(MOD(A514,2)=0,IF(DAY(fpdate)&gt;=15,DAY(fpdate)-14,DAY(fpdate)+14),DAY(fpdate))),IF(DAY(DATE(YEAR(fpdate),MONTH(fpdate)+(A514-1)*months_per_period,DAY(fpdate)))&lt;&gt;DAY(fpdate),DATE(YEAR(fpdate),MONTH(fpdate)+(A514-1)*months_per_period+1,0),DATE(YEAR(fpdate),MONTH(fpdate)+(A514-1)*months_per_period,DAY(fpdate))))))</f>
        <v/>
      </c>
      <c r="C514" s="17" t="str">
        <f t="shared" si="36"/>
        <v/>
      </c>
      <c r="D514" s="57" t="str">
        <f t="shared" si="39"/>
        <v/>
      </c>
      <c r="E514" s="17" t="str">
        <f>IF(A514="","",IF(AND(A514=1,pmtType=1),0,IF(roundOpt,ROUND(rate*G513,2),rate*G513)))</f>
        <v/>
      </c>
      <c r="F514" s="17" t="str">
        <f t="shared" si="37"/>
        <v/>
      </c>
      <c r="G514" s="17" t="str">
        <f t="shared" si="38"/>
        <v/>
      </c>
    </row>
    <row r="515" spans="1:7">
      <c r="A515" s="16" t="str">
        <f t="shared" si="35"/>
        <v/>
      </c>
      <c r="B515" s="18" t="str">
        <f>IF(A515="","",IF(OR(periods_per_year=26,periods_per_year=52),IF(periods_per_year=26,IF(A515=1,fpdate,B514+14),IF(periods_per_year=52,IF(A515=1,fpdate,B514+7),"n/a")),IF(periods_per_year=24,DATE(YEAR(fpdate),MONTH(fpdate)+(A515-1)/2+IF(AND(DAY(fpdate)&gt;=15,MOD(A515,2)=0),1,0),IF(MOD(A515,2)=0,IF(DAY(fpdate)&gt;=15,DAY(fpdate)-14,DAY(fpdate)+14),DAY(fpdate))),IF(DAY(DATE(YEAR(fpdate),MONTH(fpdate)+(A515-1)*months_per_period,DAY(fpdate)))&lt;&gt;DAY(fpdate),DATE(YEAR(fpdate),MONTH(fpdate)+(A515-1)*months_per_period+1,0),DATE(YEAR(fpdate),MONTH(fpdate)+(A515-1)*months_per_period,DAY(fpdate))))))</f>
        <v/>
      </c>
      <c r="C515" s="17" t="str">
        <f t="shared" si="36"/>
        <v/>
      </c>
      <c r="D515" s="57" t="str">
        <f t="shared" si="39"/>
        <v/>
      </c>
      <c r="E515" s="17" t="str">
        <f>IF(A515="","",IF(AND(A515=1,pmtType=1),0,IF(roundOpt,ROUND(rate*G514,2),rate*G514)))</f>
        <v/>
      </c>
      <c r="F515" s="17" t="str">
        <f t="shared" si="37"/>
        <v/>
      </c>
      <c r="G515" s="17" t="str">
        <f t="shared" si="38"/>
        <v/>
      </c>
    </row>
    <row r="516" spans="1:7">
      <c r="A516" s="16" t="str">
        <f t="shared" si="35"/>
        <v/>
      </c>
      <c r="B516" s="18" t="str">
        <f>IF(A516="","",IF(OR(periods_per_year=26,periods_per_year=52),IF(periods_per_year=26,IF(A516=1,fpdate,B515+14),IF(periods_per_year=52,IF(A516=1,fpdate,B515+7),"n/a")),IF(periods_per_year=24,DATE(YEAR(fpdate),MONTH(fpdate)+(A516-1)/2+IF(AND(DAY(fpdate)&gt;=15,MOD(A516,2)=0),1,0),IF(MOD(A516,2)=0,IF(DAY(fpdate)&gt;=15,DAY(fpdate)-14,DAY(fpdate)+14),DAY(fpdate))),IF(DAY(DATE(YEAR(fpdate),MONTH(fpdate)+(A516-1)*months_per_period,DAY(fpdate)))&lt;&gt;DAY(fpdate),DATE(YEAR(fpdate),MONTH(fpdate)+(A516-1)*months_per_period+1,0),DATE(YEAR(fpdate),MONTH(fpdate)+(A516-1)*months_per_period,DAY(fpdate))))))</f>
        <v/>
      </c>
      <c r="C516" s="17" t="str">
        <f t="shared" si="36"/>
        <v/>
      </c>
      <c r="D516" s="57" t="str">
        <f t="shared" si="39"/>
        <v/>
      </c>
      <c r="E516" s="17" t="str">
        <f>IF(A516="","",IF(AND(A516=1,pmtType=1),0,IF(roundOpt,ROUND(rate*G515,2),rate*G515)))</f>
        <v/>
      </c>
      <c r="F516" s="17" t="str">
        <f t="shared" si="37"/>
        <v/>
      </c>
      <c r="G516" s="17" t="str">
        <f t="shared" si="38"/>
        <v/>
      </c>
    </row>
    <row r="517" spans="1:7">
      <c r="A517" s="16" t="str">
        <f t="shared" si="35"/>
        <v/>
      </c>
      <c r="B517" s="18" t="str">
        <f>IF(A517="","",IF(OR(periods_per_year=26,periods_per_year=52),IF(periods_per_year=26,IF(A517=1,fpdate,B516+14),IF(periods_per_year=52,IF(A517=1,fpdate,B516+7),"n/a")),IF(periods_per_year=24,DATE(YEAR(fpdate),MONTH(fpdate)+(A517-1)/2+IF(AND(DAY(fpdate)&gt;=15,MOD(A517,2)=0),1,0),IF(MOD(A517,2)=0,IF(DAY(fpdate)&gt;=15,DAY(fpdate)-14,DAY(fpdate)+14),DAY(fpdate))),IF(DAY(DATE(YEAR(fpdate),MONTH(fpdate)+(A517-1)*months_per_period,DAY(fpdate)))&lt;&gt;DAY(fpdate),DATE(YEAR(fpdate),MONTH(fpdate)+(A517-1)*months_per_period+1,0),DATE(YEAR(fpdate),MONTH(fpdate)+(A517-1)*months_per_period,DAY(fpdate))))))</f>
        <v/>
      </c>
      <c r="C517" s="17" t="str">
        <f t="shared" si="36"/>
        <v/>
      </c>
      <c r="D517" s="57" t="str">
        <f t="shared" si="39"/>
        <v/>
      </c>
      <c r="E517" s="17" t="str">
        <f>IF(A517="","",IF(AND(A517=1,pmtType=1),0,IF(roundOpt,ROUND(rate*G516,2),rate*G516)))</f>
        <v/>
      </c>
      <c r="F517" s="17" t="str">
        <f t="shared" si="37"/>
        <v/>
      </c>
      <c r="G517" s="17" t="str">
        <f t="shared" si="38"/>
        <v/>
      </c>
    </row>
    <row r="518" spans="1:7">
      <c r="A518" s="16" t="str">
        <f t="shared" si="35"/>
        <v/>
      </c>
      <c r="B518" s="18" t="str">
        <f>IF(A518="","",IF(OR(periods_per_year=26,periods_per_year=52),IF(periods_per_year=26,IF(A518=1,fpdate,B517+14),IF(periods_per_year=52,IF(A518=1,fpdate,B517+7),"n/a")),IF(periods_per_year=24,DATE(YEAR(fpdate),MONTH(fpdate)+(A518-1)/2+IF(AND(DAY(fpdate)&gt;=15,MOD(A518,2)=0),1,0),IF(MOD(A518,2)=0,IF(DAY(fpdate)&gt;=15,DAY(fpdate)-14,DAY(fpdate)+14),DAY(fpdate))),IF(DAY(DATE(YEAR(fpdate),MONTH(fpdate)+(A518-1)*months_per_period,DAY(fpdate)))&lt;&gt;DAY(fpdate),DATE(YEAR(fpdate),MONTH(fpdate)+(A518-1)*months_per_period+1,0),DATE(YEAR(fpdate),MONTH(fpdate)+(A518-1)*months_per_period,DAY(fpdate))))))</f>
        <v/>
      </c>
      <c r="C518" s="17" t="str">
        <f t="shared" si="36"/>
        <v/>
      </c>
      <c r="D518" s="57" t="str">
        <f t="shared" si="39"/>
        <v/>
      </c>
      <c r="E518" s="17" t="str">
        <f>IF(A518="","",IF(AND(A518=1,pmtType=1),0,IF(roundOpt,ROUND(rate*G517,2),rate*G517)))</f>
        <v/>
      </c>
      <c r="F518" s="17" t="str">
        <f t="shared" si="37"/>
        <v/>
      </c>
      <c r="G518" s="17" t="str">
        <f t="shared" si="38"/>
        <v/>
      </c>
    </row>
    <row r="519" spans="1:7">
      <c r="A519" s="16" t="str">
        <f t="shared" si="35"/>
        <v/>
      </c>
      <c r="B519" s="18" t="str">
        <f>IF(A519="","",IF(OR(periods_per_year=26,periods_per_year=52),IF(periods_per_year=26,IF(A519=1,fpdate,B518+14),IF(periods_per_year=52,IF(A519=1,fpdate,B518+7),"n/a")),IF(periods_per_year=24,DATE(YEAR(fpdate),MONTH(fpdate)+(A519-1)/2+IF(AND(DAY(fpdate)&gt;=15,MOD(A519,2)=0),1,0),IF(MOD(A519,2)=0,IF(DAY(fpdate)&gt;=15,DAY(fpdate)-14,DAY(fpdate)+14),DAY(fpdate))),IF(DAY(DATE(YEAR(fpdate),MONTH(fpdate)+(A519-1)*months_per_period,DAY(fpdate)))&lt;&gt;DAY(fpdate),DATE(YEAR(fpdate),MONTH(fpdate)+(A519-1)*months_per_period+1,0),DATE(YEAR(fpdate),MONTH(fpdate)+(A519-1)*months_per_period,DAY(fpdate))))))</f>
        <v/>
      </c>
      <c r="C519" s="17" t="str">
        <f t="shared" si="36"/>
        <v/>
      </c>
      <c r="D519" s="57" t="str">
        <f t="shared" si="39"/>
        <v/>
      </c>
      <c r="E519" s="17" t="str">
        <f>IF(A519="","",IF(AND(A519=1,pmtType=1),0,IF(roundOpt,ROUND(rate*G518,2),rate*G518)))</f>
        <v/>
      </c>
      <c r="F519" s="17" t="str">
        <f t="shared" si="37"/>
        <v/>
      </c>
      <c r="G519" s="17" t="str">
        <f t="shared" si="38"/>
        <v/>
      </c>
    </row>
    <row r="520" spans="1:7">
      <c r="A520" s="16" t="str">
        <f t="shared" si="35"/>
        <v/>
      </c>
      <c r="B520" s="18" t="str">
        <f>IF(A520="","",IF(OR(periods_per_year=26,periods_per_year=52),IF(periods_per_year=26,IF(A520=1,fpdate,B519+14),IF(periods_per_year=52,IF(A520=1,fpdate,B519+7),"n/a")),IF(periods_per_year=24,DATE(YEAR(fpdate),MONTH(fpdate)+(A520-1)/2+IF(AND(DAY(fpdate)&gt;=15,MOD(A520,2)=0),1,0),IF(MOD(A520,2)=0,IF(DAY(fpdate)&gt;=15,DAY(fpdate)-14,DAY(fpdate)+14),DAY(fpdate))),IF(DAY(DATE(YEAR(fpdate),MONTH(fpdate)+(A520-1)*months_per_period,DAY(fpdate)))&lt;&gt;DAY(fpdate),DATE(YEAR(fpdate),MONTH(fpdate)+(A520-1)*months_per_period+1,0),DATE(YEAR(fpdate),MONTH(fpdate)+(A520-1)*months_per_period,DAY(fpdate))))))</f>
        <v/>
      </c>
      <c r="C520" s="17" t="str">
        <f t="shared" si="36"/>
        <v/>
      </c>
      <c r="D520" s="57" t="str">
        <f t="shared" si="39"/>
        <v/>
      </c>
      <c r="E520" s="17" t="str">
        <f>IF(A520="","",IF(AND(A520=1,pmtType=1),0,IF(roundOpt,ROUND(rate*G519,2),rate*G519)))</f>
        <v/>
      </c>
      <c r="F520" s="17" t="str">
        <f t="shared" si="37"/>
        <v/>
      </c>
      <c r="G520" s="17" t="str">
        <f t="shared" si="38"/>
        <v/>
      </c>
    </row>
    <row r="521" spans="1:7">
      <c r="A521" s="16" t="str">
        <f t="shared" si="35"/>
        <v/>
      </c>
      <c r="B521" s="18" t="str">
        <f>IF(A521="","",IF(OR(periods_per_year=26,periods_per_year=52),IF(periods_per_year=26,IF(A521=1,fpdate,B520+14),IF(periods_per_year=52,IF(A521=1,fpdate,B520+7),"n/a")),IF(periods_per_year=24,DATE(YEAR(fpdate),MONTH(fpdate)+(A521-1)/2+IF(AND(DAY(fpdate)&gt;=15,MOD(A521,2)=0),1,0),IF(MOD(A521,2)=0,IF(DAY(fpdate)&gt;=15,DAY(fpdate)-14,DAY(fpdate)+14),DAY(fpdate))),IF(DAY(DATE(YEAR(fpdate),MONTH(fpdate)+(A521-1)*months_per_period,DAY(fpdate)))&lt;&gt;DAY(fpdate),DATE(YEAR(fpdate),MONTH(fpdate)+(A521-1)*months_per_period+1,0),DATE(YEAR(fpdate),MONTH(fpdate)+(A521-1)*months_per_period,DAY(fpdate))))))</f>
        <v/>
      </c>
      <c r="C521" s="17" t="str">
        <f t="shared" si="36"/>
        <v/>
      </c>
      <c r="D521" s="57" t="str">
        <f t="shared" si="39"/>
        <v/>
      </c>
      <c r="E521" s="17" t="str">
        <f>IF(A521="","",IF(AND(A521=1,pmtType=1),0,IF(roundOpt,ROUND(rate*G520,2),rate*G520)))</f>
        <v/>
      </c>
      <c r="F521" s="17" t="str">
        <f t="shared" si="37"/>
        <v/>
      </c>
      <c r="G521" s="17" t="str">
        <f t="shared" si="38"/>
        <v/>
      </c>
    </row>
    <row r="522" spans="1:7">
      <c r="A522" s="16" t="str">
        <f t="shared" si="35"/>
        <v/>
      </c>
      <c r="B522" s="18" t="str">
        <f>IF(A522="","",IF(OR(periods_per_year=26,periods_per_year=52),IF(periods_per_year=26,IF(A522=1,fpdate,B521+14),IF(periods_per_year=52,IF(A522=1,fpdate,B521+7),"n/a")),IF(periods_per_year=24,DATE(YEAR(fpdate),MONTH(fpdate)+(A522-1)/2+IF(AND(DAY(fpdate)&gt;=15,MOD(A522,2)=0),1,0),IF(MOD(A522,2)=0,IF(DAY(fpdate)&gt;=15,DAY(fpdate)-14,DAY(fpdate)+14),DAY(fpdate))),IF(DAY(DATE(YEAR(fpdate),MONTH(fpdate)+(A522-1)*months_per_period,DAY(fpdate)))&lt;&gt;DAY(fpdate),DATE(YEAR(fpdate),MONTH(fpdate)+(A522-1)*months_per_period+1,0),DATE(YEAR(fpdate),MONTH(fpdate)+(A522-1)*months_per_period,DAY(fpdate))))))</f>
        <v/>
      </c>
      <c r="C522" s="17" t="str">
        <f t="shared" si="36"/>
        <v/>
      </c>
      <c r="D522" s="57" t="str">
        <f t="shared" si="39"/>
        <v/>
      </c>
      <c r="E522" s="17" t="str">
        <f>IF(A522="","",IF(AND(A522=1,pmtType=1),0,IF(roundOpt,ROUND(rate*G521,2),rate*G521)))</f>
        <v/>
      </c>
      <c r="F522" s="17" t="str">
        <f t="shared" si="37"/>
        <v/>
      </c>
      <c r="G522" s="17" t="str">
        <f t="shared" si="38"/>
        <v/>
      </c>
    </row>
    <row r="523" spans="1:7">
      <c r="A523" s="16" t="str">
        <f t="shared" si="35"/>
        <v/>
      </c>
      <c r="B523" s="18" t="str">
        <f>IF(A523="","",IF(OR(periods_per_year=26,periods_per_year=52),IF(periods_per_year=26,IF(A523=1,fpdate,B522+14),IF(periods_per_year=52,IF(A523=1,fpdate,B522+7),"n/a")),IF(periods_per_year=24,DATE(YEAR(fpdate),MONTH(fpdate)+(A523-1)/2+IF(AND(DAY(fpdate)&gt;=15,MOD(A523,2)=0),1,0),IF(MOD(A523,2)=0,IF(DAY(fpdate)&gt;=15,DAY(fpdate)-14,DAY(fpdate)+14),DAY(fpdate))),IF(DAY(DATE(YEAR(fpdate),MONTH(fpdate)+(A523-1)*months_per_period,DAY(fpdate)))&lt;&gt;DAY(fpdate),DATE(YEAR(fpdate),MONTH(fpdate)+(A523-1)*months_per_period+1,0),DATE(YEAR(fpdate),MONTH(fpdate)+(A523-1)*months_per_period,DAY(fpdate))))))</f>
        <v/>
      </c>
      <c r="C523" s="17" t="str">
        <f t="shared" si="36"/>
        <v/>
      </c>
      <c r="D523" s="57" t="str">
        <f t="shared" si="39"/>
        <v/>
      </c>
      <c r="E523" s="17" t="str">
        <f>IF(A523="","",IF(AND(A523=1,pmtType=1),0,IF(roundOpt,ROUND(rate*G522,2),rate*G522)))</f>
        <v/>
      </c>
      <c r="F523" s="17" t="str">
        <f t="shared" si="37"/>
        <v/>
      </c>
      <c r="G523" s="17" t="str">
        <f t="shared" si="38"/>
        <v/>
      </c>
    </row>
    <row r="524" spans="1:7">
      <c r="A524" s="16" t="str">
        <f t="shared" si="35"/>
        <v/>
      </c>
      <c r="B524" s="18" t="str">
        <f>IF(A524="","",IF(OR(periods_per_year=26,periods_per_year=52),IF(periods_per_year=26,IF(A524=1,fpdate,B523+14),IF(periods_per_year=52,IF(A524=1,fpdate,B523+7),"n/a")),IF(periods_per_year=24,DATE(YEAR(fpdate),MONTH(fpdate)+(A524-1)/2+IF(AND(DAY(fpdate)&gt;=15,MOD(A524,2)=0),1,0),IF(MOD(A524,2)=0,IF(DAY(fpdate)&gt;=15,DAY(fpdate)-14,DAY(fpdate)+14),DAY(fpdate))),IF(DAY(DATE(YEAR(fpdate),MONTH(fpdate)+(A524-1)*months_per_period,DAY(fpdate)))&lt;&gt;DAY(fpdate),DATE(YEAR(fpdate),MONTH(fpdate)+(A524-1)*months_per_period+1,0),DATE(YEAR(fpdate),MONTH(fpdate)+(A524-1)*months_per_period,DAY(fpdate))))))</f>
        <v/>
      </c>
      <c r="C524" s="17" t="str">
        <f t="shared" si="36"/>
        <v/>
      </c>
      <c r="D524" s="57" t="str">
        <f t="shared" si="39"/>
        <v/>
      </c>
      <c r="E524" s="17" t="str">
        <f>IF(A524="","",IF(AND(A524=1,pmtType=1),0,IF(roundOpt,ROUND(rate*G523,2),rate*G523)))</f>
        <v/>
      </c>
      <c r="F524" s="17" t="str">
        <f t="shared" si="37"/>
        <v/>
      </c>
      <c r="G524" s="17" t="str">
        <f t="shared" si="38"/>
        <v/>
      </c>
    </row>
    <row r="525" spans="1:7">
      <c r="A525" s="16" t="str">
        <f t="shared" si="35"/>
        <v/>
      </c>
      <c r="B525" s="18" t="str">
        <f>IF(A525="","",IF(OR(periods_per_year=26,periods_per_year=52),IF(periods_per_year=26,IF(A525=1,fpdate,B524+14),IF(periods_per_year=52,IF(A525=1,fpdate,B524+7),"n/a")),IF(periods_per_year=24,DATE(YEAR(fpdate),MONTH(fpdate)+(A525-1)/2+IF(AND(DAY(fpdate)&gt;=15,MOD(A525,2)=0),1,0),IF(MOD(A525,2)=0,IF(DAY(fpdate)&gt;=15,DAY(fpdate)-14,DAY(fpdate)+14),DAY(fpdate))),IF(DAY(DATE(YEAR(fpdate),MONTH(fpdate)+(A525-1)*months_per_period,DAY(fpdate)))&lt;&gt;DAY(fpdate),DATE(YEAR(fpdate),MONTH(fpdate)+(A525-1)*months_per_period+1,0),DATE(YEAR(fpdate),MONTH(fpdate)+(A525-1)*months_per_period,DAY(fpdate))))))</f>
        <v/>
      </c>
      <c r="C525" s="17" t="str">
        <f t="shared" si="36"/>
        <v/>
      </c>
      <c r="D525" s="57" t="str">
        <f t="shared" si="39"/>
        <v/>
      </c>
      <c r="E525" s="17" t="str">
        <f>IF(A525="","",IF(AND(A525=1,pmtType=1),0,IF(roundOpt,ROUND(rate*G524,2),rate*G524)))</f>
        <v/>
      </c>
      <c r="F525" s="17" t="str">
        <f t="shared" si="37"/>
        <v/>
      </c>
      <c r="G525" s="17" t="str">
        <f t="shared" si="38"/>
        <v/>
      </c>
    </row>
    <row r="526" spans="1:7">
      <c r="A526" s="16" t="str">
        <f t="shared" si="35"/>
        <v/>
      </c>
      <c r="B526" s="18" t="str">
        <f>IF(A526="","",IF(OR(periods_per_year=26,periods_per_year=52),IF(periods_per_year=26,IF(A526=1,fpdate,B525+14),IF(periods_per_year=52,IF(A526=1,fpdate,B525+7),"n/a")),IF(periods_per_year=24,DATE(YEAR(fpdate),MONTH(fpdate)+(A526-1)/2+IF(AND(DAY(fpdate)&gt;=15,MOD(A526,2)=0),1,0),IF(MOD(A526,2)=0,IF(DAY(fpdate)&gt;=15,DAY(fpdate)-14,DAY(fpdate)+14),DAY(fpdate))),IF(DAY(DATE(YEAR(fpdate),MONTH(fpdate)+(A526-1)*months_per_period,DAY(fpdate)))&lt;&gt;DAY(fpdate),DATE(YEAR(fpdate),MONTH(fpdate)+(A526-1)*months_per_period+1,0),DATE(YEAR(fpdate),MONTH(fpdate)+(A526-1)*months_per_period,DAY(fpdate))))))</f>
        <v/>
      </c>
      <c r="C526" s="17" t="str">
        <f t="shared" si="36"/>
        <v/>
      </c>
      <c r="D526" s="57" t="str">
        <f t="shared" si="39"/>
        <v/>
      </c>
      <c r="E526" s="17" t="str">
        <f>IF(A526="","",IF(AND(A526=1,pmtType=1),0,IF(roundOpt,ROUND(rate*G525,2),rate*G525)))</f>
        <v/>
      </c>
      <c r="F526" s="17" t="str">
        <f t="shared" si="37"/>
        <v/>
      </c>
      <c r="G526" s="17" t="str">
        <f t="shared" si="38"/>
        <v/>
      </c>
    </row>
    <row r="527" spans="1:7">
      <c r="A527" s="16" t="str">
        <f t="shared" si="35"/>
        <v/>
      </c>
      <c r="B527" s="18" t="str">
        <f>IF(A527="","",IF(OR(periods_per_year=26,periods_per_year=52),IF(periods_per_year=26,IF(A527=1,fpdate,B526+14),IF(periods_per_year=52,IF(A527=1,fpdate,B526+7),"n/a")),IF(periods_per_year=24,DATE(YEAR(fpdate),MONTH(fpdate)+(A527-1)/2+IF(AND(DAY(fpdate)&gt;=15,MOD(A527,2)=0),1,0),IF(MOD(A527,2)=0,IF(DAY(fpdate)&gt;=15,DAY(fpdate)-14,DAY(fpdate)+14),DAY(fpdate))),IF(DAY(DATE(YEAR(fpdate),MONTH(fpdate)+(A527-1)*months_per_period,DAY(fpdate)))&lt;&gt;DAY(fpdate),DATE(YEAR(fpdate),MONTH(fpdate)+(A527-1)*months_per_period+1,0),DATE(YEAR(fpdate),MONTH(fpdate)+(A527-1)*months_per_period,DAY(fpdate))))))</f>
        <v/>
      </c>
      <c r="C527" s="17" t="str">
        <f t="shared" si="36"/>
        <v/>
      </c>
      <c r="D527" s="57" t="str">
        <f t="shared" si="39"/>
        <v/>
      </c>
      <c r="E527" s="17" t="str">
        <f>IF(A527="","",IF(AND(A527=1,pmtType=1),0,IF(roundOpt,ROUND(rate*G526,2),rate*G526)))</f>
        <v/>
      </c>
      <c r="F527" s="17" t="str">
        <f t="shared" si="37"/>
        <v/>
      </c>
      <c r="G527" s="17" t="str">
        <f t="shared" si="38"/>
        <v/>
      </c>
    </row>
    <row r="528" spans="1:7">
      <c r="A528" s="16" t="str">
        <f t="shared" si="35"/>
        <v/>
      </c>
      <c r="B528" s="18" t="str">
        <f>IF(A528="","",IF(OR(periods_per_year=26,periods_per_year=52),IF(periods_per_year=26,IF(A528=1,fpdate,B527+14),IF(periods_per_year=52,IF(A528=1,fpdate,B527+7),"n/a")),IF(periods_per_year=24,DATE(YEAR(fpdate),MONTH(fpdate)+(A528-1)/2+IF(AND(DAY(fpdate)&gt;=15,MOD(A528,2)=0),1,0),IF(MOD(A528,2)=0,IF(DAY(fpdate)&gt;=15,DAY(fpdate)-14,DAY(fpdate)+14),DAY(fpdate))),IF(DAY(DATE(YEAR(fpdate),MONTH(fpdate)+(A528-1)*months_per_period,DAY(fpdate)))&lt;&gt;DAY(fpdate),DATE(YEAR(fpdate),MONTH(fpdate)+(A528-1)*months_per_period+1,0),DATE(YEAR(fpdate),MONTH(fpdate)+(A528-1)*months_per_period,DAY(fpdate))))))</f>
        <v/>
      </c>
      <c r="C528" s="17" t="str">
        <f t="shared" si="36"/>
        <v/>
      </c>
      <c r="D528" s="57" t="str">
        <f t="shared" si="39"/>
        <v/>
      </c>
      <c r="E528" s="17" t="str">
        <f>IF(A528="","",IF(AND(A528=1,pmtType=1),0,IF(roundOpt,ROUND(rate*G527,2),rate*G527)))</f>
        <v/>
      </c>
      <c r="F528" s="17" t="str">
        <f t="shared" si="37"/>
        <v/>
      </c>
      <c r="G528" s="17" t="str">
        <f t="shared" si="38"/>
        <v/>
      </c>
    </row>
    <row r="529" spans="1:7">
      <c r="A529" s="16" t="str">
        <f t="shared" si="35"/>
        <v/>
      </c>
      <c r="B529" s="18" t="str">
        <f>IF(A529="","",IF(OR(periods_per_year=26,periods_per_year=52),IF(periods_per_year=26,IF(A529=1,fpdate,B528+14),IF(periods_per_year=52,IF(A529=1,fpdate,B528+7),"n/a")),IF(periods_per_year=24,DATE(YEAR(fpdate),MONTH(fpdate)+(A529-1)/2+IF(AND(DAY(fpdate)&gt;=15,MOD(A529,2)=0),1,0),IF(MOD(A529,2)=0,IF(DAY(fpdate)&gt;=15,DAY(fpdate)-14,DAY(fpdate)+14),DAY(fpdate))),IF(DAY(DATE(YEAR(fpdate),MONTH(fpdate)+(A529-1)*months_per_period,DAY(fpdate)))&lt;&gt;DAY(fpdate),DATE(YEAR(fpdate),MONTH(fpdate)+(A529-1)*months_per_period+1,0),DATE(YEAR(fpdate),MONTH(fpdate)+(A529-1)*months_per_period,DAY(fpdate))))))</f>
        <v/>
      </c>
      <c r="C529" s="17" t="str">
        <f t="shared" si="36"/>
        <v/>
      </c>
      <c r="D529" s="57" t="str">
        <f t="shared" si="39"/>
        <v/>
      </c>
      <c r="E529" s="17" t="str">
        <f>IF(A529="","",IF(AND(A529=1,pmtType=1),0,IF(roundOpt,ROUND(rate*G528,2),rate*G528)))</f>
        <v/>
      </c>
      <c r="F529" s="17" t="str">
        <f t="shared" si="37"/>
        <v/>
      </c>
      <c r="G529" s="17" t="str">
        <f t="shared" si="38"/>
        <v/>
      </c>
    </row>
    <row r="530" spans="1:7">
      <c r="A530" s="16" t="str">
        <f t="shared" si="35"/>
        <v/>
      </c>
      <c r="B530" s="18" t="str">
        <f>IF(A530="","",IF(OR(periods_per_year=26,periods_per_year=52),IF(periods_per_year=26,IF(A530=1,fpdate,B529+14),IF(periods_per_year=52,IF(A530=1,fpdate,B529+7),"n/a")),IF(periods_per_year=24,DATE(YEAR(fpdate),MONTH(fpdate)+(A530-1)/2+IF(AND(DAY(fpdate)&gt;=15,MOD(A530,2)=0),1,0),IF(MOD(A530,2)=0,IF(DAY(fpdate)&gt;=15,DAY(fpdate)-14,DAY(fpdate)+14),DAY(fpdate))),IF(DAY(DATE(YEAR(fpdate),MONTH(fpdate)+(A530-1)*months_per_period,DAY(fpdate)))&lt;&gt;DAY(fpdate),DATE(YEAR(fpdate),MONTH(fpdate)+(A530-1)*months_per_period+1,0),DATE(YEAR(fpdate),MONTH(fpdate)+(A530-1)*months_per_period,DAY(fpdate))))))</f>
        <v/>
      </c>
      <c r="C530" s="17" t="str">
        <f t="shared" si="36"/>
        <v/>
      </c>
      <c r="D530" s="57" t="str">
        <f t="shared" si="39"/>
        <v/>
      </c>
      <c r="E530" s="17" t="str">
        <f>IF(A530="","",IF(AND(A530=1,pmtType=1),0,IF(roundOpt,ROUND(rate*G529,2),rate*G529)))</f>
        <v/>
      </c>
      <c r="F530" s="17" t="str">
        <f t="shared" si="37"/>
        <v/>
      </c>
      <c r="G530" s="17" t="str">
        <f t="shared" si="38"/>
        <v/>
      </c>
    </row>
    <row r="531" spans="1:7">
      <c r="A531" s="16" t="str">
        <f t="shared" si="35"/>
        <v/>
      </c>
      <c r="B531" s="18" t="str">
        <f>IF(A531="","",IF(OR(periods_per_year=26,periods_per_year=52),IF(periods_per_year=26,IF(A531=1,fpdate,B530+14),IF(periods_per_year=52,IF(A531=1,fpdate,B530+7),"n/a")),IF(periods_per_year=24,DATE(YEAR(fpdate),MONTH(fpdate)+(A531-1)/2+IF(AND(DAY(fpdate)&gt;=15,MOD(A531,2)=0),1,0),IF(MOD(A531,2)=0,IF(DAY(fpdate)&gt;=15,DAY(fpdate)-14,DAY(fpdate)+14),DAY(fpdate))),IF(DAY(DATE(YEAR(fpdate),MONTH(fpdate)+(A531-1)*months_per_period,DAY(fpdate)))&lt;&gt;DAY(fpdate),DATE(YEAR(fpdate),MONTH(fpdate)+(A531-1)*months_per_period+1,0),DATE(YEAR(fpdate),MONTH(fpdate)+(A531-1)*months_per_period,DAY(fpdate))))))</f>
        <v/>
      </c>
      <c r="C531" s="17" t="str">
        <f t="shared" si="36"/>
        <v/>
      </c>
      <c r="D531" s="57" t="str">
        <f t="shared" si="39"/>
        <v/>
      </c>
      <c r="E531" s="17" t="str">
        <f>IF(A531="","",IF(AND(A531=1,pmtType=1),0,IF(roundOpt,ROUND(rate*G530,2),rate*G530)))</f>
        <v/>
      </c>
      <c r="F531" s="17" t="str">
        <f t="shared" si="37"/>
        <v/>
      </c>
      <c r="G531" s="17" t="str">
        <f t="shared" si="38"/>
        <v/>
      </c>
    </row>
    <row r="532" spans="1:7">
      <c r="A532" s="16" t="str">
        <f t="shared" si="35"/>
        <v/>
      </c>
      <c r="B532" s="18" t="str">
        <f>IF(A532="","",IF(OR(periods_per_year=26,periods_per_year=52),IF(periods_per_year=26,IF(A532=1,fpdate,B531+14),IF(periods_per_year=52,IF(A532=1,fpdate,B531+7),"n/a")),IF(periods_per_year=24,DATE(YEAR(fpdate),MONTH(fpdate)+(A532-1)/2+IF(AND(DAY(fpdate)&gt;=15,MOD(A532,2)=0),1,0),IF(MOD(A532,2)=0,IF(DAY(fpdate)&gt;=15,DAY(fpdate)-14,DAY(fpdate)+14),DAY(fpdate))),IF(DAY(DATE(YEAR(fpdate),MONTH(fpdate)+(A532-1)*months_per_period,DAY(fpdate)))&lt;&gt;DAY(fpdate),DATE(YEAR(fpdate),MONTH(fpdate)+(A532-1)*months_per_period+1,0),DATE(YEAR(fpdate),MONTH(fpdate)+(A532-1)*months_per_period,DAY(fpdate))))))</f>
        <v/>
      </c>
      <c r="C532" s="17" t="str">
        <f t="shared" si="36"/>
        <v/>
      </c>
      <c r="D532" s="57" t="str">
        <f t="shared" si="39"/>
        <v/>
      </c>
      <c r="E532" s="17" t="str">
        <f>IF(A532="","",IF(AND(A532=1,pmtType=1),0,IF(roundOpt,ROUND(rate*G531,2),rate*G531)))</f>
        <v/>
      </c>
      <c r="F532" s="17" t="str">
        <f t="shared" si="37"/>
        <v/>
      </c>
      <c r="G532" s="17" t="str">
        <f t="shared" si="38"/>
        <v/>
      </c>
    </row>
    <row r="533" spans="1:7">
      <c r="A533" s="16" t="str">
        <f t="shared" si="35"/>
        <v/>
      </c>
      <c r="B533" s="18" t="str">
        <f>IF(A533="","",IF(OR(periods_per_year=26,periods_per_year=52),IF(periods_per_year=26,IF(A533=1,fpdate,B532+14),IF(periods_per_year=52,IF(A533=1,fpdate,B532+7),"n/a")),IF(periods_per_year=24,DATE(YEAR(fpdate),MONTH(fpdate)+(A533-1)/2+IF(AND(DAY(fpdate)&gt;=15,MOD(A533,2)=0),1,0),IF(MOD(A533,2)=0,IF(DAY(fpdate)&gt;=15,DAY(fpdate)-14,DAY(fpdate)+14),DAY(fpdate))),IF(DAY(DATE(YEAR(fpdate),MONTH(fpdate)+(A533-1)*months_per_period,DAY(fpdate)))&lt;&gt;DAY(fpdate),DATE(YEAR(fpdate),MONTH(fpdate)+(A533-1)*months_per_period+1,0),DATE(YEAR(fpdate),MONTH(fpdate)+(A533-1)*months_per_period,DAY(fpdate))))))</f>
        <v/>
      </c>
      <c r="C533" s="17" t="str">
        <f t="shared" si="36"/>
        <v/>
      </c>
      <c r="D533" s="57" t="str">
        <f t="shared" si="39"/>
        <v/>
      </c>
      <c r="E533" s="17" t="str">
        <f>IF(A533="","",IF(AND(A533=1,pmtType=1),0,IF(roundOpt,ROUND(rate*G532,2),rate*G532)))</f>
        <v/>
      </c>
      <c r="F533" s="17" t="str">
        <f t="shared" si="37"/>
        <v/>
      </c>
      <c r="G533" s="17" t="str">
        <f t="shared" si="38"/>
        <v/>
      </c>
    </row>
    <row r="534" spans="1:7">
      <c r="A534" s="16" t="str">
        <f t="shared" ref="A534:A597" si="40">IF(G533="","",IF(roundOpt,IF(OR(A533&gt;=nper,ROUND(G533,2)&lt;=0),"",A533+1),IF(OR(A533&gt;=nper,G533&lt;=0),"",A533+1)))</f>
        <v/>
      </c>
      <c r="B534" s="18" t="str">
        <f>IF(A534="","",IF(OR(periods_per_year=26,periods_per_year=52),IF(periods_per_year=26,IF(A534=1,fpdate,B533+14),IF(periods_per_year=52,IF(A534=1,fpdate,B533+7),"n/a")),IF(periods_per_year=24,DATE(YEAR(fpdate),MONTH(fpdate)+(A534-1)/2+IF(AND(DAY(fpdate)&gt;=15,MOD(A534,2)=0),1,0),IF(MOD(A534,2)=0,IF(DAY(fpdate)&gt;=15,DAY(fpdate)-14,DAY(fpdate)+14),DAY(fpdate))),IF(DAY(DATE(YEAR(fpdate),MONTH(fpdate)+(A534-1)*months_per_period,DAY(fpdate)))&lt;&gt;DAY(fpdate),DATE(YEAR(fpdate),MONTH(fpdate)+(A534-1)*months_per_period+1,0),DATE(YEAR(fpdate),MONTH(fpdate)+(A534-1)*months_per_period,DAY(fpdate))))))</f>
        <v/>
      </c>
      <c r="C534" s="17" t="str">
        <f t="shared" ref="C534:C597" si="41">IF(A534="","",IF(roundOpt,IF(OR(A534=nper,payment&gt;ROUND((1+rate)*G533,2)),ROUND((1+rate)*G533,2),payment),IF(OR(A534=nper,payment&gt;(1+rate)*G533),(1+rate)*G533,payment)))</f>
        <v/>
      </c>
      <c r="D534" s="57" t="str">
        <f t="shared" si="39"/>
        <v/>
      </c>
      <c r="E534" s="17" t="str">
        <f>IF(A534="","",IF(AND(A534=1,pmtType=1),0,IF(roundOpt,ROUND(rate*G533,2),rate*G533)))</f>
        <v/>
      </c>
      <c r="F534" s="17" t="str">
        <f t="shared" ref="F534:F597" si="42">IF(A534="","",D534-E534)</f>
        <v/>
      </c>
      <c r="G534" s="17" t="str">
        <f t="shared" ref="G534:G597" si="43">IF(A534="","",G533-F534)</f>
        <v/>
      </c>
    </row>
    <row r="535" spans="1:7">
      <c r="A535" s="16" t="str">
        <f t="shared" si="40"/>
        <v/>
      </c>
      <c r="B535" s="18" t="str">
        <f>IF(A535="","",IF(OR(periods_per_year=26,periods_per_year=52),IF(periods_per_year=26,IF(A535=1,fpdate,B534+14),IF(periods_per_year=52,IF(A535=1,fpdate,B534+7),"n/a")),IF(periods_per_year=24,DATE(YEAR(fpdate),MONTH(fpdate)+(A535-1)/2+IF(AND(DAY(fpdate)&gt;=15,MOD(A535,2)=0),1,0),IF(MOD(A535,2)=0,IF(DAY(fpdate)&gt;=15,DAY(fpdate)-14,DAY(fpdate)+14),DAY(fpdate))),IF(DAY(DATE(YEAR(fpdate),MONTH(fpdate)+(A535-1)*months_per_period,DAY(fpdate)))&lt;&gt;DAY(fpdate),DATE(YEAR(fpdate),MONTH(fpdate)+(A535-1)*months_per_period+1,0),DATE(YEAR(fpdate),MONTH(fpdate)+(A535-1)*months_per_period,DAY(fpdate))))))</f>
        <v/>
      </c>
      <c r="C535" s="17" t="str">
        <f t="shared" si="41"/>
        <v/>
      </c>
      <c r="D535" s="57" t="str">
        <f t="shared" si="39"/>
        <v/>
      </c>
      <c r="E535" s="17" t="str">
        <f>IF(A535="","",IF(AND(A535=1,pmtType=1),0,IF(roundOpt,ROUND(rate*G534,2),rate*G534)))</f>
        <v/>
      </c>
      <c r="F535" s="17" t="str">
        <f t="shared" si="42"/>
        <v/>
      </c>
      <c r="G535" s="17" t="str">
        <f t="shared" si="43"/>
        <v/>
      </c>
    </row>
    <row r="536" spans="1:7">
      <c r="A536" s="16" t="str">
        <f t="shared" si="40"/>
        <v/>
      </c>
      <c r="B536" s="18" t="str">
        <f>IF(A536="","",IF(OR(periods_per_year=26,periods_per_year=52),IF(periods_per_year=26,IF(A536=1,fpdate,B535+14),IF(periods_per_year=52,IF(A536=1,fpdate,B535+7),"n/a")),IF(periods_per_year=24,DATE(YEAR(fpdate),MONTH(fpdate)+(A536-1)/2+IF(AND(DAY(fpdate)&gt;=15,MOD(A536,2)=0),1,0),IF(MOD(A536,2)=0,IF(DAY(fpdate)&gt;=15,DAY(fpdate)-14,DAY(fpdate)+14),DAY(fpdate))),IF(DAY(DATE(YEAR(fpdate),MONTH(fpdate)+(A536-1)*months_per_period,DAY(fpdate)))&lt;&gt;DAY(fpdate),DATE(YEAR(fpdate),MONTH(fpdate)+(A536-1)*months_per_period+1,0),DATE(YEAR(fpdate),MONTH(fpdate)+(A536-1)*months_per_period,DAY(fpdate))))))</f>
        <v/>
      </c>
      <c r="C536" s="17" t="str">
        <f t="shared" si="41"/>
        <v/>
      </c>
      <c r="D536" s="57" t="str">
        <f t="shared" si="39"/>
        <v/>
      </c>
      <c r="E536" s="17" t="str">
        <f>IF(A536="","",IF(AND(A536=1,pmtType=1),0,IF(roundOpt,ROUND(rate*G535,2),rate*G535)))</f>
        <v/>
      </c>
      <c r="F536" s="17" t="str">
        <f t="shared" si="42"/>
        <v/>
      </c>
      <c r="G536" s="17" t="str">
        <f t="shared" si="43"/>
        <v/>
      </c>
    </row>
    <row r="537" spans="1:7">
      <c r="A537" s="16" t="str">
        <f t="shared" si="40"/>
        <v/>
      </c>
      <c r="B537" s="18" t="str">
        <f>IF(A537="","",IF(OR(periods_per_year=26,periods_per_year=52),IF(periods_per_year=26,IF(A537=1,fpdate,B536+14),IF(periods_per_year=52,IF(A537=1,fpdate,B536+7),"n/a")),IF(periods_per_year=24,DATE(YEAR(fpdate),MONTH(fpdate)+(A537-1)/2+IF(AND(DAY(fpdate)&gt;=15,MOD(A537,2)=0),1,0),IF(MOD(A537,2)=0,IF(DAY(fpdate)&gt;=15,DAY(fpdate)-14,DAY(fpdate)+14),DAY(fpdate))),IF(DAY(DATE(YEAR(fpdate),MONTH(fpdate)+(A537-1)*months_per_period,DAY(fpdate)))&lt;&gt;DAY(fpdate),DATE(YEAR(fpdate),MONTH(fpdate)+(A537-1)*months_per_period+1,0),DATE(YEAR(fpdate),MONTH(fpdate)+(A537-1)*months_per_period,DAY(fpdate))))))</f>
        <v/>
      </c>
      <c r="C537" s="17" t="str">
        <f t="shared" si="41"/>
        <v/>
      </c>
      <c r="D537" s="57" t="str">
        <f t="shared" ref="D537:D600" si="44">C537</f>
        <v/>
      </c>
      <c r="E537" s="17" t="str">
        <f>IF(A537="","",IF(AND(A537=1,pmtType=1),0,IF(roundOpt,ROUND(rate*G536,2),rate*G536)))</f>
        <v/>
      </c>
      <c r="F537" s="17" t="str">
        <f t="shared" si="42"/>
        <v/>
      </c>
      <c r="G537" s="17" t="str">
        <f t="shared" si="43"/>
        <v/>
      </c>
    </row>
    <row r="538" spans="1:7">
      <c r="A538" s="16" t="str">
        <f t="shared" si="40"/>
        <v/>
      </c>
      <c r="B538" s="18" t="str">
        <f>IF(A538="","",IF(OR(periods_per_year=26,periods_per_year=52),IF(periods_per_year=26,IF(A538=1,fpdate,B537+14),IF(periods_per_year=52,IF(A538=1,fpdate,B537+7),"n/a")),IF(periods_per_year=24,DATE(YEAR(fpdate),MONTH(fpdate)+(A538-1)/2+IF(AND(DAY(fpdate)&gt;=15,MOD(A538,2)=0),1,0),IF(MOD(A538,2)=0,IF(DAY(fpdate)&gt;=15,DAY(fpdate)-14,DAY(fpdate)+14),DAY(fpdate))),IF(DAY(DATE(YEAR(fpdate),MONTH(fpdate)+(A538-1)*months_per_period,DAY(fpdate)))&lt;&gt;DAY(fpdate),DATE(YEAR(fpdate),MONTH(fpdate)+(A538-1)*months_per_period+1,0),DATE(YEAR(fpdate),MONTH(fpdate)+(A538-1)*months_per_period,DAY(fpdate))))))</f>
        <v/>
      </c>
      <c r="C538" s="17" t="str">
        <f t="shared" si="41"/>
        <v/>
      </c>
      <c r="D538" s="57" t="str">
        <f t="shared" si="44"/>
        <v/>
      </c>
      <c r="E538" s="17" t="str">
        <f>IF(A538="","",IF(AND(A538=1,pmtType=1),0,IF(roundOpt,ROUND(rate*G537,2),rate*G537)))</f>
        <v/>
      </c>
      <c r="F538" s="17" t="str">
        <f t="shared" si="42"/>
        <v/>
      </c>
      <c r="G538" s="17" t="str">
        <f t="shared" si="43"/>
        <v/>
      </c>
    </row>
    <row r="539" spans="1:7">
      <c r="A539" s="16" t="str">
        <f t="shared" si="40"/>
        <v/>
      </c>
      <c r="B539" s="18" t="str">
        <f>IF(A539="","",IF(OR(periods_per_year=26,periods_per_year=52),IF(periods_per_year=26,IF(A539=1,fpdate,B538+14),IF(periods_per_year=52,IF(A539=1,fpdate,B538+7),"n/a")),IF(periods_per_year=24,DATE(YEAR(fpdate),MONTH(fpdate)+(A539-1)/2+IF(AND(DAY(fpdate)&gt;=15,MOD(A539,2)=0),1,0),IF(MOD(A539,2)=0,IF(DAY(fpdate)&gt;=15,DAY(fpdate)-14,DAY(fpdate)+14),DAY(fpdate))),IF(DAY(DATE(YEAR(fpdate),MONTH(fpdate)+(A539-1)*months_per_period,DAY(fpdate)))&lt;&gt;DAY(fpdate),DATE(YEAR(fpdate),MONTH(fpdate)+(A539-1)*months_per_period+1,0),DATE(YEAR(fpdate),MONTH(fpdate)+(A539-1)*months_per_period,DAY(fpdate))))))</f>
        <v/>
      </c>
      <c r="C539" s="17" t="str">
        <f t="shared" si="41"/>
        <v/>
      </c>
      <c r="D539" s="57" t="str">
        <f t="shared" si="44"/>
        <v/>
      </c>
      <c r="E539" s="17" t="str">
        <f>IF(A539="","",IF(AND(A539=1,pmtType=1),0,IF(roundOpt,ROUND(rate*G538,2),rate*G538)))</f>
        <v/>
      </c>
      <c r="F539" s="17" t="str">
        <f t="shared" si="42"/>
        <v/>
      </c>
      <c r="G539" s="17" t="str">
        <f t="shared" si="43"/>
        <v/>
      </c>
    </row>
    <row r="540" spans="1:7">
      <c r="A540" s="16" t="str">
        <f t="shared" si="40"/>
        <v/>
      </c>
      <c r="B540" s="18" t="str">
        <f>IF(A540="","",IF(OR(periods_per_year=26,periods_per_year=52),IF(periods_per_year=26,IF(A540=1,fpdate,B539+14),IF(periods_per_year=52,IF(A540=1,fpdate,B539+7),"n/a")),IF(periods_per_year=24,DATE(YEAR(fpdate),MONTH(fpdate)+(A540-1)/2+IF(AND(DAY(fpdate)&gt;=15,MOD(A540,2)=0),1,0),IF(MOD(A540,2)=0,IF(DAY(fpdate)&gt;=15,DAY(fpdate)-14,DAY(fpdate)+14),DAY(fpdate))),IF(DAY(DATE(YEAR(fpdate),MONTH(fpdate)+(A540-1)*months_per_period,DAY(fpdate)))&lt;&gt;DAY(fpdate),DATE(YEAR(fpdate),MONTH(fpdate)+(A540-1)*months_per_period+1,0),DATE(YEAR(fpdate),MONTH(fpdate)+(A540-1)*months_per_period,DAY(fpdate))))))</f>
        <v/>
      </c>
      <c r="C540" s="17" t="str">
        <f t="shared" si="41"/>
        <v/>
      </c>
      <c r="D540" s="57" t="str">
        <f t="shared" si="44"/>
        <v/>
      </c>
      <c r="E540" s="17" t="str">
        <f>IF(A540="","",IF(AND(A540=1,pmtType=1),0,IF(roundOpt,ROUND(rate*G539,2),rate*G539)))</f>
        <v/>
      </c>
      <c r="F540" s="17" t="str">
        <f t="shared" si="42"/>
        <v/>
      </c>
      <c r="G540" s="17" t="str">
        <f t="shared" si="43"/>
        <v/>
      </c>
    </row>
    <row r="541" spans="1:7">
      <c r="A541" s="16" t="str">
        <f t="shared" si="40"/>
        <v/>
      </c>
      <c r="B541" s="18" t="str">
        <f>IF(A541="","",IF(OR(periods_per_year=26,periods_per_year=52),IF(periods_per_year=26,IF(A541=1,fpdate,B540+14),IF(periods_per_year=52,IF(A541=1,fpdate,B540+7),"n/a")),IF(periods_per_year=24,DATE(YEAR(fpdate),MONTH(fpdate)+(A541-1)/2+IF(AND(DAY(fpdate)&gt;=15,MOD(A541,2)=0),1,0),IF(MOD(A541,2)=0,IF(DAY(fpdate)&gt;=15,DAY(fpdate)-14,DAY(fpdate)+14),DAY(fpdate))),IF(DAY(DATE(YEAR(fpdate),MONTH(fpdate)+(A541-1)*months_per_period,DAY(fpdate)))&lt;&gt;DAY(fpdate),DATE(YEAR(fpdate),MONTH(fpdate)+(A541-1)*months_per_period+1,0),DATE(YEAR(fpdate),MONTH(fpdate)+(A541-1)*months_per_period,DAY(fpdate))))))</f>
        <v/>
      </c>
      <c r="C541" s="17" t="str">
        <f t="shared" si="41"/>
        <v/>
      </c>
      <c r="D541" s="57" t="str">
        <f t="shared" si="44"/>
        <v/>
      </c>
      <c r="E541" s="17" t="str">
        <f>IF(A541="","",IF(AND(A541=1,pmtType=1),0,IF(roundOpt,ROUND(rate*G540,2),rate*G540)))</f>
        <v/>
      </c>
      <c r="F541" s="17" t="str">
        <f t="shared" si="42"/>
        <v/>
      </c>
      <c r="G541" s="17" t="str">
        <f t="shared" si="43"/>
        <v/>
      </c>
    </row>
    <row r="542" spans="1:7">
      <c r="A542" s="16" t="str">
        <f t="shared" si="40"/>
        <v/>
      </c>
      <c r="B542" s="18" t="str">
        <f>IF(A542="","",IF(OR(periods_per_year=26,periods_per_year=52),IF(periods_per_year=26,IF(A542=1,fpdate,B541+14),IF(periods_per_year=52,IF(A542=1,fpdate,B541+7),"n/a")),IF(periods_per_year=24,DATE(YEAR(fpdate),MONTH(fpdate)+(A542-1)/2+IF(AND(DAY(fpdate)&gt;=15,MOD(A542,2)=0),1,0),IF(MOD(A542,2)=0,IF(DAY(fpdate)&gt;=15,DAY(fpdate)-14,DAY(fpdate)+14),DAY(fpdate))),IF(DAY(DATE(YEAR(fpdate),MONTH(fpdate)+(A542-1)*months_per_period,DAY(fpdate)))&lt;&gt;DAY(fpdate),DATE(YEAR(fpdate),MONTH(fpdate)+(A542-1)*months_per_period+1,0),DATE(YEAR(fpdate),MONTH(fpdate)+(A542-1)*months_per_period,DAY(fpdate))))))</f>
        <v/>
      </c>
      <c r="C542" s="17" t="str">
        <f t="shared" si="41"/>
        <v/>
      </c>
      <c r="D542" s="57" t="str">
        <f t="shared" si="44"/>
        <v/>
      </c>
      <c r="E542" s="17" t="str">
        <f>IF(A542="","",IF(AND(A542=1,pmtType=1),0,IF(roundOpt,ROUND(rate*G541,2),rate*G541)))</f>
        <v/>
      </c>
      <c r="F542" s="17" t="str">
        <f t="shared" si="42"/>
        <v/>
      </c>
      <c r="G542" s="17" t="str">
        <f t="shared" si="43"/>
        <v/>
      </c>
    </row>
    <row r="543" spans="1:7">
      <c r="A543" s="16" t="str">
        <f t="shared" si="40"/>
        <v/>
      </c>
      <c r="B543" s="18" t="str">
        <f>IF(A543="","",IF(OR(periods_per_year=26,periods_per_year=52),IF(periods_per_year=26,IF(A543=1,fpdate,B542+14),IF(periods_per_year=52,IF(A543=1,fpdate,B542+7),"n/a")),IF(periods_per_year=24,DATE(YEAR(fpdate),MONTH(fpdate)+(A543-1)/2+IF(AND(DAY(fpdate)&gt;=15,MOD(A543,2)=0),1,0),IF(MOD(A543,2)=0,IF(DAY(fpdate)&gt;=15,DAY(fpdate)-14,DAY(fpdate)+14),DAY(fpdate))),IF(DAY(DATE(YEAR(fpdate),MONTH(fpdate)+(A543-1)*months_per_period,DAY(fpdate)))&lt;&gt;DAY(fpdate),DATE(YEAR(fpdate),MONTH(fpdate)+(A543-1)*months_per_period+1,0),DATE(YEAR(fpdate),MONTH(fpdate)+(A543-1)*months_per_period,DAY(fpdate))))))</f>
        <v/>
      </c>
      <c r="C543" s="17" t="str">
        <f t="shared" si="41"/>
        <v/>
      </c>
      <c r="D543" s="57" t="str">
        <f t="shared" si="44"/>
        <v/>
      </c>
      <c r="E543" s="17" t="str">
        <f>IF(A543="","",IF(AND(A543=1,pmtType=1),0,IF(roundOpt,ROUND(rate*G542,2),rate*G542)))</f>
        <v/>
      </c>
      <c r="F543" s="17" t="str">
        <f t="shared" si="42"/>
        <v/>
      </c>
      <c r="G543" s="17" t="str">
        <f t="shared" si="43"/>
        <v/>
      </c>
    </row>
    <row r="544" spans="1:7">
      <c r="A544" s="16" t="str">
        <f t="shared" si="40"/>
        <v/>
      </c>
      <c r="B544" s="18" t="str">
        <f>IF(A544="","",IF(OR(periods_per_year=26,periods_per_year=52),IF(periods_per_year=26,IF(A544=1,fpdate,B543+14),IF(periods_per_year=52,IF(A544=1,fpdate,B543+7),"n/a")),IF(periods_per_year=24,DATE(YEAR(fpdate),MONTH(fpdate)+(A544-1)/2+IF(AND(DAY(fpdate)&gt;=15,MOD(A544,2)=0),1,0),IF(MOD(A544,2)=0,IF(DAY(fpdate)&gt;=15,DAY(fpdate)-14,DAY(fpdate)+14),DAY(fpdate))),IF(DAY(DATE(YEAR(fpdate),MONTH(fpdate)+(A544-1)*months_per_period,DAY(fpdate)))&lt;&gt;DAY(fpdate),DATE(YEAR(fpdate),MONTH(fpdate)+(A544-1)*months_per_period+1,0),DATE(YEAR(fpdate),MONTH(fpdate)+(A544-1)*months_per_period,DAY(fpdate))))))</f>
        <v/>
      </c>
      <c r="C544" s="17" t="str">
        <f t="shared" si="41"/>
        <v/>
      </c>
      <c r="D544" s="57" t="str">
        <f t="shared" si="44"/>
        <v/>
      </c>
      <c r="E544" s="17" t="str">
        <f>IF(A544="","",IF(AND(A544=1,pmtType=1),0,IF(roundOpt,ROUND(rate*G543,2),rate*G543)))</f>
        <v/>
      </c>
      <c r="F544" s="17" t="str">
        <f t="shared" si="42"/>
        <v/>
      </c>
      <c r="G544" s="17" t="str">
        <f t="shared" si="43"/>
        <v/>
      </c>
    </row>
    <row r="545" spans="1:7">
      <c r="A545" s="16" t="str">
        <f t="shared" si="40"/>
        <v/>
      </c>
      <c r="B545" s="18" t="str">
        <f>IF(A545="","",IF(OR(periods_per_year=26,periods_per_year=52),IF(periods_per_year=26,IF(A545=1,fpdate,B544+14),IF(periods_per_year=52,IF(A545=1,fpdate,B544+7),"n/a")),IF(periods_per_year=24,DATE(YEAR(fpdate),MONTH(fpdate)+(A545-1)/2+IF(AND(DAY(fpdate)&gt;=15,MOD(A545,2)=0),1,0),IF(MOD(A545,2)=0,IF(DAY(fpdate)&gt;=15,DAY(fpdate)-14,DAY(fpdate)+14),DAY(fpdate))),IF(DAY(DATE(YEAR(fpdate),MONTH(fpdate)+(A545-1)*months_per_period,DAY(fpdate)))&lt;&gt;DAY(fpdate),DATE(YEAR(fpdate),MONTH(fpdate)+(A545-1)*months_per_period+1,0),DATE(YEAR(fpdate),MONTH(fpdate)+(A545-1)*months_per_period,DAY(fpdate))))))</f>
        <v/>
      </c>
      <c r="C545" s="17" t="str">
        <f t="shared" si="41"/>
        <v/>
      </c>
      <c r="D545" s="57" t="str">
        <f t="shared" si="44"/>
        <v/>
      </c>
      <c r="E545" s="17" t="str">
        <f>IF(A545="","",IF(AND(A545=1,pmtType=1),0,IF(roundOpt,ROUND(rate*G544,2),rate*G544)))</f>
        <v/>
      </c>
      <c r="F545" s="17" t="str">
        <f t="shared" si="42"/>
        <v/>
      </c>
      <c r="G545" s="17" t="str">
        <f t="shared" si="43"/>
        <v/>
      </c>
    </row>
    <row r="546" spans="1:7">
      <c r="A546" s="16" t="str">
        <f t="shared" si="40"/>
        <v/>
      </c>
      <c r="B546" s="18" t="str">
        <f>IF(A546="","",IF(OR(periods_per_year=26,periods_per_year=52),IF(periods_per_year=26,IF(A546=1,fpdate,B545+14),IF(periods_per_year=52,IF(A546=1,fpdate,B545+7),"n/a")),IF(periods_per_year=24,DATE(YEAR(fpdate),MONTH(fpdate)+(A546-1)/2+IF(AND(DAY(fpdate)&gt;=15,MOD(A546,2)=0),1,0),IF(MOD(A546,2)=0,IF(DAY(fpdate)&gt;=15,DAY(fpdate)-14,DAY(fpdate)+14),DAY(fpdate))),IF(DAY(DATE(YEAR(fpdate),MONTH(fpdate)+(A546-1)*months_per_period,DAY(fpdate)))&lt;&gt;DAY(fpdate),DATE(YEAR(fpdate),MONTH(fpdate)+(A546-1)*months_per_period+1,0),DATE(YEAR(fpdate),MONTH(fpdate)+(A546-1)*months_per_period,DAY(fpdate))))))</f>
        <v/>
      </c>
      <c r="C546" s="17" t="str">
        <f t="shared" si="41"/>
        <v/>
      </c>
      <c r="D546" s="57" t="str">
        <f t="shared" si="44"/>
        <v/>
      </c>
      <c r="E546" s="17" t="str">
        <f>IF(A546="","",IF(AND(A546=1,pmtType=1),0,IF(roundOpt,ROUND(rate*G545,2),rate*G545)))</f>
        <v/>
      </c>
      <c r="F546" s="17" t="str">
        <f t="shared" si="42"/>
        <v/>
      </c>
      <c r="G546" s="17" t="str">
        <f t="shared" si="43"/>
        <v/>
      </c>
    </row>
    <row r="547" spans="1:7">
      <c r="A547" s="16" t="str">
        <f t="shared" si="40"/>
        <v/>
      </c>
      <c r="B547" s="18" t="str">
        <f>IF(A547="","",IF(OR(periods_per_year=26,periods_per_year=52),IF(periods_per_year=26,IF(A547=1,fpdate,B546+14),IF(periods_per_year=52,IF(A547=1,fpdate,B546+7),"n/a")),IF(periods_per_year=24,DATE(YEAR(fpdate),MONTH(fpdate)+(A547-1)/2+IF(AND(DAY(fpdate)&gt;=15,MOD(A547,2)=0),1,0),IF(MOD(A547,2)=0,IF(DAY(fpdate)&gt;=15,DAY(fpdate)-14,DAY(fpdate)+14),DAY(fpdate))),IF(DAY(DATE(YEAR(fpdate),MONTH(fpdate)+(A547-1)*months_per_period,DAY(fpdate)))&lt;&gt;DAY(fpdate),DATE(YEAR(fpdate),MONTH(fpdate)+(A547-1)*months_per_period+1,0),DATE(YEAR(fpdate),MONTH(fpdate)+(A547-1)*months_per_period,DAY(fpdate))))))</f>
        <v/>
      </c>
      <c r="C547" s="17" t="str">
        <f t="shared" si="41"/>
        <v/>
      </c>
      <c r="D547" s="57" t="str">
        <f t="shared" si="44"/>
        <v/>
      </c>
      <c r="E547" s="17" t="str">
        <f>IF(A547="","",IF(AND(A547=1,pmtType=1),0,IF(roundOpt,ROUND(rate*G546,2),rate*G546)))</f>
        <v/>
      </c>
      <c r="F547" s="17" t="str">
        <f t="shared" si="42"/>
        <v/>
      </c>
      <c r="G547" s="17" t="str">
        <f t="shared" si="43"/>
        <v/>
      </c>
    </row>
    <row r="548" spans="1:7">
      <c r="A548" s="16" t="str">
        <f t="shared" si="40"/>
        <v/>
      </c>
      <c r="B548" s="18" t="str">
        <f>IF(A548="","",IF(OR(periods_per_year=26,periods_per_year=52),IF(periods_per_year=26,IF(A548=1,fpdate,B547+14),IF(periods_per_year=52,IF(A548=1,fpdate,B547+7),"n/a")),IF(periods_per_year=24,DATE(YEAR(fpdate),MONTH(fpdate)+(A548-1)/2+IF(AND(DAY(fpdate)&gt;=15,MOD(A548,2)=0),1,0),IF(MOD(A548,2)=0,IF(DAY(fpdate)&gt;=15,DAY(fpdate)-14,DAY(fpdate)+14),DAY(fpdate))),IF(DAY(DATE(YEAR(fpdate),MONTH(fpdate)+(A548-1)*months_per_period,DAY(fpdate)))&lt;&gt;DAY(fpdate),DATE(YEAR(fpdate),MONTH(fpdate)+(A548-1)*months_per_period+1,0),DATE(YEAR(fpdate),MONTH(fpdate)+(A548-1)*months_per_period,DAY(fpdate))))))</f>
        <v/>
      </c>
      <c r="C548" s="17" t="str">
        <f t="shared" si="41"/>
        <v/>
      </c>
      <c r="D548" s="57" t="str">
        <f t="shared" si="44"/>
        <v/>
      </c>
      <c r="E548" s="17" t="str">
        <f>IF(A548="","",IF(AND(A548=1,pmtType=1),0,IF(roundOpt,ROUND(rate*G547,2),rate*G547)))</f>
        <v/>
      </c>
      <c r="F548" s="17" t="str">
        <f t="shared" si="42"/>
        <v/>
      </c>
      <c r="G548" s="17" t="str">
        <f t="shared" si="43"/>
        <v/>
      </c>
    </row>
    <row r="549" spans="1:7">
      <c r="A549" s="16" t="str">
        <f t="shared" si="40"/>
        <v/>
      </c>
      <c r="B549" s="18" t="str">
        <f>IF(A549="","",IF(OR(periods_per_year=26,periods_per_year=52),IF(periods_per_year=26,IF(A549=1,fpdate,B548+14),IF(periods_per_year=52,IF(A549=1,fpdate,B548+7),"n/a")),IF(periods_per_year=24,DATE(YEAR(fpdate),MONTH(fpdate)+(A549-1)/2+IF(AND(DAY(fpdate)&gt;=15,MOD(A549,2)=0),1,0),IF(MOD(A549,2)=0,IF(DAY(fpdate)&gt;=15,DAY(fpdate)-14,DAY(fpdate)+14),DAY(fpdate))),IF(DAY(DATE(YEAR(fpdate),MONTH(fpdate)+(A549-1)*months_per_period,DAY(fpdate)))&lt;&gt;DAY(fpdate),DATE(YEAR(fpdate),MONTH(fpdate)+(A549-1)*months_per_period+1,0),DATE(YEAR(fpdate),MONTH(fpdate)+(A549-1)*months_per_period,DAY(fpdate))))))</f>
        <v/>
      </c>
      <c r="C549" s="17" t="str">
        <f t="shared" si="41"/>
        <v/>
      </c>
      <c r="D549" s="57" t="str">
        <f t="shared" si="44"/>
        <v/>
      </c>
      <c r="E549" s="17" t="str">
        <f>IF(A549="","",IF(AND(A549=1,pmtType=1),0,IF(roundOpt,ROUND(rate*G548,2),rate*G548)))</f>
        <v/>
      </c>
      <c r="F549" s="17" t="str">
        <f t="shared" si="42"/>
        <v/>
      </c>
      <c r="G549" s="17" t="str">
        <f t="shared" si="43"/>
        <v/>
      </c>
    </row>
    <row r="550" spans="1:7">
      <c r="A550" s="16" t="str">
        <f t="shared" si="40"/>
        <v/>
      </c>
      <c r="B550" s="18" t="str">
        <f>IF(A550="","",IF(OR(periods_per_year=26,periods_per_year=52),IF(periods_per_year=26,IF(A550=1,fpdate,B549+14),IF(periods_per_year=52,IF(A550=1,fpdate,B549+7),"n/a")),IF(periods_per_year=24,DATE(YEAR(fpdate),MONTH(fpdate)+(A550-1)/2+IF(AND(DAY(fpdate)&gt;=15,MOD(A550,2)=0),1,0),IF(MOD(A550,2)=0,IF(DAY(fpdate)&gt;=15,DAY(fpdate)-14,DAY(fpdate)+14),DAY(fpdate))),IF(DAY(DATE(YEAR(fpdate),MONTH(fpdate)+(A550-1)*months_per_period,DAY(fpdate)))&lt;&gt;DAY(fpdate),DATE(YEAR(fpdate),MONTH(fpdate)+(A550-1)*months_per_period+1,0),DATE(YEAR(fpdate),MONTH(fpdate)+(A550-1)*months_per_period,DAY(fpdate))))))</f>
        <v/>
      </c>
      <c r="C550" s="17" t="str">
        <f t="shared" si="41"/>
        <v/>
      </c>
      <c r="D550" s="57" t="str">
        <f t="shared" si="44"/>
        <v/>
      </c>
      <c r="E550" s="17" t="str">
        <f>IF(A550="","",IF(AND(A550=1,pmtType=1),0,IF(roundOpt,ROUND(rate*G549,2),rate*G549)))</f>
        <v/>
      </c>
      <c r="F550" s="17" t="str">
        <f t="shared" si="42"/>
        <v/>
      </c>
      <c r="G550" s="17" t="str">
        <f t="shared" si="43"/>
        <v/>
      </c>
    </row>
    <row r="551" spans="1:7">
      <c r="A551" s="16" t="str">
        <f t="shared" si="40"/>
        <v/>
      </c>
      <c r="B551" s="18" t="str">
        <f>IF(A551="","",IF(OR(periods_per_year=26,periods_per_year=52),IF(periods_per_year=26,IF(A551=1,fpdate,B550+14),IF(periods_per_year=52,IF(A551=1,fpdate,B550+7),"n/a")),IF(periods_per_year=24,DATE(YEAR(fpdate),MONTH(fpdate)+(A551-1)/2+IF(AND(DAY(fpdate)&gt;=15,MOD(A551,2)=0),1,0),IF(MOD(A551,2)=0,IF(DAY(fpdate)&gt;=15,DAY(fpdate)-14,DAY(fpdate)+14),DAY(fpdate))),IF(DAY(DATE(YEAR(fpdate),MONTH(fpdate)+(A551-1)*months_per_period,DAY(fpdate)))&lt;&gt;DAY(fpdate),DATE(YEAR(fpdate),MONTH(fpdate)+(A551-1)*months_per_period+1,0),DATE(YEAR(fpdate),MONTH(fpdate)+(A551-1)*months_per_period,DAY(fpdate))))))</f>
        <v/>
      </c>
      <c r="C551" s="17" t="str">
        <f t="shared" si="41"/>
        <v/>
      </c>
      <c r="D551" s="57" t="str">
        <f t="shared" si="44"/>
        <v/>
      </c>
      <c r="E551" s="17" t="str">
        <f>IF(A551="","",IF(AND(A551=1,pmtType=1),0,IF(roundOpt,ROUND(rate*G550,2),rate*G550)))</f>
        <v/>
      </c>
      <c r="F551" s="17" t="str">
        <f t="shared" si="42"/>
        <v/>
      </c>
      <c r="G551" s="17" t="str">
        <f t="shared" si="43"/>
        <v/>
      </c>
    </row>
    <row r="552" spans="1:7">
      <c r="A552" s="16" t="str">
        <f t="shared" si="40"/>
        <v/>
      </c>
      <c r="B552" s="18" t="str">
        <f>IF(A552="","",IF(OR(periods_per_year=26,periods_per_year=52),IF(periods_per_year=26,IF(A552=1,fpdate,B551+14),IF(periods_per_year=52,IF(A552=1,fpdate,B551+7),"n/a")),IF(periods_per_year=24,DATE(YEAR(fpdate),MONTH(fpdate)+(A552-1)/2+IF(AND(DAY(fpdate)&gt;=15,MOD(A552,2)=0),1,0),IF(MOD(A552,2)=0,IF(DAY(fpdate)&gt;=15,DAY(fpdate)-14,DAY(fpdate)+14),DAY(fpdate))),IF(DAY(DATE(YEAR(fpdate),MONTH(fpdate)+(A552-1)*months_per_period,DAY(fpdate)))&lt;&gt;DAY(fpdate),DATE(YEAR(fpdate),MONTH(fpdate)+(A552-1)*months_per_period+1,0),DATE(YEAR(fpdate),MONTH(fpdate)+(A552-1)*months_per_period,DAY(fpdate))))))</f>
        <v/>
      </c>
      <c r="C552" s="17" t="str">
        <f t="shared" si="41"/>
        <v/>
      </c>
      <c r="D552" s="57" t="str">
        <f t="shared" si="44"/>
        <v/>
      </c>
      <c r="E552" s="17" t="str">
        <f>IF(A552="","",IF(AND(A552=1,pmtType=1),0,IF(roundOpt,ROUND(rate*G551,2),rate*G551)))</f>
        <v/>
      </c>
      <c r="F552" s="17" t="str">
        <f t="shared" si="42"/>
        <v/>
      </c>
      <c r="G552" s="17" t="str">
        <f t="shared" si="43"/>
        <v/>
      </c>
    </row>
    <row r="553" spans="1:7">
      <c r="A553" s="16" t="str">
        <f t="shared" si="40"/>
        <v/>
      </c>
      <c r="B553" s="18" t="str">
        <f>IF(A553="","",IF(OR(periods_per_year=26,periods_per_year=52),IF(periods_per_year=26,IF(A553=1,fpdate,B552+14),IF(periods_per_year=52,IF(A553=1,fpdate,B552+7),"n/a")),IF(periods_per_year=24,DATE(YEAR(fpdate),MONTH(fpdate)+(A553-1)/2+IF(AND(DAY(fpdate)&gt;=15,MOD(A553,2)=0),1,0),IF(MOD(A553,2)=0,IF(DAY(fpdate)&gt;=15,DAY(fpdate)-14,DAY(fpdate)+14),DAY(fpdate))),IF(DAY(DATE(YEAR(fpdate),MONTH(fpdate)+(A553-1)*months_per_period,DAY(fpdate)))&lt;&gt;DAY(fpdate),DATE(YEAR(fpdate),MONTH(fpdate)+(A553-1)*months_per_period+1,0),DATE(YEAR(fpdate),MONTH(fpdate)+(A553-1)*months_per_period,DAY(fpdate))))))</f>
        <v/>
      </c>
      <c r="C553" s="17" t="str">
        <f t="shared" si="41"/>
        <v/>
      </c>
      <c r="D553" s="57" t="str">
        <f t="shared" si="44"/>
        <v/>
      </c>
      <c r="E553" s="17" t="str">
        <f>IF(A553="","",IF(AND(A553=1,pmtType=1),0,IF(roundOpt,ROUND(rate*G552,2),rate*G552)))</f>
        <v/>
      </c>
      <c r="F553" s="17" t="str">
        <f t="shared" si="42"/>
        <v/>
      </c>
      <c r="G553" s="17" t="str">
        <f t="shared" si="43"/>
        <v/>
      </c>
    </row>
    <row r="554" spans="1:7">
      <c r="A554" s="16" t="str">
        <f t="shared" si="40"/>
        <v/>
      </c>
      <c r="B554" s="18" t="str">
        <f>IF(A554="","",IF(OR(periods_per_year=26,periods_per_year=52),IF(periods_per_year=26,IF(A554=1,fpdate,B553+14),IF(periods_per_year=52,IF(A554=1,fpdate,B553+7),"n/a")),IF(periods_per_year=24,DATE(YEAR(fpdate),MONTH(fpdate)+(A554-1)/2+IF(AND(DAY(fpdate)&gt;=15,MOD(A554,2)=0),1,0),IF(MOD(A554,2)=0,IF(DAY(fpdate)&gt;=15,DAY(fpdate)-14,DAY(fpdate)+14),DAY(fpdate))),IF(DAY(DATE(YEAR(fpdate),MONTH(fpdate)+(A554-1)*months_per_period,DAY(fpdate)))&lt;&gt;DAY(fpdate),DATE(YEAR(fpdate),MONTH(fpdate)+(A554-1)*months_per_period+1,0),DATE(YEAR(fpdate),MONTH(fpdate)+(A554-1)*months_per_period,DAY(fpdate))))))</f>
        <v/>
      </c>
      <c r="C554" s="17" t="str">
        <f t="shared" si="41"/>
        <v/>
      </c>
      <c r="D554" s="57" t="str">
        <f t="shared" si="44"/>
        <v/>
      </c>
      <c r="E554" s="17" t="str">
        <f>IF(A554="","",IF(AND(A554=1,pmtType=1),0,IF(roundOpt,ROUND(rate*G553,2),rate*G553)))</f>
        <v/>
      </c>
      <c r="F554" s="17" t="str">
        <f t="shared" si="42"/>
        <v/>
      </c>
      <c r="G554" s="17" t="str">
        <f t="shared" si="43"/>
        <v/>
      </c>
    </row>
    <row r="555" spans="1:7">
      <c r="A555" s="16" t="str">
        <f t="shared" si="40"/>
        <v/>
      </c>
      <c r="B555" s="18" t="str">
        <f>IF(A555="","",IF(OR(periods_per_year=26,periods_per_year=52),IF(periods_per_year=26,IF(A555=1,fpdate,B554+14),IF(periods_per_year=52,IF(A555=1,fpdate,B554+7),"n/a")),IF(periods_per_year=24,DATE(YEAR(fpdate),MONTH(fpdate)+(A555-1)/2+IF(AND(DAY(fpdate)&gt;=15,MOD(A555,2)=0),1,0),IF(MOD(A555,2)=0,IF(DAY(fpdate)&gt;=15,DAY(fpdate)-14,DAY(fpdate)+14),DAY(fpdate))),IF(DAY(DATE(YEAR(fpdate),MONTH(fpdate)+(A555-1)*months_per_period,DAY(fpdate)))&lt;&gt;DAY(fpdate),DATE(YEAR(fpdate),MONTH(fpdate)+(A555-1)*months_per_period+1,0),DATE(YEAR(fpdate),MONTH(fpdate)+(A555-1)*months_per_period,DAY(fpdate))))))</f>
        <v/>
      </c>
      <c r="C555" s="17" t="str">
        <f t="shared" si="41"/>
        <v/>
      </c>
      <c r="D555" s="57" t="str">
        <f t="shared" si="44"/>
        <v/>
      </c>
      <c r="E555" s="17" t="str">
        <f>IF(A555="","",IF(AND(A555=1,pmtType=1),0,IF(roundOpt,ROUND(rate*G554,2),rate*G554)))</f>
        <v/>
      </c>
      <c r="F555" s="17" t="str">
        <f t="shared" si="42"/>
        <v/>
      </c>
      <c r="G555" s="17" t="str">
        <f t="shared" si="43"/>
        <v/>
      </c>
    </row>
    <row r="556" spans="1:7">
      <c r="A556" s="16" t="str">
        <f t="shared" si="40"/>
        <v/>
      </c>
      <c r="B556" s="18" t="str">
        <f>IF(A556="","",IF(OR(periods_per_year=26,periods_per_year=52),IF(periods_per_year=26,IF(A556=1,fpdate,B555+14),IF(periods_per_year=52,IF(A556=1,fpdate,B555+7),"n/a")),IF(periods_per_year=24,DATE(YEAR(fpdate),MONTH(fpdate)+(A556-1)/2+IF(AND(DAY(fpdate)&gt;=15,MOD(A556,2)=0),1,0),IF(MOD(A556,2)=0,IF(DAY(fpdate)&gt;=15,DAY(fpdate)-14,DAY(fpdate)+14),DAY(fpdate))),IF(DAY(DATE(YEAR(fpdate),MONTH(fpdate)+(A556-1)*months_per_period,DAY(fpdate)))&lt;&gt;DAY(fpdate),DATE(YEAR(fpdate),MONTH(fpdate)+(A556-1)*months_per_period+1,0),DATE(YEAR(fpdate),MONTH(fpdate)+(A556-1)*months_per_period,DAY(fpdate))))))</f>
        <v/>
      </c>
      <c r="C556" s="17" t="str">
        <f t="shared" si="41"/>
        <v/>
      </c>
      <c r="D556" s="57" t="str">
        <f t="shared" si="44"/>
        <v/>
      </c>
      <c r="E556" s="17" t="str">
        <f>IF(A556="","",IF(AND(A556=1,pmtType=1),0,IF(roundOpt,ROUND(rate*G555,2),rate*G555)))</f>
        <v/>
      </c>
      <c r="F556" s="17" t="str">
        <f t="shared" si="42"/>
        <v/>
      </c>
      <c r="G556" s="17" t="str">
        <f t="shared" si="43"/>
        <v/>
      </c>
    </row>
    <row r="557" spans="1:7">
      <c r="A557" s="16" t="str">
        <f t="shared" si="40"/>
        <v/>
      </c>
      <c r="B557" s="18" t="str">
        <f>IF(A557="","",IF(OR(periods_per_year=26,periods_per_year=52),IF(periods_per_year=26,IF(A557=1,fpdate,B556+14),IF(periods_per_year=52,IF(A557=1,fpdate,B556+7),"n/a")),IF(periods_per_year=24,DATE(YEAR(fpdate),MONTH(fpdate)+(A557-1)/2+IF(AND(DAY(fpdate)&gt;=15,MOD(A557,2)=0),1,0),IF(MOD(A557,2)=0,IF(DAY(fpdate)&gt;=15,DAY(fpdate)-14,DAY(fpdate)+14),DAY(fpdate))),IF(DAY(DATE(YEAR(fpdate),MONTH(fpdate)+(A557-1)*months_per_period,DAY(fpdate)))&lt;&gt;DAY(fpdate),DATE(YEAR(fpdate),MONTH(fpdate)+(A557-1)*months_per_period+1,0),DATE(YEAR(fpdate),MONTH(fpdate)+(A557-1)*months_per_period,DAY(fpdate))))))</f>
        <v/>
      </c>
      <c r="C557" s="17" t="str">
        <f t="shared" si="41"/>
        <v/>
      </c>
      <c r="D557" s="57" t="str">
        <f t="shared" si="44"/>
        <v/>
      </c>
      <c r="E557" s="17" t="str">
        <f>IF(A557="","",IF(AND(A557=1,pmtType=1),0,IF(roundOpt,ROUND(rate*G556,2),rate*G556)))</f>
        <v/>
      </c>
      <c r="F557" s="17" t="str">
        <f t="shared" si="42"/>
        <v/>
      </c>
      <c r="G557" s="17" t="str">
        <f t="shared" si="43"/>
        <v/>
      </c>
    </row>
    <row r="558" spans="1:7">
      <c r="A558" s="16" t="str">
        <f t="shared" si="40"/>
        <v/>
      </c>
      <c r="B558" s="18" t="str">
        <f>IF(A558="","",IF(OR(periods_per_year=26,periods_per_year=52),IF(periods_per_year=26,IF(A558=1,fpdate,B557+14),IF(periods_per_year=52,IF(A558=1,fpdate,B557+7),"n/a")),IF(periods_per_year=24,DATE(YEAR(fpdate),MONTH(fpdate)+(A558-1)/2+IF(AND(DAY(fpdate)&gt;=15,MOD(A558,2)=0),1,0),IF(MOD(A558,2)=0,IF(DAY(fpdate)&gt;=15,DAY(fpdate)-14,DAY(fpdate)+14),DAY(fpdate))),IF(DAY(DATE(YEAR(fpdate),MONTH(fpdate)+(A558-1)*months_per_period,DAY(fpdate)))&lt;&gt;DAY(fpdate),DATE(YEAR(fpdate),MONTH(fpdate)+(A558-1)*months_per_period+1,0),DATE(YEAR(fpdate),MONTH(fpdate)+(A558-1)*months_per_period,DAY(fpdate))))))</f>
        <v/>
      </c>
      <c r="C558" s="17" t="str">
        <f t="shared" si="41"/>
        <v/>
      </c>
      <c r="D558" s="57" t="str">
        <f t="shared" si="44"/>
        <v/>
      </c>
      <c r="E558" s="17" t="str">
        <f>IF(A558="","",IF(AND(A558=1,pmtType=1),0,IF(roundOpt,ROUND(rate*G557,2),rate*G557)))</f>
        <v/>
      </c>
      <c r="F558" s="17" t="str">
        <f t="shared" si="42"/>
        <v/>
      </c>
      <c r="G558" s="17" t="str">
        <f t="shared" si="43"/>
        <v/>
      </c>
    </row>
    <row r="559" spans="1:7">
      <c r="A559" s="16" t="str">
        <f t="shared" si="40"/>
        <v/>
      </c>
      <c r="B559" s="18" t="str">
        <f>IF(A559="","",IF(OR(periods_per_year=26,periods_per_year=52),IF(periods_per_year=26,IF(A559=1,fpdate,B558+14),IF(periods_per_year=52,IF(A559=1,fpdate,B558+7),"n/a")),IF(periods_per_year=24,DATE(YEAR(fpdate),MONTH(fpdate)+(A559-1)/2+IF(AND(DAY(fpdate)&gt;=15,MOD(A559,2)=0),1,0),IF(MOD(A559,2)=0,IF(DAY(fpdate)&gt;=15,DAY(fpdate)-14,DAY(fpdate)+14),DAY(fpdate))),IF(DAY(DATE(YEAR(fpdate),MONTH(fpdate)+(A559-1)*months_per_period,DAY(fpdate)))&lt;&gt;DAY(fpdate),DATE(YEAR(fpdate),MONTH(fpdate)+(A559-1)*months_per_period+1,0),DATE(YEAR(fpdate),MONTH(fpdate)+(A559-1)*months_per_period,DAY(fpdate))))))</f>
        <v/>
      </c>
      <c r="C559" s="17" t="str">
        <f t="shared" si="41"/>
        <v/>
      </c>
      <c r="D559" s="57" t="str">
        <f t="shared" si="44"/>
        <v/>
      </c>
      <c r="E559" s="17" t="str">
        <f>IF(A559="","",IF(AND(A559=1,pmtType=1),0,IF(roundOpt,ROUND(rate*G558,2),rate*G558)))</f>
        <v/>
      </c>
      <c r="F559" s="17" t="str">
        <f t="shared" si="42"/>
        <v/>
      </c>
      <c r="G559" s="17" t="str">
        <f t="shared" si="43"/>
        <v/>
      </c>
    </row>
    <row r="560" spans="1:7">
      <c r="A560" s="16" t="str">
        <f t="shared" si="40"/>
        <v/>
      </c>
      <c r="B560" s="18" t="str">
        <f>IF(A560="","",IF(OR(periods_per_year=26,periods_per_year=52),IF(periods_per_year=26,IF(A560=1,fpdate,B559+14),IF(periods_per_year=52,IF(A560=1,fpdate,B559+7),"n/a")),IF(periods_per_year=24,DATE(YEAR(fpdate),MONTH(fpdate)+(A560-1)/2+IF(AND(DAY(fpdate)&gt;=15,MOD(A560,2)=0),1,0),IF(MOD(A560,2)=0,IF(DAY(fpdate)&gt;=15,DAY(fpdate)-14,DAY(fpdate)+14),DAY(fpdate))),IF(DAY(DATE(YEAR(fpdate),MONTH(fpdate)+(A560-1)*months_per_period,DAY(fpdate)))&lt;&gt;DAY(fpdate),DATE(YEAR(fpdate),MONTH(fpdate)+(A560-1)*months_per_period+1,0),DATE(YEAR(fpdate),MONTH(fpdate)+(A560-1)*months_per_period,DAY(fpdate))))))</f>
        <v/>
      </c>
      <c r="C560" s="17" t="str">
        <f t="shared" si="41"/>
        <v/>
      </c>
      <c r="D560" s="57" t="str">
        <f t="shared" si="44"/>
        <v/>
      </c>
      <c r="E560" s="17" t="str">
        <f>IF(A560="","",IF(AND(A560=1,pmtType=1),0,IF(roundOpt,ROUND(rate*G559,2),rate*G559)))</f>
        <v/>
      </c>
      <c r="F560" s="17" t="str">
        <f t="shared" si="42"/>
        <v/>
      </c>
      <c r="G560" s="17" t="str">
        <f t="shared" si="43"/>
        <v/>
      </c>
    </row>
    <row r="561" spans="1:7">
      <c r="A561" s="16" t="str">
        <f t="shared" si="40"/>
        <v/>
      </c>
      <c r="B561" s="18" t="str">
        <f>IF(A561="","",IF(OR(periods_per_year=26,periods_per_year=52),IF(periods_per_year=26,IF(A561=1,fpdate,B560+14),IF(periods_per_year=52,IF(A561=1,fpdate,B560+7),"n/a")),IF(periods_per_year=24,DATE(YEAR(fpdate),MONTH(fpdate)+(A561-1)/2+IF(AND(DAY(fpdate)&gt;=15,MOD(A561,2)=0),1,0),IF(MOD(A561,2)=0,IF(DAY(fpdate)&gt;=15,DAY(fpdate)-14,DAY(fpdate)+14),DAY(fpdate))),IF(DAY(DATE(YEAR(fpdate),MONTH(fpdate)+(A561-1)*months_per_period,DAY(fpdate)))&lt;&gt;DAY(fpdate),DATE(YEAR(fpdate),MONTH(fpdate)+(A561-1)*months_per_period+1,0),DATE(YEAR(fpdate),MONTH(fpdate)+(A561-1)*months_per_period,DAY(fpdate))))))</f>
        <v/>
      </c>
      <c r="C561" s="17" t="str">
        <f t="shared" si="41"/>
        <v/>
      </c>
      <c r="D561" s="57" t="str">
        <f t="shared" si="44"/>
        <v/>
      </c>
      <c r="E561" s="17" t="str">
        <f>IF(A561="","",IF(AND(A561=1,pmtType=1),0,IF(roundOpt,ROUND(rate*G560,2),rate*G560)))</f>
        <v/>
      </c>
      <c r="F561" s="17" t="str">
        <f t="shared" si="42"/>
        <v/>
      </c>
      <c r="G561" s="17" t="str">
        <f t="shared" si="43"/>
        <v/>
      </c>
    </row>
    <row r="562" spans="1:7">
      <c r="A562" s="16" t="str">
        <f t="shared" si="40"/>
        <v/>
      </c>
      <c r="B562" s="18" t="str">
        <f>IF(A562="","",IF(OR(periods_per_year=26,periods_per_year=52),IF(periods_per_year=26,IF(A562=1,fpdate,B561+14),IF(periods_per_year=52,IF(A562=1,fpdate,B561+7),"n/a")),IF(periods_per_year=24,DATE(YEAR(fpdate),MONTH(fpdate)+(A562-1)/2+IF(AND(DAY(fpdate)&gt;=15,MOD(A562,2)=0),1,0),IF(MOD(A562,2)=0,IF(DAY(fpdate)&gt;=15,DAY(fpdate)-14,DAY(fpdate)+14),DAY(fpdate))),IF(DAY(DATE(YEAR(fpdate),MONTH(fpdate)+(A562-1)*months_per_period,DAY(fpdate)))&lt;&gt;DAY(fpdate),DATE(YEAR(fpdate),MONTH(fpdate)+(A562-1)*months_per_period+1,0),DATE(YEAR(fpdate),MONTH(fpdate)+(A562-1)*months_per_period,DAY(fpdate))))))</f>
        <v/>
      </c>
      <c r="C562" s="17" t="str">
        <f t="shared" si="41"/>
        <v/>
      </c>
      <c r="D562" s="57" t="str">
        <f t="shared" si="44"/>
        <v/>
      </c>
      <c r="E562" s="17" t="str">
        <f>IF(A562="","",IF(AND(A562=1,pmtType=1),0,IF(roundOpt,ROUND(rate*G561,2),rate*G561)))</f>
        <v/>
      </c>
      <c r="F562" s="17" t="str">
        <f t="shared" si="42"/>
        <v/>
      </c>
      <c r="G562" s="17" t="str">
        <f t="shared" si="43"/>
        <v/>
      </c>
    </row>
    <row r="563" spans="1:7">
      <c r="A563" s="16" t="str">
        <f t="shared" si="40"/>
        <v/>
      </c>
      <c r="B563" s="18" t="str">
        <f>IF(A563="","",IF(OR(periods_per_year=26,periods_per_year=52),IF(periods_per_year=26,IF(A563=1,fpdate,B562+14),IF(periods_per_year=52,IF(A563=1,fpdate,B562+7),"n/a")),IF(periods_per_year=24,DATE(YEAR(fpdate),MONTH(fpdate)+(A563-1)/2+IF(AND(DAY(fpdate)&gt;=15,MOD(A563,2)=0),1,0),IF(MOD(A563,2)=0,IF(DAY(fpdate)&gt;=15,DAY(fpdate)-14,DAY(fpdate)+14),DAY(fpdate))),IF(DAY(DATE(YEAR(fpdate),MONTH(fpdate)+(A563-1)*months_per_period,DAY(fpdate)))&lt;&gt;DAY(fpdate),DATE(YEAR(fpdate),MONTH(fpdate)+(A563-1)*months_per_period+1,0),DATE(YEAR(fpdate),MONTH(fpdate)+(A563-1)*months_per_period,DAY(fpdate))))))</f>
        <v/>
      </c>
      <c r="C563" s="17" t="str">
        <f t="shared" si="41"/>
        <v/>
      </c>
      <c r="D563" s="57" t="str">
        <f t="shared" si="44"/>
        <v/>
      </c>
      <c r="E563" s="17" t="str">
        <f>IF(A563="","",IF(AND(A563=1,pmtType=1),0,IF(roundOpt,ROUND(rate*G562,2),rate*G562)))</f>
        <v/>
      </c>
      <c r="F563" s="17" t="str">
        <f t="shared" si="42"/>
        <v/>
      </c>
      <c r="G563" s="17" t="str">
        <f t="shared" si="43"/>
        <v/>
      </c>
    </row>
    <row r="564" spans="1:7">
      <c r="A564" s="16" t="str">
        <f t="shared" si="40"/>
        <v/>
      </c>
      <c r="B564" s="18" t="str">
        <f>IF(A564="","",IF(OR(periods_per_year=26,periods_per_year=52),IF(periods_per_year=26,IF(A564=1,fpdate,B563+14),IF(periods_per_year=52,IF(A564=1,fpdate,B563+7),"n/a")),IF(periods_per_year=24,DATE(YEAR(fpdate),MONTH(fpdate)+(A564-1)/2+IF(AND(DAY(fpdate)&gt;=15,MOD(A564,2)=0),1,0),IF(MOD(A564,2)=0,IF(DAY(fpdate)&gt;=15,DAY(fpdate)-14,DAY(fpdate)+14),DAY(fpdate))),IF(DAY(DATE(YEAR(fpdate),MONTH(fpdate)+(A564-1)*months_per_period,DAY(fpdate)))&lt;&gt;DAY(fpdate),DATE(YEAR(fpdate),MONTH(fpdate)+(A564-1)*months_per_period+1,0),DATE(YEAR(fpdate),MONTH(fpdate)+(A564-1)*months_per_period,DAY(fpdate))))))</f>
        <v/>
      </c>
      <c r="C564" s="17" t="str">
        <f t="shared" si="41"/>
        <v/>
      </c>
      <c r="D564" s="57" t="str">
        <f t="shared" si="44"/>
        <v/>
      </c>
      <c r="E564" s="17" t="str">
        <f>IF(A564="","",IF(AND(A564=1,pmtType=1),0,IF(roundOpt,ROUND(rate*G563,2),rate*G563)))</f>
        <v/>
      </c>
      <c r="F564" s="17" t="str">
        <f t="shared" si="42"/>
        <v/>
      </c>
      <c r="G564" s="17" t="str">
        <f t="shared" si="43"/>
        <v/>
      </c>
    </row>
    <row r="565" spans="1:7">
      <c r="A565" s="16" t="str">
        <f t="shared" si="40"/>
        <v/>
      </c>
      <c r="B565" s="18" t="str">
        <f>IF(A565="","",IF(OR(periods_per_year=26,periods_per_year=52),IF(periods_per_year=26,IF(A565=1,fpdate,B564+14),IF(periods_per_year=52,IF(A565=1,fpdate,B564+7),"n/a")),IF(periods_per_year=24,DATE(YEAR(fpdate),MONTH(fpdate)+(A565-1)/2+IF(AND(DAY(fpdate)&gt;=15,MOD(A565,2)=0),1,0),IF(MOD(A565,2)=0,IF(DAY(fpdate)&gt;=15,DAY(fpdate)-14,DAY(fpdate)+14),DAY(fpdate))),IF(DAY(DATE(YEAR(fpdate),MONTH(fpdate)+(A565-1)*months_per_period,DAY(fpdate)))&lt;&gt;DAY(fpdate),DATE(YEAR(fpdate),MONTH(fpdate)+(A565-1)*months_per_period+1,0),DATE(YEAR(fpdate),MONTH(fpdate)+(A565-1)*months_per_period,DAY(fpdate))))))</f>
        <v/>
      </c>
      <c r="C565" s="17" t="str">
        <f t="shared" si="41"/>
        <v/>
      </c>
      <c r="D565" s="57" t="str">
        <f t="shared" si="44"/>
        <v/>
      </c>
      <c r="E565" s="17" t="str">
        <f>IF(A565="","",IF(AND(A565=1,pmtType=1),0,IF(roundOpt,ROUND(rate*G564,2),rate*G564)))</f>
        <v/>
      </c>
      <c r="F565" s="17" t="str">
        <f t="shared" si="42"/>
        <v/>
      </c>
      <c r="G565" s="17" t="str">
        <f t="shared" si="43"/>
        <v/>
      </c>
    </row>
    <row r="566" spans="1:7">
      <c r="A566" s="16" t="str">
        <f t="shared" si="40"/>
        <v/>
      </c>
      <c r="B566" s="18" t="str">
        <f>IF(A566="","",IF(OR(periods_per_year=26,periods_per_year=52),IF(periods_per_year=26,IF(A566=1,fpdate,B565+14),IF(periods_per_year=52,IF(A566=1,fpdate,B565+7),"n/a")),IF(periods_per_year=24,DATE(YEAR(fpdate),MONTH(fpdate)+(A566-1)/2+IF(AND(DAY(fpdate)&gt;=15,MOD(A566,2)=0),1,0),IF(MOD(A566,2)=0,IF(DAY(fpdate)&gt;=15,DAY(fpdate)-14,DAY(fpdate)+14),DAY(fpdate))),IF(DAY(DATE(YEAR(fpdate),MONTH(fpdate)+(A566-1)*months_per_period,DAY(fpdate)))&lt;&gt;DAY(fpdate),DATE(YEAR(fpdate),MONTH(fpdate)+(A566-1)*months_per_period+1,0),DATE(YEAR(fpdate),MONTH(fpdate)+(A566-1)*months_per_period,DAY(fpdate))))))</f>
        <v/>
      </c>
      <c r="C566" s="17" t="str">
        <f t="shared" si="41"/>
        <v/>
      </c>
      <c r="D566" s="57" t="str">
        <f t="shared" si="44"/>
        <v/>
      </c>
      <c r="E566" s="17" t="str">
        <f>IF(A566="","",IF(AND(A566=1,pmtType=1),0,IF(roundOpt,ROUND(rate*G565,2),rate*G565)))</f>
        <v/>
      </c>
      <c r="F566" s="17" t="str">
        <f t="shared" si="42"/>
        <v/>
      </c>
      <c r="G566" s="17" t="str">
        <f t="shared" si="43"/>
        <v/>
      </c>
    </row>
    <row r="567" spans="1:7">
      <c r="A567" s="16" t="str">
        <f t="shared" si="40"/>
        <v/>
      </c>
      <c r="B567" s="18" t="str">
        <f>IF(A567="","",IF(OR(periods_per_year=26,periods_per_year=52),IF(periods_per_year=26,IF(A567=1,fpdate,B566+14),IF(periods_per_year=52,IF(A567=1,fpdate,B566+7),"n/a")),IF(periods_per_year=24,DATE(YEAR(fpdate),MONTH(fpdate)+(A567-1)/2+IF(AND(DAY(fpdate)&gt;=15,MOD(A567,2)=0),1,0),IF(MOD(A567,2)=0,IF(DAY(fpdate)&gt;=15,DAY(fpdate)-14,DAY(fpdate)+14),DAY(fpdate))),IF(DAY(DATE(YEAR(fpdate),MONTH(fpdate)+(A567-1)*months_per_period,DAY(fpdate)))&lt;&gt;DAY(fpdate),DATE(YEAR(fpdate),MONTH(fpdate)+(A567-1)*months_per_period+1,0),DATE(YEAR(fpdate),MONTH(fpdate)+(A567-1)*months_per_period,DAY(fpdate))))))</f>
        <v/>
      </c>
      <c r="C567" s="17" t="str">
        <f t="shared" si="41"/>
        <v/>
      </c>
      <c r="D567" s="57" t="str">
        <f t="shared" si="44"/>
        <v/>
      </c>
      <c r="E567" s="17" t="str">
        <f>IF(A567="","",IF(AND(A567=1,pmtType=1),0,IF(roundOpt,ROUND(rate*G566,2),rate*G566)))</f>
        <v/>
      </c>
      <c r="F567" s="17" t="str">
        <f t="shared" si="42"/>
        <v/>
      </c>
      <c r="G567" s="17" t="str">
        <f t="shared" si="43"/>
        <v/>
      </c>
    </row>
    <row r="568" spans="1:7">
      <c r="A568" s="16" t="str">
        <f t="shared" si="40"/>
        <v/>
      </c>
      <c r="B568" s="18" t="str">
        <f>IF(A568="","",IF(OR(periods_per_year=26,periods_per_year=52),IF(periods_per_year=26,IF(A568=1,fpdate,B567+14),IF(periods_per_year=52,IF(A568=1,fpdate,B567+7),"n/a")),IF(periods_per_year=24,DATE(YEAR(fpdate),MONTH(fpdate)+(A568-1)/2+IF(AND(DAY(fpdate)&gt;=15,MOD(A568,2)=0),1,0),IF(MOD(A568,2)=0,IF(DAY(fpdate)&gt;=15,DAY(fpdate)-14,DAY(fpdate)+14),DAY(fpdate))),IF(DAY(DATE(YEAR(fpdate),MONTH(fpdate)+(A568-1)*months_per_period,DAY(fpdate)))&lt;&gt;DAY(fpdate),DATE(YEAR(fpdate),MONTH(fpdate)+(A568-1)*months_per_period+1,0),DATE(YEAR(fpdate),MONTH(fpdate)+(A568-1)*months_per_period,DAY(fpdate))))))</f>
        <v/>
      </c>
      <c r="C568" s="17" t="str">
        <f t="shared" si="41"/>
        <v/>
      </c>
      <c r="D568" s="57" t="str">
        <f t="shared" si="44"/>
        <v/>
      </c>
      <c r="E568" s="17" t="str">
        <f>IF(A568="","",IF(AND(A568=1,pmtType=1),0,IF(roundOpt,ROUND(rate*G567,2),rate*G567)))</f>
        <v/>
      </c>
      <c r="F568" s="17" t="str">
        <f t="shared" si="42"/>
        <v/>
      </c>
      <c r="G568" s="17" t="str">
        <f t="shared" si="43"/>
        <v/>
      </c>
    </row>
    <row r="569" spans="1:7">
      <c r="A569" s="16" t="str">
        <f t="shared" si="40"/>
        <v/>
      </c>
      <c r="B569" s="18" t="str">
        <f>IF(A569="","",IF(OR(periods_per_year=26,periods_per_year=52),IF(periods_per_year=26,IF(A569=1,fpdate,B568+14),IF(periods_per_year=52,IF(A569=1,fpdate,B568+7),"n/a")),IF(periods_per_year=24,DATE(YEAR(fpdate),MONTH(fpdate)+(A569-1)/2+IF(AND(DAY(fpdate)&gt;=15,MOD(A569,2)=0),1,0),IF(MOD(A569,2)=0,IF(DAY(fpdate)&gt;=15,DAY(fpdate)-14,DAY(fpdate)+14),DAY(fpdate))),IF(DAY(DATE(YEAR(fpdate),MONTH(fpdate)+(A569-1)*months_per_period,DAY(fpdate)))&lt;&gt;DAY(fpdate),DATE(YEAR(fpdate),MONTH(fpdate)+(A569-1)*months_per_period+1,0),DATE(YEAR(fpdate),MONTH(fpdate)+(A569-1)*months_per_period,DAY(fpdate))))))</f>
        <v/>
      </c>
      <c r="C569" s="17" t="str">
        <f t="shared" si="41"/>
        <v/>
      </c>
      <c r="D569" s="57" t="str">
        <f t="shared" si="44"/>
        <v/>
      </c>
      <c r="E569" s="17" t="str">
        <f>IF(A569="","",IF(AND(A569=1,pmtType=1),0,IF(roundOpt,ROUND(rate*G568,2),rate*G568)))</f>
        <v/>
      </c>
      <c r="F569" s="17" t="str">
        <f t="shared" si="42"/>
        <v/>
      </c>
      <c r="G569" s="17" t="str">
        <f t="shared" si="43"/>
        <v/>
      </c>
    </row>
    <row r="570" spans="1:7">
      <c r="A570" s="16" t="str">
        <f t="shared" si="40"/>
        <v/>
      </c>
      <c r="B570" s="18" t="str">
        <f>IF(A570="","",IF(OR(periods_per_year=26,periods_per_year=52),IF(periods_per_year=26,IF(A570=1,fpdate,B569+14),IF(periods_per_year=52,IF(A570=1,fpdate,B569+7),"n/a")),IF(periods_per_year=24,DATE(YEAR(fpdate),MONTH(fpdate)+(A570-1)/2+IF(AND(DAY(fpdate)&gt;=15,MOD(A570,2)=0),1,0),IF(MOD(A570,2)=0,IF(DAY(fpdate)&gt;=15,DAY(fpdate)-14,DAY(fpdate)+14),DAY(fpdate))),IF(DAY(DATE(YEAR(fpdate),MONTH(fpdate)+(A570-1)*months_per_period,DAY(fpdate)))&lt;&gt;DAY(fpdate),DATE(YEAR(fpdate),MONTH(fpdate)+(A570-1)*months_per_period+1,0),DATE(YEAR(fpdate),MONTH(fpdate)+(A570-1)*months_per_period,DAY(fpdate))))))</f>
        <v/>
      </c>
      <c r="C570" s="17" t="str">
        <f t="shared" si="41"/>
        <v/>
      </c>
      <c r="D570" s="57" t="str">
        <f t="shared" si="44"/>
        <v/>
      </c>
      <c r="E570" s="17" t="str">
        <f>IF(A570="","",IF(AND(A570=1,pmtType=1),0,IF(roundOpt,ROUND(rate*G569,2),rate*G569)))</f>
        <v/>
      </c>
      <c r="F570" s="17" t="str">
        <f t="shared" si="42"/>
        <v/>
      </c>
      <c r="G570" s="17" t="str">
        <f t="shared" si="43"/>
        <v/>
      </c>
    </row>
    <row r="571" spans="1:7">
      <c r="A571" s="16" t="str">
        <f t="shared" si="40"/>
        <v/>
      </c>
      <c r="B571" s="18" t="str">
        <f>IF(A571="","",IF(OR(periods_per_year=26,periods_per_year=52),IF(periods_per_year=26,IF(A571=1,fpdate,B570+14),IF(periods_per_year=52,IF(A571=1,fpdate,B570+7),"n/a")),IF(periods_per_year=24,DATE(YEAR(fpdate),MONTH(fpdate)+(A571-1)/2+IF(AND(DAY(fpdate)&gt;=15,MOD(A571,2)=0),1,0),IF(MOD(A571,2)=0,IF(DAY(fpdate)&gt;=15,DAY(fpdate)-14,DAY(fpdate)+14),DAY(fpdate))),IF(DAY(DATE(YEAR(fpdate),MONTH(fpdate)+(A571-1)*months_per_period,DAY(fpdate)))&lt;&gt;DAY(fpdate),DATE(YEAR(fpdate),MONTH(fpdate)+(A571-1)*months_per_period+1,0),DATE(YEAR(fpdate),MONTH(fpdate)+(A571-1)*months_per_period,DAY(fpdate))))))</f>
        <v/>
      </c>
      <c r="C571" s="17" t="str">
        <f t="shared" si="41"/>
        <v/>
      </c>
      <c r="D571" s="57" t="str">
        <f t="shared" si="44"/>
        <v/>
      </c>
      <c r="E571" s="17" t="str">
        <f>IF(A571="","",IF(AND(A571=1,pmtType=1),0,IF(roundOpt,ROUND(rate*G570,2),rate*G570)))</f>
        <v/>
      </c>
      <c r="F571" s="17" t="str">
        <f t="shared" si="42"/>
        <v/>
      </c>
      <c r="G571" s="17" t="str">
        <f t="shared" si="43"/>
        <v/>
      </c>
    </row>
    <row r="572" spans="1:7">
      <c r="A572" s="16" t="str">
        <f t="shared" si="40"/>
        <v/>
      </c>
      <c r="B572" s="18" t="str">
        <f>IF(A572="","",IF(OR(periods_per_year=26,periods_per_year=52),IF(periods_per_year=26,IF(A572=1,fpdate,B571+14),IF(periods_per_year=52,IF(A572=1,fpdate,B571+7),"n/a")),IF(periods_per_year=24,DATE(YEAR(fpdate),MONTH(fpdate)+(A572-1)/2+IF(AND(DAY(fpdate)&gt;=15,MOD(A572,2)=0),1,0),IF(MOD(A572,2)=0,IF(DAY(fpdate)&gt;=15,DAY(fpdate)-14,DAY(fpdate)+14),DAY(fpdate))),IF(DAY(DATE(YEAR(fpdate),MONTH(fpdate)+(A572-1)*months_per_period,DAY(fpdate)))&lt;&gt;DAY(fpdate),DATE(YEAR(fpdate),MONTH(fpdate)+(A572-1)*months_per_period+1,0),DATE(YEAR(fpdate),MONTH(fpdate)+(A572-1)*months_per_period,DAY(fpdate))))))</f>
        <v/>
      </c>
      <c r="C572" s="17" t="str">
        <f t="shared" si="41"/>
        <v/>
      </c>
      <c r="D572" s="57" t="str">
        <f t="shared" si="44"/>
        <v/>
      </c>
      <c r="E572" s="17" t="str">
        <f>IF(A572="","",IF(AND(A572=1,pmtType=1),0,IF(roundOpt,ROUND(rate*G571,2),rate*G571)))</f>
        <v/>
      </c>
      <c r="F572" s="17" t="str">
        <f t="shared" si="42"/>
        <v/>
      </c>
      <c r="G572" s="17" t="str">
        <f t="shared" si="43"/>
        <v/>
      </c>
    </row>
    <row r="573" spans="1:7">
      <c r="A573" s="16" t="str">
        <f t="shared" si="40"/>
        <v/>
      </c>
      <c r="B573" s="18" t="str">
        <f>IF(A573="","",IF(OR(periods_per_year=26,periods_per_year=52),IF(periods_per_year=26,IF(A573=1,fpdate,B572+14),IF(periods_per_year=52,IF(A573=1,fpdate,B572+7),"n/a")),IF(periods_per_year=24,DATE(YEAR(fpdate),MONTH(fpdate)+(A573-1)/2+IF(AND(DAY(fpdate)&gt;=15,MOD(A573,2)=0),1,0),IF(MOD(A573,2)=0,IF(DAY(fpdate)&gt;=15,DAY(fpdate)-14,DAY(fpdate)+14),DAY(fpdate))),IF(DAY(DATE(YEAR(fpdate),MONTH(fpdate)+(A573-1)*months_per_period,DAY(fpdate)))&lt;&gt;DAY(fpdate),DATE(YEAR(fpdate),MONTH(fpdate)+(A573-1)*months_per_period+1,0),DATE(YEAR(fpdate),MONTH(fpdate)+(A573-1)*months_per_period,DAY(fpdate))))))</f>
        <v/>
      </c>
      <c r="C573" s="17" t="str">
        <f t="shared" si="41"/>
        <v/>
      </c>
      <c r="D573" s="57" t="str">
        <f t="shared" si="44"/>
        <v/>
      </c>
      <c r="E573" s="17" t="str">
        <f>IF(A573="","",IF(AND(A573=1,pmtType=1),0,IF(roundOpt,ROUND(rate*G572,2),rate*G572)))</f>
        <v/>
      </c>
      <c r="F573" s="17" t="str">
        <f t="shared" si="42"/>
        <v/>
      </c>
      <c r="G573" s="17" t="str">
        <f t="shared" si="43"/>
        <v/>
      </c>
    </row>
    <row r="574" spans="1:7">
      <c r="A574" s="16" t="str">
        <f t="shared" si="40"/>
        <v/>
      </c>
      <c r="B574" s="18" t="str">
        <f>IF(A574="","",IF(OR(periods_per_year=26,periods_per_year=52),IF(periods_per_year=26,IF(A574=1,fpdate,B573+14),IF(periods_per_year=52,IF(A574=1,fpdate,B573+7),"n/a")),IF(periods_per_year=24,DATE(YEAR(fpdate),MONTH(fpdate)+(A574-1)/2+IF(AND(DAY(fpdate)&gt;=15,MOD(A574,2)=0),1,0),IF(MOD(A574,2)=0,IF(DAY(fpdate)&gt;=15,DAY(fpdate)-14,DAY(fpdate)+14),DAY(fpdate))),IF(DAY(DATE(YEAR(fpdate),MONTH(fpdate)+(A574-1)*months_per_period,DAY(fpdate)))&lt;&gt;DAY(fpdate),DATE(YEAR(fpdate),MONTH(fpdate)+(A574-1)*months_per_period+1,0),DATE(YEAR(fpdate),MONTH(fpdate)+(A574-1)*months_per_period,DAY(fpdate))))))</f>
        <v/>
      </c>
      <c r="C574" s="17" t="str">
        <f t="shared" si="41"/>
        <v/>
      </c>
      <c r="D574" s="57" t="str">
        <f t="shared" si="44"/>
        <v/>
      </c>
      <c r="E574" s="17" t="str">
        <f>IF(A574="","",IF(AND(A574=1,pmtType=1),0,IF(roundOpt,ROUND(rate*G573,2),rate*G573)))</f>
        <v/>
      </c>
      <c r="F574" s="17" t="str">
        <f t="shared" si="42"/>
        <v/>
      </c>
      <c r="G574" s="17" t="str">
        <f t="shared" si="43"/>
        <v/>
      </c>
    </row>
    <row r="575" spans="1:7">
      <c r="A575" s="16" t="str">
        <f t="shared" si="40"/>
        <v/>
      </c>
      <c r="B575" s="18" t="str">
        <f>IF(A575="","",IF(OR(periods_per_year=26,periods_per_year=52),IF(periods_per_year=26,IF(A575=1,fpdate,B574+14),IF(periods_per_year=52,IF(A575=1,fpdate,B574+7),"n/a")),IF(periods_per_year=24,DATE(YEAR(fpdate),MONTH(fpdate)+(A575-1)/2+IF(AND(DAY(fpdate)&gt;=15,MOD(A575,2)=0),1,0),IF(MOD(A575,2)=0,IF(DAY(fpdate)&gt;=15,DAY(fpdate)-14,DAY(fpdate)+14),DAY(fpdate))),IF(DAY(DATE(YEAR(fpdate),MONTH(fpdate)+(A575-1)*months_per_period,DAY(fpdate)))&lt;&gt;DAY(fpdate),DATE(YEAR(fpdate),MONTH(fpdate)+(A575-1)*months_per_period+1,0),DATE(YEAR(fpdate),MONTH(fpdate)+(A575-1)*months_per_period,DAY(fpdate))))))</f>
        <v/>
      </c>
      <c r="C575" s="17" t="str">
        <f t="shared" si="41"/>
        <v/>
      </c>
      <c r="D575" s="57" t="str">
        <f t="shared" si="44"/>
        <v/>
      </c>
      <c r="E575" s="17" t="str">
        <f>IF(A575="","",IF(AND(A575=1,pmtType=1),0,IF(roundOpt,ROUND(rate*G574,2),rate*G574)))</f>
        <v/>
      </c>
      <c r="F575" s="17" t="str">
        <f t="shared" si="42"/>
        <v/>
      </c>
      <c r="G575" s="17" t="str">
        <f t="shared" si="43"/>
        <v/>
      </c>
    </row>
    <row r="576" spans="1:7">
      <c r="A576" s="16" t="str">
        <f t="shared" si="40"/>
        <v/>
      </c>
      <c r="B576" s="18" t="str">
        <f>IF(A576="","",IF(OR(periods_per_year=26,periods_per_year=52),IF(periods_per_year=26,IF(A576=1,fpdate,B575+14),IF(periods_per_year=52,IF(A576=1,fpdate,B575+7),"n/a")),IF(periods_per_year=24,DATE(YEAR(fpdate),MONTH(fpdate)+(A576-1)/2+IF(AND(DAY(fpdate)&gt;=15,MOD(A576,2)=0),1,0),IF(MOD(A576,2)=0,IF(DAY(fpdate)&gt;=15,DAY(fpdate)-14,DAY(fpdate)+14),DAY(fpdate))),IF(DAY(DATE(YEAR(fpdate),MONTH(fpdate)+(A576-1)*months_per_period,DAY(fpdate)))&lt;&gt;DAY(fpdate),DATE(YEAR(fpdate),MONTH(fpdate)+(A576-1)*months_per_period+1,0),DATE(YEAR(fpdate),MONTH(fpdate)+(A576-1)*months_per_period,DAY(fpdate))))))</f>
        <v/>
      </c>
      <c r="C576" s="17" t="str">
        <f t="shared" si="41"/>
        <v/>
      </c>
      <c r="D576" s="57" t="str">
        <f t="shared" si="44"/>
        <v/>
      </c>
      <c r="E576" s="17" t="str">
        <f>IF(A576="","",IF(AND(A576=1,pmtType=1),0,IF(roundOpt,ROUND(rate*G575,2),rate*G575)))</f>
        <v/>
      </c>
      <c r="F576" s="17" t="str">
        <f t="shared" si="42"/>
        <v/>
      </c>
      <c r="G576" s="17" t="str">
        <f t="shared" si="43"/>
        <v/>
      </c>
    </row>
    <row r="577" spans="1:7">
      <c r="A577" s="16" t="str">
        <f t="shared" si="40"/>
        <v/>
      </c>
      <c r="B577" s="18" t="str">
        <f>IF(A577="","",IF(OR(periods_per_year=26,periods_per_year=52),IF(periods_per_year=26,IF(A577=1,fpdate,B576+14),IF(periods_per_year=52,IF(A577=1,fpdate,B576+7),"n/a")),IF(periods_per_year=24,DATE(YEAR(fpdate),MONTH(fpdate)+(A577-1)/2+IF(AND(DAY(fpdate)&gt;=15,MOD(A577,2)=0),1,0),IF(MOD(A577,2)=0,IF(DAY(fpdate)&gt;=15,DAY(fpdate)-14,DAY(fpdate)+14),DAY(fpdate))),IF(DAY(DATE(YEAR(fpdate),MONTH(fpdate)+(A577-1)*months_per_period,DAY(fpdate)))&lt;&gt;DAY(fpdate),DATE(YEAR(fpdate),MONTH(fpdate)+(A577-1)*months_per_period+1,0),DATE(YEAR(fpdate),MONTH(fpdate)+(A577-1)*months_per_period,DAY(fpdate))))))</f>
        <v/>
      </c>
      <c r="C577" s="17" t="str">
        <f t="shared" si="41"/>
        <v/>
      </c>
      <c r="D577" s="57" t="str">
        <f t="shared" si="44"/>
        <v/>
      </c>
      <c r="E577" s="17" t="str">
        <f>IF(A577="","",IF(AND(A577=1,pmtType=1),0,IF(roundOpt,ROUND(rate*G576,2),rate*G576)))</f>
        <v/>
      </c>
      <c r="F577" s="17" t="str">
        <f t="shared" si="42"/>
        <v/>
      </c>
      <c r="G577" s="17" t="str">
        <f t="shared" si="43"/>
        <v/>
      </c>
    </row>
    <row r="578" spans="1:7">
      <c r="A578" s="16" t="str">
        <f t="shared" si="40"/>
        <v/>
      </c>
      <c r="B578" s="18" t="str">
        <f>IF(A578="","",IF(OR(periods_per_year=26,periods_per_year=52),IF(periods_per_year=26,IF(A578=1,fpdate,B577+14),IF(periods_per_year=52,IF(A578=1,fpdate,B577+7),"n/a")),IF(periods_per_year=24,DATE(YEAR(fpdate),MONTH(fpdate)+(A578-1)/2+IF(AND(DAY(fpdate)&gt;=15,MOD(A578,2)=0),1,0),IF(MOD(A578,2)=0,IF(DAY(fpdate)&gt;=15,DAY(fpdate)-14,DAY(fpdate)+14),DAY(fpdate))),IF(DAY(DATE(YEAR(fpdate),MONTH(fpdate)+(A578-1)*months_per_period,DAY(fpdate)))&lt;&gt;DAY(fpdate),DATE(YEAR(fpdate),MONTH(fpdate)+(A578-1)*months_per_period+1,0),DATE(YEAR(fpdate),MONTH(fpdate)+(A578-1)*months_per_period,DAY(fpdate))))))</f>
        <v/>
      </c>
      <c r="C578" s="17" t="str">
        <f t="shared" si="41"/>
        <v/>
      </c>
      <c r="D578" s="57" t="str">
        <f t="shared" si="44"/>
        <v/>
      </c>
      <c r="E578" s="17" t="str">
        <f>IF(A578="","",IF(AND(A578=1,pmtType=1),0,IF(roundOpt,ROUND(rate*G577,2),rate*G577)))</f>
        <v/>
      </c>
      <c r="F578" s="17" t="str">
        <f t="shared" si="42"/>
        <v/>
      </c>
      <c r="G578" s="17" t="str">
        <f t="shared" si="43"/>
        <v/>
      </c>
    </row>
    <row r="579" spans="1:7">
      <c r="A579" s="16" t="str">
        <f t="shared" si="40"/>
        <v/>
      </c>
      <c r="B579" s="18" t="str">
        <f>IF(A579="","",IF(OR(periods_per_year=26,periods_per_year=52),IF(periods_per_year=26,IF(A579=1,fpdate,B578+14),IF(periods_per_year=52,IF(A579=1,fpdate,B578+7),"n/a")),IF(periods_per_year=24,DATE(YEAR(fpdate),MONTH(fpdate)+(A579-1)/2+IF(AND(DAY(fpdate)&gt;=15,MOD(A579,2)=0),1,0),IF(MOD(A579,2)=0,IF(DAY(fpdate)&gt;=15,DAY(fpdate)-14,DAY(fpdate)+14),DAY(fpdate))),IF(DAY(DATE(YEAR(fpdate),MONTH(fpdate)+(A579-1)*months_per_period,DAY(fpdate)))&lt;&gt;DAY(fpdate),DATE(YEAR(fpdate),MONTH(fpdate)+(A579-1)*months_per_period+1,0),DATE(YEAR(fpdate),MONTH(fpdate)+(A579-1)*months_per_period,DAY(fpdate))))))</f>
        <v/>
      </c>
      <c r="C579" s="17" t="str">
        <f t="shared" si="41"/>
        <v/>
      </c>
      <c r="D579" s="57" t="str">
        <f t="shared" si="44"/>
        <v/>
      </c>
      <c r="E579" s="17" t="str">
        <f>IF(A579="","",IF(AND(A579=1,pmtType=1),0,IF(roundOpt,ROUND(rate*G578,2),rate*G578)))</f>
        <v/>
      </c>
      <c r="F579" s="17" t="str">
        <f t="shared" si="42"/>
        <v/>
      </c>
      <c r="G579" s="17" t="str">
        <f t="shared" si="43"/>
        <v/>
      </c>
    </row>
    <row r="580" spans="1:7">
      <c r="A580" s="16" t="str">
        <f t="shared" si="40"/>
        <v/>
      </c>
      <c r="B580" s="18" t="str">
        <f>IF(A580="","",IF(OR(periods_per_year=26,periods_per_year=52),IF(periods_per_year=26,IF(A580=1,fpdate,B579+14),IF(periods_per_year=52,IF(A580=1,fpdate,B579+7),"n/a")),IF(periods_per_year=24,DATE(YEAR(fpdate),MONTH(fpdate)+(A580-1)/2+IF(AND(DAY(fpdate)&gt;=15,MOD(A580,2)=0),1,0),IF(MOD(A580,2)=0,IF(DAY(fpdate)&gt;=15,DAY(fpdate)-14,DAY(fpdate)+14),DAY(fpdate))),IF(DAY(DATE(YEAR(fpdate),MONTH(fpdate)+(A580-1)*months_per_period,DAY(fpdate)))&lt;&gt;DAY(fpdate),DATE(YEAR(fpdate),MONTH(fpdate)+(A580-1)*months_per_period+1,0),DATE(YEAR(fpdate),MONTH(fpdate)+(A580-1)*months_per_period,DAY(fpdate))))))</f>
        <v/>
      </c>
      <c r="C580" s="17" t="str">
        <f t="shared" si="41"/>
        <v/>
      </c>
      <c r="D580" s="57" t="str">
        <f t="shared" si="44"/>
        <v/>
      </c>
      <c r="E580" s="17" t="str">
        <f>IF(A580="","",IF(AND(A580=1,pmtType=1),0,IF(roundOpt,ROUND(rate*G579,2),rate*G579)))</f>
        <v/>
      </c>
      <c r="F580" s="17" t="str">
        <f t="shared" si="42"/>
        <v/>
      </c>
      <c r="G580" s="17" t="str">
        <f t="shared" si="43"/>
        <v/>
      </c>
    </row>
    <row r="581" spans="1:7">
      <c r="A581" s="16" t="str">
        <f t="shared" si="40"/>
        <v/>
      </c>
      <c r="B581" s="18" t="str">
        <f>IF(A581="","",IF(OR(periods_per_year=26,periods_per_year=52),IF(periods_per_year=26,IF(A581=1,fpdate,B580+14),IF(periods_per_year=52,IF(A581=1,fpdate,B580+7),"n/a")),IF(periods_per_year=24,DATE(YEAR(fpdate),MONTH(fpdate)+(A581-1)/2+IF(AND(DAY(fpdate)&gt;=15,MOD(A581,2)=0),1,0),IF(MOD(A581,2)=0,IF(DAY(fpdate)&gt;=15,DAY(fpdate)-14,DAY(fpdate)+14),DAY(fpdate))),IF(DAY(DATE(YEAR(fpdate),MONTH(fpdate)+(A581-1)*months_per_period,DAY(fpdate)))&lt;&gt;DAY(fpdate),DATE(YEAR(fpdate),MONTH(fpdate)+(A581-1)*months_per_period+1,0),DATE(YEAR(fpdate),MONTH(fpdate)+(A581-1)*months_per_period,DAY(fpdate))))))</f>
        <v/>
      </c>
      <c r="C581" s="17" t="str">
        <f t="shared" si="41"/>
        <v/>
      </c>
      <c r="D581" s="57" t="str">
        <f t="shared" si="44"/>
        <v/>
      </c>
      <c r="E581" s="17" t="str">
        <f>IF(A581="","",IF(AND(A581=1,pmtType=1),0,IF(roundOpt,ROUND(rate*G580,2),rate*G580)))</f>
        <v/>
      </c>
      <c r="F581" s="17" t="str">
        <f t="shared" si="42"/>
        <v/>
      </c>
      <c r="G581" s="17" t="str">
        <f t="shared" si="43"/>
        <v/>
      </c>
    </row>
    <row r="582" spans="1:7">
      <c r="A582" s="16" t="str">
        <f t="shared" si="40"/>
        <v/>
      </c>
      <c r="B582" s="18" t="str">
        <f>IF(A582="","",IF(OR(periods_per_year=26,periods_per_year=52),IF(periods_per_year=26,IF(A582=1,fpdate,B581+14),IF(periods_per_year=52,IF(A582=1,fpdate,B581+7),"n/a")),IF(periods_per_year=24,DATE(YEAR(fpdate),MONTH(fpdate)+(A582-1)/2+IF(AND(DAY(fpdate)&gt;=15,MOD(A582,2)=0),1,0),IF(MOD(A582,2)=0,IF(DAY(fpdate)&gt;=15,DAY(fpdate)-14,DAY(fpdate)+14),DAY(fpdate))),IF(DAY(DATE(YEAR(fpdate),MONTH(fpdate)+(A582-1)*months_per_period,DAY(fpdate)))&lt;&gt;DAY(fpdate),DATE(YEAR(fpdate),MONTH(fpdate)+(A582-1)*months_per_period+1,0),DATE(YEAR(fpdate),MONTH(fpdate)+(A582-1)*months_per_period,DAY(fpdate))))))</f>
        <v/>
      </c>
      <c r="C582" s="17" t="str">
        <f t="shared" si="41"/>
        <v/>
      </c>
      <c r="D582" s="57" t="str">
        <f t="shared" si="44"/>
        <v/>
      </c>
      <c r="E582" s="17" t="str">
        <f>IF(A582="","",IF(AND(A582=1,pmtType=1),0,IF(roundOpt,ROUND(rate*G581,2),rate*G581)))</f>
        <v/>
      </c>
      <c r="F582" s="17" t="str">
        <f t="shared" si="42"/>
        <v/>
      </c>
      <c r="G582" s="17" t="str">
        <f t="shared" si="43"/>
        <v/>
      </c>
    </row>
    <row r="583" spans="1:7">
      <c r="A583" s="16" t="str">
        <f t="shared" si="40"/>
        <v/>
      </c>
      <c r="B583" s="18" t="str">
        <f>IF(A583="","",IF(OR(periods_per_year=26,periods_per_year=52),IF(periods_per_year=26,IF(A583=1,fpdate,B582+14),IF(periods_per_year=52,IF(A583=1,fpdate,B582+7),"n/a")),IF(periods_per_year=24,DATE(YEAR(fpdate),MONTH(fpdate)+(A583-1)/2+IF(AND(DAY(fpdate)&gt;=15,MOD(A583,2)=0),1,0),IF(MOD(A583,2)=0,IF(DAY(fpdate)&gt;=15,DAY(fpdate)-14,DAY(fpdate)+14),DAY(fpdate))),IF(DAY(DATE(YEAR(fpdate),MONTH(fpdate)+(A583-1)*months_per_period,DAY(fpdate)))&lt;&gt;DAY(fpdate),DATE(YEAR(fpdate),MONTH(fpdate)+(A583-1)*months_per_period+1,0),DATE(YEAR(fpdate),MONTH(fpdate)+(A583-1)*months_per_period,DAY(fpdate))))))</f>
        <v/>
      </c>
      <c r="C583" s="17" t="str">
        <f t="shared" si="41"/>
        <v/>
      </c>
      <c r="D583" s="57" t="str">
        <f t="shared" si="44"/>
        <v/>
      </c>
      <c r="E583" s="17" t="str">
        <f>IF(A583="","",IF(AND(A583=1,pmtType=1),0,IF(roundOpt,ROUND(rate*G582,2),rate*G582)))</f>
        <v/>
      </c>
      <c r="F583" s="17" t="str">
        <f t="shared" si="42"/>
        <v/>
      </c>
      <c r="G583" s="17" t="str">
        <f t="shared" si="43"/>
        <v/>
      </c>
    </row>
    <row r="584" spans="1:7">
      <c r="A584" s="16" t="str">
        <f t="shared" si="40"/>
        <v/>
      </c>
      <c r="B584" s="18" t="str">
        <f>IF(A584="","",IF(OR(periods_per_year=26,periods_per_year=52),IF(periods_per_year=26,IF(A584=1,fpdate,B583+14),IF(periods_per_year=52,IF(A584=1,fpdate,B583+7),"n/a")),IF(periods_per_year=24,DATE(YEAR(fpdate),MONTH(fpdate)+(A584-1)/2+IF(AND(DAY(fpdate)&gt;=15,MOD(A584,2)=0),1,0),IF(MOD(A584,2)=0,IF(DAY(fpdate)&gt;=15,DAY(fpdate)-14,DAY(fpdate)+14),DAY(fpdate))),IF(DAY(DATE(YEAR(fpdate),MONTH(fpdate)+(A584-1)*months_per_period,DAY(fpdate)))&lt;&gt;DAY(fpdate),DATE(YEAR(fpdate),MONTH(fpdate)+(A584-1)*months_per_period+1,0),DATE(YEAR(fpdate),MONTH(fpdate)+(A584-1)*months_per_period,DAY(fpdate))))))</f>
        <v/>
      </c>
      <c r="C584" s="17" t="str">
        <f t="shared" si="41"/>
        <v/>
      </c>
      <c r="D584" s="57" t="str">
        <f t="shared" si="44"/>
        <v/>
      </c>
      <c r="E584" s="17" t="str">
        <f>IF(A584="","",IF(AND(A584=1,pmtType=1),0,IF(roundOpt,ROUND(rate*G583,2),rate*G583)))</f>
        <v/>
      </c>
      <c r="F584" s="17" t="str">
        <f t="shared" si="42"/>
        <v/>
      </c>
      <c r="G584" s="17" t="str">
        <f t="shared" si="43"/>
        <v/>
      </c>
    </row>
    <row r="585" spans="1:7">
      <c r="A585" s="16" t="str">
        <f t="shared" si="40"/>
        <v/>
      </c>
      <c r="B585" s="18" t="str">
        <f>IF(A585="","",IF(OR(periods_per_year=26,periods_per_year=52),IF(periods_per_year=26,IF(A585=1,fpdate,B584+14),IF(periods_per_year=52,IF(A585=1,fpdate,B584+7),"n/a")),IF(periods_per_year=24,DATE(YEAR(fpdate),MONTH(fpdate)+(A585-1)/2+IF(AND(DAY(fpdate)&gt;=15,MOD(A585,2)=0),1,0),IF(MOD(A585,2)=0,IF(DAY(fpdate)&gt;=15,DAY(fpdate)-14,DAY(fpdate)+14),DAY(fpdate))),IF(DAY(DATE(YEAR(fpdate),MONTH(fpdate)+(A585-1)*months_per_period,DAY(fpdate)))&lt;&gt;DAY(fpdate),DATE(YEAR(fpdate),MONTH(fpdate)+(A585-1)*months_per_period+1,0),DATE(YEAR(fpdate),MONTH(fpdate)+(A585-1)*months_per_period,DAY(fpdate))))))</f>
        <v/>
      </c>
      <c r="C585" s="17" t="str">
        <f t="shared" si="41"/>
        <v/>
      </c>
      <c r="D585" s="57" t="str">
        <f t="shared" si="44"/>
        <v/>
      </c>
      <c r="E585" s="17" t="str">
        <f>IF(A585="","",IF(AND(A585=1,pmtType=1),0,IF(roundOpt,ROUND(rate*G584,2),rate*G584)))</f>
        <v/>
      </c>
      <c r="F585" s="17" t="str">
        <f t="shared" si="42"/>
        <v/>
      </c>
      <c r="G585" s="17" t="str">
        <f t="shared" si="43"/>
        <v/>
      </c>
    </row>
    <row r="586" spans="1:7">
      <c r="A586" s="16" t="str">
        <f t="shared" si="40"/>
        <v/>
      </c>
      <c r="B586" s="18" t="str">
        <f>IF(A586="","",IF(OR(periods_per_year=26,periods_per_year=52),IF(periods_per_year=26,IF(A586=1,fpdate,B585+14),IF(periods_per_year=52,IF(A586=1,fpdate,B585+7),"n/a")),IF(periods_per_year=24,DATE(YEAR(fpdate),MONTH(fpdate)+(A586-1)/2+IF(AND(DAY(fpdate)&gt;=15,MOD(A586,2)=0),1,0),IF(MOD(A586,2)=0,IF(DAY(fpdate)&gt;=15,DAY(fpdate)-14,DAY(fpdate)+14),DAY(fpdate))),IF(DAY(DATE(YEAR(fpdate),MONTH(fpdate)+(A586-1)*months_per_period,DAY(fpdate)))&lt;&gt;DAY(fpdate),DATE(YEAR(fpdate),MONTH(fpdate)+(A586-1)*months_per_period+1,0),DATE(YEAR(fpdate),MONTH(fpdate)+(A586-1)*months_per_period,DAY(fpdate))))))</f>
        <v/>
      </c>
      <c r="C586" s="17" t="str">
        <f t="shared" si="41"/>
        <v/>
      </c>
      <c r="D586" s="57" t="str">
        <f t="shared" si="44"/>
        <v/>
      </c>
      <c r="E586" s="17" t="str">
        <f>IF(A586="","",IF(AND(A586=1,pmtType=1),0,IF(roundOpt,ROUND(rate*G585,2),rate*G585)))</f>
        <v/>
      </c>
      <c r="F586" s="17" t="str">
        <f t="shared" si="42"/>
        <v/>
      </c>
      <c r="G586" s="17" t="str">
        <f t="shared" si="43"/>
        <v/>
      </c>
    </row>
    <row r="587" spans="1:7">
      <c r="A587" s="16" t="str">
        <f t="shared" si="40"/>
        <v/>
      </c>
      <c r="B587" s="18" t="str">
        <f>IF(A587="","",IF(OR(periods_per_year=26,periods_per_year=52),IF(periods_per_year=26,IF(A587=1,fpdate,B586+14),IF(periods_per_year=52,IF(A587=1,fpdate,B586+7),"n/a")),IF(periods_per_year=24,DATE(YEAR(fpdate),MONTH(fpdate)+(A587-1)/2+IF(AND(DAY(fpdate)&gt;=15,MOD(A587,2)=0),1,0),IF(MOD(A587,2)=0,IF(DAY(fpdate)&gt;=15,DAY(fpdate)-14,DAY(fpdate)+14),DAY(fpdate))),IF(DAY(DATE(YEAR(fpdate),MONTH(fpdate)+(A587-1)*months_per_period,DAY(fpdate)))&lt;&gt;DAY(fpdate),DATE(YEAR(fpdate),MONTH(fpdate)+(A587-1)*months_per_period+1,0),DATE(YEAR(fpdate),MONTH(fpdate)+(A587-1)*months_per_period,DAY(fpdate))))))</f>
        <v/>
      </c>
      <c r="C587" s="17" t="str">
        <f t="shared" si="41"/>
        <v/>
      </c>
      <c r="D587" s="57" t="str">
        <f t="shared" si="44"/>
        <v/>
      </c>
      <c r="E587" s="17" t="str">
        <f>IF(A587="","",IF(AND(A587=1,pmtType=1),0,IF(roundOpt,ROUND(rate*G586,2),rate*G586)))</f>
        <v/>
      </c>
      <c r="F587" s="17" t="str">
        <f t="shared" si="42"/>
        <v/>
      </c>
      <c r="G587" s="17" t="str">
        <f t="shared" si="43"/>
        <v/>
      </c>
    </row>
    <row r="588" spans="1:7">
      <c r="A588" s="16" t="str">
        <f t="shared" si="40"/>
        <v/>
      </c>
      <c r="B588" s="18" t="str">
        <f>IF(A588="","",IF(OR(periods_per_year=26,periods_per_year=52),IF(periods_per_year=26,IF(A588=1,fpdate,B587+14),IF(periods_per_year=52,IF(A588=1,fpdate,B587+7),"n/a")),IF(periods_per_year=24,DATE(YEAR(fpdate),MONTH(fpdate)+(A588-1)/2+IF(AND(DAY(fpdate)&gt;=15,MOD(A588,2)=0),1,0),IF(MOD(A588,2)=0,IF(DAY(fpdate)&gt;=15,DAY(fpdate)-14,DAY(fpdate)+14),DAY(fpdate))),IF(DAY(DATE(YEAR(fpdate),MONTH(fpdate)+(A588-1)*months_per_period,DAY(fpdate)))&lt;&gt;DAY(fpdate),DATE(YEAR(fpdate),MONTH(fpdate)+(A588-1)*months_per_period+1,0),DATE(YEAR(fpdate),MONTH(fpdate)+(A588-1)*months_per_period,DAY(fpdate))))))</f>
        <v/>
      </c>
      <c r="C588" s="17" t="str">
        <f t="shared" si="41"/>
        <v/>
      </c>
      <c r="D588" s="57" t="str">
        <f t="shared" si="44"/>
        <v/>
      </c>
      <c r="E588" s="17" t="str">
        <f>IF(A588="","",IF(AND(A588=1,pmtType=1),0,IF(roundOpt,ROUND(rate*G587,2),rate*G587)))</f>
        <v/>
      </c>
      <c r="F588" s="17" t="str">
        <f t="shared" si="42"/>
        <v/>
      </c>
      <c r="G588" s="17" t="str">
        <f t="shared" si="43"/>
        <v/>
      </c>
    </row>
    <row r="589" spans="1:7">
      <c r="A589" s="16" t="str">
        <f t="shared" si="40"/>
        <v/>
      </c>
      <c r="B589" s="18" t="str">
        <f>IF(A589="","",IF(OR(periods_per_year=26,periods_per_year=52),IF(periods_per_year=26,IF(A589=1,fpdate,B588+14),IF(periods_per_year=52,IF(A589=1,fpdate,B588+7),"n/a")),IF(periods_per_year=24,DATE(YEAR(fpdate),MONTH(fpdate)+(A589-1)/2+IF(AND(DAY(fpdate)&gt;=15,MOD(A589,2)=0),1,0),IF(MOD(A589,2)=0,IF(DAY(fpdate)&gt;=15,DAY(fpdate)-14,DAY(fpdate)+14),DAY(fpdate))),IF(DAY(DATE(YEAR(fpdate),MONTH(fpdate)+(A589-1)*months_per_period,DAY(fpdate)))&lt;&gt;DAY(fpdate),DATE(YEAR(fpdate),MONTH(fpdate)+(A589-1)*months_per_period+1,0),DATE(YEAR(fpdate),MONTH(fpdate)+(A589-1)*months_per_period,DAY(fpdate))))))</f>
        <v/>
      </c>
      <c r="C589" s="17" t="str">
        <f t="shared" si="41"/>
        <v/>
      </c>
      <c r="D589" s="57" t="str">
        <f t="shared" si="44"/>
        <v/>
      </c>
      <c r="E589" s="17" t="str">
        <f>IF(A589="","",IF(AND(A589=1,pmtType=1),0,IF(roundOpt,ROUND(rate*G588,2),rate*G588)))</f>
        <v/>
      </c>
      <c r="F589" s="17" t="str">
        <f t="shared" si="42"/>
        <v/>
      </c>
      <c r="G589" s="17" t="str">
        <f t="shared" si="43"/>
        <v/>
      </c>
    </row>
    <row r="590" spans="1:7">
      <c r="A590" s="16" t="str">
        <f t="shared" si="40"/>
        <v/>
      </c>
      <c r="B590" s="18" t="str">
        <f>IF(A590="","",IF(OR(periods_per_year=26,periods_per_year=52),IF(periods_per_year=26,IF(A590=1,fpdate,B589+14),IF(periods_per_year=52,IF(A590=1,fpdate,B589+7),"n/a")),IF(periods_per_year=24,DATE(YEAR(fpdate),MONTH(fpdate)+(A590-1)/2+IF(AND(DAY(fpdate)&gt;=15,MOD(A590,2)=0),1,0),IF(MOD(A590,2)=0,IF(DAY(fpdate)&gt;=15,DAY(fpdate)-14,DAY(fpdate)+14),DAY(fpdate))),IF(DAY(DATE(YEAR(fpdate),MONTH(fpdate)+(A590-1)*months_per_period,DAY(fpdate)))&lt;&gt;DAY(fpdate),DATE(YEAR(fpdate),MONTH(fpdate)+(A590-1)*months_per_period+1,0),DATE(YEAR(fpdate),MONTH(fpdate)+(A590-1)*months_per_period,DAY(fpdate))))))</f>
        <v/>
      </c>
      <c r="C590" s="17" t="str">
        <f t="shared" si="41"/>
        <v/>
      </c>
      <c r="D590" s="57" t="str">
        <f t="shared" si="44"/>
        <v/>
      </c>
      <c r="E590" s="17" t="str">
        <f>IF(A590="","",IF(AND(A590=1,pmtType=1),0,IF(roundOpt,ROUND(rate*G589,2),rate*G589)))</f>
        <v/>
      </c>
      <c r="F590" s="17" t="str">
        <f t="shared" si="42"/>
        <v/>
      </c>
      <c r="G590" s="17" t="str">
        <f t="shared" si="43"/>
        <v/>
      </c>
    </row>
    <row r="591" spans="1:7">
      <c r="A591" s="16" t="str">
        <f t="shared" si="40"/>
        <v/>
      </c>
      <c r="B591" s="18" t="str">
        <f>IF(A591="","",IF(OR(periods_per_year=26,periods_per_year=52),IF(periods_per_year=26,IF(A591=1,fpdate,B590+14),IF(periods_per_year=52,IF(A591=1,fpdate,B590+7),"n/a")),IF(periods_per_year=24,DATE(YEAR(fpdate),MONTH(fpdate)+(A591-1)/2+IF(AND(DAY(fpdate)&gt;=15,MOD(A591,2)=0),1,0),IF(MOD(A591,2)=0,IF(DAY(fpdate)&gt;=15,DAY(fpdate)-14,DAY(fpdate)+14),DAY(fpdate))),IF(DAY(DATE(YEAR(fpdate),MONTH(fpdate)+(A591-1)*months_per_period,DAY(fpdate)))&lt;&gt;DAY(fpdate),DATE(YEAR(fpdate),MONTH(fpdate)+(A591-1)*months_per_period+1,0),DATE(YEAR(fpdate),MONTH(fpdate)+(A591-1)*months_per_period,DAY(fpdate))))))</f>
        <v/>
      </c>
      <c r="C591" s="17" t="str">
        <f t="shared" si="41"/>
        <v/>
      </c>
      <c r="D591" s="57" t="str">
        <f t="shared" si="44"/>
        <v/>
      </c>
      <c r="E591" s="17" t="str">
        <f>IF(A591="","",IF(AND(A591=1,pmtType=1),0,IF(roundOpt,ROUND(rate*G590,2),rate*G590)))</f>
        <v/>
      </c>
      <c r="F591" s="17" t="str">
        <f t="shared" si="42"/>
        <v/>
      </c>
      <c r="G591" s="17" t="str">
        <f t="shared" si="43"/>
        <v/>
      </c>
    </row>
    <row r="592" spans="1:7">
      <c r="A592" s="16" t="str">
        <f t="shared" si="40"/>
        <v/>
      </c>
      <c r="B592" s="18" t="str">
        <f>IF(A592="","",IF(OR(periods_per_year=26,periods_per_year=52),IF(periods_per_year=26,IF(A592=1,fpdate,B591+14),IF(periods_per_year=52,IF(A592=1,fpdate,B591+7),"n/a")),IF(periods_per_year=24,DATE(YEAR(fpdate),MONTH(fpdate)+(A592-1)/2+IF(AND(DAY(fpdate)&gt;=15,MOD(A592,2)=0),1,0),IF(MOD(A592,2)=0,IF(DAY(fpdate)&gt;=15,DAY(fpdate)-14,DAY(fpdate)+14),DAY(fpdate))),IF(DAY(DATE(YEAR(fpdate),MONTH(fpdate)+(A592-1)*months_per_period,DAY(fpdate)))&lt;&gt;DAY(fpdate),DATE(YEAR(fpdate),MONTH(fpdate)+(A592-1)*months_per_period+1,0),DATE(YEAR(fpdate),MONTH(fpdate)+(A592-1)*months_per_period,DAY(fpdate))))))</f>
        <v/>
      </c>
      <c r="C592" s="17" t="str">
        <f t="shared" si="41"/>
        <v/>
      </c>
      <c r="D592" s="57" t="str">
        <f t="shared" si="44"/>
        <v/>
      </c>
      <c r="E592" s="17" t="str">
        <f>IF(A592="","",IF(AND(A592=1,pmtType=1),0,IF(roundOpt,ROUND(rate*G591,2),rate*G591)))</f>
        <v/>
      </c>
      <c r="F592" s="17" t="str">
        <f t="shared" si="42"/>
        <v/>
      </c>
      <c r="G592" s="17" t="str">
        <f t="shared" si="43"/>
        <v/>
      </c>
    </row>
    <row r="593" spans="1:7">
      <c r="A593" s="16" t="str">
        <f t="shared" si="40"/>
        <v/>
      </c>
      <c r="B593" s="18" t="str">
        <f>IF(A593="","",IF(OR(periods_per_year=26,periods_per_year=52),IF(periods_per_year=26,IF(A593=1,fpdate,B592+14),IF(periods_per_year=52,IF(A593=1,fpdate,B592+7),"n/a")),IF(periods_per_year=24,DATE(YEAR(fpdate),MONTH(fpdate)+(A593-1)/2+IF(AND(DAY(fpdate)&gt;=15,MOD(A593,2)=0),1,0),IF(MOD(A593,2)=0,IF(DAY(fpdate)&gt;=15,DAY(fpdate)-14,DAY(fpdate)+14),DAY(fpdate))),IF(DAY(DATE(YEAR(fpdate),MONTH(fpdate)+(A593-1)*months_per_period,DAY(fpdate)))&lt;&gt;DAY(fpdate),DATE(YEAR(fpdate),MONTH(fpdate)+(A593-1)*months_per_period+1,0),DATE(YEAR(fpdate),MONTH(fpdate)+(A593-1)*months_per_period,DAY(fpdate))))))</f>
        <v/>
      </c>
      <c r="C593" s="17" t="str">
        <f t="shared" si="41"/>
        <v/>
      </c>
      <c r="D593" s="57" t="str">
        <f t="shared" si="44"/>
        <v/>
      </c>
      <c r="E593" s="17" t="str">
        <f>IF(A593="","",IF(AND(A593=1,pmtType=1),0,IF(roundOpt,ROUND(rate*G592,2),rate*G592)))</f>
        <v/>
      </c>
      <c r="F593" s="17" t="str">
        <f t="shared" si="42"/>
        <v/>
      </c>
      <c r="G593" s="17" t="str">
        <f t="shared" si="43"/>
        <v/>
      </c>
    </row>
    <row r="594" spans="1:7">
      <c r="A594" s="16" t="str">
        <f t="shared" si="40"/>
        <v/>
      </c>
      <c r="B594" s="18" t="str">
        <f>IF(A594="","",IF(OR(periods_per_year=26,periods_per_year=52),IF(periods_per_year=26,IF(A594=1,fpdate,B593+14),IF(periods_per_year=52,IF(A594=1,fpdate,B593+7),"n/a")),IF(periods_per_year=24,DATE(YEAR(fpdate),MONTH(fpdate)+(A594-1)/2+IF(AND(DAY(fpdate)&gt;=15,MOD(A594,2)=0),1,0),IF(MOD(A594,2)=0,IF(DAY(fpdate)&gt;=15,DAY(fpdate)-14,DAY(fpdate)+14),DAY(fpdate))),IF(DAY(DATE(YEAR(fpdate),MONTH(fpdate)+(A594-1)*months_per_period,DAY(fpdate)))&lt;&gt;DAY(fpdate),DATE(YEAR(fpdate),MONTH(fpdate)+(A594-1)*months_per_period+1,0),DATE(YEAR(fpdate),MONTH(fpdate)+(A594-1)*months_per_period,DAY(fpdate))))))</f>
        <v/>
      </c>
      <c r="C594" s="17" t="str">
        <f t="shared" si="41"/>
        <v/>
      </c>
      <c r="D594" s="57" t="str">
        <f t="shared" si="44"/>
        <v/>
      </c>
      <c r="E594" s="17" t="str">
        <f>IF(A594="","",IF(AND(A594=1,pmtType=1),0,IF(roundOpt,ROUND(rate*G593,2),rate*G593)))</f>
        <v/>
      </c>
      <c r="F594" s="17" t="str">
        <f t="shared" si="42"/>
        <v/>
      </c>
      <c r="G594" s="17" t="str">
        <f t="shared" si="43"/>
        <v/>
      </c>
    </row>
    <row r="595" spans="1:7">
      <c r="A595" s="16" t="str">
        <f t="shared" si="40"/>
        <v/>
      </c>
      <c r="B595" s="18" t="str">
        <f>IF(A595="","",IF(OR(periods_per_year=26,periods_per_year=52),IF(periods_per_year=26,IF(A595=1,fpdate,B594+14),IF(periods_per_year=52,IF(A595=1,fpdate,B594+7),"n/a")),IF(periods_per_year=24,DATE(YEAR(fpdate),MONTH(fpdate)+(A595-1)/2+IF(AND(DAY(fpdate)&gt;=15,MOD(A595,2)=0),1,0),IF(MOD(A595,2)=0,IF(DAY(fpdate)&gt;=15,DAY(fpdate)-14,DAY(fpdate)+14),DAY(fpdate))),IF(DAY(DATE(YEAR(fpdate),MONTH(fpdate)+(A595-1)*months_per_period,DAY(fpdate)))&lt;&gt;DAY(fpdate),DATE(YEAR(fpdate),MONTH(fpdate)+(A595-1)*months_per_period+1,0),DATE(YEAR(fpdate),MONTH(fpdate)+(A595-1)*months_per_period,DAY(fpdate))))))</f>
        <v/>
      </c>
      <c r="C595" s="17" t="str">
        <f t="shared" si="41"/>
        <v/>
      </c>
      <c r="D595" s="57" t="str">
        <f t="shared" si="44"/>
        <v/>
      </c>
      <c r="E595" s="17" t="str">
        <f>IF(A595="","",IF(AND(A595=1,pmtType=1),0,IF(roundOpt,ROUND(rate*G594,2),rate*G594)))</f>
        <v/>
      </c>
      <c r="F595" s="17" t="str">
        <f t="shared" si="42"/>
        <v/>
      </c>
      <c r="G595" s="17" t="str">
        <f t="shared" si="43"/>
        <v/>
      </c>
    </row>
    <row r="596" spans="1:7">
      <c r="A596" s="16" t="str">
        <f t="shared" si="40"/>
        <v/>
      </c>
      <c r="B596" s="18" t="str">
        <f>IF(A596="","",IF(OR(periods_per_year=26,periods_per_year=52),IF(periods_per_year=26,IF(A596=1,fpdate,B595+14),IF(periods_per_year=52,IF(A596=1,fpdate,B595+7),"n/a")),IF(periods_per_year=24,DATE(YEAR(fpdate),MONTH(fpdate)+(A596-1)/2+IF(AND(DAY(fpdate)&gt;=15,MOD(A596,2)=0),1,0),IF(MOD(A596,2)=0,IF(DAY(fpdate)&gt;=15,DAY(fpdate)-14,DAY(fpdate)+14),DAY(fpdate))),IF(DAY(DATE(YEAR(fpdate),MONTH(fpdate)+(A596-1)*months_per_period,DAY(fpdate)))&lt;&gt;DAY(fpdate),DATE(YEAR(fpdate),MONTH(fpdate)+(A596-1)*months_per_period+1,0),DATE(YEAR(fpdate),MONTH(fpdate)+(A596-1)*months_per_period,DAY(fpdate))))))</f>
        <v/>
      </c>
      <c r="C596" s="17" t="str">
        <f t="shared" si="41"/>
        <v/>
      </c>
      <c r="D596" s="57" t="str">
        <f t="shared" si="44"/>
        <v/>
      </c>
      <c r="E596" s="17" t="str">
        <f>IF(A596="","",IF(AND(A596=1,pmtType=1),0,IF(roundOpt,ROUND(rate*G595,2),rate*G595)))</f>
        <v/>
      </c>
      <c r="F596" s="17" t="str">
        <f t="shared" si="42"/>
        <v/>
      </c>
      <c r="G596" s="17" t="str">
        <f t="shared" si="43"/>
        <v/>
      </c>
    </row>
    <row r="597" spans="1:7">
      <c r="A597" s="16" t="str">
        <f t="shared" si="40"/>
        <v/>
      </c>
      <c r="B597" s="18" t="str">
        <f>IF(A597="","",IF(OR(periods_per_year=26,periods_per_year=52),IF(periods_per_year=26,IF(A597=1,fpdate,B596+14),IF(periods_per_year=52,IF(A597=1,fpdate,B596+7),"n/a")),IF(periods_per_year=24,DATE(YEAR(fpdate),MONTH(fpdate)+(A597-1)/2+IF(AND(DAY(fpdate)&gt;=15,MOD(A597,2)=0),1,0),IF(MOD(A597,2)=0,IF(DAY(fpdate)&gt;=15,DAY(fpdate)-14,DAY(fpdate)+14),DAY(fpdate))),IF(DAY(DATE(YEAR(fpdate),MONTH(fpdate)+(A597-1)*months_per_period,DAY(fpdate)))&lt;&gt;DAY(fpdate),DATE(YEAR(fpdate),MONTH(fpdate)+(A597-1)*months_per_period+1,0),DATE(YEAR(fpdate),MONTH(fpdate)+(A597-1)*months_per_period,DAY(fpdate))))))</f>
        <v/>
      </c>
      <c r="C597" s="17" t="str">
        <f t="shared" si="41"/>
        <v/>
      </c>
      <c r="D597" s="57" t="str">
        <f t="shared" si="44"/>
        <v/>
      </c>
      <c r="E597" s="17" t="str">
        <f>IF(A597="","",IF(AND(A597=1,pmtType=1),0,IF(roundOpt,ROUND(rate*G596,2),rate*G596)))</f>
        <v/>
      </c>
      <c r="F597" s="17" t="str">
        <f t="shared" si="42"/>
        <v/>
      </c>
      <c r="G597" s="17" t="str">
        <f t="shared" si="43"/>
        <v/>
      </c>
    </row>
    <row r="598" spans="1:7">
      <c r="A598" s="16" t="str">
        <f t="shared" ref="A598:A661" si="45">IF(G597="","",IF(roundOpt,IF(OR(A597&gt;=nper,ROUND(G597,2)&lt;=0),"",A597+1),IF(OR(A597&gt;=nper,G597&lt;=0),"",A597+1)))</f>
        <v/>
      </c>
      <c r="B598" s="18" t="str">
        <f>IF(A598="","",IF(OR(periods_per_year=26,periods_per_year=52),IF(periods_per_year=26,IF(A598=1,fpdate,B597+14),IF(periods_per_year=52,IF(A598=1,fpdate,B597+7),"n/a")),IF(periods_per_year=24,DATE(YEAR(fpdate),MONTH(fpdate)+(A598-1)/2+IF(AND(DAY(fpdate)&gt;=15,MOD(A598,2)=0),1,0),IF(MOD(A598,2)=0,IF(DAY(fpdate)&gt;=15,DAY(fpdate)-14,DAY(fpdate)+14),DAY(fpdate))),IF(DAY(DATE(YEAR(fpdate),MONTH(fpdate)+(A598-1)*months_per_period,DAY(fpdate)))&lt;&gt;DAY(fpdate),DATE(YEAR(fpdate),MONTH(fpdate)+(A598-1)*months_per_period+1,0),DATE(YEAR(fpdate),MONTH(fpdate)+(A598-1)*months_per_period,DAY(fpdate))))))</f>
        <v/>
      </c>
      <c r="C598" s="17" t="str">
        <f t="shared" ref="C598:C661" si="46">IF(A598="","",IF(roundOpt,IF(OR(A598=nper,payment&gt;ROUND((1+rate)*G597,2)),ROUND((1+rate)*G597,2),payment),IF(OR(A598=nper,payment&gt;(1+rate)*G597),(1+rate)*G597,payment)))</f>
        <v/>
      </c>
      <c r="D598" s="57" t="str">
        <f t="shared" si="44"/>
        <v/>
      </c>
      <c r="E598" s="17" t="str">
        <f>IF(A598="","",IF(AND(A598=1,pmtType=1),0,IF(roundOpt,ROUND(rate*G597,2),rate*G597)))</f>
        <v/>
      </c>
      <c r="F598" s="17" t="str">
        <f t="shared" ref="F598:F661" si="47">IF(A598="","",D598-E598)</f>
        <v/>
      </c>
      <c r="G598" s="17" t="str">
        <f t="shared" ref="G598:G661" si="48">IF(A598="","",G597-F598)</f>
        <v/>
      </c>
    </row>
    <row r="599" spans="1:7">
      <c r="A599" s="16" t="str">
        <f t="shared" si="45"/>
        <v/>
      </c>
      <c r="B599" s="18" t="str">
        <f>IF(A599="","",IF(OR(periods_per_year=26,periods_per_year=52),IF(periods_per_year=26,IF(A599=1,fpdate,B598+14),IF(periods_per_year=52,IF(A599=1,fpdate,B598+7),"n/a")),IF(periods_per_year=24,DATE(YEAR(fpdate),MONTH(fpdate)+(A599-1)/2+IF(AND(DAY(fpdate)&gt;=15,MOD(A599,2)=0),1,0),IF(MOD(A599,2)=0,IF(DAY(fpdate)&gt;=15,DAY(fpdate)-14,DAY(fpdate)+14),DAY(fpdate))),IF(DAY(DATE(YEAR(fpdate),MONTH(fpdate)+(A599-1)*months_per_period,DAY(fpdate)))&lt;&gt;DAY(fpdate),DATE(YEAR(fpdate),MONTH(fpdate)+(A599-1)*months_per_period+1,0),DATE(YEAR(fpdate),MONTH(fpdate)+(A599-1)*months_per_period,DAY(fpdate))))))</f>
        <v/>
      </c>
      <c r="C599" s="17" t="str">
        <f t="shared" si="46"/>
        <v/>
      </c>
      <c r="D599" s="57" t="str">
        <f t="shared" si="44"/>
        <v/>
      </c>
      <c r="E599" s="17" t="str">
        <f>IF(A599="","",IF(AND(A599=1,pmtType=1),0,IF(roundOpt,ROUND(rate*G598,2),rate*G598)))</f>
        <v/>
      </c>
      <c r="F599" s="17" t="str">
        <f t="shared" si="47"/>
        <v/>
      </c>
      <c r="G599" s="17" t="str">
        <f t="shared" si="48"/>
        <v/>
      </c>
    </row>
    <row r="600" spans="1:7">
      <c r="A600" s="16" t="str">
        <f t="shared" si="45"/>
        <v/>
      </c>
      <c r="B600" s="18" t="str">
        <f>IF(A600="","",IF(OR(periods_per_year=26,periods_per_year=52),IF(periods_per_year=26,IF(A600=1,fpdate,B599+14),IF(periods_per_year=52,IF(A600=1,fpdate,B599+7),"n/a")),IF(periods_per_year=24,DATE(YEAR(fpdate),MONTH(fpdate)+(A600-1)/2+IF(AND(DAY(fpdate)&gt;=15,MOD(A600,2)=0),1,0),IF(MOD(A600,2)=0,IF(DAY(fpdate)&gt;=15,DAY(fpdate)-14,DAY(fpdate)+14),DAY(fpdate))),IF(DAY(DATE(YEAR(fpdate),MONTH(fpdate)+(A600-1)*months_per_period,DAY(fpdate)))&lt;&gt;DAY(fpdate),DATE(YEAR(fpdate),MONTH(fpdate)+(A600-1)*months_per_period+1,0),DATE(YEAR(fpdate),MONTH(fpdate)+(A600-1)*months_per_period,DAY(fpdate))))))</f>
        <v/>
      </c>
      <c r="C600" s="17" t="str">
        <f t="shared" si="46"/>
        <v/>
      </c>
      <c r="D600" s="57" t="str">
        <f t="shared" si="44"/>
        <v/>
      </c>
      <c r="E600" s="17" t="str">
        <f>IF(A600="","",IF(AND(A600=1,pmtType=1),0,IF(roundOpt,ROUND(rate*G599,2),rate*G599)))</f>
        <v/>
      </c>
      <c r="F600" s="17" t="str">
        <f t="shared" si="47"/>
        <v/>
      </c>
      <c r="G600" s="17" t="str">
        <f t="shared" si="48"/>
        <v/>
      </c>
    </row>
    <row r="601" spans="1:7">
      <c r="A601" s="16" t="str">
        <f t="shared" si="45"/>
        <v/>
      </c>
      <c r="B601" s="18" t="str">
        <f>IF(A601="","",IF(OR(periods_per_year=26,periods_per_year=52),IF(periods_per_year=26,IF(A601=1,fpdate,B600+14),IF(periods_per_year=52,IF(A601=1,fpdate,B600+7),"n/a")),IF(periods_per_year=24,DATE(YEAR(fpdate),MONTH(fpdate)+(A601-1)/2+IF(AND(DAY(fpdate)&gt;=15,MOD(A601,2)=0),1,0),IF(MOD(A601,2)=0,IF(DAY(fpdate)&gt;=15,DAY(fpdate)-14,DAY(fpdate)+14),DAY(fpdate))),IF(DAY(DATE(YEAR(fpdate),MONTH(fpdate)+(A601-1)*months_per_period,DAY(fpdate)))&lt;&gt;DAY(fpdate),DATE(YEAR(fpdate),MONTH(fpdate)+(A601-1)*months_per_period+1,0),DATE(YEAR(fpdate),MONTH(fpdate)+(A601-1)*months_per_period,DAY(fpdate))))))</f>
        <v/>
      </c>
      <c r="C601" s="17" t="str">
        <f t="shared" si="46"/>
        <v/>
      </c>
      <c r="D601" s="57" t="str">
        <f t="shared" ref="D601:D664" si="49">C601</f>
        <v/>
      </c>
      <c r="E601" s="17" t="str">
        <f>IF(A601="","",IF(AND(A601=1,pmtType=1),0,IF(roundOpt,ROUND(rate*G600,2),rate*G600)))</f>
        <v/>
      </c>
      <c r="F601" s="17" t="str">
        <f t="shared" si="47"/>
        <v/>
      </c>
      <c r="G601" s="17" t="str">
        <f t="shared" si="48"/>
        <v/>
      </c>
    </row>
    <row r="602" spans="1:7">
      <c r="A602" s="16" t="str">
        <f t="shared" si="45"/>
        <v/>
      </c>
      <c r="B602" s="18" t="str">
        <f>IF(A602="","",IF(OR(periods_per_year=26,periods_per_year=52),IF(periods_per_year=26,IF(A602=1,fpdate,B601+14),IF(periods_per_year=52,IF(A602=1,fpdate,B601+7),"n/a")),IF(periods_per_year=24,DATE(YEAR(fpdate),MONTH(fpdate)+(A602-1)/2+IF(AND(DAY(fpdate)&gt;=15,MOD(A602,2)=0),1,0),IF(MOD(A602,2)=0,IF(DAY(fpdate)&gt;=15,DAY(fpdate)-14,DAY(fpdate)+14),DAY(fpdate))),IF(DAY(DATE(YEAR(fpdate),MONTH(fpdate)+(A602-1)*months_per_period,DAY(fpdate)))&lt;&gt;DAY(fpdate),DATE(YEAR(fpdate),MONTH(fpdate)+(A602-1)*months_per_period+1,0),DATE(YEAR(fpdate),MONTH(fpdate)+(A602-1)*months_per_period,DAY(fpdate))))))</f>
        <v/>
      </c>
      <c r="C602" s="17" t="str">
        <f t="shared" si="46"/>
        <v/>
      </c>
      <c r="D602" s="57" t="str">
        <f t="shared" si="49"/>
        <v/>
      </c>
      <c r="E602" s="17" t="str">
        <f>IF(A602="","",IF(AND(A602=1,pmtType=1),0,IF(roundOpt,ROUND(rate*G601,2),rate*G601)))</f>
        <v/>
      </c>
      <c r="F602" s="17" t="str">
        <f t="shared" si="47"/>
        <v/>
      </c>
      <c r="G602" s="17" t="str">
        <f t="shared" si="48"/>
        <v/>
      </c>
    </row>
    <row r="603" spans="1:7">
      <c r="A603" s="16" t="str">
        <f t="shared" si="45"/>
        <v/>
      </c>
      <c r="B603" s="18" t="str">
        <f>IF(A603="","",IF(OR(periods_per_year=26,periods_per_year=52),IF(periods_per_year=26,IF(A603=1,fpdate,B602+14),IF(periods_per_year=52,IF(A603=1,fpdate,B602+7),"n/a")),IF(periods_per_year=24,DATE(YEAR(fpdate),MONTH(fpdate)+(A603-1)/2+IF(AND(DAY(fpdate)&gt;=15,MOD(A603,2)=0),1,0),IF(MOD(A603,2)=0,IF(DAY(fpdate)&gt;=15,DAY(fpdate)-14,DAY(fpdate)+14),DAY(fpdate))),IF(DAY(DATE(YEAR(fpdate),MONTH(fpdate)+(A603-1)*months_per_period,DAY(fpdate)))&lt;&gt;DAY(fpdate),DATE(YEAR(fpdate),MONTH(fpdate)+(A603-1)*months_per_period+1,0),DATE(YEAR(fpdate),MONTH(fpdate)+(A603-1)*months_per_period,DAY(fpdate))))))</f>
        <v/>
      </c>
      <c r="C603" s="17" t="str">
        <f t="shared" si="46"/>
        <v/>
      </c>
      <c r="D603" s="57" t="str">
        <f t="shared" si="49"/>
        <v/>
      </c>
      <c r="E603" s="17" t="str">
        <f>IF(A603="","",IF(AND(A603=1,pmtType=1),0,IF(roundOpt,ROUND(rate*G602,2),rate*G602)))</f>
        <v/>
      </c>
      <c r="F603" s="17" t="str">
        <f t="shared" si="47"/>
        <v/>
      </c>
      <c r="G603" s="17" t="str">
        <f t="shared" si="48"/>
        <v/>
      </c>
    </row>
    <row r="604" spans="1:7">
      <c r="A604" s="16" t="str">
        <f t="shared" si="45"/>
        <v/>
      </c>
      <c r="B604" s="18" t="str">
        <f>IF(A604="","",IF(OR(periods_per_year=26,periods_per_year=52),IF(periods_per_year=26,IF(A604=1,fpdate,B603+14),IF(periods_per_year=52,IF(A604=1,fpdate,B603+7),"n/a")),IF(periods_per_year=24,DATE(YEAR(fpdate),MONTH(fpdate)+(A604-1)/2+IF(AND(DAY(fpdate)&gt;=15,MOD(A604,2)=0),1,0),IF(MOD(A604,2)=0,IF(DAY(fpdate)&gt;=15,DAY(fpdate)-14,DAY(fpdate)+14),DAY(fpdate))),IF(DAY(DATE(YEAR(fpdate),MONTH(fpdate)+(A604-1)*months_per_period,DAY(fpdate)))&lt;&gt;DAY(fpdate),DATE(YEAR(fpdate),MONTH(fpdate)+(A604-1)*months_per_period+1,0),DATE(YEAR(fpdate),MONTH(fpdate)+(A604-1)*months_per_period,DAY(fpdate))))))</f>
        <v/>
      </c>
      <c r="C604" s="17" t="str">
        <f t="shared" si="46"/>
        <v/>
      </c>
      <c r="D604" s="57" t="str">
        <f t="shared" si="49"/>
        <v/>
      </c>
      <c r="E604" s="17" t="str">
        <f>IF(A604="","",IF(AND(A604=1,pmtType=1),0,IF(roundOpt,ROUND(rate*G603,2),rate*G603)))</f>
        <v/>
      </c>
      <c r="F604" s="17" t="str">
        <f t="shared" si="47"/>
        <v/>
      </c>
      <c r="G604" s="17" t="str">
        <f t="shared" si="48"/>
        <v/>
      </c>
    </row>
    <row r="605" spans="1:7">
      <c r="A605" s="16" t="str">
        <f t="shared" si="45"/>
        <v/>
      </c>
      <c r="B605" s="18" t="str">
        <f>IF(A605="","",IF(OR(periods_per_year=26,periods_per_year=52),IF(periods_per_year=26,IF(A605=1,fpdate,B604+14),IF(periods_per_year=52,IF(A605=1,fpdate,B604+7),"n/a")),IF(periods_per_year=24,DATE(YEAR(fpdate),MONTH(fpdate)+(A605-1)/2+IF(AND(DAY(fpdate)&gt;=15,MOD(A605,2)=0),1,0),IF(MOD(A605,2)=0,IF(DAY(fpdate)&gt;=15,DAY(fpdate)-14,DAY(fpdate)+14),DAY(fpdate))),IF(DAY(DATE(YEAR(fpdate),MONTH(fpdate)+(A605-1)*months_per_period,DAY(fpdate)))&lt;&gt;DAY(fpdate),DATE(YEAR(fpdate),MONTH(fpdate)+(A605-1)*months_per_period+1,0),DATE(YEAR(fpdate),MONTH(fpdate)+(A605-1)*months_per_period,DAY(fpdate))))))</f>
        <v/>
      </c>
      <c r="C605" s="17" t="str">
        <f t="shared" si="46"/>
        <v/>
      </c>
      <c r="D605" s="57" t="str">
        <f t="shared" si="49"/>
        <v/>
      </c>
      <c r="E605" s="17" t="str">
        <f>IF(A605="","",IF(AND(A605=1,pmtType=1),0,IF(roundOpt,ROUND(rate*G604,2),rate*G604)))</f>
        <v/>
      </c>
      <c r="F605" s="17" t="str">
        <f t="shared" si="47"/>
        <v/>
      </c>
      <c r="G605" s="17" t="str">
        <f t="shared" si="48"/>
        <v/>
      </c>
    </row>
    <row r="606" spans="1:7">
      <c r="A606" s="16" t="str">
        <f t="shared" si="45"/>
        <v/>
      </c>
      <c r="B606" s="18" t="str">
        <f>IF(A606="","",IF(OR(periods_per_year=26,periods_per_year=52),IF(periods_per_year=26,IF(A606=1,fpdate,B605+14),IF(periods_per_year=52,IF(A606=1,fpdate,B605+7),"n/a")),IF(periods_per_year=24,DATE(YEAR(fpdate),MONTH(fpdate)+(A606-1)/2+IF(AND(DAY(fpdate)&gt;=15,MOD(A606,2)=0),1,0),IF(MOD(A606,2)=0,IF(DAY(fpdate)&gt;=15,DAY(fpdate)-14,DAY(fpdate)+14),DAY(fpdate))),IF(DAY(DATE(YEAR(fpdate),MONTH(fpdate)+(A606-1)*months_per_period,DAY(fpdate)))&lt;&gt;DAY(fpdate),DATE(YEAR(fpdate),MONTH(fpdate)+(A606-1)*months_per_period+1,0),DATE(YEAR(fpdate),MONTH(fpdate)+(A606-1)*months_per_period,DAY(fpdate))))))</f>
        <v/>
      </c>
      <c r="C606" s="17" t="str">
        <f t="shared" si="46"/>
        <v/>
      </c>
      <c r="D606" s="57" t="str">
        <f t="shared" si="49"/>
        <v/>
      </c>
      <c r="E606" s="17" t="str">
        <f>IF(A606="","",IF(AND(A606=1,pmtType=1),0,IF(roundOpt,ROUND(rate*G605,2),rate*G605)))</f>
        <v/>
      </c>
      <c r="F606" s="17" t="str">
        <f t="shared" si="47"/>
        <v/>
      </c>
      <c r="G606" s="17" t="str">
        <f t="shared" si="48"/>
        <v/>
      </c>
    </row>
    <row r="607" spans="1:7">
      <c r="A607" s="16" t="str">
        <f t="shared" si="45"/>
        <v/>
      </c>
      <c r="B607" s="18" t="str">
        <f>IF(A607="","",IF(OR(periods_per_year=26,periods_per_year=52),IF(periods_per_year=26,IF(A607=1,fpdate,B606+14),IF(periods_per_year=52,IF(A607=1,fpdate,B606+7),"n/a")),IF(periods_per_year=24,DATE(YEAR(fpdate),MONTH(fpdate)+(A607-1)/2+IF(AND(DAY(fpdate)&gt;=15,MOD(A607,2)=0),1,0),IF(MOD(A607,2)=0,IF(DAY(fpdate)&gt;=15,DAY(fpdate)-14,DAY(fpdate)+14),DAY(fpdate))),IF(DAY(DATE(YEAR(fpdate),MONTH(fpdate)+(A607-1)*months_per_period,DAY(fpdate)))&lt;&gt;DAY(fpdate),DATE(YEAR(fpdate),MONTH(fpdate)+(A607-1)*months_per_period+1,0),DATE(YEAR(fpdate),MONTH(fpdate)+(A607-1)*months_per_period,DAY(fpdate))))))</f>
        <v/>
      </c>
      <c r="C607" s="17" t="str">
        <f t="shared" si="46"/>
        <v/>
      </c>
      <c r="D607" s="57" t="str">
        <f t="shared" si="49"/>
        <v/>
      </c>
      <c r="E607" s="17" t="str">
        <f>IF(A607="","",IF(AND(A607=1,pmtType=1),0,IF(roundOpt,ROUND(rate*G606,2),rate*G606)))</f>
        <v/>
      </c>
      <c r="F607" s="17" t="str">
        <f t="shared" si="47"/>
        <v/>
      </c>
      <c r="G607" s="17" t="str">
        <f t="shared" si="48"/>
        <v/>
      </c>
    </row>
    <row r="608" spans="1:7">
      <c r="A608" s="16" t="str">
        <f t="shared" si="45"/>
        <v/>
      </c>
      <c r="B608" s="18" t="str">
        <f>IF(A608="","",IF(OR(periods_per_year=26,periods_per_year=52),IF(periods_per_year=26,IF(A608=1,fpdate,B607+14),IF(periods_per_year=52,IF(A608=1,fpdate,B607+7),"n/a")),IF(periods_per_year=24,DATE(YEAR(fpdate),MONTH(fpdate)+(A608-1)/2+IF(AND(DAY(fpdate)&gt;=15,MOD(A608,2)=0),1,0),IF(MOD(A608,2)=0,IF(DAY(fpdate)&gt;=15,DAY(fpdate)-14,DAY(fpdate)+14),DAY(fpdate))),IF(DAY(DATE(YEAR(fpdate),MONTH(fpdate)+(A608-1)*months_per_period,DAY(fpdate)))&lt;&gt;DAY(fpdate),DATE(YEAR(fpdate),MONTH(fpdate)+(A608-1)*months_per_period+1,0),DATE(YEAR(fpdate),MONTH(fpdate)+(A608-1)*months_per_period,DAY(fpdate))))))</f>
        <v/>
      </c>
      <c r="C608" s="17" t="str">
        <f t="shared" si="46"/>
        <v/>
      </c>
      <c r="D608" s="57" t="str">
        <f t="shared" si="49"/>
        <v/>
      </c>
      <c r="E608" s="17" t="str">
        <f>IF(A608="","",IF(AND(A608=1,pmtType=1),0,IF(roundOpt,ROUND(rate*G607,2),rate*G607)))</f>
        <v/>
      </c>
      <c r="F608" s="17" t="str">
        <f t="shared" si="47"/>
        <v/>
      </c>
      <c r="G608" s="17" t="str">
        <f t="shared" si="48"/>
        <v/>
      </c>
    </row>
    <row r="609" spans="1:7">
      <c r="A609" s="16" t="str">
        <f t="shared" si="45"/>
        <v/>
      </c>
      <c r="B609" s="18" t="str">
        <f>IF(A609="","",IF(OR(periods_per_year=26,periods_per_year=52),IF(periods_per_year=26,IF(A609=1,fpdate,B608+14),IF(periods_per_year=52,IF(A609=1,fpdate,B608+7),"n/a")),IF(periods_per_year=24,DATE(YEAR(fpdate),MONTH(fpdate)+(A609-1)/2+IF(AND(DAY(fpdate)&gt;=15,MOD(A609,2)=0),1,0),IF(MOD(A609,2)=0,IF(DAY(fpdate)&gt;=15,DAY(fpdate)-14,DAY(fpdate)+14),DAY(fpdate))),IF(DAY(DATE(YEAR(fpdate),MONTH(fpdate)+(A609-1)*months_per_period,DAY(fpdate)))&lt;&gt;DAY(fpdate),DATE(YEAR(fpdate),MONTH(fpdate)+(A609-1)*months_per_period+1,0),DATE(YEAR(fpdate),MONTH(fpdate)+(A609-1)*months_per_period,DAY(fpdate))))))</f>
        <v/>
      </c>
      <c r="C609" s="17" t="str">
        <f t="shared" si="46"/>
        <v/>
      </c>
      <c r="D609" s="57" t="str">
        <f t="shared" si="49"/>
        <v/>
      </c>
      <c r="E609" s="17" t="str">
        <f>IF(A609="","",IF(AND(A609=1,pmtType=1),0,IF(roundOpt,ROUND(rate*G608,2),rate*G608)))</f>
        <v/>
      </c>
      <c r="F609" s="17" t="str">
        <f t="shared" si="47"/>
        <v/>
      </c>
      <c r="G609" s="17" t="str">
        <f t="shared" si="48"/>
        <v/>
      </c>
    </row>
    <row r="610" spans="1:7">
      <c r="A610" s="16" t="str">
        <f t="shared" si="45"/>
        <v/>
      </c>
      <c r="B610" s="18" t="str">
        <f>IF(A610="","",IF(OR(periods_per_year=26,periods_per_year=52),IF(periods_per_year=26,IF(A610=1,fpdate,B609+14),IF(periods_per_year=52,IF(A610=1,fpdate,B609+7),"n/a")),IF(periods_per_year=24,DATE(YEAR(fpdate),MONTH(fpdate)+(A610-1)/2+IF(AND(DAY(fpdate)&gt;=15,MOD(A610,2)=0),1,0),IF(MOD(A610,2)=0,IF(DAY(fpdate)&gt;=15,DAY(fpdate)-14,DAY(fpdate)+14),DAY(fpdate))),IF(DAY(DATE(YEAR(fpdate),MONTH(fpdate)+(A610-1)*months_per_period,DAY(fpdate)))&lt;&gt;DAY(fpdate),DATE(YEAR(fpdate),MONTH(fpdate)+(A610-1)*months_per_period+1,0),DATE(YEAR(fpdate),MONTH(fpdate)+(A610-1)*months_per_period,DAY(fpdate))))))</f>
        <v/>
      </c>
      <c r="C610" s="17" t="str">
        <f t="shared" si="46"/>
        <v/>
      </c>
      <c r="D610" s="57" t="str">
        <f t="shared" si="49"/>
        <v/>
      </c>
      <c r="E610" s="17" t="str">
        <f>IF(A610="","",IF(AND(A610=1,pmtType=1),0,IF(roundOpt,ROUND(rate*G609,2),rate*G609)))</f>
        <v/>
      </c>
      <c r="F610" s="17" t="str">
        <f t="shared" si="47"/>
        <v/>
      </c>
      <c r="G610" s="17" t="str">
        <f t="shared" si="48"/>
        <v/>
      </c>
    </row>
    <row r="611" spans="1:7">
      <c r="A611" s="16" t="str">
        <f t="shared" si="45"/>
        <v/>
      </c>
      <c r="B611" s="18" t="str">
        <f>IF(A611="","",IF(OR(periods_per_year=26,periods_per_year=52),IF(periods_per_year=26,IF(A611=1,fpdate,B610+14),IF(periods_per_year=52,IF(A611=1,fpdate,B610+7),"n/a")),IF(periods_per_year=24,DATE(YEAR(fpdate),MONTH(fpdate)+(A611-1)/2+IF(AND(DAY(fpdate)&gt;=15,MOD(A611,2)=0),1,0),IF(MOD(A611,2)=0,IF(DAY(fpdate)&gt;=15,DAY(fpdate)-14,DAY(fpdate)+14),DAY(fpdate))),IF(DAY(DATE(YEAR(fpdate),MONTH(fpdate)+(A611-1)*months_per_period,DAY(fpdate)))&lt;&gt;DAY(fpdate),DATE(YEAR(fpdate),MONTH(fpdate)+(A611-1)*months_per_period+1,0),DATE(YEAR(fpdate),MONTH(fpdate)+(A611-1)*months_per_period,DAY(fpdate))))))</f>
        <v/>
      </c>
      <c r="C611" s="17" t="str">
        <f t="shared" si="46"/>
        <v/>
      </c>
      <c r="D611" s="57" t="str">
        <f t="shared" si="49"/>
        <v/>
      </c>
      <c r="E611" s="17" t="str">
        <f>IF(A611="","",IF(AND(A611=1,pmtType=1),0,IF(roundOpt,ROUND(rate*G610,2),rate*G610)))</f>
        <v/>
      </c>
      <c r="F611" s="17" t="str">
        <f t="shared" si="47"/>
        <v/>
      </c>
      <c r="G611" s="17" t="str">
        <f t="shared" si="48"/>
        <v/>
      </c>
    </row>
    <row r="612" spans="1:7">
      <c r="A612" s="16" t="str">
        <f t="shared" si="45"/>
        <v/>
      </c>
      <c r="B612" s="18" t="str">
        <f>IF(A612="","",IF(OR(periods_per_year=26,periods_per_year=52),IF(periods_per_year=26,IF(A612=1,fpdate,B611+14),IF(periods_per_year=52,IF(A612=1,fpdate,B611+7),"n/a")),IF(periods_per_year=24,DATE(YEAR(fpdate),MONTH(fpdate)+(A612-1)/2+IF(AND(DAY(fpdate)&gt;=15,MOD(A612,2)=0),1,0),IF(MOD(A612,2)=0,IF(DAY(fpdate)&gt;=15,DAY(fpdate)-14,DAY(fpdate)+14),DAY(fpdate))),IF(DAY(DATE(YEAR(fpdate),MONTH(fpdate)+(A612-1)*months_per_period,DAY(fpdate)))&lt;&gt;DAY(fpdate),DATE(YEAR(fpdate),MONTH(fpdate)+(A612-1)*months_per_period+1,0),DATE(YEAR(fpdate),MONTH(fpdate)+(A612-1)*months_per_period,DAY(fpdate))))))</f>
        <v/>
      </c>
      <c r="C612" s="17" t="str">
        <f t="shared" si="46"/>
        <v/>
      </c>
      <c r="D612" s="57" t="str">
        <f t="shared" si="49"/>
        <v/>
      </c>
      <c r="E612" s="17" t="str">
        <f>IF(A612="","",IF(AND(A612=1,pmtType=1),0,IF(roundOpt,ROUND(rate*G611,2),rate*G611)))</f>
        <v/>
      </c>
      <c r="F612" s="17" t="str">
        <f t="shared" si="47"/>
        <v/>
      </c>
      <c r="G612" s="17" t="str">
        <f t="shared" si="48"/>
        <v/>
      </c>
    </row>
    <row r="613" spans="1:7">
      <c r="A613" s="16" t="str">
        <f t="shared" si="45"/>
        <v/>
      </c>
      <c r="B613" s="18" t="str">
        <f>IF(A613="","",IF(OR(periods_per_year=26,periods_per_year=52),IF(periods_per_year=26,IF(A613=1,fpdate,B612+14),IF(periods_per_year=52,IF(A613=1,fpdate,B612+7),"n/a")),IF(periods_per_year=24,DATE(YEAR(fpdate),MONTH(fpdate)+(A613-1)/2+IF(AND(DAY(fpdate)&gt;=15,MOD(A613,2)=0),1,0),IF(MOD(A613,2)=0,IF(DAY(fpdate)&gt;=15,DAY(fpdate)-14,DAY(fpdate)+14),DAY(fpdate))),IF(DAY(DATE(YEAR(fpdate),MONTH(fpdate)+(A613-1)*months_per_period,DAY(fpdate)))&lt;&gt;DAY(fpdate),DATE(YEAR(fpdate),MONTH(fpdate)+(A613-1)*months_per_period+1,0),DATE(YEAR(fpdate),MONTH(fpdate)+(A613-1)*months_per_period,DAY(fpdate))))))</f>
        <v/>
      </c>
      <c r="C613" s="17" t="str">
        <f t="shared" si="46"/>
        <v/>
      </c>
      <c r="D613" s="57" t="str">
        <f t="shared" si="49"/>
        <v/>
      </c>
      <c r="E613" s="17" t="str">
        <f>IF(A613="","",IF(AND(A613=1,pmtType=1),0,IF(roundOpt,ROUND(rate*G612,2),rate*G612)))</f>
        <v/>
      </c>
      <c r="F613" s="17" t="str">
        <f t="shared" si="47"/>
        <v/>
      </c>
      <c r="G613" s="17" t="str">
        <f t="shared" si="48"/>
        <v/>
      </c>
    </row>
    <row r="614" spans="1:7">
      <c r="A614" s="16" t="str">
        <f t="shared" si="45"/>
        <v/>
      </c>
      <c r="B614" s="18" t="str">
        <f>IF(A614="","",IF(OR(periods_per_year=26,periods_per_year=52),IF(periods_per_year=26,IF(A614=1,fpdate,B613+14),IF(periods_per_year=52,IF(A614=1,fpdate,B613+7),"n/a")),IF(periods_per_year=24,DATE(YEAR(fpdate),MONTH(fpdate)+(A614-1)/2+IF(AND(DAY(fpdate)&gt;=15,MOD(A614,2)=0),1,0),IF(MOD(A614,2)=0,IF(DAY(fpdate)&gt;=15,DAY(fpdate)-14,DAY(fpdate)+14),DAY(fpdate))),IF(DAY(DATE(YEAR(fpdate),MONTH(fpdate)+(A614-1)*months_per_period,DAY(fpdate)))&lt;&gt;DAY(fpdate),DATE(YEAR(fpdate),MONTH(fpdate)+(A614-1)*months_per_period+1,0),DATE(YEAR(fpdate),MONTH(fpdate)+(A614-1)*months_per_period,DAY(fpdate))))))</f>
        <v/>
      </c>
      <c r="C614" s="17" t="str">
        <f t="shared" si="46"/>
        <v/>
      </c>
      <c r="D614" s="57" t="str">
        <f t="shared" si="49"/>
        <v/>
      </c>
      <c r="E614" s="17" t="str">
        <f>IF(A614="","",IF(AND(A614=1,pmtType=1),0,IF(roundOpt,ROUND(rate*G613,2),rate*G613)))</f>
        <v/>
      </c>
      <c r="F614" s="17" t="str">
        <f t="shared" si="47"/>
        <v/>
      </c>
      <c r="G614" s="17" t="str">
        <f t="shared" si="48"/>
        <v/>
      </c>
    </row>
    <row r="615" spans="1:7">
      <c r="A615" s="16" t="str">
        <f t="shared" si="45"/>
        <v/>
      </c>
      <c r="B615" s="18" t="str">
        <f>IF(A615="","",IF(OR(periods_per_year=26,periods_per_year=52),IF(periods_per_year=26,IF(A615=1,fpdate,B614+14),IF(periods_per_year=52,IF(A615=1,fpdate,B614+7),"n/a")),IF(periods_per_year=24,DATE(YEAR(fpdate),MONTH(fpdate)+(A615-1)/2+IF(AND(DAY(fpdate)&gt;=15,MOD(A615,2)=0),1,0),IF(MOD(A615,2)=0,IF(DAY(fpdate)&gt;=15,DAY(fpdate)-14,DAY(fpdate)+14),DAY(fpdate))),IF(DAY(DATE(YEAR(fpdate),MONTH(fpdate)+(A615-1)*months_per_period,DAY(fpdate)))&lt;&gt;DAY(fpdate),DATE(YEAR(fpdate),MONTH(fpdate)+(A615-1)*months_per_period+1,0),DATE(YEAR(fpdate),MONTH(fpdate)+(A615-1)*months_per_period,DAY(fpdate))))))</f>
        <v/>
      </c>
      <c r="C615" s="17" t="str">
        <f t="shared" si="46"/>
        <v/>
      </c>
      <c r="D615" s="57" t="str">
        <f t="shared" si="49"/>
        <v/>
      </c>
      <c r="E615" s="17" t="str">
        <f>IF(A615="","",IF(AND(A615=1,pmtType=1),0,IF(roundOpt,ROUND(rate*G614,2),rate*G614)))</f>
        <v/>
      </c>
      <c r="F615" s="17" t="str">
        <f t="shared" si="47"/>
        <v/>
      </c>
      <c r="G615" s="17" t="str">
        <f t="shared" si="48"/>
        <v/>
      </c>
    </row>
    <row r="616" spans="1:7">
      <c r="A616" s="16" t="str">
        <f t="shared" si="45"/>
        <v/>
      </c>
      <c r="B616" s="18" t="str">
        <f>IF(A616="","",IF(OR(periods_per_year=26,periods_per_year=52),IF(periods_per_year=26,IF(A616=1,fpdate,B615+14),IF(periods_per_year=52,IF(A616=1,fpdate,B615+7),"n/a")),IF(periods_per_year=24,DATE(YEAR(fpdate),MONTH(fpdate)+(A616-1)/2+IF(AND(DAY(fpdate)&gt;=15,MOD(A616,2)=0),1,0),IF(MOD(A616,2)=0,IF(DAY(fpdate)&gt;=15,DAY(fpdate)-14,DAY(fpdate)+14),DAY(fpdate))),IF(DAY(DATE(YEAR(fpdate),MONTH(fpdate)+(A616-1)*months_per_period,DAY(fpdate)))&lt;&gt;DAY(fpdate),DATE(YEAR(fpdate),MONTH(fpdate)+(A616-1)*months_per_period+1,0),DATE(YEAR(fpdate),MONTH(fpdate)+(A616-1)*months_per_period,DAY(fpdate))))))</f>
        <v/>
      </c>
      <c r="C616" s="17" t="str">
        <f t="shared" si="46"/>
        <v/>
      </c>
      <c r="D616" s="57" t="str">
        <f t="shared" si="49"/>
        <v/>
      </c>
      <c r="E616" s="17" t="str">
        <f>IF(A616="","",IF(AND(A616=1,pmtType=1),0,IF(roundOpt,ROUND(rate*G615,2),rate*G615)))</f>
        <v/>
      </c>
      <c r="F616" s="17" t="str">
        <f t="shared" si="47"/>
        <v/>
      </c>
      <c r="G616" s="17" t="str">
        <f t="shared" si="48"/>
        <v/>
      </c>
    </row>
    <row r="617" spans="1:7">
      <c r="A617" s="16" t="str">
        <f t="shared" si="45"/>
        <v/>
      </c>
      <c r="B617" s="18" t="str">
        <f>IF(A617="","",IF(OR(periods_per_year=26,periods_per_year=52),IF(periods_per_year=26,IF(A617=1,fpdate,B616+14),IF(periods_per_year=52,IF(A617=1,fpdate,B616+7),"n/a")),IF(periods_per_year=24,DATE(YEAR(fpdate),MONTH(fpdate)+(A617-1)/2+IF(AND(DAY(fpdate)&gt;=15,MOD(A617,2)=0),1,0),IF(MOD(A617,2)=0,IF(DAY(fpdate)&gt;=15,DAY(fpdate)-14,DAY(fpdate)+14),DAY(fpdate))),IF(DAY(DATE(YEAR(fpdate),MONTH(fpdate)+(A617-1)*months_per_period,DAY(fpdate)))&lt;&gt;DAY(fpdate),DATE(YEAR(fpdate),MONTH(fpdate)+(A617-1)*months_per_period+1,0),DATE(YEAR(fpdate),MONTH(fpdate)+(A617-1)*months_per_period,DAY(fpdate))))))</f>
        <v/>
      </c>
      <c r="C617" s="17" t="str">
        <f t="shared" si="46"/>
        <v/>
      </c>
      <c r="D617" s="57" t="str">
        <f t="shared" si="49"/>
        <v/>
      </c>
      <c r="E617" s="17" t="str">
        <f>IF(A617="","",IF(AND(A617=1,pmtType=1),0,IF(roundOpt,ROUND(rate*G616,2),rate*G616)))</f>
        <v/>
      </c>
      <c r="F617" s="17" t="str">
        <f t="shared" si="47"/>
        <v/>
      </c>
      <c r="G617" s="17" t="str">
        <f t="shared" si="48"/>
        <v/>
      </c>
    </row>
    <row r="618" spans="1:7">
      <c r="A618" s="16" t="str">
        <f t="shared" si="45"/>
        <v/>
      </c>
      <c r="B618" s="18" t="str">
        <f>IF(A618="","",IF(OR(periods_per_year=26,periods_per_year=52),IF(periods_per_year=26,IF(A618=1,fpdate,B617+14),IF(periods_per_year=52,IF(A618=1,fpdate,B617+7),"n/a")),IF(periods_per_year=24,DATE(YEAR(fpdate),MONTH(fpdate)+(A618-1)/2+IF(AND(DAY(fpdate)&gt;=15,MOD(A618,2)=0),1,0),IF(MOD(A618,2)=0,IF(DAY(fpdate)&gt;=15,DAY(fpdate)-14,DAY(fpdate)+14),DAY(fpdate))),IF(DAY(DATE(YEAR(fpdate),MONTH(fpdate)+(A618-1)*months_per_period,DAY(fpdate)))&lt;&gt;DAY(fpdate),DATE(YEAR(fpdate),MONTH(fpdate)+(A618-1)*months_per_period+1,0),DATE(YEAR(fpdate),MONTH(fpdate)+(A618-1)*months_per_period,DAY(fpdate))))))</f>
        <v/>
      </c>
      <c r="C618" s="17" t="str">
        <f t="shared" si="46"/>
        <v/>
      </c>
      <c r="D618" s="57" t="str">
        <f t="shared" si="49"/>
        <v/>
      </c>
      <c r="E618" s="17" t="str">
        <f>IF(A618="","",IF(AND(A618=1,pmtType=1),0,IF(roundOpt,ROUND(rate*G617,2),rate*G617)))</f>
        <v/>
      </c>
      <c r="F618" s="17" t="str">
        <f t="shared" si="47"/>
        <v/>
      </c>
      <c r="G618" s="17" t="str">
        <f t="shared" si="48"/>
        <v/>
      </c>
    </row>
    <row r="619" spans="1:7">
      <c r="A619" s="16" t="str">
        <f t="shared" si="45"/>
        <v/>
      </c>
      <c r="B619" s="18" t="str">
        <f>IF(A619="","",IF(OR(periods_per_year=26,periods_per_year=52),IF(periods_per_year=26,IF(A619=1,fpdate,B618+14),IF(periods_per_year=52,IF(A619=1,fpdate,B618+7),"n/a")),IF(periods_per_year=24,DATE(YEAR(fpdate),MONTH(fpdate)+(A619-1)/2+IF(AND(DAY(fpdate)&gt;=15,MOD(A619,2)=0),1,0),IF(MOD(A619,2)=0,IF(DAY(fpdate)&gt;=15,DAY(fpdate)-14,DAY(fpdate)+14),DAY(fpdate))),IF(DAY(DATE(YEAR(fpdate),MONTH(fpdate)+(A619-1)*months_per_period,DAY(fpdate)))&lt;&gt;DAY(fpdate),DATE(YEAR(fpdate),MONTH(fpdate)+(A619-1)*months_per_period+1,0),DATE(YEAR(fpdate),MONTH(fpdate)+(A619-1)*months_per_period,DAY(fpdate))))))</f>
        <v/>
      </c>
      <c r="C619" s="17" t="str">
        <f t="shared" si="46"/>
        <v/>
      </c>
      <c r="D619" s="57" t="str">
        <f t="shared" si="49"/>
        <v/>
      </c>
      <c r="E619" s="17" t="str">
        <f>IF(A619="","",IF(AND(A619=1,pmtType=1),0,IF(roundOpt,ROUND(rate*G618,2),rate*G618)))</f>
        <v/>
      </c>
      <c r="F619" s="17" t="str">
        <f t="shared" si="47"/>
        <v/>
      </c>
      <c r="G619" s="17" t="str">
        <f t="shared" si="48"/>
        <v/>
      </c>
    </row>
    <row r="620" spans="1:7">
      <c r="A620" s="16" t="str">
        <f t="shared" si="45"/>
        <v/>
      </c>
      <c r="B620" s="18" t="str">
        <f>IF(A620="","",IF(OR(periods_per_year=26,periods_per_year=52),IF(periods_per_year=26,IF(A620=1,fpdate,B619+14),IF(periods_per_year=52,IF(A620=1,fpdate,B619+7),"n/a")),IF(periods_per_year=24,DATE(YEAR(fpdate),MONTH(fpdate)+(A620-1)/2+IF(AND(DAY(fpdate)&gt;=15,MOD(A620,2)=0),1,0),IF(MOD(A620,2)=0,IF(DAY(fpdate)&gt;=15,DAY(fpdate)-14,DAY(fpdate)+14),DAY(fpdate))),IF(DAY(DATE(YEAR(fpdate),MONTH(fpdate)+(A620-1)*months_per_period,DAY(fpdate)))&lt;&gt;DAY(fpdate),DATE(YEAR(fpdate),MONTH(fpdate)+(A620-1)*months_per_period+1,0),DATE(YEAR(fpdate),MONTH(fpdate)+(A620-1)*months_per_period,DAY(fpdate))))))</f>
        <v/>
      </c>
      <c r="C620" s="17" t="str">
        <f t="shared" si="46"/>
        <v/>
      </c>
      <c r="D620" s="57" t="str">
        <f t="shared" si="49"/>
        <v/>
      </c>
      <c r="E620" s="17" t="str">
        <f>IF(A620="","",IF(AND(A620=1,pmtType=1),0,IF(roundOpt,ROUND(rate*G619,2),rate*G619)))</f>
        <v/>
      </c>
      <c r="F620" s="17" t="str">
        <f t="shared" si="47"/>
        <v/>
      </c>
      <c r="G620" s="17" t="str">
        <f t="shared" si="48"/>
        <v/>
      </c>
    </row>
    <row r="621" spans="1:7">
      <c r="A621" s="16" t="str">
        <f t="shared" si="45"/>
        <v/>
      </c>
      <c r="B621" s="18" t="str">
        <f>IF(A621="","",IF(OR(periods_per_year=26,periods_per_year=52),IF(periods_per_year=26,IF(A621=1,fpdate,B620+14),IF(periods_per_year=52,IF(A621=1,fpdate,B620+7),"n/a")),IF(periods_per_year=24,DATE(YEAR(fpdate),MONTH(fpdate)+(A621-1)/2+IF(AND(DAY(fpdate)&gt;=15,MOD(A621,2)=0),1,0),IF(MOD(A621,2)=0,IF(DAY(fpdate)&gt;=15,DAY(fpdate)-14,DAY(fpdate)+14),DAY(fpdate))),IF(DAY(DATE(YEAR(fpdate),MONTH(fpdate)+(A621-1)*months_per_period,DAY(fpdate)))&lt;&gt;DAY(fpdate),DATE(YEAR(fpdate),MONTH(fpdate)+(A621-1)*months_per_period+1,0),DATE(YEAR(fpdate),MONTH(fpdate)+(A621-1)*months_per_period,DAY(fpdate))))))</f>
        <v/>
      </c>
      <c r="C621" s="17" t="str">
        <f t="shared" si="46"/>
        <v/>
      </c>
      <c r="D621" s="57" t="str">
        <f t="shared" si="49"/>
        <v/>
      </c>
      <c r="E621" s="17" t="str">
        <f>IF(A621="","",IF(AND(A621=1,pmtType=1),0,IF(roundOpt,ROUND(rate*G620,2),rate*G620)))</f>
        <v/>
      </c>
      <c r="F621" s="17" t="str">
        <f t="shared" si="47"/>
        <v/>
      </c>
      <c r="G621" s="17" t="str">
        <f t="shared" si="48"/>
        <v/>
      </c>
    </row>
    <row r="622" spans="1:7">
      <c r="A622" s="16" t="str">
        <f t="shared" si="45"/>
        <v/>
      </c>
      <c r="B622" s="18" t="str">
        <f>IF(A622="","",IF(OR(periods_per_year=26,periods_per_year=52),IF(periods_per_year=26,IF(A622=1,fpdate,B621+14),IF(periods_per_year=52,IF(A622=1,fpdate,B621+7),"n/a")),IF(periods_per_year=24,DATE(YEAR(fpdate),MONTH(fpdate)+(A622-1)/2+IF(AND(DAY(fpdate)&gt;=15,MOD(A622,2)=0),1,0),IF(MOD(A622,2)=0,IF(DAY(fpdate)&gt;=15,DAY(fpdate)-14,DAY(fpdate)+14),DAY(fpdate))),IF(DAY(DATE(YEAR(fpdate),MONTH(fpdate)+(A622-1)*months_per_period,DAY(fpdate)))&lt;&gt;DAY(fpdate),DATE(YEAR(fpdate),MONTH(fpdate)+(A622-1)*months_per_period+1,0),DATE(YEAR(fpdate),MONTH(fpdate)+(A622-1)*months_per_period,DAY(fpdate))))))</f>
        <v/>
      </c>
      <c r="C622" s="17" t="str">
        <f t="shared" si="46"/>
        <v/>
      </c>
      <c r="D622" s="57" t="str">
        <f t="shared" si="49"/>
        <v/>
      </c>
      <c r="E622" s="17" t="str">
        <f>IF(A622="","",IF(AND(A622=1,pmtType=1),0,IF(roundOpt,ROUND(rate*G621,2),rate*G621)))</f>
        <v/>
      </c>
      <c r="F622" s="17" t="str">
        <f t="shared" si="47"/>
        <v/>
      </c>
      <c r="G622" s="17" t="str">
        <f t="shared" si="48"/>
        <v/>
      </c>
    </row>
    <row r="623" spans="1:7">
      <c r="A623" s="16" t="str">
        <f t="shared" si="45"/>
        <v/>
      </c>
      <c r="B623" s="18" t="str">
        <f>IF(A623="","",IF(OR(periods_per_year=26,periods_per_year=52),IF(periods_per_year=26,IF(A623=1,fpdate,B622+14),IF(periods_per_year=52,IF(A623=1,fpdate,B622+7),"n/a")),IF(periods_per_year=24,DATE(YEAR(fpdate),MONTH(fpdate)+(A623-1)/2+IF(AND(DAY(fpdate)&gt;=15,MOD(A623,2)=0),1,0),IF(MOD(A623,2)=0,IF(DAY(fpdate)&gt;=15,DAY(fpdate)-14,DAY(fpdate)+14),DAY(fpdate))),IF(DAY(DATE(YEAR(fpdate),MONTH(fpdate)+(A623-1)*months_per_period,DAY(fpdate)))&lt;&gt;DAY(fpdate),DATE(YEAR(fpdate),MONTH(fpdate)+(A623-1)*months_per_period+1,0),DATE(YEAR(fpdate),MONTH(fpdate)+(A623-1)*months_per_period,DAY(fpdate))))))</f>
        <v/>
      </c>
      <c r="C623" s="17" t="str">
        <f t="shared" si="46"/>
        <v/>
      </c>
      <c r="D623" s="57" t="str">
        <f t="shared" si="49"/>
        <v/>
      </c>
      <c r="E623" s="17" t="str">
        <f>IF(A623="","",IF(AND(A623=1,pmtType=1),0,IF(roundOpt,ROUND(rate*G622,2),rate*G622)))</f>
        <v/>
      </c>
      <c r="F623" s="17" t="str">
        <f t="shared" si="47"/>
        <v/>
      </c>
      <c r="G623" s="17" t="str">
        <f t="shared" si="48"/>
        <v/>
      </c>
    </row>
    <row r="624" spans="1:7">
      <c r="A624" s="16" t="str">
        <f t="shared" si="45"/>
        <v/>
      </c>
      <c r="B624" s="18" t="str">
        <f>IF(A624="","",IF(OR(periods_per_year=26,periods_per_year=52),IF(periods_per_year=26,IF(A624=1,fpdate,B623+14),IF(periods_per_year=52,IF(A624=1,fpdate,B623+7),"n/a")),IF(periods_per_year=24,DATE(YEAR(fpdate),MONTH(fpdate)+(A624-1)/2+IF(AND(DAY(fpdate)&gt;=15,MOD(A624,2)=0),1,0),IF(MOD(A624,2)=0,IF(DAY(fpdate)&gt;=15,DAY(fpdate)-14,DAY(fpdate)+14),DAY(fpdate))),IF(DAY(DATE(YEAR(fpdate),MONTH(fpdate)+(A624-1)*months_per_period,DAY(fpdate)))&lt;&gt;DAY(fpdate),DATE(YEAR(fpdate),MONTH(fpdate)+(A624-1)*months_per_period+1,0),DATE(YEAR(fpdate),MONTH(fpdate)+(A624-1)*months_per_period,DAY(fpdate))))))</f>
        <v/>
      </c>
      <c r="C624" s="17" t="str">
        <f t="shared" si="46"/>
        <v/>
      </c>
      <c r="D624" s="57" t="str">
        <f t="shared" si="49"/>
        <v/>
      </c>
      <c r="E624" s="17" t="str">
        <f>IF(A624="","",IF(AND(A624=1,pmtType=1),0,IF(roundOpt,ROUND(rate*G623,2),rate*G623)))</f>
        <v/>
      </c>
      <c r="F624" s="17" t="str">
        <f t="shared" si="47"/>
        <v/>
      </c>
      <c r="G624" s="17" t="str">
        <f t="shared" si="48"/>
        <v/>
      </c>
    </row>
    <row r="625" spans="1:7">
      <c r="A625" s="16" t="str">
        <f t="shared" si="45"/>
        <v/>
      </c>
      <c r="B625" s="18" t="str">
        <f>IF(A625="","",IF(OR(periods_per_year=26,periods_per_year=52),IF(periods_per_year=26,IF(A625=1,fpdate,B624+14),IF(periods_per_year=52,IF(A625=1,fpdate,B624+7),"n/a")),IF(periods_per_year=24,DATE(YEAR(fpdate),MONTH(fpdate)+(A625-1)/2+IF(AND(DAY(fpdate)&gt;=15,MOD(A625,2)=0),1,0),IF(MOD(A625,2)=0,IF(DAY(fpdate)&gt;=15,DAY(fpdate)-14,DAY(fpdate)+14),DAY(fpdate))),IF(DAY(DATE(YEAR(fpdate),MONTH(fpdate)+(A625-1)*months_per_period,DAY(fpdate)))&lt;&gt;DAY(fpdate),DATE(YEAR(fpdate),MONTH(fpdate)+(A625-1)*months_per_period+1,0),DATE(YEAR(fpdate),MONTH(fpdate)+(A625-1)*months_per_period,DAY(fpdate))))))</f>
        <v/>
      </c>
      <c r="C625" s="17" t="str">
        <f t="shared" si="46"/>
        <v/>
      </c>
      <c r="D625" s="57" t="str">
        <f t="shared" si="49"/>
        <v/>
      </c>
      <c r="E625" s="17" t="str">
        <f>IF(A625="","",IF(AND(A625=1,pmtType=1),0,IF(roundOpt,ROUND(rate*G624,2),rate*G624)))</f>
        <v/>
      </c>
      <c r="F625" s="17" t="str">
        <f t="shared" si="47"/>
        <v/>
      </c>
      <c r="G625" s="17" t="str">
        <f t="shared" si="48"/>
        <v/>
      </c>
    </row>
    <row r="626" spans="1:7">
      <c r="A626" s="16" t="str">
        <f t="shared" si="45"/>
        <v/>
      </c>
      <c r="B626" s="18" t="str">
        <f>IF(A626="","",IF(OR(periods_per_year=26,periods_per_year=52),IF(periods_per_year=26,IF(A626=1,fpdate,B625+14),IF(periods_per_year=52,IF(A626=1,fpdate,B625+7),"n/a")),IF(periods_per_year=24,DATE(YEAR(fpdate),MONTH(fpdate)+(A626-1)/2+IF(AND(DAY(fpdate)&gt;=15,MOD(A626,2)=0),1,0),IF(MOD(A626,2)=0,IF(DAY(fpdate)&gt;=15,DAY(fpdate)-14,DAY(fpdate)+14),DAY(fpdate))),IF(DAY(DATE(YEAR(fpdate),MONTH(fpdate)+(A626-1)*months_per_period,DAY(fpdate)))&lt;&gt;DAY(fpdate),DATE(YEAR(fpdate),MONTH(fpdate)+(A626-1)*months_per_period+1,0),DATE(YEAR(fpdate),MONTH(fpdate)+(A626-1)*months_per_period,DAY(fpdate))))))</f>
        <v/>
      </c>
      <c r="C626" s="17" t="str">
        <f t="shared" si="46"/>
        <v/>
      </c>
      <c r="D626" s="57" t="str">
        <f t="shared" si="49"/>
        <v/>
      </c>
      <c r="E626" s="17" t="str">
        <f>IF(A626="","",IF(AND(A626=1,pmtType=1),0,IF(roundOpt,ROUND(rate*G625,2),rate*G625)))</f>
        <v/>
      </c>
      <c r="F626" s="17" t="str">
        <f t="shared" si="47"/>
        <v/>
      </c>
      <c r="G626" s="17" t="str">
        <f t="shared" si="48"/>
        <v/>
      </c>
    </row>
    <row r="627" spans="1:7">
      <c r="A627" s="16" t="str">
        <f t="shared" si="45"/>
        <v/>
      </c>
      <c r="B627" s="18" t="str">
        <f>IF(A627="","",IF(OR(periods_per_year=26,periods_per_year=52),IF(periods_per_year=26,IF(A627=1,fpdate,B626+14),IF(periods_per_year=52,IF(A627=1,fpdate,B626+7),"n/a")),IF(periods_per_year=24,DATE(YEAR(fpdate),MONTH(fpdate)+(A627-1)/2+IF(AND(DAY(fpdate)&gt;=15,MOD(A627,2)=0),1,0),IF(MOD(A627,2)=0,IF(DAY(fpdate)&gt;=15,DAY(fpdate)-14,DAY(fpdate)+14),DAY(fpdate))),IF(DAY(DATE(YEAR(fpdate),MONTH(fpdate)+(A627-1)*months_per_period,DAY(fpdate)))&lt;&gt;DAY(fpdate),DATE(YEAR(fpdate),MONTH(fpdate)+(A627-1)*months_per_period+1,0),DATE(YEAR(fpdate),MONTH(fpdate)+(A627-1)*months_per_period,DAY(fpdate))))))</f>
        <v/>
      </c>
      <c r="C627" s="17" t="str">
        <f t="shared" si="46"/>
        <v/>
      </c>
      <c r="D627" s="57" t="str">
        <f t="shared" si="49"/>
        <v/>
      </c>
      <c r="E627" s="17" t="str">
        <f>IF(A627="","",IF(AND(A627=1,pmtType=1),0,IF(roundOpt,ROUND(rate*G626,2),rate*G626)))</f>
        <v/>
      </c>
      <c r="F627" s="17" t="str">
        <f t="shared" si="47"/>
        <v/>
      </c>
      <c r="G627" s="17" t="str">
        <f t="shared" si="48"/>
        <v/>
      </c>
    </row>
    <row r="628" spans="1:7">
      <c r="A628" s="16" t="str">
        <f t="shared" si="45"/>
        <v/>
      </c>
      <c r="B628" s="18" t="str">
        <f>IF(A628="","",IF(OR(periods_per_year=26,periods_per_year=52),IF(periods_per_year=26,IF(A628=1,fpdate,B627+14),IF(periods_per_year=52,IF(A628=1,fpdate,B627+7),"n/a")),IF(periods_per_year=24,DATE(YEAR(fpdate),MONTH(fpdate)+(A628-1)/2+IF(AND(DAY(fpdate)&gt;=15,MOD(A628,2)=0),1,0),IF(MOD(A628,2)=0,IF(DAY(fpdate)&gt;=15,DAY(fpdate)-14,DAY(fpdate)+14),DAY(fpdate))),IF(DAY(DATE(YEAR(fpdate),MONTH(fpdate)+(A628-1)*months_per_period,DAY(fpdate)))&lt;&gt;DAY(fpdate),DATE(YEAR(fpdate),MONTH(fpdate)+(A628-1)*months_per_period+1,0),DATE(YEAR(fpdate),MONTH(fpdate)+(A628-1)*months_per_period,DAY(fpdate))))))</f>
        <v/>
      </c>
      <c r="C628" s="17" t="str">
        <f t="shared" si="46"/>
        <v/>
      </c>
      <c r="D628" s="57" t="str">
        <f t="shared" si="49"/>
        <v/>
      </c>
      <c r="E628" s="17" t="str">
        <f>IF(A628="","",IF(AND(A628=1,pmtType=1),0,IF(roundOpt,ROUND(rate*G627,2),rate*G627)))</f>
        <v/>
      </c>
      <c r="F628" s="17" t="str">
        <f t="shared" si="47"/>
        <v/>
      </c>
      <c r="G628" s="17" t="str">
        <f t="shared" si="48"/>
        <v/>
      </c>
    </row>
    <row r="629" spans="1:7">
      <c r="A629" s="16" t="str">
        <f t="shared" si="45"/>
        <v/>
      </c>
      <c r="B629" s="18" t="str">
        <f>IF(A629="","",IF(OR(periods_per_year=26,periods_per_year=52),IF(periods_per_year=26,IF(A629=1,fpdate,B628+14),IF(periods_per_year=52,IF(A629=1,fpdate,B628+7),"n/a")),IF(periods_per_year=24,DATE(YEAR(fpdate),MONTH(fpdate)+(A629-1)/2+IF(AND(DAY(fpdate)&gt;=15,MOD(A629,2)=0),1,0),IF(MOD(A629,2)=0,IF(DAY(fpdate)&gt;=15,DAY(fpdate)-14,DAY(fpdate)+14),DAY(fpdate))),IF(DAY(DATE(YEAR(fpdate),MONTH(fpdate)+(A629-1)*months_per_period,DAY(fpdate)))&lt;&gt;DAY(fpdate),DATE(YEAR(fpdate),MONTH(fpdate)+(A629-1)*months_per_period+1,0),DATE(YEAR(fpdate),MONTH(fpdate)+(A629-1)*months_per_period,DAY(fpdate))))))</f>
        <v/>
      </c>
      <c r="C629" s="17" t="str">
        <f t="shared" si="46"/>
        <v/>
      </c>
      <c r="D629" s="57" t="str">
        <f t="shared" si="49"/>
        <v/>
      </c>
      <c r="E629" s="17" t="str">
        <f>IF(A629="","",IF(AND(A629=1,pmtType=1),0,IF(roundOpt,ROUND(rate*G628,2),rate*G628)))</f>
        <v/>
      </c>
      <c r="F629" s="17" t="str">
        <f t="shared" si="47"/>
        <v/>
      </c>
      <c r="G629" s="17" t="str">
        <f t="shared" si="48"/>
        <v/>
      </c>
    </row>
    <row r="630" spans="1:7">
      <c r="A630" s="16" t="str">
        <f t="shared" si="45"/>
        <v/>
      </c>
      <c r="B630" s="18" t="str">
        <f>IF(A630="","",IF(OR(periods_per_year=26,periods_per_year=52),IF(periods_per_year=26,IF(A630=1,fpdate,B629+14),IF(periods_per_year=52,IF(A630=1,fpdate,B629+7),"n/a")),IF(periods_per_year=24,DATE(YEAR(fpdate),MONTH(fpdate)+(A630-1)/2+IF(AND(DAY(fpdate)&gt;=15,MOD(A630,2)=0),1,0),IF(MOD(A630,2)=0,IF(DAY(fpdate)&gt;=15,DAY(fpdate)-14,DAY(fpdate)+14),DAY(fpdate))),IF(DAY(DATE(YEAR(fpdate),MONTH(fpdate)+(A630-1)*months_per_period,DAY(fpdate)))&lt;&gt;DAY(fpdate),DATE(YEAR(fpdate),MONTH(fpdate)+(A630-1)*months_per_period+1,0),DATE(YEAR(fpdate),MONTH(fpdate)+(A630-1)*months_per_period,DAY(fpdate))))))</f>
        <v/>
      </c>
      <c r="C630" s="17" t="str">
        <f t="shared" si="46"/>
        <v/>
      </c>
      <c r="D630" s="57" t="str">
        <f t="shared" si="49"/>
        <v/>
      </c>
      <c r="E630" s="17" t="str">
        <f>IF(A630="","",IF(AND(A630=1,pmtType=1),0,IF(roundOpt,ROUND(rate*G629,2),rate*G629)))</f>
        <v/>
      </c>
      <c r="F630" s="17" t="str">
        <f t="shared" si="47"/>
        <v/>
      </c>
      <c r="G630" s="17" t="str">
        <f t="shared" si="48"/>
        <v/>
      </c>
    </row>
    <row r="631" spans="1:7">
      <c r="A631" s="16" t="str">
        <f t="shared" si="45"/>
        <v/>
      </c>
      <c r="B631" s="18" t="str">
        <f>IF(A631="","",IF(OR(periods_per_year=26,periods_per_year=52),IF(periods_per_year=26,IF(A631=1,fpdate,B630+14),IF(periods_per_year=52,IF(A631=1,fpdate,B630+7),"n/a")),IF(periods_per_year=24,DATE(YEAR(fpdate),MONTH(fpdate)+(A631-1)/2+IF(AND(DAY(fpdate)&gt;=15,MOD(A631,2)=0),1,0),IF(MOD(A631,2)=0,IF(DAY(fpdate)&gt;=15,DAY(fpdate)-14,DAY(fpdate)+14),DAY(fpdate))),IF(DAY(DATE(YEAR(fpdate),MONTH(fpdate)+(A631-1)*months_per_period,DAY(fpdate)))&lt;&gt;DAY(fpdate),DATE(YEAR(fpdate),MONTH(fpdate)+(A631-1)*months_per_period+1,0),DATE(YEAR(fpdate),MONTH(fpdate)+(A631-1)*months_per_period,DAY(fpdate))))))</f>
        <v/>
      </c>
      <c r="C631" s="17" t="str">
        <f t="shared" si="46"/>
        <v/>
      </c>
      <c r="D631" s="57" t="str">
        <f t="shared" si="49"/>
        <v/>
      </c>
      <c r="E631" s="17" t="str">
        <f>IF(A631="","",IF(AND(A631=1,pmtType=1),0,IF(roundOpt,ROUND(rate*G630,2),rate*G630)))</f>
        <v/>
      </c>
      <c r="F631" s="17" t="str">
        <f t="shared" si="47"/>
        <v/>
      </c>
      <c r="G631" s="17" t="str">
        <f t="shared" si="48"/>
        <v/>
      </c>
    </row>
    <row r="632" spans="1:7">
      <c r="A632" s="16" t="str">
        <f t="shared" si="45"/>
        <v/>
      </c>
      <c r="B632" s="18" t="str">
        <f>IF(A632="","",IF(OR(periods_per_year=26,periods_per_year=52),IF(periods_per_year=26,IF(A632=1,fpdate,B631+14),IF(periods_per_year=52,IF(A632=1,fpdate,B631+7),"n/a")),IF(periods_per_year=24,DATE(YEAR(fpdate),MONTH(fpdate)+(A632-1)/2+IF(AND(DAY(fpdate)&gt;=15,MOD(A632,2)=0),1,0),IF(MOD(A632,2)=0,IF(DAY(fpdate)&gt;=15,DAY(fpdate)-14,DAY(fpdate)+14),DAY(fpdate))),IF(DAY(DATE(YEAR(fpdate),MONTH(fpdate)+(A632-1)*months_per_period,DAY(fpdate)))&lt;&gt;DAY(fpdate),DATE(YEAR(fpdate),MONTH(fpdate)+(A632-1)*months_per_period+1,0),DATE(YEAR(fpdate),MONTH(fpdate)+(A632-1)*months_per_period,DAY(fpdate))))))</f>
        <v/>
      </c>
      <c r="C632" s="17" t="str">
        <f t="shared" si="46"/>
        <v/>
      </c>
      <c r="D632" s="57" t="str">
        <f t="shared" si="49"/>
        <v/>
      </c>
      <c r="E632" s="17" t="str">
        <f>IF(A632="","",IF(AND(A632=1,pmtType=1),0,IF(roundOpt,ROUND(rate*G631,2),rate*G631)))</f>
        <v/>
      </c>
      <c r="F632" s="17" t="str">
        <f t="shared" si="47"/>
        <v/>
      </c>
      <c r="G632" s="17" t="str">
        <f t="shared" si="48"/>
        <v/>
      </c>
    </row>
    <row r="633" spans="1:7">
      <c r="A633" s="16" t="str">
        <f t="shared" si="45"/>
        <v/>
      </c>
      <c r="B633" s="18" t="str">
        <f>IF(A633="","",IF(OR(periods_per_year=26,periods_per_year=52),IF(periods_per_year=26,IF(A633=1,fpdate,B632+14),IF(periods_per_year=52,IF(A633=1,fpdate,B632+7),"n/a")),IF(periods_per_year=24,DATE(YEAR(fpdate),MONTH(fpdate)+(A633-1)/2+IF(AND(DAY(fpdate)&gt;=15,MOD(A633,2)=0),1,0),IF(MOD(A633,2)=0,IF(DAY(fpdate)&gt;=15,DAY(fpdate)-14,DAY(fpdate)+14),DAY(fpdate))),IF(DAY(DATE(YEAR(fpdate),MONTH(fpdate)+(A633-1)*months_per_period,DAY(fpdate)))&lt;&gt;DAY(fpdate),DATE(YEAR(fpdate),MONTH(fpdate)+(A633-1)*months_per_period+1,0),DATE(YEAR(fpdate),MONTH(fpdate)+(A633-1)*months_per_period,DAY(fpdate))))))</f>
        <v/>
      </c>
      <c r="C633" s="17" t="str">
        <f t="shared" si="46"/>
        <v/>
      </c>
      <c r="D633" s="57" t="str">
        <f t="shared" si="49"/>
        <v/>
      </c>
      <c r="E633" s="17" t="str">
        <f>IF(A633="","",IF(AND(A633=1,pmtType=1),0,IF(roundOpt,ROUND(rate*G632,2),rate*G632)))</f>
        <v/>
      </c>
      <c r="F633" s="17" t="str">
        <f t="shared" si="47"/>
        <v/>
      </c>
      <c r="G633" s="17" t="str">
        <f t="shared" si="48"/>
        <v/>
      </c>
    </row>
    <row r="634" spans="1:7">
      <c r="A634" s="16" t="str">
        <f t="shared" si="45"/>
        <v/>
      </c>
      <c r="B634" s="18" t="str">
        <f>IF(A634="","",IF(OR(periods_per_year=26,periods_per_year=52),IF(periods_per_year=26,IF(A634=1,fpdate,B633+14),IF(periods_per_year=52,IF(A634=1,fpdate,B633+7),"n/a")),IF(periods_per_year=24,DATE(YEAR(fpdate),MONTH(fpdate)+(A634-1)/2+IF(AND(DAY(fpdate)&gt;=15,MOD(A634,2)=0),1,0),IF(MOD(A634,2)=0,IF(DAY(fpdate)&gt;=15,DAY(fpdate)-14,DAY(fpdate)+14),DAY(fpdate))),IF(DAY(DATE(YEAR(fpdate),MONTH(fpdate)+(A634-1)*months_per_period,DAY(fpdate)))&lt;&gt;DAY(fpdate),DATE(YEAR(fpdate),MONTH(fpdate)+(A634-1)*months_per_period+1,0),DATE(YEAR(fpdate),MONTH(fpdate)+(A634-1)*months_per_period,DAY(fpdate))))))</f>
        <v/>
      </c>
      <c r="C634" s="17" t="str">
        <f t="shared" si="46"/>
        <v/>
      </c>
      <c r="D634" s="57" t="str">
        <f t="shared" si="49"/>
        <v/>
      </c>
      <c r="E634" s="17" t="str">
        <f>IF(A634="","",IF(AND(A634=1,pmtType=1),0,IF(roundOpt,ROUND(rate*G633,2),rate*G633)))</f>
        <v/>
      </c>
      <c r="F634" s="17" t="str">
        <f t="shared" si="47"/>
        <v/>
      </c>
      <c r="G634" s="17" t="str">
        <f t="shared" si="48"/>
        <v/>
      </c>
    </row>
    <row r="635" spans="1:7">
      <c r="A635" s="16" t="str">
        <f t="shared" si="45"/>
        <v/>
      </c>
      <c r="B635" s="18" t="str">
        <f>IF(A635="","",IF(OR(periods_per_year=26,periods_per_year=52),IF(periods_per_year=26,IF(A635=1,fpdate,B634+14),IF(periods_per_year=52,IF(A635=1,fpdate,B634+7),"n/a")),IF(periods_per_year=24,DATE(YEAR(fpdate),MONTH(fpdate)+(A635-1)/2+IF(AND(DAY(fpdate)&gt;=15,MOD(A635,2)=0),1,0),IF(MOD(A635,2)=0,IF(DAY(fpdate)&gt;=15,DAY(fpdate)-14,DAY(fpdate)+14),DAY(fpdate))),IF(DAY(DATE(YEAR(fpdate),MONTH(fpdate)+(A635-1)*months_per_period,DAY(fpdate)))&lt;&gt;DAY(fpdate),DATE(YEAR(fpdate),MONTH(fpdate)+(A635-1)*months_per_period+1,0),DATE(YEAR(fpdate),MONTH(fpdate)+(A635-1)*months_per_period,DAY(fpdate))))))</f>
        <v/>
      </c>
      <c r="C635" s="17" t="str">
        <f t="shared" si="46"/>
        <v/>
      </c>
      <c r="D635" s="57" t="str">
        <f t="shared" si="49"/>
        <v/>
      </c>
      <c r="E635" s="17" t="str">
        <f>IF(A635="","",IF(AND(A635=1,pmtType=1),0,IF(roundOpt,ROUND(rate*G634,2),rate*G634)))</f>
        <v/>
      </c>
      <c r="F635" s="17" t="str">
        <f t="shared" si="47"/>
        <v/>
      </c>
      <c r="G635" s="17" t="str">
        <f t="shared" si="48"/>
        <v/>
      </c>
    </row>
    <row r="636" spans="1:7">
      <c r="A636" s="16" t="str">
        <f t="shared" si="45"/>
        <v/>
      </c>
      <c r="B636" s="18" t="str">
        <f>IF(A636="","",IF(OR(periods_per_year=26,periods_per_year=52),IF(periods_per_year=26,IF(A636=1,fpdate,B635+14),IF(periods_per_year=52,IF(A636=1,fpdate,B635+7),"n/a")),IF(periods_per_year=24,DATE(YEAR(fpdate),MONTH(fpdate)+(A636-1)/2+IF(AND(DAY(fpdate)&gt;=15,MOD(A636,2)=0),1,0),IF(MOD(A636,2)=0,IF(DAY(fpdate)&gt;=15,DAY(fpdate)-14,DAY(fpdate)+14),DAY(fpdate))),IF(DAY(DATE(YEAR(fpdate),MONTH(fpdate)+(A636-1)*months_per_period,DAY(fpdate)))&lt;&gt;DAY(fpdate),DATE(YEAR(fpdate),MONTH(fpdate)+(A636-1)*months_per_period+1,0),DATE(YEAR(fpdate),MONTH(fpdate)+(A636-1)*months_per_period,DAY(fpdate))))))</f>
        <v/>
      </c>
      <c r="C636" s="17" t="str">
        <f t="shared" si="46"/>
        <v/>
      </c>
      <c r="D636" s="57" t="str">
        <f t="shared" si="49"/>
        <v/>
      </c>
      <c r="E636" s="17" t="str">
        <f>IF(A636="","",IF(AND(A636=1,pmtType=1),0,IF(roundOpt,ROUND(rate*G635,2),rate*G635)))</f>
        <v/>
      </c>
      <c r="F636" s="17" t="str">
        <f t="shared" si="47"/>
        <v/>
      </c>
      <c r="G636" s="17" t="str">
        <f t="shared" si="48"/>
        <v/>
      </c>
    </row>
    <row r="637" spans="1:7">
      <c r="A637" s="16" t="str">
        <f t="shared" si="45"/>
        <v/>
      </c>
      <c r="B637" s="18" t="str">
        <f>IF(A637="","",IF(OR(periods_per_year=26,periods_per_year=52),IF(periods_per_year=26,IF(A637=1,fpdate,B636+14),IF(periods_per_year=52,IF(A637=1,fpdate,B636+7),"n/a")),IF(periods_per_year=24,DATE(YEAR(fpdate),MONTH(fpdate)+(A637-1)/2+IF(AND(DAY(fpdate)&gt;=15,MOD(A637,2)=0),1,0),IF(MOD(A637,2)=0,IF(DAY(fpdate)&gt;=15,DAY(fpdate)-14,DAY(fpdate)+14),DAY(fpdate))),IF(DAY(DATE(YEAR(fpdate),MONTH(fpdate)+(A637-1)*months_per_period,DAY(fpdate)))&lt;&gt;DAY(fpdate),DATE(YEAR(fpdate),MONTH(fpdate)+(A637-1)*months_per_period+1,0),DATE(YEAR(fpdate),MONTH(fpdate)+(A637-1)*months_per_period,DAY(fpdate))))))</f>
        <v/>
      </c>
      <c r="C637" s="17" t="str">
        <f t="shared" si="46"/>
        <v/>
      </c>
      <c r="D637" s="57" t="str">
        <f t="shared" si="49"/>
        <v/>
      </c>
      <c r="E637" s="17" t="str">
        <f>IF(A637="","",IF(AND(A637=1,pmtType=1),0,IF(roundOpt,ROUND(rate*G636,2),rate*G636)))</f>
        <v/>
      </c>
      <c r="F637" s="17" t="str">
        <f t="shared" si="47"/>
        <v/>
      </c>
      <c r="G637" s="17" t="str">
        <f t="shared" si="48"/>
        <v/>
      </c>
    </row>
    <row r="638" spans="1:7">
      <c r="A638" s="16" t="str">
        <f t="shared" si="45"/>
        <v/>
      </c>
      <c r="B638" s="18" t="str">
        <f>IF(A638="","",IF(OR(periods_per_year=26,periods_per_year=52),IF(periods_per_year=26,IF(A638=1,fpdate,B637+14),IF(periods_per_year=52,IF(A638=1,fpdate,B637+7),"n/a")),IF(periods_per_year=24,DATE(YEAR(fpdate),MONTH(fpdate)+(A638-1)/2+IF(AND(DAY(fpdate)&gt;=15,MOD(A638,2)=0),1,0),IF(MOD(A638,2)=0,IF(DAY(fpdate)&gt;=15,DAY(fpdate)-14,DAY(fpdate)+14),DAY(fpdate))),IF(DAY(DATE(YEAR(fpdate),MONTH(fpdate)+(A638-1)*months_per_period,DAY(fpdate)))&lt;&gt;DAY(fpdate),DATE(YEAR(fpdate),MONTH(fpdate)+(A638-1)*months_per_period+1,0),DATE(YEAR(fpdate),MONTH(fpdate)+(A638-1)*months_per_period,DAY(fpdate))))))</f>
        <v/>
      </c>
      <c r="C638" s="17" t="str">
        <f t="shared" si="46"/>
        <v/>
      </c>
      <c r="D638" s="57" t="str">
        <f t="shared" si="49"/>
        <v/>
      </c>
      <c r="E638" s="17" t="str">
        <f>IF(A638="","",IF(AND(A638=1,pmtType=1),0,IF(roundOpt,ROUND(rate*G637,2),rate*G637)))</f>
        <v/>
      </c>
      <c r="F638" s="17" t="str">
        <f t="shared" si="47"/>
        <v/>
      </c>
      <c r="G638" s="17" t="str">
        <f t="shared" si="48"/>
        <v/>
      </c>
    </row>
    <row r="639" spans="1:7">
      <c r="A639" s="16" t="str">
        <f t="shared" si="45"/>
        <v/>
      </c>
      <c r="B639" s="18" t="str">
        <f>IF(A639="","",IF(OR(periods_per_year=26,periods_per_year=52),IF(periods_per_year=26,IF(A639=1,fpdate,B638+14),IF(periods_per_year=52,IF(A639=1,fpdate,B638+7),"n/a")),IF(periods_per_year=24,DATE(YEAR(fpdate),MONTH(fpdate)+(A639-1)/2+IF(AND(DAY(fpdate)&gt;=15,MOD(A639,2)=0),1,0),IF(MOD(A639,2)=0,IF(DAY(fpdate)&gt;=15,DAY(fpdate)-14,DAY(fpdate)+14),DAY(fpdate))),IF(DAY(DATE(YEAR(fpdate),MONTH(fpdate)+(A639-1)*months_per_period,DAY(fpdate)))&lt;&gt;DAY(fpdate),DATE(YEAR(fpdate),MONTH(fpdate)+(A639-1)*months_per_period+1,0),DATE(YEAR(fpdate),MONTH(fpdate)+(A639-1)*months_per_period,DAY(fpdate))))))</f>
        <v/>
      </c>
      <c r="C639" s="17" t="str">
        <f t="shared" si="46"/>
        <v/>
      </c>
      <c r="D639" s="57" t="str">
        <f t="shared" si="49"/>
        <v/>
      </c>
      <c r="E639" s="17" t="str">
        <f>IF(A639="","",IF(AND(A639=1,pmtType=1),0,IF(roundOpt,ROUND(rate*G638,2),rate*G638)))</f>
        <v/>
      </c>
      <c r="F639" s="17" t="str">
        <f t="shared" si="47"/>
        <v/>
      </c>
      <c r="G639" s="17" t="str">
        <f t="shared" si="48"/>
        <v/>
      </c>
    </row>
    <row r="640" spans="1:7">
      <c r="A640" s="16" t="str">
        <f t="shared" si="45"/>
        <v/>
      </c>
      <c r="B640" s="18" t="str">
        <f>IF(A640="","",IF(OR(periods_per_year=26,periods_per_year=52),IF(periods_per_year=26,IF(A640=1,fpdate,B639+14),IF(periods_per_year=52,IF(A640=1,fpdate,B639+7),"n/a")),IF(periods_per_year=24,DATE(YEAR(fpdate),MONTH(fpdate)+(A640-1)/2+IF(AND(DAY(fpdate)&gt;=15,MOD(A640,2)=0),1,0),IF(MOD(A640,2)=0,IF(DAY(fpdate)&gt;=15,DAY(fpdate)-14,DAY(fpdate)+14),DAY(fpdate))),IF(DAY(DATE(YEAR(fpdate),MONTH(fpdate)+(A640-1)*months_per_period,DAY(fpdate)))&lt;&gt;DAY(fpdate),DATE(YEAR(fpdate),MONTH(fpdate)+(A640-1)*months_per_period+1,0),DATE(YEAR(fpdate),MONTH(fpdate)+(A640-1)*months_per_period,DAY(fpdate))))))</f>
        <v/>
      </c>
      <c r="C640" s="17" t="str">
        <f t="shared" si="46"/>
        <v/>
      </c>
      <c r="D640" s="57" t="str">
        <f t="shared" si="49"/>
        <v/>
      </c>
      <c r="E640" s="17" t="str">
        <f>IF(A640="","",IF(AND(A640=1,pmtType=1),0,IF(roundOpt,ROUND(rate*G639,2),rate*G639)))</f>
        <v/>
      </c>
      <c r="F640" s="17" t="str">
        <f t="shared" si="47"/>
        <v/>
      </c>
      <c r="G640" s="17" t="str">
        <f t="shared" si="48"/>
        <v/>
      </c>
    </row>
    <row r="641" spans="1:7">
      <c r="A641" s="16" t="str">
        <f t="shared" si="45"/>
        <v/>
      </c>
      <c r="B641" s="18" t="str">
        <f>IF(A641="","",IF(OR(periods_per_year=26,periods_per_year=52),IF(periods_per_year=26,IF(A641=1,fpdate,B640+14),IF(periods_per_year=52,IF(A641=1,fpdate,B640+7),"n/a")),IF(periods_per_year=24,DATE(YEAR(fpdate),MONTH(fpdate)+(A641-1)/2+IF(AND(DAY(fpdate)&gt;=15,MOD(A641,2)=0),1,0),IF(MOD(A641,2)=0,IF(DAY(fpdate)&gt;=15,DAY(fpdate)-14,DAY(fpdate)+14),DAY(fpdate))),IF(DAY(DATE(YEAR(fpdate),MONTH(fpdate)+(A641-1)*months_per_period,DAY(fpdate)))&lt;&gt;DAY(fpdate),DATE(YEAR(fpdate),MONTH(fpdate)+(A641-1)*months_per_period+1,0),DATE(YEAR(fpdate),MONTH(fpdate)+(A641-1)*months_per_period,DAY(fpdate))))))</f>
        <v/>
      </c>
      <c r="C641" s="17" t="str">
        <f t="shared" si="46"/>
        <v/>
      </c>
      <c r="D641" s="57" t="str">
        <f t="shared" si="49"/>
        <v/>
      </c>
      <c r="E641" s="17" t="str">
        <f>IF(A641="","",IF(AND(A641=1,pmtType=1),0,IF(roundOpt,ROUND(rate*G640,2),rate*G640)))</f>
        <v/>
      </c>
      <c r="F641" s="17" t="str">
        <f t="shared" si="47"/>
        <v/>
      </c>
      <c r="G641" s="17" t="str">
        <f t="shared" si="48"/>
        <v/>
      </c>
    </row>
    <row r="642" spans="1:7">
      <c r="A642" s="16" t="str">
        <f t="shared" si="45"/>
        <v/>
      </c>
      <c r="B642" s="18" t="str">
        <f>IF(A642="","",IF(OR(periods_per_year=26,periods_per_year=52),IF(periods_per_year=26,IF(A642=1,fpdate,B641+14),IF(periods_per_year=52,IF(A642=1,fpdate,B641+7),"n/a")),IF(periods_per_year=24,DATE(YEAR(fpdate),MONTH(fpdate)+(A642-1)/2+IF(AND(DAY(fpdate)&gt;=15,MOD(A642,2)=0),1,0),IF(MOD(A642,2)=0,IF(DAY(fpdate)&gt;=15,DAY(fpdate)-14,DAY(fpdate)+14),DAY(fpdate))),IF(DAY(DATE(YEAR(fpdate),MONTH(fpdate)+(A642-1)*months_per_period,DAY(fpdate)))&lt;&gt;DAY(fpdate),DATE(YEAR(fpdate),MONTH(fpdate)+(A642-1)*months_per_period+1,0),DATE(YEAR(fpdate),MONTH(fpdate)+(A642-1)*months_per_period,DAY(fpdate))))))</f>
        <v/>
      </c>
      <c r="C642" s="17" t="str">
        <f t="shared" si="46"/>
        <v/>
      </c>
      <c r="D642" s="57" t="str">
        <f t="shared" si="49"/>
        <v/>
      </c>
      <c r="E642" s="17" t="str">
        <f>IF(A642="","",IF(AND(A642=1,pmtType=1),0,IF(roundOpt,ROUND(rate*G641,2),rate*G641)))</f>
        <v/>
      </c>
      <c r="F642" s="17" t="str">
        <f t="shared" si="47"/>
        <v/>
      </c>
      <c r="G642" s="17" t="str">
        <f t="shared" si="48"/>
        <v/>
      </c>
    </row>
    <row r="643" spans="1:7">
      <c r="A643" s="16" t="str">
        <f t="shared" si="45"/>
        <v/>
      </c>
      <c r="B643" s="18" t="str">
        <f>IF(A643="","",IF(OR(periods_per_year=26,periods_per_year=52),IF(periods_per_year=26,IF(A643=1,fpdate,B642+14),IF(periods_per_year=52,IF(A643=1,fpdate,B642+7),"n/a")),IF(periods_per_year=24,DATE(YEAR(fpdate),MONTH(fpdate)+(A643-1)/2+IF(AND(DAY(fpdate)&gt;=15,MOD(A643,2)=0),1,0),IF(MOD(A643,2)=0,IF(DAY(fpdate)&gt;=15,DAY(fpdate)-14,DAY(fpdate)+14),DAY(fpdate))),IF(DAY(DATE(YEAR(fpdate),MONTH(fpdate)+(A643-1)*months_per_period,DAY(fpdate)))&lt;&gt;DAY(fpdate),DATE(YEAR(fpdate),MONTH(fpdate)+(A643-1)*months_per_period+1,0),DATE(YEAR(fpdate),MONTH(fpdate)+(A643-1)*months_per_period,DAY(fpdate))))))</f>
        <v/>
      </c>
      <c r="C643" s="17" t="str">
        <f t="shared" si="46"/>
        <v/>
      </c>
      <c r="D643" s="57" t="str">
        <f t="shared" si="49"/>
        <v/>
      </c>
      <c r="E643" s="17" t="str">
        <f>IF(A643="","",IF(AND(A643=1,pmtType=1),0,IF(roundOpt,ROUND(rate*G642,2),rate*G642)))</f>
        <v/>
      </c>
      <c r="F643" s="17" t="str">
        <f t="shared" si="47"/>
        <v/>
      </c>
      <c r="G643" s="17" t="str">
        <f t="shared" si="48"/>
        <v/>
      </c>
    </row>
    <row r="644" spans="1:7">
      <c r="A644" s="16" t="str">
        <f t="shared" si="45"/>
        <v/>
      </c>
      <c r="B644" s="18" t="str">
        <f>IF(A644="","",IF(OR(periods_per_year=26,periods_per_year=52),IF(periods_per_year=26,IF(A644=1,fpdate,B643+14),IF(periods_per_year=52,IF(A644=1,fpdate,B643+7),"n/a")),IF(periods_per_year=24,DATE(YEAR(fpdate),MONTH(fpdate)+(A644-1)/2+IF(AND(DAY(fpdate)&gt;=15,MOD(A644,2)=0),1,0),IF(MOD(A644,2)=0,IF(DAY(fpdate)&gt;=15,DAY(fpdate)-14,DAY(fpdate)+14),DAY(fpdate))),IF(DAY(DATE(YEAR(fpdate),MONTH(fpdate)+(A644-1)*months_per_period,DAY(fpdate)))&lt;&gt;DAY(fpdate),DATE(YEAR(fpdate),MONTH(fpdate)+(A644-1)*months_per_period+1,0),DATE(YEAR(fpdate),MONTH(fpdate)+(A644-1)*months_per_period,DAY(fpdate))))))</f>
        <v/>
      </c>
      <c r="C644" s="17" t="str">
        <f t="shared" si="46"/>
        <v/>
      </c>
      <c r="D644" s="57" t="str">
        <f t="shared" si="49"/>
        <v/>
      </c>
      <c r="E644" s="17" t="str">
        <f>IF(A644="","",IF(AND(A644=1,pmtType=1),0,IF(roundOpt,ROUND(rate*G643,2),rate*G643)))</f>
        <v/>
      </c>
      <c r="F644" s="17" t="str">
        <f t="shared" si="47"/>
        <v/>
      </c>
      <c r="G644" s="17" t="str">
        <f t="shared" si="48"/>
        <v/>
      </c>
    </row>
    <row r="645" spans="1:7">
      <c r="A645" s="16" t="str">
        <f t="shared" si="45"/>
        <v/>
      </c>
      <c r="B645" s="18" t="str">
        <f>IF(A645="","",IF(OR(periods_per_year=26,periods_per_year=52),IF(periods_per_year=26,IF(A645=1,fpdate,B644+14),IF(periods_per_year=52,IF(A645=1,fpdate,B644+7),"n/a")),IF(periods_per_year=24,DATE(YEAR(fpdate),MONTH(fpdate)+(A645-1)/2+IF(AND(DAY(fpdate)&gt;=15,MOD(A645,2)=0),1,0),IF(MOD(A645,2)=0,IF(DAY(fpdate)&gt;=15,DAY(fpdate)-14,DAY(fpdate)+14),DAY(fpdate))),IF(DAY(DATE(YEAR(fpdate),MONTH(fpdate)+(A645-1)*months_per_period,DAY(fpdate)))&lt;&gt;DAY(fpdate),DATE(YEAR(fpdate),MONTH(fpdate)+(A645-1)*months_per_period+1,0),DATE(YEAR(fpdate),MONTH(fpdate)+(A645-1)*months_per_period,DAY(fpdate))))))</f>
        <v/>
      </c>
      <c r="C645" s="17" t="str">
        <f t="shared" si="46"/>
        <v/>
      </c>
      <c r="D645" s="57" t="str">
        <f t="shared" si="49"/>
        <v/>
      </c>
      <c r="E645" s="17" t="str">
        <f>IF(A645="","",IF(AND(A645=1,pmtType=1),0,IF(roundOpt,ROUND(rate*G644,2),rate*G644)))</f>
        <v/>
      </c>
      <c r="F645" s="17" t="str">
        <f t="shared" si="47"/>
        <v/>
      </c>
      <c r="G645" s="17" t="str">
        <f t="shared" si="48"/>
        <v/>
      </c>
    </row>
    <row r="646" spans="1:7">
      <c r="A646" s="16" t="str">
        <f t="shared" si="45"/>
        <v/>
      </c>
      <c r="B646" s="18" t="str">
        <f>IF(A646="","",IF(OR(periods_per_year=26,periods_per_year=52),IF(periods_per_year=26,IF(A646=1,fpdate,B645+14),IF(periods_per_year=52,IF(A646=1,fpdate,B645+7),"n/a")),IF(periods_per_year=24,DATE(YEAR(fpdate),MONTH(fpdate)+(A646-1)/2+IF(AND(DAY(fpdate)&gt;=15,MOD(A646,2)=0),1,0),IF(MOD(A646,2)=0,IF(DAY(fpdate)&gt;=15,DAY(fpdate)-14,DAY(fpdate)+14),DAY(fpdate))),IF(DAY(DATE(YEAR(fpdate),MONTH(fpdate)+(A646-1)*months_per_period,DAY(fpdate)))&lt;&gt;DAY(fpdate),DATE(YEAR(fpdate),MONTH(fpdate)+(A646-1)*months_per_period+1,0),DATE(YEAR(fpdate),MONTH(fpdate)+(A646-1)*months_per_period,DAY(fpdate))))))</f>
        <v/>
      </c>
      <c r="C646" s="17" t="str">
        <f t="shared" si="46"/>
        <v/>
      </c>
      <c r="D646" s="57" t="str">
        <f t="shared" si="49"/>
        <v/>
      </c>
      <c r="E646" s="17" t="str">
        <f>IF(A646="","",IF(AND(A646=1,pmtType=1),0,IF(roundOpt,ROUND(rate*G645,2),rate*G645)))</f>
        <v/>
      </c>
      <c r="F646" s="17" t="str">
        <f t="shared" si="47"/>
        <v/>
      </c>
      <c r="G646" s="17" t="str">
        <f t="shared" si="48"/>
        <v/>
      </c>
    </row>
    <row r="647" spans="1:7">
      <c r="A647" s="16" t="str">
        <f t="shared" si="45"/>
        <v/>
      </c>
      <c r="B647" s="18" t="str">
        <f>IF(A647="","",IF(OR(periods_per_year=26,periods_per_year=52),IF(periods_per_year=26,IF(A647=1,fpdate,B646+14),IF(periods_per_year=52,IF(A647=1,fpdate,B646+7),"n/a")),IF(periods_per_year=24,DATE(YEAR(fpdate),MONTH(fpdate)+(A647-1)/2+IF(AND(DAY(fpdate)&gt;=15,MOD(A647,2)=0),1,0),IF(MOD(A647,2)=0,IF(DAY(fpdate)&gt;=15,DAY(fpdate)-14,DAY(fpdate)+14),DAY(fpdate))),IF(DAY(DATE(YEAR(fpdate),MONTH(fpdate)+(A647-1)*months_per_period,DAY(fpdate)))&lt;&gt;DAY(fpdate),DATE(YEAR(fpdate),MONTH(fpdate)+(A647-1)*months_per_period+1,0),DATE(YEAR(fpdate),MONTH(fpdate)+(A647-1)*months_per_period,DAY(fpdate))))))</f>
        <v/>
      </c>
      <c r="C647" s="17" t="str">
        <f t="shared" si="46"/>
        <v/>
      </c>
      <c r="D647" s="57" t="str">
        <f t="shared" si="49"/>
        <v/>
      </c>
      <c r="E647" s="17" t="str">
        <f>IF(A647="","",IF(AND(A647=1,pmtType=1),0,IF(roundOpt,ROUND(rate*G646,2),rate*G646)))</f>
        <v/>
      </c>
      <c r="F647" s="17" t="str">
        <f t="shared" si="47"/>
        <v/>
      </c>
      <c r="G647" s="17" t="str">
        <f t="shared" si="48"/>
        <v/>
      </c>
    </row>
    <row r="648" spans="1:7">
      <c r="A648" s="16" t="str">
        <f t="shared" si="45"/>
        <v/>
      </c>
      <c r="B648" s="18" t="str">
        <f>IF(A648="","",IF(OR(periods_per_year=26,periods_per_year=52),IF(periods_per_year=26,IF(A648=1,fpdate,B647+14),IF(periods_per_year=52,IF(A648=1,fpdate,B647+7),"n/a")),IF(periods_per_year=24,DATE(YEAR(fpdate),MONTH(fpdate)+(A648-1)/2+IF(AND(DAY(fpdate)&gt;=15,MOD(A648,2)=0),1,0),IF(MOD(A648,2)=0,IF(DAY(fpdate)&gt;=15,DAY(fpdate)-14,DAY(fpdate)+14),DAY(fpdate))),IF(DAY(DATE(YEAR(fpdate),MONTH(fpdate)+(A648-1)*months_per_period,DAY(fpdate)))&lt;&gt;DAY(fpdate),DATE(YEAR(fpdate),MONTH(fpdate)+(A648-1)*months_per_period+1,0),DATE(YEAR(fpdate),MONTH(fpdate)+(A648-1)*months_per_period,DAY(fpdate))))))</f>
        <v/>
      </c>
      <c r="C648" s="17" t="str">
        <f t="shared" si="46"/>
        <v/>
      </c>
      <c r="D648" s="57" t="str">
        <f t="shared" si="49"/>
        <v/>
      </c>
      <c r="E648" s="17" t="str">
        <f>IF(A648="","",IF(AND(A648=1,pmtType=1),0,IF(roundOpt,ROUND(rate*G647,2),rate*G647)))</f>
        <v/>
      </c>
      <c r="F648" s="17" t="str">
        <f t="shared" si="47"/>
        <v/>
      </c>
      <c r="G648" s="17" t="str">
        <f t="shared" si="48"/>
        <v/>
      </c>
    </row>
    <row r="649" spans="1:7">
      <c r="A649" s="16" t="str">
        <f t="shared" si="45"/>
        <v/>
      </c>
      <c r="B649" s="18" t="str">
        <f>IF(A649="","",IF(OR(periods_per_year=26,periods_per_year=52),IF(periods_per_year=26,IF(A649=1,fpdate,B648+14),IF(periods_per_year=52,IF(A649=1,fpdate,B648+7),"n/a")),IF(periods_per_year=24,DATE(YEAR(fpdate),MONTH(fpdate)+(A649-1)/2+IF(AND(DAY(fpdate)&gt;=15,MOD(A649,2)=0),1,0),IF(MOD(A649,2)=0,IF(DAY(fpdate)&gt;=15,DAY(fpdate)-14,DAY(fpdate)+14),DAY(fpdate))),IF(DAY(DATE(YEAR(fpdate),MONTH(fpdate)+(A649-1)*months_per_period,DAY(fpdate)))&lt;&gt;DAY(fpdate),DATE(YEAR(fpdate),MONTH(fpdate)+(A649-1)*months_per_period+1,0),DATE(YEAR(fpdate),MONTH(fpdate)+(A649-1)*months_per_period,DAY(fpdate))))))</f>
        <v/>
      </c>
      <c r="C649" s="17" t="str">
        <f t="shared" si="46"/>
        <v/>
      </c>
      <c r="D649" s="57" t="str">
        <f t="shared" si="49"/>
        <v/>
      </c>
      <c r="E649" s="17" t="str">
        <f>IF(A649="","",IF(AND(A649=1,pmtType=1),0,IF(roundOpt,ROUND(rate*G648,2),rate*G648)))</f>
        <v/>
      </c>
      <c r="F649" s="17" t="str">
        <f t="shared" si="47"/>
        <v/>
      </c>
      <c r="G649" s="17" t="str">
        <f t="shared" si="48"/>
        <v/>
      </c>
    </row>
    <row r="650" spans="1:7">
      <c r="A650" s="16" t="str">
        <f t="shared" si="45"/>
        <v/>
      </c>
      <c r="B650" s="18" t="str">
        <f>IF(A650="","",IF(OR(periods_per_year=26,periods_per_year=52),IF(periods_per_year=26,IF(A650=1,fpdate,B649+14),IF(periods_per_year=52,IF(A650=1,fpdate,B649+7),"n/a")),IF(periods_per_year=24,DATE(YEAR(fpdate),MONTH(fpdate)+(A650-1)/2+IF(AND(DAY(fpdate)&gt;=15,MOD(A650,2)=0),1,0),IF(MOD(A650,2)=0,IF(DAY(fpdate)&gt;=15,DAY(fpdate)-14,DAY(fpdate)+14),DAY(fpdate))),IF(DAY(DATE(YEAR(fpdate),MONTH(fpdate)+(A650-1)*months_per_period,DAY(fpdate)))&lt;&gt;DAY(fpdate),DATE(YEAR(fpdate),MONTH(fpdate)+(A650-1)*months_per_period+1,0),DATE(YEAR(fpdate),MONTH(fpdate)+(A650-1)*months_per_period,DAY(fpdate))))))</f>
        <v/>
      </c>
      <c r="C650" s="17" t="str">
        <f t="shared" si="46"/>
        <v/>
      </c>
      <c r="D650" s="57" t="str">
        <f t="shared" si="49"/>
        <v/>
      </c>
      <c r="E650" s="17" t="str">
        <f>IF(A650="","",IF(AND(A650=1,pmtType=1),0,IF(roundOpt,ROUND(rate*G649,2),rate*G649)))</f>
        <v/>
      </c>
      <c r="F650" s="17" t="str">
        <f t="shared" si="47"/>
        <v/>
      </c>
      <c r="G650" s="17" t="str">
        <f t="shared" si="48"/>
        <v/>
      </c>
    </row>
    <row r="651" spans="1:7">
      <c r="A651" s="16" t="str">
        <f t="shared" si="45"/>
        <v/>
      </c>
      <c r="B651" s="18" t="str">
        <f>IF(A651="","",IF(OR(periods_per_year=26,periods_per_year=52),IF(periods_per_year=26,IF(A651=1,fpdate,B650+14),IF(periods_per_year=52,IF(A651=1,fpdate,B650+7),"n/a")),IF(periods_per_year=24,DATE(YEAR(fpdate),MONTH(fpdate)+(A651-1)/2+IF(AND(DAY(fpdate)&gt;=15,MOD(A651,2)=0),1,0),IF(MOD(A651,2)=0,IF(DAY(fpdate)&gt;=15,DAY(fpdate)-14,DAY(fpdate)+14),DAY(fpdate))),IF(DAY(DATE(YEAR(fpdate),MONTH(fpdate)+(A651-1)*months_per_period,DAY(fpdate)))&lt;&gt;DAY(fpdate),DATE(YEAR(fpdate),MONTH(fpdate)+(A651-1)*months_per_period+1,0),DATE(YEAR(fpdate),MONTH(fpdate)+(A651-1)*months_per_period,DAY(fpdate))))))</f>
        <v/>
      </c>
      <c r="C651" s="17" t="str">
        <f t="shared" si="46"/>
        <v/>
      </c>
      <c r="D651" s="57" t="str">
        <f t="shared" si="49"/>
        <v/>
      </c>
      <c r="E651" s="17" t="str">
        <f>IF(A651="","",IF(AND(A651=1,pmtType=1),0,IF(roundOpt,ROUND(rate*G650,2),rate*G650)))</f>
        <v/>
      </c>
      <c r="F651" s="17" t="str">
        <f t="shared" si="47"/>
        <v/>
      </c>
      <c r="G651" s="17" t="str">
        <f t="shared" si="48"/>
        <v/>
      </c>
    </row>
    <row r="652" spans="1:7">
      <c r="A652" s="16" t="str">
        <f t="shared" si="45"/>
        <v/>
      </c>
      <c r="B652" s="18" t="str">
        <f>IF(A652="","",IF(OR(periods_per_year=26,periods_per_year=52),IF(periods_per_year=26,IF(A652=1,fpdate,B651+14),IF(periods_per_year=52,IF(A652=1,fpdate,B651+7),"n/a")),IF(periods_per_year=24,DATE(YEAR(fpdate),MONTH(fpdate)+(A652-1)/2+IF(AND(DAY(fpdate)&gt;=15,MOD(A652,2)=0),1,0),IF(MOD(A652,2)=0,IF(DAY(fpdate)&gt;=15,DAY(fpdate)-14,DAY(fpdate)+14),DAY(fpdate))),IF(DAY(DATE(YEAR(fpdate),MONTH(fpdate)+(A652-1)*months_per_period,DAY(fpdate)))&lt;&gt;DAY(fpdate),DATE(YEAR(fpdate),MONTH(fpdate)+(A652-1)*months_per_period+1,0),DATE(YEAR(fpdate),MONTH(fpdate)+(A652-1)*months_per_period,DAY(fpdate))))))</f>
        <v/>
      </c>
      <c r="C652" s="17" t="str">
        <f t="shared" si="46"/>
        <v/>
      </c>
      <c r="D652" s="57" t="str">
        <f t="shared" si="49"/>
        <v/>
      </c>
      <c r="E652" s="17" t="str">
        <f>IF(A652="","",IF(AND(A652=1,pmtType=1),0,IF(roundOpt,ROUND(rate*G651,2),rate*G651)))</f>
        <v/>
      </c>
      <c r="F652" s="17" t="str">
        <f t="shared" si="47"/>
        <v/>
      </c>
      <c r="G652" s="17" t="str">
        <f t="shared" si="48"/>
        <v/>
      </c>
    </row>
    <row r="653" spans="1:7">
      <c r="A653" s="16" t="str">
        <f t="shared" si="45"/>
        <v/>
      </c>
      <c r="B653" s="18" t="str">
        <f>IF(A653="","",IF(OR(periods_per_year=26,periods_per_year=52),IF(periods_per_year=26,IF(A653=1,fpdate,B652+14),IF(periods_per_year=52,IF(A653=1,fpdate,B652+7),"n/a")),IF(periods_per_year=24,DATE(YEAR(fpdate),MONTH(fpdate)+(A653-1)/2+IF(AND(DAY(fpdate)&gt;=15,MOD(A653,2)=0),1,0),IF(MOD(A653,2)=0,IF(DAY(fpdate)&gt;=15,DAY(fpdate)-14,DAY(fpdate)+14),DAY(fpdate))),IF(DAY(DATE(YEAR(fpdate),MONTH(fpdate)+(A653-1)*months_per_period,DAY(fpdate)))&lt;&gt;DAY(fpdate),DATE(YEAR(fpdate),MONTH(fpdate)+(A653-1)*months_per_period+1,0),DATE(YEAR(fpdate),MONTH(fpdate)+(A653-1)*months_per_period,DAY(fpdate))))))</f>
        <v/>
      </c>
      <c r="C653" s="17" t="str">
        <f t="shared" si="46"/>
        <v/>
      </c>
      <c r="D653" s="57" t="str">
        <f t="shared" si="49"/>
        <v/>
      </c>
      <c r="E653" s="17" t="str">
        <f>IF(A653="","",IF(AND(A653=1,pmtType=1),0,IF(roundOpt,ROUND(rate*G652,2),rate*G652)))</f>
        <v/>
      </c>
      <c r="F653" s="17" t="str">
        <f t="shared" si="47"/>
        <v/>
      </c>
      <c r="G653" s="17" t="str">
        <f t="shared" si="48"/>
        <v/>
      </c>
    </row>
    <row r="654" spans="1:7">
      <c r="A654" s="16" t="str">
        <f t="shared" si="45"/>
        <v/>
      </c>
      <c r="B654" s="18" t="str">
        <f>IF(A654="","",IF(OR(periods_per_year=26,periods_per_year=52),IF(periods_per_year=26,IF(A654=1,fpdate,B653+14),IF(periods_per_year=52,IF(A654=1,fpdate,B653+7),"n/a")),IF(periods_per_year=24,DATE(YEAR(fpdate),MONTH(fpdate)+(A654-1)/2+IF(AND(DAY(fpdate)&gt;=15,MOD(A654,2)=0),1,0),IF(MOD(A654,2)=0,IF(DAY(fpdate)&gt;=15,DAY(fpdate)-14,DAY(fpdate)+14),DAY(fpdate))),IF(DAY(DATE(YEAR(fpdate),MONTH(fpdate)+(A654-1)*months_per_period,DAY(fpdate)))&lt;&gt;DAY(fpdate),DATE(YEAR(fpdate),MONTH(fpdate)+(A654-1)*months_per_period+1,0),DATE(YEAR(fpdate),MONTH(fpdate)+(A654-1)*months_per_period,DAY(fpdate))))))</f>
        <v/>
      </c>
      <c r="C654" s="17" t="str">
        <f t="shared" si="46"/>
        <v/>
      </c>
      <c r="D654" s="57" t="str">
        <f t="shared" si="49"/>
        <v/>
      </c>
      <c r="E654" s="17" t="str">
        <f>IF(A654="","",IF(AND(A654=1,pmtType=1),0,IF(roundOpt,ROUND(rate*G653,2),rate*G653)))</f>
        <v/>
      </c>
      <c r="F654" s="17" t="str">
        <f t="shared" si="47"/>
        <v/>
      </c>
      <c r="G654" s="17" t="str">
        <f t="shared" si="48"/>
        <v/>
      </c>
    </row>
    <row r="655" spans="1:7">
      <c r="A655" s="16" t="str">
        <f t="shared" si="45"/>
        <v/>
      </c>
      <c r="B655" s="18" t="str">
        <f>IF(A655="","",IF(OR(periods_per_year=26,periods_per_year=52),IF(periods_per_year=26,IF(A655=1,fpdate,B654+14),IF(periods_per_year=52,IF(A655=1,fpdate,B654+7),"n/a")),IF(periods_per_year=24,DATE(YEAR(fpdate),MONTH(fpdate)+(A655-1)/2+IF(AND(DAY(fpdate)&gt;=15,MOD(A655,2)=0),1,0),IF(MOD(A655,2)=0,IF(DAY(fpdate)&gt;=15,DAY(fpdate)-14,DAY(fpdate)+14),DAY(fpdate))),IF(DAY(DATE(YEAR(fpdate),MONTH(fpdate)+(A655-1)*months_per_period,DAY(fpdate)))&lt;&gt;DAY(fpdate),DATE(YEAR(fpdate),MONTH(fpdate)+(A655-1)*months_per_period+1,0),DATE(YEAR(fpdate),MONTH(fpdate)+(A655-1)*months_per_period,DAY(fpdate))))))</f>
        <v/>
      </c>
      <c r="C655" s="17" t="str">
        <f t="shared" si="46"/>
        <v/>
      </c>
      <c r="D655" s="57" t="str">
        <f t="shared" si="49"/>
        <v/>
      </c>
      <c r="E655" s="17" t="str">
        <f>IF(A655="","",IF(AND(A655=1,pmtType=1),0,IF(roundOpt,ROUND(rate*G654,2),rate*G654)))</f>
        <v/>
      </c>
      <c r="F655" s="17" t="str">
        <f t="shared" si="47"/>
        <v/>
      </c>
      <c r="G655" s="17" t="str">
        <f t="shared" si="48"/>
        <v/>
      </c>
    </row>
    <row r="656" spans="1:7">
      <c r="A656" s="16" t="str">
        <f t="shared" si="45"/>
        <v/>
      </c>
      <c r="B656" s="18" t="str">
        <f>IF(A656="","",IF(OR(periods_per_year=26,periods_per_year=52),IF(periods_per_year=26,IF(A656=1,fpdate,B655+14),IF(periods_per_year=52,IF(A656=1,fpdate,B655+7),"n/a")),IF(periods_per_year=24,DATE(YEAR(fpdate),MONTH(fpdate)+(A656-1)/2+IF(AND(DAY(fpdate)&gt;=15,MOD(A656,2)=0),1,0),IF(MOD(A656,2)=0,IF(DAY(fpdate)&gt;=15,DAY(fpdate)-14,DAY(fpdate)+14),DAY(fpdate))),IF(DAY(DATE(YEAR(fpdate),MONTH(fpdate)+(A656-1)*months_per_period,DAY(fpdate)))&lt;&gt;DAY(fpdate),DATE(YEAR(fpdate),MONTH(fpdate)+(A656-1)*months_per_period+1,0),DATE(YEAR(fpdate),MONTH(fpdate)+(A656-1)*months_per_period,DAY(fpdate))))))</f>
        <v/>
      </c>
      <c r="C656" s="17" t="str">
        <f t="shared" si="46"/>
        <v/>
      </c>
      <c r="D656" s="57" t="str">
        <f t="shared" si="49"/>
        <v/>
      </c>
      <c r="E656" s="17" t="str">
        <f>IF(A656="","",IF(AND(A656=1,pmtType=1),0,IF(roundOpt,ROUND(rate*G655,2),rate*G655)))</f>
        <v/>
      </c>
      <c r="F656" s="17" t="str">
        <f t="shared" si="47"/>
        <v/>
      </c>
      <c r="G656" s="17" t="str">
        <f t="shared" si="48"/>
        <v/>
      </c>
    </row>
    <row r="657" spans="1:7">
      <c r="A657" s="16" t="str">
        <f t="shared" si="45"/>
        <v/>
      </c>
      <c r="B657" s="18" t="str">
        <f>IF(A657="","",IF(OR(periods_per_year=26,periods_per_year=52),IF(periods_per_year=26,IF(A657=1,fpdate,B656+14),IF(periods_per_year=52,IF(A657=1,fpdate,B656+7),"n/a")),IF(periods_per_year=24,DATE(YEAR(fpdate),MONTH(fpdate)+(A657-1)/2+IF(AND(DAY(fpdate)&gt;=15,MOD(A657,2)=0),1,0),IF(MOD(A657,2)=0,IF(DAY(fpdate)&gt;=15,DAY(fpdate)-14,DAY(fpdate)+14),DAY(fpdate))),IF(DAY(DATE(YEAR(fpdate),MONTH(fpdate)+(A657-1)*months_per_period,DAY(fpdate)))&lt;&gt;DAY(fpdate),DATE(YEAR(fpdate),MONTH(fpdate)+(A657-1)*months_per_period+1,0),DATE(YEAR(fpdate),MONTH(fpdate)+(A657-1)*months_per_period,DAY(fpdate))))))</f>
        <v/>
      </c>
      <c r="C657" s="17" t="str">
        <f t="shared" si="46"/>
        <v/>
      </c>
      <c r="D657" s="57" t="str">
        <f t="shared" si="49"/>
        <v/>
      </c>
      <c r="E657" s="17" t="str">
        <f>IF(A657="","",IF(AND(A657=1,pmtType=1),0,IF(roundOpt,ROUND(rate*G656,2),rate*G656)))</f>
        <v/>
      </c>
      <c r="F657" s="17" t="str">
        <f t="shared" si="47"/>
        <v/>
      </c>
      <c r="G657" s="17" t="str">
        <f t="shared" si="48"/>
        <v/>
      </c>
    </row>
    <row r="658" spans="1:7">
      <c r="A658" s="16" t="str">
        <f t="shared" si="45"/>
        <v/>
      </c>
      <c r="B658" s="18" t="str">
        <f>IF(A658="","",IF(OR(periods_per_year=26,periods_per_year=52),IF(periods_per_year=26,IF(A658=1,fpdate,B657+14),IF(periods_per_year=52,IF(A658=1,fpdate,B657+7),"n/a")),IF(periods_per_year=24,DATE(YEAR(fpdate),MONTH(fpdate)+(A658-1)/2+IF(AND(DAY(fpdate)&gt;=15,MOD(A658,2)=0),1,0),IF(MOD(A658,2)=0,IF(DAY(fpdate)&gt;=15,DAY(fpdate)-14,DAY(fpdate)+14),DAY(fpdate))),IF(DAY(DATE(YEAR(fpdate),MONTH(fpdate)+(A658-1)*months_per_period,DAY(fpdate)))&lt;&gt;DAY(fpdate),DATE(YEAR(fpdate),MONTH(fpdate)+(A658-1)*months_per_period+1,0),DATE(YEAR(fpdate),MONTH(fpdate)+(A658-1)*months_per_period,DAY(fpdate))))))</f>
        <v/>
      </c>
      <c r="C658" s="17" t="str">
        <f t="shared" si="46"/>
        <v/>
      </c>
      <c r="D658" s="57" t="str">
        <f t="shared" si="49"/>
        <v/>
      </c>
      <c r="E658" s="17" t="str">
        <f>IF(A658="","",IF(AND(A658=1,pmtType=1),0,IF(roundOpt,ROUND(rate*G657,2),rate*G657)))</f>
        <v/>
      </c>
      <c r="F658" s="17" t="str">
        <f t="shared" si="47"/>
        <v/>
      </c>
      <c r="G658" s="17" t="str">
        <f t="shared" si="48"/>
        <v/>
      </c>
    </row>
    <row r="659" spans="1:7">
      <c r="A659" s="16" t="str">
        <f t="shared" si="45"/>
        <v/>
      </c>
      <c r="B659" s="18" t="str">
        <f>IF(A659="","",IF(OR(periods_per_year=26,periods_per_year=52),IF(periods_per_year=26,IF(A659=1,fpdate,B658+14),IF(periods_per_year=52,IF(A659=1,fpdate,B658+7),"n/a")),IF(periods_per_year=24,DATE(YEAR(fpdate),MONTH(fpdate)+(A659-1)/2+IF(AND(DAY(fpdate)&gt;=15,MOD(A659,2)=0),1,0),IF(MOD(A659,2)=0,IF(DAY(fpdate)&gt;=15,DAY(fpdate)-14,DAY(fpdate)+14),DAY(fpdate))),IF(DAY(DATE(YEAR(fpdate),MONTH(fpdate)+(A659-1)*months_per_period,DAY(fpdate)))&lt;&gt;DAY(fpdate),DATE(YEAR(fpdate),MONTH(fpdate)+(A659-1)*months_per_period+1,0),DATE(YEAR(fpdate),MONTH(fpdate)+(A659-1)*months_per_period,DAY(fpdate))))))</f>
        <v/>
      </c>
      <c r="C659" s="17" t="str">
        <f t="shared" si="46"/>
        <v/>
      </c>
      <c r="D659" s="57" t="str">
        <f t="shared" si="49"/>
        <v/>
      </c>
      <c r="E659" s="17" t="str">
        <f>IF(A659="","",IF(AND(A659=1,pmtType=1),0,IF(roundOpt,ROUND(rate*G658,2),rate*G658)))</f>
        <v/>
      </c>
      <c r="F659" s="17" t="str">
        <f t="shared" si="47"/>
        <v/>
      </c>
      <c r="G659" s="17" t="str">
        <f t="shared" si="48"/>
        <v/>
      </c>
    </row>
    <row r="660" spans="1:7">
      <c r="A660" s="16" t="str">
        <f t="shared" si="45"/>
        <v/>
      </c>
      <c r="B660" s="18" t="str">
        <f>IF(A660="","",IF(OR(periods_per_year=26,periods_per_year=52),IF(periods_per_year=26,IF(A660=1,fpdate,B659+14),IF(periods_per_year=52,IF(A660=1,fpdate,B659+7),"n/a")),IF(periods_per_year=24,DATE(YEAR(fpdate),MONTH(fpdate)+(A660-1)/2+IF(AND(DAY(fpdate)&gt;=15,MOD(A660,2)=0),1,0),IF(MOD(A660,2)=0,IF(DAY(fpdate)&gt;=15,DAY(fpdate)-14,DAY(fpdate)+14),DAY(fpdate))),IF(DAY(DATE(YEAR(fpdate),MONTH(fpdate)+(A660-1)*months_per_period,DAY(fpdate)))&lt;&gt;DAY(fpdate),DATE(YEAR(fpdate),MONTH(fpdate)+(A660-1)*months_per_period+1,0),DATE(YEAR(fpdate),MONTH(fpdate)+(A660-1)*months_per_period,DAY(fpdate))))))</f>
        <v/>
      </c>
      <c r="C660" s="17" t="str">
        <f t="shared" si="46"/>
        <v/>
      </c>
      <c r="D660" s="57" t="str">
        <f t="shared" si="49"/>
        <v/>
      </c>
      <c r="E660" s="17" t="str">
        <f>IF(A660="","",IF(AND(A660=1,pmtType=1),0,IF(roundOpt,ROUND(rate*G659,2),rate*G659)))</f>
        <v/>
      </c>
      <c r="F660" s="17" t="str">
        <f t="shared" si="47"/>
        <v/>
      </c>
      <c r="G660" s="17" t="str">
        <f t="shared" si="48"/>
        <v/>
      </c>
    </row>
    <row r="661" spans="1:7">
      <c r="A661" s="16" t="str">
        <f t="shared" si="45"/>
        <v/>
      </c>
      <c r="B661" s="18" t="str">
        <f>IF(A661="","",IF(OR(periods_per_year=26,periods_per_year=52),IF(periods_per_year=26,IF(A661=1,fpdate,B660+14),IF(periods_per_year=52,IF(A661=1,fpdate,B660+7),"n/a")),IF(periods_per_year=24,DATE(YEAR(fpdate),MONTH(fpdate)+(A661-1)/2+IF(AND(DAY(fpdate)&gt;=15,MOD(A661,2)=0),1,0),IF(MOD(A661,2)=0,IF(DAY(fpdate)&gt;=15,DAY(fpdate)-14,DAY(fpdate)+14),DAY(fpdate))),IF(DAY(DATE(YEAR(fpdate),MONTH(fpdate)+(A661-1)*months_per_period,DAY(fpdate)))&lt;&gt;DAY(fpdate),DATE(YEAR(fpdate),MONTH(fpdate)+(A661-1)*months_per_period+1,0),DATE(YEAR(fpdate),MONTH(fpdate)+(A661-1)*months_per_period,DAY(fpdate))))))</f>
        <v/>
      </c>
      <c r="C661" s="17" t="str">
        <f t="shared" si="46"/>
        <v/>
      </c>
      <c r="D661" s="57" t="str">
        <f t="shared" si="49"/>
        <v/>
      </c>
      <c r="E661" s="17" t="str">
        <f>IF(A661="","",IF(AND(A661=1,pmtType=1),0,IF(roundOpt,ROUND(rate*G660,2),rate*G660)))</f>
        <v/>
      </c>
      <c r="F661" s="17" t="str">
        <f t="shared" si="47"/>
        <v/>
      </c>
      <c r="G661" s="17" t="str">
        <f t="shared" si="48"/>
        <v/>
      </c>
    </row>
    <row r="662" spans="1:7">
      <c r="A662" s="16" t="str">
        <f t="shared" ref="A662:A725" si="50">IF(G661="","",IF(roundOpt,IF(OR(A661&gt;=nper,ROUND(G661,2)&lt;=0),"",A661+1),IF(OR(A661&gt;=nper,G661&lt;=0),"",A661+1)))</f>
        <v/>
      </c>
      <c r="B662" s="18" t="str">
        <f>IF(A662="","",IF(OR(periods_per_year=26,periods_per_year=52),IF(periods_per_year=26,IF(A662=1,fpdate,B661+14),IF(periods_per_year=52,IF(A662=1,fpdate,B661+7),"n/a")),IF(periods_per_year=24,DATE(YEAR(fpdate),MONTH(fpdate)+(A662-1)/2+IF(AND(DAY(fpdate)&gt;=15,MOD(A662,2)=0),1,0),IF(MOD(A662,2)=0,IF(DAY(fpdate)&gt;=15,DAY(fpdate)-14,DAY(fpdate)+14),DAY(fpdate))),IF(DAY(DATE(YEAR(fpdate),MONTH(fpdate)+(A662-1)*months_per_period,DAY(fpdate)))&lt;&gt;DAY(fpdate),DATE(YEAR(fpdate),MONTH(fpdate)+(A662-1)*months_per_period+1,0),DATE(YEAR(fpdate),MONTH(fpdate)+(A662-1)*months_per_period,DAY(fpdate))))))</f>
        <v/>
      </c>
      <c r="C662" s="17" t="str">
        <f t="shared" ref="C662:C725" si="51">IF(A662="","",IF(roundOpt,IF(OR(A662=nper,payment&gt;ROUND((1+rate)*G661,2)),ROUND((1+rate)*G661,2),payment),IF(OR(A662=nper,payment&gt;(1+rate)*G661),(1+rate)*G661,payment)))</f>
        <v/>
      </c>
      <c r="D662" s="57" t="str">
        <f t="shared" si="49"/>
        <v/>
      </c>
      <c r="E662" s="17" t="str">
        <f>IF(A662="","",IF(AND(A662=1,pmtType=1),0,IF(roundOpt,ROUND(rate*G661,2),rate*G661)))</f>
        <v/>
      </c>
      <c r="F662" s="17" t="str">
        <f t="shared" ref="F662:F725" si="52">IF(A662="","",D662-E662)</f>
        <v/>
      </c>
      <c r="G662" s="17" t="str">
        <f t="shared" ref="G662:G725" si="53">IF(A662="","",G661-F662)</f>
        <v/>
      </c>
    </row>
    <row r="663" spans="1:7">
      <c r="A663" s="16" t="str">
        <f t="shared" si="50"/>
        <v/>
      </c>
      <c r="B663" s="18" t="str">
        <f>IF(A663="","",IF(OR(periods_per_year=26,periods_per_year=52),IF(periods_per_year=26,IF(A663=1,fpdate,B662+14),IF(periods_per_year=52,IF(A663=1,fpdate,B662+7),"n/a")),IF(periods_per_year=24,DATE(YEAR(fpdate),MONTH(fpdate)+(A663-1)/2+IF(AND(DAY(fpdate)&gt;=15,MOD(A663,2)=0),1,0),IF(MOD(A663,2)=0,IF(DAY(fpdate)&gt;=15,DAY(fpdate)-14,DAY(fpdate)+14),DAY(fpdate))),IF(DAY(DATE(YEAR(fpdate),MONTH(fpdate)+(A663-1)*months_per_period,DAY(fpdate)))&lt;&gt;DAY(fpdate),DATE(YEAR(fpdate),MONTH(fpdate)+(A663-1)*months_per_period+1,0),DATE(YEAR(fpdate),MONTH(fpdate)+(A663-1)*months_per_period,DAY(fpdate))))))</f>
        <v/>
      </c>
      <c r="C663" s="17" t="str">
        <f t="shared" si="51"/>
        <v/>
      </c>
      <c r="D663" s="57" t="str">
        <f t="shared" si="49"/>
        <v/>
      </c>
      <c r="E663" s="17" t="str">
        <f>IF(A663="","",IF(AND(A663=1,pmtType=1),0,IF(roundOpt,ROUND(rate*G662,2),rate*G662)))</f>
        <v/>
      </c>
      <c r="F663" s="17" t="str">
        <f t="shared" si="52"/>
        <v/>
      </c>
      <c r="G663" s="17" t="str">
        <f t="shared" si="53"/>
        <v/>
      </c>
    </row>
    <row r="664" spans="1:7">
      <c r="A664" s="16" t="str">
        <f t="shared" si="50"/>
        <v/>
      </c>
      <c r="B664" s="18" t="str">
        <f>IF(A664="","",IF(OR(periods_per_year=26,periods_per_year=52),IF(periods_per_year=26,IF(A664=1,fpdate,B663+14),IF(periods_per_year=52,IF(A664=1,fpdate,B663+7),"n/a")),IF(periods_per_year=24,DATE(YEAR(fpdate),MONTH(fpdate)+(A664-1)/2+IF(AND(DAY(fpdate)&gt;=15,MOD(A664,2)=0),1,0),IF(MOD(A664,2)=0,IF(DAY(fpdate)&gt;=15,DAY(fpdate)-14,DAY(fpdate)+14),DAY(fpdate))),IF(DAY(DATE(YEAR(fpdate),MONTH(fpdate)+(A664-1)*months_per_period,DAY(fpdate)))&lt;&gt;DAY(fpdate),DATE(YEAR(fpdate),MONTH(fpdate)+(A664-1)*months_per_period+1,0),DATE(YEAR(fpdate),MONTH(fpdate)+(A664-1)*months_per_period,DAY(fpdate))))))</f>
        <v/>
      </c>
      <c r="C664" s="17" t="str">
        <f t="shared" si="51"/>
        <v/>
      </c>
      <c r="D664" s="57" t="str">
        <f t="shared" si="49"/>
        <v/>
      </c>
      <c r="E664" s="17" t="str">
        <f>IF(A664="","",IF(AND(A664=1,pmtType=1),0,IF(roundOpt,ROUND(rate*G663,2),rate*G663)))</f>
        <v/>
      </c>
      <c r="F664" s="17" t="str">
        <f t="shared" si="52"/>
        <v/>
      </c>
      <c r="G664" s="17" t="str">
        <f t="shared" si="53"/>
        <v/>
      </c>
    </row>
    <row r="665" spans="1:7">
      <c r="A665" s="16" t="str">
        <f t="shared" si="50"/>
        <v/>
      </c>
      <c r="B665" s="18" t="str">
        <f>IF(A665="","",IF(OR(periods_per_year=26,periods_per_year=52),IF(periods_per_year=26,IF(A665=1,fpdate,B664+14),IF(periods_per_year=52,IF(A665=1,fpdate,B664+7),"n/a")),IF(periods_per_year=24,DATE(YEAR(fpdate),MONTH(fpdate)+(A665-1)/2+IF(AND(DAY(fpdate)&gt;=15,MOD(A665,2)=0),1,0),IF(MOD(A665,2)=0,IF(DAY(fpdate)&gt;=15,DAY(fpdate)-14,DAY(fpdate)+14),DAY(fpdate))),IF(DAY(DATE(YEAR(fpdate),MONTH(fpdate)+(A665-1)*months_per_period,DAY(fpdate)))&lt;&gt;DAY(fpdate),DATE(YEAR(fpdate),MONTH(fpdate)+(A665-1)*months_per_period+1,0),DATE(YEAR(fpdate),MONTH(fpdate)+(A665-1)*months_per_period,DAY(fpdate))))))</f>
        <v/>
      </c>
      <c r="C665" s="17" t="str">
        <f t="shared" si="51"/>
        <v/>
      </c>
      <c r="D665" s="57" t="str">
        <f t="shared" ref="D665:D728" si="54">C665</f>
        <v/>
      </c>
      <c r="E665" s="17" t="str">
        <f>IF(A665="","",IF(AND(A665=1,pmtType=1),0,IF(roundOpt,ROUND(rate*G664,2),rate*G664)))</f>
        <v/>
      </c>
      <c r="F665" s="17" t="str">
        <f t="shared" si="52"/>
        <v/>
      </c>
      <c r="G665" s="17" t="str">
        <f t="shared" si="53"/>
        <v/>
      </c>
    </row>
    <row r="666" spans="1:7">
      <c r="A666" s="16" t="str">
        <f t="shared" si="50"/>
        <v/>
      </c>
      <c r="B666" s="18" t="str">
        <f>IF(A666="","",IF(OR(periods_per_year=26,periods_per_year=52),IF(periods_per_year=26,IF(A666=1,fpdate,B665+14),IF(periods_per_year=52,IF(A666=1,fpdate,B665+7),"n/a")),IF(periods_per_year=24,DATE(YEAR(fpdate),MONTH(fpdate)+(A666-1)/2+IF(AND(DAY(fpdate)&gt;=15,MOD(A666,2)=0),1,0),IF(MOD(A666,2)=0,IF(DAY(fpdate)&gt;=15,DAY(fpdate)-14,DAY(fpdate)+14),DAY(fpdate))),IF(DAY(DATE(YEAR(fpdate),MONTH(fpdate)+(A666-1)*months_per_period,DAY(fpdate)))&lt;&gt;DAY(fpdate),DATE(YEAR(fpdate),MONTH(fpdate)+(A666-1)*months_per_period+1,0),DATE(YEAR(fpdate),MONTH(fpdate)+(A666-1)*months_per_period,DAY(fpdate))))))</f>
        <v/>
      </c>
      <c r="C666" s="17" t="str">
        <f t="shared" si="51"/>
        <v/>
      </c>
      <c r="D666" s="57" t="str">
        <f t="shared" si="54"/>
        <v/>
      </c>
      <c r="E666" s="17" t="str">
        <f>IF(A666="","",IF(AND(A666=1,pmtType=1),0,IF(roundOpt,ROUND(rate*G665,2),rate*G665)))</f>
        <v/>
      </c>
      <c r="F666" s="17" t="str">
        <f t="shared" si="52"/>
        <v/>
      </c>
      <c r="G666" s="17" t="str">
        <f t="shared" si="53"/>
        <v/>
      </c>
    </row>
    <row r="667" spans="1:7">
      <c r="A667" s="16" t="str">
        <f t="shared" si="50"/>
        <v/>
      </c>
      <c r="B667" s="18" t="str">
        <f>IF(A667="","",IF(OR(periods_per_year=26,periods_per_year=52),IF(periods_per_year=26,IF(A667=1,fpdate,B666+14),IF(periods_per_year=52,IF(A667=1,fpdate,B666+7),"n/a")),IF(periods_per_year=24,DATE(YEAR(fpdate),MONTH(fpdate)+(A667-1)/2+IF(AND(DAY(fpdate)&gt;=15,MOD(A667,2)=0),1,0),IF(MOD(A667,2)=0,IF(DAY(fpdate)&gt;=15,DAY(fpdate)-14,DAY(fpdate)+14),DAY(fpdate))),IF(DAY(DATE(YEAR(fpdate),MONTH(fpdate)+(A667-1)*months_per_period,DAY(fpdate)))&lt;&gt;DAY(fpdate),DATE(YEAR(fpdate),MONTH(fpdate)+(A667-1)*months_per_period+1,0),DATE(YEAR(fpdate),MONTH(fpdate)+(A667-1)*months_per_period,DAY(fpdate))))))</f>
        <v/>
      </c>
      <c r="C667" s="17" t="str">
        <f t="shared" si="51"/>
        <v/>
      </c>
      <c r="D667" s="57" t="str">
        <f t="shared" si="54"/>
        <v/>
      </c>
      <c r="E667" s="17" t="str">
        <f>IF(A667="","",IF(AND(A667=1,pmtType=1),0,IF(roundOpt,ROUND(rate*G666,2),rate*G666)))</f>
        <v/>
      </c>
      <c r="F667" s="17" t="str">
        <f t="shared" si="52"/>
        <v/>
      </c>
      <c r="G667" s="17" t="str">
        <f t="shared" si="53"/>
        <v/>
      </c>
    </row>
    <row r="668" spans="1:7">
      <c r="A668" s="16" t="str">
        <f t="shared" si="50"/>
        <v/>
      </c>
      <c r="B668" s="18" t="str">
        <f>IF(A668="","",IF(OR(periods_per_year=26,periods_per_year=52),IF(periods_per_year=26,IF(A668=1,fpdate,B667+14),IF(periods_per_year=52,IF(A668=1,fpdate,B667+7),"n/a")),IF(periods_per_year=24,DATE(YEAR(fpdate),MONTH(fpdate)+(A668-1)/2+IF(AND(DAY(fpdate)&gt;=15,MOD(A668,2)=0),1,0),IF(MOD(A668,2)=0,IF(DAY(fpdate)&gt;=15,DAY(fpdate)-14,DAY(fpdate)+14),DAY(fpdate))),IF(DAY(DATE(YEAR(fpdate),MONTH(fpdate)+(A668-1)*months_per_period,DAY(fpdate)))&lt;&gt;DAY(fpdate),DATE(YEAR(fpdate),MONTH(fpdate)+(A668-1)*months_per_period+1,0),DATE(YEAR(fpdate),MONTH(fpdate)+(A668-1)*months_per_period,DAY(fpdate))))))</f>
        <v/>
      </c>
      <c r="C668" s="17" t="str">
        <f t="shared" si="51"/>
        <v/>
      </c>
      <c r="D668" s="57" t="str">
        <f t="shared" si="54"/>
        <v/>
      </c>
      <c r="E668" s="17" t="str">
        <f>IF(A668="","",IF(AND(A668=1,pmtType=1),0,IF(roundOpt,ROUND(rate*G667,2),rate*G667)))</f>
        <v/>
      </c>
      <c r="F668" s="17" t="str">
        <f t="shared" si="52"/>
        <v/>
      </c>
      <c r="G668" s="17" t="str">
        <f t="shared" si="53"/>
        <v/>
      </c>
    </row>
    <row r="669" spans="1:7">
      <c r="A669" s="16" t="str">
        <f t="shared" si="50"/>
        <v/>
      </c>
      <c r="B669" s="18" t="str">
        <f>IF(A669="","",IF(OR(periods_per_year=26,periods_per_year=52),IF(periods_per_year=26,IF(A669=1,fpdate,B668+14),IF(periods_per_year=52,IF(A669=1,fpdate,B668+7),"n/a")),IF(periods_per_year=24,DATE(YEAR(fpdate),MONTH(fpdate)+(A669-1)/2+IF(AND(DAY(fpdate)&gt;=15,MOD(A669,2)=0),1,0),IF(MOD(A669,2)=0,IF(DAY(fpdate)&gt;=15,DAY(fpdate)-14,DAY(fpdate)+14),DAY(fpdate))),IF(DAY(DATE(YEAR(fpdate),MONTH(fpdate)+(A669-1)*months_per_period,DAY(fpdate)))&lt;&gt;DAY(fpdate),DATE(YEAR(fpdate),MONTH(fpdate)+(A669-1)*months_per_period+1,0),DATE(YEAR(fpdate),MONTH(fpdate)+(A669-1)*months_per_period,DAY(fpdate))))))</f>
        <v/>
      </c>
      <c r="C669" s="17" t="str">
        <f t="shared" si="51"/>
        <v/>
      </c>
      <c r="D669" s="57" t="str">
        <f t="shared" si="54"/>
        <v/>
      </c>
      <c r="E669" s="17" t="str">
        <f>IF(A669="","",IF(AND(A669=1,pmtType=1),0,IF(roundOpt,ROUND(rate*G668,2),rate*G668)))</f>
        <v/>
      </c>
      <c r="F669" s="17" t="str">
        <f t="shared" si="52"/>
        <v/>
      </c>
      <c r="G669" s="17" t="str">
        <f t="shared" si="53"/>
        <v/>
      </c>
    </row>
    <row r="670" spans="1:7">
      <c r="A670" s="16" t="str">
        <f t="shared" si="50"/>
        <v/>
      </c>
      <c r="B670" s="18" t="str">
        <f>IF(A670="","",IF(OR(periods_per_year=26,periods_per_year=52),IF(periods_per_year=26,IF(A670=1,fpdate,B669+14),IF(periods_per_year=52,IF(A670=1,fpdate,B669+7),"n/a")),IF(periods_per_year=24,DATE(YEAR(fpdate),MONTH(fpdate)+(A670-1)/2+IF(AND(DAY(fpdate)&gt;=15,MOD(A670,2)=0),1,0),IF(MOD(A670,2)=0,IF(DAY(fpdate)&gt;=15,DAY(fpdate)-14,DAY(fpdate)+14),DAY(fpdate))),IF(DAY(DATE(YEAR(fpdate),MONTH(fpdate)+(A670-1)*months_per_period,DAY(fpdate)))&lt;&gt;DAY(fpdate),DATE(YEAR(fpdate),MONTH(fpdate)+(A670-1)*months_per_period+1,0),DATE(YEAR(fpdate),MONTH(fpdate)+(A670-1)*months_per_period,DAY(fpdate))))))</f>
        <v/>
      </c>
      <c r="C670" s="17" t="str">
        <f t="shared" si="51"/>
        <v/>
      </c>
      <c r="D670" s="57" t="str">
        <f t="shared" si="54"/>
        <v/>
      </c>
      <c r="E670" s="17" t="str">
        <f>IF(A670="","",IF(AND(A670=1,pmtType=1),0,IF(roundOpt,ROUND(rate*G669,2),rate*G669)))</f>
        <v/>
      </c>
      <c r="F670" s="17" t="str">
        <f t="shared" si="52"/>
        <v/>
      </c>
      <c r="G670" s="17" t="str">
        <f t="shared" si="53"/>
        <v/>
      </c>
    </row>
    <row r="671" spans="1:7">
      <c r="A671" s="16" t="str">
        <f t="shared" si="50"/>
        <v/>
      </c>
      <c r="B671" s="18" t="str">
        <f>IF(A671="","",IF(OR(periods_per_year=26,periods_per_year=52),IF(periods_per_year=26,IF(A671=1,fpdate,B670+14),IF(periods_per_year=52,IF(A671=1,fpdate,B670+7),"n/a")),IF(periods_per_year=24,DATE(YEAR(fpdate),MONTH(fpdate)+(A671-1)/2+IF(AND(DAY(fpdate)&gt;=15,MOD(A671,2)=0),1,0),IF(MOD(A671,2)=0,IF(DAY(fpdate)&gt;=15,DAY(fpdate)-14,DAY(fpdate)+14),DAY(fpdate))),IF(DAY(DATE(YEAR(fpdate),MONTH(fpdate)+(A671-1)*months_per_period,DAY(fpdate)))&lt;&gt;DAY(fpdate),DATE(YEAR(fpdate),MONTH(fpdate)+(A671-1)*months_per_period+1,0),DATE(YEAR(fpdate),MONTH(fpdate)+(A671-1)*months_per_period,DAY(fpdate))))))</f>
        <v/>
      </c>
      <c r="C671" s="17" t="str">
        <f t="shared" si="51"/>
        <v/>
      </c>
      <c r="D671" s="57" t="str">
        <f t="shared" si="54"/>
        <v/>
      </c>
      <c r="E671" s="17" t="str">
        <f>IF(A671="","",IF(AND(A671=1,pmtType=1),0,IF(roundOpt,ROUND(rate*G670,2),rate*G670)))</f>
        <v/>
      </c>
      <c r="F671" s="17" t="str">
        <f t="shared" si="52"/>
        <v/>
      </c>
      <c r="G671" s="17" t="str">
        <f t="shared" si="53"/>
        <v/>
      </c>
    </row>
    <row r="672" spans="1:7">
      <c r="A672" s="16" t="str">
        <f t="shared" si="50"/>
        <v/>
      </c>
      <c r="B672" s="18" t="str">
        <f>IF(A672="","",IF(OR(periods_per_year=26,periods_per_year=52),IF(periods_per_year=26,IF(A672=1,fpdate,B671+14),IF(periods_per_year=52,IF(A672=1,fpdate,B671+7),"n/a")),IF(periods_per_year=24,DATE(YEAR(fpdate),MONTH(fpdate)+(A672-1)/2+IF(AND(DAY(fpdate)&gt;=15,MOD(A672,2)=0),1,0),IF(MOD(A672,2)=0,IF(DAY(fpdate)&gt;=15,DAY(fpdate)-14,DAY(fpdate)+14),DAY(fpdate))),IF(DAY(DATE(YEAR(fpdate),MONTH(fpdate)+(A672-1)*months_per_period,DAY(fpdate)))&lt;&gt;DAY(fpdate),DATE(YEAR(fpdate),MONTH(fpdate)+(A672-1)*months_per_period+1,0),DATE(YEAR(fpdate),MONTH(fpdate)+(A672-1)*months_per_period,DAY(fpdate))))))</f>
        <v/>
      </c>
      <c r="C672" s="17" t="str">
        <f t="shared" si="51"/>
        <v/>
      </c>
      <c r="D672" s="57" t="str">
        <f t="shared" si="54"/>
        <v/>
      </c>
      <c r="E672" s="17" t="str">
        <f>IF(A672="","",IF(AND(A672=1,pmtType=1),0,IF(roundOpt,ROUND(rate*G671,2),rate*G671)))</f>
        <v/>
      </c>
      <c r="F672" s="17" t="str">
        <f t="shared" si="52"/>
        <v/>
      </c>
      <c r="G672" s="17" t="str">
        <f t="shared" si="53"/>
        <v/>
      </c>
    </row>
    <row r="673" spans="1:7">
      <c r="A673" s="16" t="str">
        <f t="shared" si="50"/>
        <v/>
      </c>
      <c r="B673" s="18" t="str">
        <f>IF(A673="","",IF(OR(periods_per_year=26,periods_per_year=52),IF(periods_per_year=26,IF(A673=1,fpdate,B672+14),IF(periods_per_year=52,IF(A673=1,fpdate,B672+7),"n/a")),IF(periods_per_year=24,DATE(YEAR(fpdate),MONTH(fpdate)+(A673-1)/2+IF(AND(DAY(fpdate)&gt;=15,MOD(A673,2)=0),1,0),IF(MOD(A673,2)=0,IF(DAY(fpdate)&gt;=15,DAY(fpdate)-14,DAY(fpdate)+14),DAY(fpdate))),IF(DAY(DATE(YEAR(fpdate),MONTH(fpdate)+(A673-1)*months_per_period,DAY(fpdate)))&lt;&gt;DAY(fpdate),DATE(YEAR(fpdate),MONTH(fpdate)+(A673-1)*months_per_period+1,0),DATE(YEAR(fpdate),MONTH(fpdate)+(A673-1)*months_per_period,DAY(fpdate))))))</f>
        <v/>
      </c>
      <c r="C673" s="17" t="str">
        <f t="shared" si="51"/>
        <v/>
      </c>
      <c r="D673" s="57" t="str">
        <f t="shared" si="54"/>
        <v/>
      </c>
      <c r="E673" s="17" t="str">
        <f>IF(A673="","",IF(AND(A673=1,pmtType=1),0,IF(roundOpt,ROUND(rate*G672,2),rate*G672)))</f>
        <v/>
      </c>
      <c r="F673" s="17" t="str">
        <f t="shared" si="52"/>
        <v/>
      </c>
      <c r="G673" s="17" t="str">
        <f t="shared" si="53"/>
        <v/>
      </c>
    </row>
    <row r="674" spans="1:7">
      <c r="A674" s="16" t="str">
        <f t="shared" si="50"/>
        <v/>
      </c>
      <c r="B674" s="18" t="str">
        <f>IF(A674="","",IF(OR(periods_per_year=26,periods_per_year=52),IF(periods_per_year=26,IF(A674=1,fpdate,B673+14),IF(periods_per_year=52,IF(A674=1,fpdate,B673+7),"n/a")),IF(periods_per_year=24,DATE(YEAR(fpdate),MONTH(fpdate)+(A674-1)/2+IF(AND(DAY(fpdate)&gt;=15,MOD(A674,2)=0),1,0),IF(MOD(A674,2)=0,IF(DAY(fpdate)&gt;=15,DAY(fpdate)-14,DAY(fpdate)+14),DAY(fpdate))),IF(DAY(DATE(YEAR(fpdate),MONTH(fpdate)+(A674-1)*months_per_period,DAY(fpdate)))&lt;&gt;DAY(fpdate),DATE(YEAR(fpdate),MONTH(fpdate)+(A674-1)*months_per_period+1,0),DATE(YEAR(fpdate),MONTH(fpdate)+(A674-1)*months_per_period,DAY(fpdate))))))</f>
        <v/>
      </c>
      <c r="C674" s="17" t="str">
        <f t="shared" si="51"/>
        <v/>
      </c>
      <c r="D674" s="57" t="str">
        <f t="shared" si="54"/>
        <v/>
      </c>
      <c r="E674" s="17" t="str">
        <f>IF(A674="","",IF(AND(A674=1,pmtType=1),0,IF(roundOpt,ROUND(rate*G673,2),rate*G673)))</f>
        <v/>
      </c>
      <c r="F674" s="17" t="str">
        <f t="shared" si="52"/>
        <v/>
      </c>
      <c r="G674" s="17" t="str">
        <f t="shared" si="53"/>
        <v/>
      </c>
    </row>
    <row r="675" spans="1:7">
      <c r="A675" s="16" t="str">
        <f t="shared" si="50"/>
        <v/>
      </c>
      <c r="B675" s="18" t="str">
        <f>IF(A675="","",IF(OR(periods_per_year=26,periods_per_year=52),IF(periods_per_year=26,IF(A675=1,fpdate,B674+14),IF(periods_per_year=52,IF(A675=1,fpdate,B674+7),"n/a")),IF(periods_per_year=24,DATE(YEAR(fpdate),MONTH(fpdate)+(A675-1)/2+IF(AND(DAY(fpdate)&gt;=15,MOD(A675,2)=0),1,0),IF(MOD(A675,2)=0,IF(DAY(fpdate)&gt;=15,DAY(fpdate)-14,DAY(fpdate)+14),DAY(fpdate))),IF(DAY(DATE(YEAR(fpdate),MONTH(fpdate)+(A675-1)*months_per_period,DAY(fpdate)))&lt;&gt;DAY(fpdate),DATE(YEAR(fpdate),MONTH(fpdate)+(A675-1)*months_per_period+1,0),DATE(YEAR(fpdate),MONTH(fpdate)+(A675-1)*months_per_period,DAY(fpdate))))))</f>
        <v/>
      </c>
      <c r="C675" s="17" t="str">
        <f t="shared" si="51"/>
        <v/>
      </c>
      <c r="D675" s="57" t="str">
        <f t="shared" si="54"/>
        <v/>
      </c>
      <c r="E675" s="17" t="str">
        <f>IF(A675="","",IF(AND(A675=1,pmtType=1),0,IF(roundOpt,ROUND(rate*G674,2),rate*G674)))</f>
        <v/>
      </c>
      <c r="F675" s="17" t="str">
        <f t="shared" si="52"/>
        <v/>
      </c>
      <c r="G675" s="17" t="str">
        <f t="shared" si="53"/>
        <v/>
      </c>
    </row>
    <row r="676" spans="1:7">
      <c r="A676" s="16" t="str">
        <f t="shared" si="50"/>
        <v/>
      </c>
      <c r="B676" s="18" t="str">
        <f>IF(A676="","",IF(OR(periods_per_year=26,periods_per_year=52),IF(periods_per_year=26,IF(A676=1,fpdate,B675+14),IF(periods_per_year=52,IF(A676=1,fpdate,B675+7),"n/a")),IF(periods_per_year=24,DATE(YEAR(fpdate),MONTH(fpdate)+(A676-1)/2+IF(AND(DAY(fpdate)&gt;=15,MOD(A676,2)=0),1,0),IF(MOD(A676,2)=0,IF(DAY(fpdate)&gt;=15,DAY(fpdate)-14,DAY(fpdate)+14),DAY(fpdate))),IF(DAY(DATE(YEAR(fpdate),MONTH(fpdate)+(A676-1)*months_per_period,DAY(fpdate)))&lt;&gt;DAY(fpdate),DATE(YEAR(fpdate),MONTH(fpdate)+(A676-1)*months_per_period+1,0),DATE(YEAR(fpdate),MONTH(fpdate)+(A676-1)*months_per_period,DAY(fpdate))))))</f>
        <v/>
      </c>
      <c r="C676" s="17" t="str">
        <f t="shared" si="51"/>
        <v/>
      </c>
      <c r="D676" s="57" t="str">
        <f t="shared" si="54"/>
        <v/>
      </c>
      <c r="E676" s="17" t="str">
        <f>IF(A676="","",IF(AND(A676=1,pmtType=1),0,IF(roundOpt,ROUND(rate*G675,2),rate*G675)))</f>
        <v/>
      </c>
      <c r="F676" s="17" t="str">
        <f t="shared" si="52"/>
        <v/>
      </c>
      <c r="G676" s="17" t="str">
        <f t="shared" si="53"/>
        <v/>
      </c>
    </row>
    <row r="677" spans="1:7">
      <c r="A677" s="16" t="str">
        <f t="shared" si="50"/>
        <v/>
      </c>
      <c r="B677" s="18" t="str">
        <f>IF(A677="","",IF(OR(periods_per_year=26,periods_per_year=52),IF(periods_per_year=26,IF(A677=1,fpdate,B676+14),IF(periods_per_year=52,IF(A677=1,fpdate,B676+7),"n/a")),IF(periods_per_year=24,DATE(YEAR(fpdate),MONTH(fpdate)+(A677-1)/2+IF(AND(DAY(fpdate)&gt;=15,MOD(A677,2)=0),1,0),IF(MOD(A677,2)=0,IF(DAY(fpdate)&gt;=15,DAY(fpdate)-14,DAY(fpdate)+14),DAY(fpdate))),IF(DAY(DATE(YEAR(fpdate),MONTH(fpdate)+(A677-1)*months_per_period,DAY(fpdate)))&lt;&gt;DAY(fpdate),DATE(YEAR(fpdate),MONTH(fpdate)+(A677-1)*months_per_period+1,0),DATE(YEAR(fpdate),MONTH(fpdate)+(A677-1)*months_per_period,DAY(fpdate))))))</f>
        <v/>
      </c>
      <c r="C677" s="17" t="str">
        <f t="shared" si="51"/>
        <v/>
      </c>
      <c r="D677" s="57" t="str">
        <f t="shared" si="54"/>
        <v/>
      </c>
      <c r="E677" s="17" t="str">
        <f>IF(A677="","",IF(AND(A677=1,pmtType=1),0,IF(roundOpt,ROUND(rate*G676,2),rate*G676)))</f>
        <v/>
      </c>
      <c r="F677" s="17" t="str">
        <f t="shared" si="52"/>
        <v/>
      </c>
      <c r="G677" s="17" t="str">
        <f t="shared" si="53"/>
        <v/>
      </c>
    </row>
    <row r="678" spans="1:7">
      <c r="A678" s="16" t="str">
        <f t="shared" si="50"/>
        <v/>
      </c>
      <c r="B678" s="18" t="str">
        <f>IF(A678="","",IF(OR(periods_per_year=26,periods_per_year=52),IF(periods_per_year=26,IF(A678=1,fpdate,B677+14),IF(periods_per_year=52,IF(A678=1,fpdate,B677+7),"n/a")),IF(periods_per_year=24,DATE(YEAR(fpdate),MONTH(fpdate)+(A678-1)/2+IF(AND(DAY(fpdate)&gt;=15,MOD(A678,2)=0),1,0),IF(MOD(A678,2)=0,IF(DAY(fpdate)&gt;=15,DAY(fpdate)-14,DAY(fpdate)+14),DAY(fpdate))),IF(DAY(DATE(YEAR(fpdate),MONTH(fpdate)+(A678-1)*months_per_period,DAY(fpdate)))&lt;&gt;DAY(fpdate),DATE(YEAR(fpdate),MONTH(fpdate)+(A678-1)*months_per_period+1,0),DATE(YEAR(fpdate),MONTH(fpdate)+(A678-1)*months_per_period,DAY(fpdate))))))</f>
        <v/>
      </c>
      <c r="C678" s="17" t="str">
        <f t="shared" si="51"/>
        <v/>
      </c>
      <c r="D678" s="57" t="str">
        <f t="shared" si="54"/>
        <v/>
      </c>
      <c r="E678" s="17" t="str">
        <f>IF(A678="","",IF(AND(A678=1,pmtType=1),0,IF(roundOpt,ROUND(rate*G677,2),rate*G677)))</f>
        <v/>
      </c>
      <c r="F678" s="17" t="str">
        <f t="shared" si="52"/>
        <v/>
      </c>
      <c r="G678" s="17" t="str">
        <f t="shared" si="53"/>
        <v/>
      </c>
    </row>
    <row r="679" spans="1:7">
      <c r="A679" s="16" t="str">
        <f t="shared" si="50"/>
        <v/>
      </c>
      <c r="B679" s="18" t="str">
        <f>IF(A679="","",IF(OR(periods_per_year=26,periods_per_year=52),IF(periods_per_year=26,IF(A679=1,fpdate,B678+14),IF(periods_per_year=52,IF(A679=1,fpdate,B678+7),"n/a")),IF(periods_per_year=24,DATE(YEAR(fpdate),MONTH(fpdate)+(A679-1)/2+IF(AND(DAY(fpdate)&gt;=15,MOD(A679,2)=0),1,0),IF(MOD(A679,2)=0,IF(DAY(fpdate)&gt;=15,DAY(fpdate)-14,DAY(fpdate)+14),DAY(fpdate))),IF(DAY(DATE(YEAR(fpdate),MONTH(fpdate)+(A679-1)*months_per_period,DAY(fpdate)))&lt;&gt;DAY(fpdate),DATE(YEAR(fpdate),MONTH(fpdate)+(A679-1)*months_per_period+1,0),DATE(YEAR(fpdate),MONTH(fpdate)+(A679-1)*months_per_period,DAY(fpdate))))))</f>
        <v/>
      </c>
      <c r="C679" s="17" t="str">
        <f t="shared" si="51"/>
        <v/>
      </c>
      <c r="D679" s="57" t="str">
        <f t="shared" si="54"/>
        <v/>
      </c>
      <c r="E679" s="17" t="str">
        <f>IF(A679="","",IF(AND(A679=1,pmtType=1),0,IF(roundOpt,ROUND(rate*G678,2),rate*G678)))</f>
        <v/>
      </c>
      <c r="F679" s="17" t="str">
        <f t="shared" si="52"/>
        <v/>
      </c>
      <c r="G679" s="17" t="str">
        <f t="shared" si="53"/>
        <v/>
      </c>
    </row>
    <row r="680" spans="1:7">
      <c r="A680" s="16" t="str">
        <f t="shared" si="50"/>
        <v/>
      </c>
      <c r="B680" s="18" t="str">
        <f>IF(A680="","",IF(OR(periods_per_year=26,periods_per_year=52),IF(periods_per_year=26,IF(A680=1,fpdate,B679+14),IF(periods_per_year=52,IF(A680=1,fpdate,B679+7),"n/a")),IF(periods_per_year=24,DATE(YEAR(fpdate),MONTH(fpdate)+(A680-1)/2+IF(AND(DAY(fpdate)&gt;=15,MOD(A680,2)=0),1,0),IF(MOD(A680,2)=0,IF(DAY(fpdate)&gt;=15,DAY(fpdate)-14,DAY(fpdate)+14),DAY(fpdate))),IF(DAY(DATE(YEAR(fpdate),MONTH(fpdate)+(A680-1)*months_per_period,DAY(fpdate)))&lt;&gt;DAY(fpdate),DATE(YEAR(fpdate),MONTH(fpdate)+(A680-1)*months_per_period+1,0),DATE(YEAR(fpdate),MONTH(fpdate)+(A680-1)*months_per_period,DAY(fpdate))))))</f>
        <v/>
      </c>
      <c r="C680" s="17" t="str">
        <f t="shared" si="51"/>
        <v/>
      </c>
      <c r="D680" s="57" t="str">
        <f t="shared" si="54"/>
        <v/>
      </c>
      <c r="E680" s="17" t="str">
        <f>IF(A680="","",IF(AND(A680=1,pmtType=1),0,IF(roundOpt,ROUND(rate*G679,2),rate*G679)))</f>
        <v/>
      </c>
      <c r="F680" s="17" t="str">
        <f t="shared" si="52"/>
        <v/>
      </c>
      <c r="G680" s="17" t="str">
        <f t="shared" si="53"/>
        <v/>
      </c>
    </row>
    <row r="681" spans="1:7">
      <c r="A681" s="16" t="str">
        <f t="shared" si="50"/>
        <v/>
      </c>
      <c r="B681" s="18" t="str">
        <f>IF(A681="","",IF(OR(periods_per_year=26,periods_per_year=52),IF(periods_per_year=26,IF(A681=1,fpdate,B680+14),IF(periods_per_year=52,IF(A681=1,fpdate,B680+7),"n/a")),IF(periods_per_year=24,DATE(YEAR(fpdate),MONTH(fpdate)+(A681-1)/2+IF(AND(DAY(fpdate)&gt;=15,MOD(A681,2)=0),1,0),IF(MOD(A681,2)=0,IF(DAY(fpdate)&gt;=15,DAY(fpdate)-14,DAY(fpdate)+14),DAY(fpdate))),IF(DAY(DATE(YEAR(fpdate),MONTH(fpdate)+(A681-1)*months_per_period,DAY(fpdate)))&lt;&gt;DAY(fpdate),DATE(YEAR(fpdate),MONTH(fpdate)+(A681-1)*months_per_period+1,0),DATE(YEAR(fpdate),MONTH(fpdate)+(A681-1)*months_per_period,DAY(fpdate))))))</f>
        <v/>
      </c>
      <c r="C681" s="17" t="str">
        <f t="shared" si="51"/>
        <v/>
      </c>
      <c r="D681" s="57" t="str">
        <f t="shared" si="54"/>
        <v/>
      </c>
      <c r="E681" s="17" t="str">
        <f>IF(A681="","",IF(AND(A681=1,pmtType=1),0,IF(roundOpt,ROUND(rate*G680,2),rate*G680)))</f>
        <v/>
      </c>
      <c r="F681" s="17" t="str">
        <f t="shared" si="52"/>
        <v/>
      </c>
      <c r="G681" s="17" t="str">
        <f t="shared" si="53"/>
        <v/>
      </c>
    </row>
    <row r="682" spans="1:7">
      <c r="A682" s="16" t="str">
        <f t="shared" si="50"/>
        <v/>
      </c>
      <c r="B682" s="18" t="str">
        <f>IF(A682="","",IF(OR(periods_per_year=26,periods_per_year=52),IF(periods_per_year=26,IF(A682=1,fpdate,B681+14),IF(periods_per_year=52,IF(A682=1,fpdate,B681+7),"n/a")),IF(periods_per_year=24,DATE(YEAR(fpdate),MONTH(fpdate)+(A682-1)/2+IF(AND(DAY(fpdate)&gt;=15,MOD(A682,2)=0),1,0),IF(MOD(A682,2)=0,IF(DAY(fpdate)&gt;=15,DAY(fpdate)-14,DAY(fpdate)+14),DAY(fpdate))),IF(DAY(DATE(YEAR(fpdate),MONTH(fpdate)+(A682-1)*months_per_period,DAY(fpdate)))&lt;&gt;DAY(fpdate),DATE(YEAR(fpdate),MONTH(fpdate)+(A682-1)*months_per_period+1,0),DATE(YEAR(fpdate),MONTH(fpdate)+(A682-1)*months_per_period,DAY(fpdate))))))</f>
        <v/>
      </c>
      <c r="C682" s="17" t="str">
        <f t="shared" si="51"/>
        <v/>
      </c>
      <c r="D682" s="57" t="str">
        <f t="shared" si="54"/>
        <v/>
      </c>
      <c r="E682" s="17" t="str">
        <f>IF(A682="","",IF(AND(A682=1,pmtType=1),0,IF(roundOpt,ROUND(rate*G681,2),rate*G681)))</f>
        <v/>
      </c>
      <c r="F682" s="17" t="str">
        <f t="shared" si="52"/>
        <v/>
      </c>
      <c r="G682" s="17" t="str">
        <f t="shared" si="53"/>
        <v/>
      </c>
    </row>
    <row r="683" spans="1:7">
      <c r="A683" s="16" t="str">
        <f t="shared" si="50"/>
        <v/>
      </c>
      <c r="B683" s="18" t="str">
        <f>IF(A683="","",IF(OR(periods_per_year=26,periods_per_year=52),IF(periods_per_year=26,IF(A683=1,fpdate,B682+14),IF(periods_per_year=52,IF(A683=1,fpdate,B682+7),"n/a")),IF(periods_per_year=24,DATE(YEAR(fpdate),MONTH(fpdate)+(A683-1)/2+IF(AND(DAY(fpdate)&gt;=15,MOD(A683,2)=0),1,0),IF(MOD(A683,2)=0,IF(DAY(fpdate)&gt;=15,DAY(fpdate)-14,DAY(fpdate)+14),DAY(fpdate))),IF(DAY(DATE(YEAR(fpdate),MONTH(fpdate)+(A683-1)*months_per_period,DAY(fpdate)))&lt;&gt;DAY(fpdate),DATE(YEAR(fpdate),MONTH(fpdate)+(A683-1)*months_per_period+1,0),DATE(YEAR(fpdate),MONTH(fpdate)+(A683-1)*months_per_period,DAY(fpdate))))))</f>
        <v/>
      </c>
      <c r="C683" s="17" t="str">
        <f t="shared" si="51"/>
        <v/>
      </c>
      <c r="D683" s="57" t="str">
        <f t="shared" si="54"/>
        <v/>
      </c>
      <c r="E683" s="17" t="str">
        <f>IF(A683="","",IF(AND(A683=1,pmtType=1),0,IF(roundOpt,ROUND(rate*G682,2),rate*G682)))</f>
        <v/>
      </c>
      <c r="F683" s="17" t="str">
        <f t="shared" si="52"/>
        <v/>
      </c>
      <c r="G683" s="17" t="str">
        <f t="shared" si="53"/>
        <v/>
      </c>
    </row>
    <row r="684" spans="1:7">
      <c r="A684" s="16" t="str">
        <f t="shared" si="50"/>
        <v/>
      </c>
      <c r="B684" s="18" t="str">
        <f>IF(A684="","",IF(OR(periods_per_year=26,periods_per_year=52),IF(periods_per_year=26,IF(A684=1,fpdate,B683+14),IF(periods_per_year=52,IF(A684=1,fpdate,B683+7),"n/a")),IF(periods_per_year=24,DATE(YEAR(fpdate),MONTH(fpdate)+(A684-1)/2+IF(AND(DAY(fpdate)&gt;=15,MOD(A684,2)=0),1,0),IF(MOD(A684,2)=0,IF(DAY(fpdate)&gt;=15,DAY(fpdate)-14,DAY(fpdate)+14),DAY(fpdate))),IF(DAY(DATE(YEAR(fpdate),MONTH(fpdate)+(A684-1)*months_per_period,DAY(fpdate)))&lt;&gt;DAY(fpdate),DATE(YEAR(fpdate),MONTH(fpdate)+(A684-1)*months_per_period+1,0),DATE(YEAR(fpdate),MONTH(fpdate)+(A684-1)*months_per_period,DAY(fpdate))))))</f>
        <v/>
      </c>
      <c r="C684" s="17" t="str">
        <f t="shared" si="51"/>
        <v/>
      </c>
      <c r="D684" s="57" t="str">
        <f t="shared" si="54"/>
        <v/>
      </c>
      <c r="E684" s="17" t="str">
        <f>IF(A684="","",IF(AND(A684=1,pmtType=1),0,IF(roundOpt,ROUND(rate*G683,2),rate*G683)))</f>
        <v/>
      </c>
      <c r="F684" s="17" t="str">
        <f t="shared" si="52"/>
        <v/>
      </c>
      <c r="G684" s="17" t="str">
        <f t="shared" si="53"/>
        <v/>
      </c>
    </row>
    <row r="685" spans="1:7">
      <c r="A685" s="16" t="str">
        <f t="shared" si="50"/>
        <v/>
      </c>
      <c r="B685" s="18" t="str">
        <f>IF(A685="","",IF(OR(periods_per_year=26,periods_per_year=52),IF(periods_per_year=26,IF(A685=1,fpdate,B684+14),IF(periods_per_year=52,IF(A685=1,fpdate,B684+7),"n/a")),IF(periods_per_year=24,DATE(YEAR(fpdate),MONTH(fpdate)+(A685-1)/2+IF(AND(DAY(fpdate)&gt;=15,MOD(A685,2)=0),1,0),IF(MOD(A685,2)=0,IF(DAY(fpdate)&gt;=15,DAY(fpdate)-14,DAY(fpdate)+14),DAY(fpdate))),IF(DAY(DATE(YEAR(fpdate),MONTH(fpdate)+(A685-1)*months_per_period,DAY(fpdate)))&lt;&gt;DAY(fpdate),DATE(YEAR(fpdate),MONTH(fpdate)+(A685-1)*months_per_period+1,0),DATE(YEAR(fpdate),MONTH(fpdate)+(A685-1)*months_per_period,DAY(fpdate))))))</f>
        <v/>
      </c>
      <c r="C685" s="17" t="str">
        <f t="shared" si="51"/>
        <v/>
      </c>
      <c r="D685" s="57" t="str">
        <f t="shared" si="54"/>
        <v/>
      </c>
      <c r="E685" s="17" t="str">
        <f>IF(A685="","",IF(AND(A685=1,pmtType=1),0,IF(roundOpt,ROUND(rate*G684,2),rate*G684)))</f>
        <v/>
      </c>
      <c r="F685" s="17" t="str">
        <f t="shared" si="52"/>
        <v/>
      </c>
      <c r="G685" s="17" t="str">
        <f t="shared" si="53"/>
        <v/>
      </c>
    </row>
    <row r="686" spans="1:7">
      <c r="A686" s="16" t="str">
        <f t="shared" si="50"/>
        <v/>
      </c>
      <c r="B686" s="18" t="str">
        <f>IF(A686="","",IF(OR(periods_per_year=26,periods_per_year=52),IF(periods_per_year=26,IF(A686=1,fpdate,B685+14),IF(periods_per_year=52,IF(A686=1,fpdate,B685+7),"n/a")),IF(periods_per_year=24,DATE(YEAR(fpdate),MONTH(fpdate)+(A686-1)/2+IF(AND(DAY(fpdate)&gt;=15,MOD(A686,2)=0),1,0),IF(MOD(A686,2)=0,IF(DAY(fpdate)&gt;=15,DAY(fpdate)-14,DAY(fpdate)+14),DAY(fpdate))),IF(DAY(DATE(YEAR(fpdate),MONTH(fpdate)+(A686-1)*months_per_period,DAY(fpdate)))&lt;&gt;DAY(fpdate),DATE(YEAR(fpdate),MONTH(fpdate)+(A686-1)*months_per_period+1,0),DATE(YEAR(fpdate),MONTH(fpdate)+(A686-1)*months_per_period,DAY(fpdate))))))</f>
        <v/>
      </c>
      <c r="C686" s="17" t="str">
        <f t="shared" si="51"/>
        <v/>
      </c>
      <c r="D686" s="57" t="str">
        <f t="shared" si="54"/>
        <v/>
      </c>
      <c r="E686" s="17" t="str">
        <f>IF(A686="","",IF(AND(A686=1,pmtType=1),0,IF(roundOpt,ROUND(rate*G685,2),rate*G685)))</f>
        <v/>
      </c>
      <c r="F686" s="17" t="str">
        <f t="shared" si="52"/>
        <v/>
      </c>
      <c r="G686" s="17" t="str">
        <f t="shared" si="53"/>
        <v/>
      </c>
    </row>
    <row r="687" spans="1:7">
      <c r="A687" s="16" t="str">
        <f t="shared" si="50"/>
        <v/>
      </c>
      <c r="B687" s="18" t="str">
        <f>IF(A687="","",IF(OR(periods_per_year=26,periods_per_year=52),IF(periods_per_year=26,IF(A687=1,fpdate,B686+14),IF(periods_per_year=52,IF(A687=1,fpdate,B686+7),"n/a")),IF(periods_per_year=24,DATE(YEAR(fpdate),MONTH(fpdate)+(A687-1)/2+IF(AND(DAY(fpdate)&gt;=15,MOD(A687,2)=0),1,0),IF(MOD(A687,2)=0,IF(DAY(fpdate)&gt;=15,DAY(fpdate)-14,DAY(fpdate)+14),DAY(fpdate))),IF(DAY(DATE(YEAR(fpdate),MONTH(fpdate)+(A687-1)*months_per_period,DAY(fpdate)))&lt;&gt;DAY(fpdate),DATE(YEAR(fpdate),MONTH(fpdate)+(A687-1)*months_per_period+1,0),DATE(YEAR(fpdate),MONTH(fpdate)+(A687-1)*months_per_period,DAY(fpdate))))))</f>
        <v/>
      </c>
      <c r="C687" s="17" t="str">
        <f t="shared" si="51"/>
        <v/>
      </c>
      <c r="D687" s="57" t="str">
        <f t="shared" si="54"/>
        <v/>
      </c>
      <c r="E687" s="17" t="str">
        <f>IF(A687="","",IF(AND(A687=1,pmtType=1),0,IF(roundOpt,ROUND(rate*G686,2),rate*G686)))</f>
        <v/>
      </c>
      <c r="F687" s="17" t="str">
        <f t="shared" si="52"/>
        <v/>
      </c>
      <c r="G687" s="17" t="str">
        <f t="shared" si="53"/>
        <v/>
      </c>
    </row>
    <row r="688" spans="1:7">
      <c r="A688" s="16" t="str">
        <f t="shared" si="50"/>
        <v/>
      </c>
      <c r="B688" s="18" t="str">
        <f>IF(A688="","",IF(OR(periods_per_year=26,periods_per_year=52),IF(periods_per_year=26,IF(A688=1,fpdate,B687+14),IF(periods_per_year=52,IF(A688=1,fpdate,B687+7),"n/a")),IF(periods_per_year=24,DATE(YEAR(fpdate),MONTH(fpdate)+(A688-1)/2+IF(AND(DAY(fpdate)&gt;=15,MOD(A688,2)=0),1,0),IF(MOD(A688,2)=0,IF(DAY(fpdate)&gt;=15,DAY(fpdate)-14,DAY(fpdate)+14),DAY(fpdate))),IF(DAY(DATE(YEAR(fpdate),MONTH(fpdate)+(A688-1)*months_per_period,DAY(fpdate)))&lt;&gt;DAY(fpdate),DATE(YEAR(fpdate),MONTH(fpdate)+(A688-1)*months_per_period+1,0),DATE(YEAR(fpdate),MONTH(fpdate)+(A688-1)*months_per_period,DAY(fpdate))))))</f>
        <v/>
      </c>
      <c r="C688" s="17" t="str">
        <f t="shared" si="51"/>
        <v/>
      </c>
      <c r="D688" s="57" t="str">
        <f t="shared" si="54"/>
        <v/>
      </c>
      <c r="E688" s="17" t="str">
        <f>IF(A688="","",IF(AND(A688=1,pmtType=1),0,IF(roundOpt,ROUND(rate*G687,2),rate*G687)))</f>
        <v/>
      </c>
      <c r="F688" s="17" t="str">
        <f t="shared" si="52"/>
        <v/>
      </c>
      <c r="G688" s="17" t="str">
        <f t="shared" si="53"/>
        <v/>
      </c>
    </row>
    <row r="689" spans="1:7">
      <c r="A689" s="16" t="str">
        <f t="shared" si="50"/>
        <v/>
      </c>
      <c r="B689" s="18" t="str">
        <f>IF(A689="","",IF(OR(periods_per_year=26,periods_per_year=52),IF(periods_per_year=26,IF(A689=1,fpdate,B688+14),IF(periods_per_year=52,IF(A689=1,fpdate,B688+7),"n/a")),IF(periods_per_year=24,DATE(YEAR(fpdate),MONTH(fpdate)+(A689-1)/2+IF(AND(DAY(fpdate)&gt;=15,MOD(A689,2)=0),1,0),IF(MOD(A689,2)=0,IF(DAY(fpdate)&gt;=15,DAY(fpdate)-14,DAY(fpdate)+14),DAY(fpdate))),IF(DAY(DATE(YEAR(fpdate),MONTH(fpdate)+(A689-1)*months_per_period,DAY(fpdate)))&lt;&gt;DAY(fpdate),DATE(YEAR(fpdate),MONTH(fpdate)+(A689-1)*months_per_period+1,0),DATE(YEAR(fpdate),MONTH(fpdate)+(A689-1)*months_per_period,DAY(fpdate))))))</f>
        <v/>
      </c>
      <c r="C689" s="17" t="str">
        <f t="shared" si="51"/>
        <v/>
      </c>
      <c r="D689" s="57" t="str">
        <f t="shared" si="54"/>
        <v/>
      </c>
      <c r="E689" s="17" t="str">
        <f>IF(A689="","",IF(AND(A689=1,pmtType=1),0,IF(roundOpt,ROUND(rate*G688,2),rate*G688)))</f>
        <v/>
      </c>
      <c r="F689" s="17" t="str">
        <f t="shared" si="52"/>
        <v/>
      </c>
      <c r="G689" s="17" t="str">
        <f t="shared" si="53"/>
        <v/>
      </c>
    </row>
    <row r="690" spans="1:7">
      <c r="A690" s="16" t="str">
        <f t="shared" si="50"/>
        <v/>
      </c>
      <c r="B690" s="18" t="str">
        <f>IF(A690="","",IF(OR(periods_per_year=26,periods_per_year=52),IF(periods_per_year=26,IF(A690=1,fpdate,B689+14),IF(periods_per_year=52,IF(A690=1,fpdate,B689+7),"n/a")),IF(periods_per_year=24,DATE(YEAR(fpdate),MONTH(fpdate)+(A690-1)/2+IF(AND(DAY(fpdate)&gt;=15,MOD(A690,2)=0),1,0),IF(MOD(A690,2)=0,IF(DAY(fpdate)&gt;=15,DAY(fpdate)-14,DAY(fpdate)+14),DAY(fpdate))),IF(DAY(DATE(YEAR(fpdate),MONTH(fpdate)+(A690-1)*months_per_period,DAY(fpdate)))&lt;&gt;DAY(fpdate),DATE(YEAR(fpdate),MONTH(fpdate)+(A690-1)*months_per_period+1,0),DATE(YEAR(fpdate),MONTH(fpdate)+(A690-1)*months_per_period,DAY(fpdate))))))</f>
        <v/>
      </c>
      <c r="C690" s="17" t="str">
        <f t="shared" si="51"/>
        <v/>
      </c>
      <c r="D690" s="57" t="str">
        <f t="shared" si="54"/>
        <v/>
      </c>
      <c r="E690" s="17" t="str">
        <f>IF(A690="","",IF(AND(A690=1,pmtType=1),0,IF(roundOpt,ROUND(rate*G689,2),rate*G689)))</f>
        <v/>
      </c>
      <c r="F690" s="17" t="str">
        <f t="shared" si="52"/>
        <v/>
      </c>
      <c r="G690" s="17" t="str">
        <f t="shared" si="53"/>
        <v/>
      </c>
    </row>
    <row r="691" spans="1:7">
      <c r="A691" s="16" t="str">
        <f t="shared" si="50"/>
        <v/>
      </c>
      <c r="B691" s="18" t="str">
        <f>IF(A691="","",IF(OR(periods_per_year=26,periods_per_year=52),IF(periods_per_year=26,IF(A691=1,fpdate,B690+14),IF(periods_per_year=52,IF(A691=1,fpdate,B690+7),"n/a")),IF(periods_per_year=24,DATE(YEAR(fpdate),MONTH(fpdate)+(A691-1)/2+IF(AND(DAY(fpdate)&gt;=15,MOD(A691,2)=0),1,0),IF(MOD(A691,2)=0,IF(DAY(fpdate)&gt;=15,DAY(fpdate)-14,DAY(fpdate)+14),DAY(fpdate))),IF(DAY(DATE(YEAR(fpdate),MONTH(fpdate)+(A691-1)*months_per_period,DAY(fpdate)))&lt;&gt;DAY(fpdate),DATE(YEAR(fpdate),MONTH(fpdate)+(A691-1)*months_per_period+1,0),DATE(YEAR(fpdate),MONTH(fpdate)+(A691-1)*months_per_period,DAY(fpdate))))))</f>
        <v/>
      </c>
      <c r="C691" s="17" t="str">
        <f t="shared" si="51"/>
        <v/>
      </c>
      <c r="D691" s="57" t="str">
        <f t="shared" si="54"/>
        <v/>
      </c>
      <c r="E691" s="17" t="str">
        <f>IF(A691="","",IF(AND(A691=1,pmtType=1),0,IF(roundOpt,ROUND(rate*G690,2),rate*G690)))</f>
        <v/>
      </c>
      <c r="F691" s="17" t="str">
        <f t="shared" si="52"/>
        <v/>
      </c>
      <c r="G691" s="17" t="str">
        <f t="shared" si="53"/>
        <v/>
      </c>
    </row>
    <row r="692" spans="1:7">
      <c r="A692" s="16" t="str">
        <f t="shared" si="50"/>
        <v/>
      </c>
      <c r="B692" s="18" t="str">
        <f>IF(A692="","",IF(OR(periods_per_year=26,periods_per_year=52),IF(periods_per_year=26,IF(A692=1,fpdate,B691+14),IF(periods_per_year=52,IF(A692=1,fpdate,B691+7),"n/a")),IF(periods_per_year=24,DATE(YEAR(fpdate),MONTH(fpdate)+(A692-1)/2+IF(AND(DAY(fpdate)&gt;=15,MOD(A692,2)=0),1,0),IF(MOD(A692,2)=0,IF(DAY(fpdate)&gt;=15,DAY(fpdate)-14,DAY(fpdate)+14),DAY(fpdate))),IF(DAY(DATE(YEAR(fpdate),MONTH(fpdate)+(A692-1)*months_per_period,DAY(fpdate)))&lt;&gt;DAY(fpdate),DATE(YEAR(fpdate),MONTH(fpdate)+(A692-1)*months_per_period+1,0),DATE(YEAR(fpdate),MONTH(fpdate)+(A692-1)*months_per_period,DAY(fpdate))))))</f>
        <v/>
      </c>
      <c r="C692" s="17" t="str">
        <f t="shared" si="51"/>
        <v/>
      </c>
      <c r="D692" s="57" t="str">
        <f t="shared" si="54"/>
        <v/>
      </c>
      <c r="E692" s="17" t="str">
        <f>IF(A692="","",IF(AND(A692=1,pmtType=1),0,IF(roundOpt,ROUND(rate*G691,2),rate*G691)))</f>
        <v/>
      </c>
      <c r="F692" s="17" t="str">
        <f t="shared" si="52"/>
        <v/>
      </c>
      <c r="G692" s="17" t="str">
        <f t="shared" si="53"/>
        <v/>
      </c>
    </row>
    <row r="693" spans="1:7">
      <c r="A693" s="16" t="str">
        <f t="shared" si="50"/>
        <v/>
      </c>
      <c r="B693" s="18" t="str">
        <f>IF(A693="","",IF(OR(periods_per_year=26,periods_per_year=52),IF(periods_per_year=26,IF(A693=1,fpdate,B692+14),IF(periods_per_year=52,IF(A693=1,fpdate,B692+7),"n/a")),IF(periods_per_year=24,DATE(YEAR(fpdate),MONTH(fpdate)+(A693-1)/2+IF(AND(DAY(fpdate)&gt;=15,MOD(A693,2)=0),1,0),IF(MOD(A693,2)=0,IF(DAY(fpdate)&gt;=15,DAY(fpdate)-14,DAY(fpdate)+14),DAY(fpdate))),IF(DAY(DATE(YEAR(fpdate),MONTH(fpdate)+(A693-1)*months_per_period,DAY(fpdate)))&lt;&gt;DAY(fpdate),DATE(YEAR(fpdate),MONTH(fpdate)+(A693-1)*months_per_period+1,0),DATE(YEAR(fpdate),MONTH(fpdate)+(A693-1)*months_per_period,DAY(fpdate))))))</f>
        <v/>
      </c>
      <c r="C693" s="17" t="str">
        <f t="shared" si="51"/>
        <v/>
      </c>
      <c r="D693" s="57" t="str">
        <f t="shared" si="54"/>
        <v/>
      </c>
      <c r="E693" s="17" t="str">
        <f>IF(A693="","",IF(AND(A693=1,pmtType=1),0,IF(roundOpt,ROUND(rate*G692,2),rate*G692)))</f>
        <v/>
      </c>
      <c r="F693" s="17" t="str">
        <f t="shared" si="52"/>
        <v/>
      </c>
      <c r="G693" s="17" t="str">
        <f t="shared" si="53"/>
        <v/>
      </c>
    </row>
    <row r="694" spans="1:7">
      <c r="A694" s="16" t="str">
        <f t="shared" si="50"/>
        <v/>
      </c>
      <c r="B694" s="18" t="str">
        <f>IF(A694="","",IF(OR(periods_per_year=26,periods_per_year=52),IF(periods_per_year=26,IF(A694=1,fpdate,B693+14),IF(periods_per_year=52,IF(A694=1,fpdate,B693+7),"n/a")),IF(periods_per_year=24,DATE(YEAR(fpdate),MONTH(fpdate)+(A694-1)/2+IF(AND(DAY(fpdate)&gt;=15,MOD(A694,2)=0),1,0),IF(MOD(A694,2)=0,IF(DAY(fpdate)&gt;=15,DAY(fpdate)-14,DAY(fpdate)+14),DAY(fpdate))),IF(DAY(DATE(YEAR(fpdate),MONTH(fpdate)+(A694-1)*months_per_period,DAY(fpdate)))&lt;&gt;DAY(fpdate),DATE(YEAR(fpdate),MONTH(fpdate)+(A694-1)*months_per_period+1,0),DATE(YEAR(fpdate),MONTH(fpdate)+(A694-1)*months_per_period,DAY(fpdate))))))</f>
        <v/>
      </c>
      <c r="C694" s="17" t="str">
        <f t="shared" si="51"/>
        <v/>
      </c>
      <c r="D694" s="57" t="str">
        <f t="shared" si="54"/>
        <v/>
      </c>
      <c r="E694" s="17" t="str">
        <f>IF(A694="","",IF(AND(A694=1,pmtType=1),0,IF(roundOpt,ROUND(rate*G693,2),rate*G693)))</f>
        <v/>
      </c>
      <c r="F694" s="17" t="str">
        <f t="shared" si="52"/>
        <v/>
      </c>
      <c r="G694" s="17" t="str">
        <f t="shared" si="53"/>
        <v/>
      </c>
    </row>
    <row r="695" spans="1:7">
      <c r="A695" s="16" t="str">
        <f t="shared" si="50"/>
        <v/>
      </c>
      <c r="B695" s="18" t="str">
        <f>IF(A695="","",IF(OR(periods_per_year=26,periods_per_year=52),IF(periods_per_year=26,IF(A695=1,fpdate,B694+14),IF(periods_per_year=52,IF(A695=1,fpdate,B694+7),"n/a")),IF(periods_per_year=24,DATE(YEAR(fpdate),MONTH(fpdate)+(A695-1)/2+IF(AND(DAY(fpdate)&gt;=15,MOD(A695,2)=0),1,0),IF(MOD(A695,2)=0,IF(DAY(fpdate)&gt;=15,DAY(fpdate)-14,DAY(fpdate)+14),DAY(fpdate))),IF(DAY(DATE(YEAR(fpdate),MONTH(fpdate)+(A695-1)*months_per_period,DAY(fpdate)))&lt;&gt;DAY(fpdate),DATE(YEAR(fpdate),MONTH(fpdate)+(A695-1)*months_per_period+1,0),DATE(YEAR(fpdate),MONTH(fpdate)+(A695-1)*months_per_period,DAY(fpdate))))))</f>
        <v/>
      </c>
      <c r="C695" s="17" t="str">
        <f t="shared" si="51"/>
        <v/>
      </c>
      <c r="D695" s="57" t="str">
        <f t="shared" si="54"/>
        <v/>
      </c>
      <c r="E695" s="17" t="str">
        <f>IF(A695="","",IF(AND(A695=1,pmtType=1),0,IF(roundOpt,ROUND(rate*G694,2),rate*G694)))</f>
        <v/>
      </c>
      <c r="F695" s="17" t="str">
        <f t="shared" si="52"/>
        <v/>
      </c>
      <c r="G695" s="17" t="str">
        <f t="shared" si="53"/>
        <v/>
      </c>
    </row>
    <row r="696" spans="1:7">
      <c r="A696" s="16" t="str">
        <f t="shared" si="50"/>
        <v/>
      </c>
      <c r="B696" s="18" t="str">
        <f>IF(A696="","",IF(OR(periods_per_year=26,periods_per_year=52),IF(periods_per_year=26,IF(A696=1,fpdate,B695+14),IF(periods_per_year=52,IF(A696=1,fpdate,B695+7),"n/a")),IF(periods_per_year=24,DATE(YEAR(fpdate),MONTH(fpdate)+(A696-1)/2+IF(AND(DAY(fpdate)&gt;=15,MOD(A696,2)=0),1,0),IF(MOD(A696,2)=0,IF(DAY(fpdate)&gt;=15,DAY(fpdate)-14,DAY(fpdate)+14),DAY(fpdate))),IF(DAY(DATE(YEAR(fpdate),MONTH(fpdate)+(A696-1)*months_per_period,DAY(fpdate)))&lt;&gt;DAY(fpdate),DATE(YEAR(fpdate),MONTH(fpdate)+(A696-1)*months_per_period+1,0),DATE(YEAR(fpdate),MONTH(fpdate)+(A696-1)*months_per_period,DAY(fpdate))))))</f>
        <v/>
      </c>
      <c r="C696" s="17" t="str">
        <f t="shared" si="51"/>
        <v/>
      </c>
      <c r="D696" s="57" t="str">
        <f t="shared" si="54"/>
        <v/>
      </c>
      <c r="E696" s="17" t="str">
        <f>IF(A696="","",IF(AND(A696=1,pmtType=1),0,IF(roundOpt,ROUND(rate*G695,2),rate*G695)))</f>
        <v/>
      </c>
      <c r="F696" s="17" t="str">
        <f t="shared" si="52"/>
        <v/>
      </c>
      <c r="G696" s="17" t="str">
        <f t="shared" si="53"/>
        <v/>
      </c>
    </row>
    <row r="697" spans="1:7">
      <c r="A697" s="16" t="str">
        <f t="shared" si="50"/>
        <v/>
      </c>
      <c r="B697" s="18" t="str">
        <f>IF(A697="","",IF(OR(periods_per_year=26,periods_per_year=52),IF(periods_per_year=26,IF(A697=1,fpdate,B696+14),IF(periods_per_year=52,IF(A697=1,fpdate,B696+7),"n/a")),IF(periods_per_year=24,DATE(YEAR(fpdate),MONTH(fpdate)+(A697-1)/2+IF(AND(DAY(fpdate)&gt;=15,MOD(A697,2)=0),1,0),IF(MOD(A697,2)=0,IF(DAY(fpdate)&gt;=15,DAY(fpdate)-14,DAY(fpdate)+14),DAY(fpdate))),IF(DAY(DATE(YEAR(fpdate),MONTH(fpdate)+(A697-1)*months_per_period,DAY(fpdate)))&lt;&gt;DAY(fpdate),DATE(YEAR(fpdate),MONTH(fpdate)+(A697-1)*months_per_period+1,0),DATE(YEAR(fpdate),MONTH(fpdate)+(A697-1)*months_per_period,DAY(fpdate))))))</f>
        <v/>
      </c>
      <c r="C697" s="17" t="str">
        <f t="shared" si="51"/>
        <v/>
      </c>
      <c r="D697" s="57" t="str">
        <f t="shared" si="54"/>
        <v/>
      </c>
      <c r="E697" s="17" t="str">
        <f>IF(A697="","",IF(AND(A697=1,pmtType=1),0,IF(roundOpt,ROUND(rate*G696,2),rate*G696)))</f>
        <v/>
      </c>
      <c r="F697" s="17" t="str">
        <f t="shared" si="52"/>
        <v/>
      </c>
      <c r="G697" s="17" t="str">
        <f t="shared" si="53"/>
        <v/>
      </c>
    </row>
    <row r="698" spans="1:7">
      <c r="A698" s="16" t="str">
        <f t="shared" si="50"/>
        <v/>
      </c>
      <c r="B698" s="18" t="str">
        <f>IF(A698="","",IF(OR(periods_per_year=26,periods_per_year=52),IF(periods_per_year=26,IF(A698=1,fpdate,B697+14),IF(periods_per_year=52,IF(A698=1,fpdate,B697+7),"n/a")),IF(periods_per_year=24,DATE(YEAR(fpdate),MONTH(fpdate)+(A698-1)/2+IF(AND(DAY(fpdate)&gt;=15,MOD(A698,2)=0),1,0),IF(MOD(A698,2)=0,IF(DAY(fpdate)&gt;=15,DAY(fpdate)-14,DAY(fpdate)+14),DAY(fpdate))),IF(DAY(DATE(YEAR(fpdate),MONTH(fpdate)+(A698-1)*months_per_period,DAY(fpdate)))&lt;&gt;DAY(fpdate),DATE(YEAR(fpdate),MONTH(fpdate)+(A698-1)*months_per_period+1,0),DATE(YEAR(fpdate),MONTH(fpdate)+(A698-1)*months_per_period,DAY(fpdate))))))</f>
        <v/>
      </c>
      <c r="C698" s="17" t="str">
        <f t="shared" si="51"/>
        <v/>
      </c>
      <c r="D698" s="57" t="str">
        <f t="shared" si="54"/>
        <v/>
      </c>
      <c r="E698" s="17" t="str">
        <f>IF(A698="","",IF(AND(A698=1,pmtType=1),0,IF(roundOpt,ROUND(rate*G697,2),rate*G697)))</f>
        <v/>
      </c>
      <c r="F698" s="17" t="str">
        <f t="shared" si="52"/>
        <v/>
      </c>
      <c r="G698" s="17" t="str">
        <f t="shared" si="53"/>
        <v/>
      </c>
    </row>
    <row r="699" spans="1:7">
      <c r="A699" s="16" t="str">
        <f t="shared" si="50"/>
        <v/>
      </c>
      <c r="B699" s="18" t="str">
        <f>IF(A699="","",IF(OR(periods_per_year=26,periods_per_year=52),IF(periods_per_year=26,IF(A699=1,fpdate,B698+14),IF(periods_per_year=52,IF(A699=1,fpdate,B698+7),"n/a")),IF(periods_per_year=24,DATE(YEAR(fpdate),MONTH(fpdate)+(A699-1)/2+IF(AND(DAY(fpdate)&gt;=15,MOD(A699,2)=0),1,0),IF(MOD(A699,2)=0,IF(DAY(fpdate)&gt;=15,DAY(fpdate)-14,DAY(fpdate)+14),DAY(fpdate))),IF(DAY(DATE(YEAR(fpdate),MONTH(fpdate)+(A699-1)*months_per_period,DAY(fpdate)))&lt;&gt;DAY(fpdate),DATE(YEAR(fpdate),MONTH(fpdate)+(A699-1)*months_per_period+1,0),DATE(YEAR(fpdate),MONTH(fpdate)+(A699-1)*months_per_period,DAY(fpdate))))))</f>
        <v/>
      </c>
      <c r="C699" s="17" t="str">
        <f t="shared" si="51"/>
        <v/>
      </c>
      <c r="D699" s="57" t="str">
        <f t="shared" si="54"/>
        <v/>
      </c>
      <c r="E699" s="17" t="str">
        <f>IF(A699="","",IF(AND(A699=1,pmtType=1),0,IF(roundOpt,ROUND(rate*G698,2),rate*G698)))</f>
        <v/>
      </c>
      <c r="F699" s="17" t="str">
        <f t="shared" si="52"/>
        <v/>
      </c>
      <c r="G699" s="17" t="str">
        <f t="shared" si="53"/>
        <v/>
      </c>
    </row>
    <row r="700" spans="1:7">
      <c r="A700" s="16" t="str">
        <f t="shared" si="50"/>
        <v/>
      </c>
      <c r="B700" s="18" t="str">
        <f>IF(A700="","",IF(OR(periods_per_year=26,periods_per_year=52),IF(periods_per_year=26,IF(A700=1,fpdate,B699+14),IF(periods_per_year=52,IF(A700=1,fpdate,B699+7),"n/a")),IF(periods_per_year=24,DATE(YEAR(fpdate),MONTH(fpdate)+(A700-1)/2+IF(AND(DAY(fpdate)&gt;=15,MOD(A700,2)=0),1,0),IF(MOD(A700,2)=0,IF(DAY(fpdate)&gt;=15,DAY(fpdate)-14,DAY(fpdate)+14),DAY(fpdate))),IF(DAY(DATE(YEAR(fpdate),MONTH(fpdate)+(A700-1)*months_per_period,DAY(fpdate)))&lt;&gt;DAY(fpdate),DATE(YEAR(fpdate),MONTH(fpdate)+(A700-1)*months_per_period+1,0),DATE(YEAR(fpdate),MONTH(fpdate)+(A700-1)*months_per_period,DAY(fpdate))))))</f>
        <v/>
      </c>
      <c r="C700" s="17" t="str">
        <f t="shared" si="51"/>
        <v/>
      </c>
      <c r="D700" s="57" t="str">
        <f t="shared" si="54"/>
        <v/>
      </c>
      <c r="E700" s="17" t="str">
        <f>IF(A700="","",IF(AND(A700=1,pmtType=1),0,IF(roundOpt,ROUND(rate*G699,2),rate*G699)))</f>
        <v/>
      </c>
      <c r="F700" s="17" t="str">
        <f t="shared" si="52"/>
        <v/>
      </c>
      <c r="G700" s="17" t="str">
        <f t="shared" si="53"/>
        <v/>
      </c>
    </row>
    <row r="701" spans="1:7">
      <c r="A701" s="16" t="str">
        <f t="shared" si="50"/>
        <v/>
      </c>
      <c r="B701" s="18" t="str">
        <f>IF(A701="","",IF(OR(periods_per_year=26,periods_per_year=52),IF(periods_per_year=26,IF(A701=1,fpdate,B700+14),IF(periods_per_year=52,IF(A701=1,fpdate,B700+7),"n/a")),IF(periods_per_year=24,DATE(YEAR(fpdate),MONTH(fpdate)+(A701-1)/2+IF(AND(DAY(fpdate)&gt;=15,MOD(A701,2)=0),1,0),IF(MOD(A701,2)=0,IF(DAY(fpdate)&gt;=15,DAY(fpdate)-14,DAY(fpdate)+14),DAY(fpdate))),IF(DAY(DATE(YEAR(fpdate),MONTH(fpdate)+(A701-1)*months_per_period,DAY(fpdate)))&lt;&gt;DAY(fpdate),DATE(YEAR(fpdate),MONTH(fpdate)+(A701-1)*months_per_period+1,0),DATE(YEAR(fpdate),MONTH(fpdate)+(A701-1)*months_per_period,DAY(fpdate))))))</f>
        <v/>
      </c>
      <c r="C701" s="17" t="str">
        <f t="shared" si="51"/>
        <v/>
      </c>
      <c r="D701" s="57" t="str">
        <f t="shared" si="54"/>
        <v/>
      </c>
      <c r="E701" s="17" t="str">
        <f>IF(A701="","",IF(AND(A701=1,pmtType=1),0,IF(roundOpt,ROUND(rate*G700,2),rate*G700)))</f>
        <v/>
      </c>
      <c r="F701" s="17" t="str">
        <f t="shared" si="52"/>
        <v/>
      </c>
      <c r="G701" s="17" t="str">
        <f t="shared" si="53"/>
        <v/>
      </c>
    </row>
    <row r="702" spans="1:7">
      <c r="A702" s="16" t="str">
        <f t="shared" si="50"/>
        <v/>
      </c>
      <c r="B702" s="18" t="str">
        <f>IF(A702="","",IF(OR(periods_per_year=26,periods_per_year=52),IF(periods_per_year=26,IF(A702=1,fpdate,B701+14),IF(periods_per_year=52,IF(A702=1,fpdate,B701+7),"n/a")),IF(periods_per_year=24,DATE(YEAR(fpdate),MONTH(fpdate)+(A702-1)/2+IF(AND(DAY(fpdate)&gt;=15,MOD(A702,2)=0),1,0),IF(MOD(A702,2)=0,IF(DAY(fpdate)&gt;=15,DAY(fpdate)-14,DAY(fpdate)+14),DAY(fpdate))),IF(DAY(DATE(YEAR(fpdate),MONTH(fpdate)+(A702-1)*months_per_period,DAY(fpdate)))&lt;&gt;DAY(fpdate),DATE(YEAR(fpdate),MONTH(fpdate)+(A702-1)*months_per_period+1,0),DATE(YEAR(fpdate),MONTH(fpdate)+(A702-1)*months_per_period,DAY(fpdate))))))</f>
        <v/>
      </c>
      <c r="C702" s="17" t="str">
        <f t="shared" si="51"/>
        <v/>
      </c>
      <c r="D702" s="57" t="str">
        <f t="shared" si="54"/>
        <v/>
      </c>
      <c r="E702" s="17" t="str">
        <f>IF(A702="","",IF(AND(A702=1,pmtType=1),0,IF(roundOpt,ROUND(rate*G701,2),rate*G701)))</f>
        <v/>
      </c>
      <c r="F702" s="17" t="str">
        <f t="shared" si="52"/>
        <v/>
      </c>
      <c r="G702" s="17" t="str">
        <f t="shared" si="53"/>
        <v/>
      </c>
    </row>
    <row r="703" spans="1:7">
      <c r="A703" s="16" t="str">
        <f t="shared" si="50"/>
        <v/>
      </c>
      <c r="B703" s="18" t="str">
        <f>IF(A703="","",IF(OR(periods_per_year=26,periods_per_year=52),IF(periods_per_year=26,IF(A703=1,fpdate,B702+14),IF(periods_per_year=52,IF(A703=1,fpdate,B702+7),"n/a")),IF(periods_per_year=24,DATE(YEAR(fpdate),MONTH(fpdate)+(A703-1)/2+IF(AND(DAY(fpdate)&gt;=15,MOD(A703,2)=0),1,0),IF(MOD(A703,2)=0,IF(DAY(fpdate)&gt;=15,DAY(fpdate)-14,DAY(fpdate)+14),DAY(fpdate))),IF(DAY(DATE(YEAR(fpdate),MONTH(fpdate)+(A703-1)*months_per_period,DAY(fpdate)))&lt;&gt;DAY(fpdate),DATE(YEAR(fpdate),MONTH(fpdate)+(A703-1)*months_per_period+1,0),DATE(YEAR(fpdate),MONTH(fpdate)+(A703-1)*months_per_period,DAY(fpdate))))))</f>
        <v/>
      </c>
      <c r="C703" s="17" t="str">
        <f t="shared" si="51"/>
        <v/>
      </c>
      <c r="D703" s="57" t="str">
        <f t="shared" si="54"/>
        <v/>
      </c>
      <c r="E703" s="17" t="str">
        <f>IF(A703="","",IF(AND(A703=1,pmtType=1),0,IF(roundOpt,ROUND(rate*G702,2),rate*G702)))</f>
        <v/>
      </c>
      <c r="F703" s="17" t="str">
        <f t="shared" si="52"/>
        <v/>
      </c>
      <c r="G703" s="17" t="str">
        <f t="shared" si="53"/>
        <v/>
      </c>
    </row>
    <row r="704" spans="1:7">
      <c r="A704" s="16" t="str">
        <f t="shared" si="50"/>
        <v/>
      </c>
      <c r="B704" s="18" t="str">
        <f>IF(A704="","",IF(OR(periods_per_year=26,periods_per_year=52),IF(periods_per_year=26,IF(A704=1,fpdate,B703+14),IF(periods_per_year=52,IF(A704=1,fpdate,B703+7),"n/a")),IF(periods_per_year=24,DATE(YEAR(fpdate),MONTH(fpdate)+(A704-1)/2+IF(AND(DAY(fpdate)&gt;=15,MOD(A704,2)=0),1,0),IF(MOD(A704,2)=0,IF(DAY(fpdate)&gt;=15,DAY(fpdate)-14,DAY(fpdate)+14),DAY(fpdate))),IF(DAY(DATE(YEAR(fpdate),MONTH(fpdate)+(A704-1)*months_per_period,DAY(fpdate)))&lt;&gt;DAY(fpdate),DATE(YEAR(fpdate),MONTH(fpdate)+(A704-1)*months_per_period+1,0),DATE(YEAR(fpdate),MONTH(fpdate)+(A704-1)*months_per_period,DAY(fpdate))))))</f>
        <v/>
      </c>
      <c r="C704" s="17" t="str">
        <f t="shared" si="51"/>
        <v/>
      </c>
      <c r="D704" s="57" t="str">
        <f t="shared" si="54"/>
        <v/>
      </c>
      <c r="E704" s="17" t="str">
        <f>IF(A704="","",IF(AND(A704=1,pmtType=1),0,IF(roundOpt,ROUND(rate*G703,2),rate*G703)))</f>
        <v/>
      </c>
      <c r="F704" s="17" t="str">
        <f t="shared" si="52"/>
        <v/>
      </c>
      <c r="G704" s="17" t="str">
        <f t="shared" si="53"/>
        <v/>
      </c>
    </row>
    <row r="705" spans="1:7">
      <c r="A705" s="16" t="str">
        <f t="shared" si="50"/>
        <v/>
      </c>
      <c r="B705" s="18" t="str">
        <f>IF(A705="","",IF(OR(periods_per_year=26,periods_per_year=52),IF(periods_per_year=26,IF(A705=1,fpdate,B704+14),IF(periods_per_year=52,IF(A705=1,fpdate,B704+7),"n/a")),IF(periods_per_year=24,DATE(YEAR(fpdate),MONTH(fpdate)+(A705-1)/2+IF(AND(DAY(fpdate)&gt;=15,MOD(A705,2)=0),1,0),IF(MOD(A705,2)=0,IF(DAY(fpdate)&gt;=15,DAY(fpdate)-14,DAY(fpdate)+14),DAY(fpdate))),IF(DAY(DATE(YEAR(fpdate),MONTH(fpdate)+(A705-1)*months_per_period,DAY(fpdate)))&lt;&gt;DAY(fpdate),DATE(YEAR(fpdate),MONTH(fpdate)+(A705-1)*months_per_period+1,0),DATE(YEAR(fpdate),MONTH(fpdate)+(A705-1)*months_per_period,DAY(fpdate))))))</f>
        <v/>
      </c>
      <c r="C705" s="17" t="str">
        <f t="shared" si="51"/>
        <v/>
      </c>
      <c r="D705" s="57" t="str">
        <f t="shared" si="54"/>
        <v/>
      </c>
      <c r="E705" s="17" t="str">
        <f>IF(A705="","",IF(AND(A705=1,pmtType=1),0,IF(roundOpt,ROUND(rate*G704,2),rate*G704)))</f>
        <v/>
      </c>
      <c r="F705" s="17" t="str">
        <f t="shared" si="52"/>
        <v/>
      </c>
      <c r="G705" s="17" t="str">
        <f t="shared" si="53"/>
        <v/>
      </c>
    </row>
    <row r="706" spans="1:7">
      <c r="A706" s="16" t="str">
        <f t="shared" si="50"/>
        <v/>
      </c>
      <c r="B706" s="18" t="str">
        <f>IF(A706="","",IF(OR(periods_per_year=26,periods_per_year=52),IF(periods_per_year=26,IF(A706=1,fpdate,B705+14),IF(periods_per_year=52,IF(A706=1,fpdate,B705+7),"n/a")),IF(periods_per_year=24,DATE(YEAR(fpdate),MONTH(fpdate)+(A706-1)/2+IF(AND(DAY(fpdate)&gt;=15,MOD(A706,2)=0),1,0),IF(MOD(A706,2)=0,IF(DAY(fpdate)&gt;=15,DAY(fpdate)-14,DAY(fpdate)+14),DAY(fpdate))),IF(DAY(DATE(YEAR(fpdate),MONTH(fpdate)+(A706-1)*months_per_period,DAY(fpdate)))&lt;&gt;DAY(fpdate),DATE(YEAR(fpdate),MONTH(fpdate)+(A706-1)*months_per_period+1,0),DATE(YEAR(fpdate),MONTH(fpdate)+(A706-1)*months_per_period,DAY(fpdate))))))</f>
        <v/>
      </c>
      <c r="C706" s="17" t="str">
        <f t="shared" si="51"/>
        <v/>
      </c>
      <c r="D706" s="57" t="str">
        <f t="shared" si="54"/>
        <v/>
      </c>
      <c r="E706" s="17" t="str">
        <f>IF(A706="","",IF(AND(A706=1,pmtType=1),0,IF(roundOpt,ROUND(rate*G705,2),rate*G705)))</f>
        <v/>
      </c>
      <c r="F706" s="17" t="str">
        <f t="shared" si="52"/>
        <v/>
      </c>
      <c r="G706" s="17" t="str">
        <f t="shared" si="53"/>
        <v/>
      </c>
    </row>
    <row r="707" spans="1:7">
      <c r="A707" s="16" t="str">
        <f t="shared" si="50"/>
        <v/>
      </c>
      <c r="B707" s="18" t="str">
        <f>IF(A707="","",IF(OR(periods_per_year=26,periods_per_year=52),IF(periods_per_year=26,IF(A707=1,fpdate,B706+14),IF(periods_per_year=52,IF(A707=1,fpdate,B706+7),"n/a")),IF(periods_per_year=24,DATE(YEAR(fpdate),MONTH(fpdate)+(A707-1)/2+IF(AND(DAY(fpdate)&gt;=15,MOD(A707,2)=0),1,0),IF(MOD(A707,2)=0,IF(DAY(fpdate)&gt;=15,DAY(fpdate)-14,DAY(fpdate)+14),DAY(fpdate))),IF(DAY(DATE(YEAR(fpdate),MONTH(fpdate)+(A707-1)*months_per_period,DAY(fpdate)))&lt;&gt;DAY(fpdate),DATE(YEAR(fpdate),MONTH(fpdate)+(A707-1)*months_per_period+1,0),DATE(YEAR(fpdate),MONTH(fpdate)+(A707-1)*months_per_period,DAY(fpdate))))))</f>
        <v/>
      </c>
      <c r="C707" s="17" t="str">
        <f t="shared" si="51"/>
        <v/>
      </c>
      <c r="D707" s="57" t="str">
        <f t="shared" si="54"/>
        <v/>
      </c>
      <c r="E707" s="17" t="str">
        <f>IF(A707="","",IF(AND(A707=1,pmtType=1),0,IF(roundOpt,ROUND(rate*G706,2),rate*G706)))</f>
        <v/>
      </c>
      <c r="F707" s="17" t="str">
        <f t="shared" si="52"/>
        <v/>
      </c>
      <c r="G707" s="17" t="str">
        <f t="shared" si="53"/>
        <v/>
      </c>
    </row>
    <row r="708" spans="1:7">
      <c r="A708" s="16" t="str">
        <f t="shared" si="50"/>
        <v/>
      </c>
      <c r="B708" s="18" t="str">
        <f>IF(A708="","",IF(OR(periods_per_year=26,periods_per_year=52),IF(periods_per_year=26,IF(A708=1,fpdate,B707+14),IF(periods_per_year=52,IF(A708=1,fpdate,B707+7),"n/a")),IF(periods_per_year=24,DATE(YEAR(fpdate),MONTH(fpdate)+(A708-1)/2+IF(AND(DAY(fpdate)&gt;=15,MOD(A708,2)=0),1,0),IF(MOD(A708,2)=0,IF(DAY(fpdate)&gt;=15,DAY(fpdate)-14,DAY(fpdate)+14),DAY(fpdate))),IF(DAY(DATE(YEAR(fpdate),MONTH(fpdate)+(A708-1)*months_per_period,DAY(fpdate)))&lt;&gt;DAY(fpdate),DATE(YEAR(fpdate),MONTH(fpdate)+(A708-1)*months_per_period+1,0),DATE(YEAR(fpdate),MONTH(fpdate)+(A708-1)*months_per_period,DAY(fpdate))))))</f>
        <v/>
      </c>
      <c r="C708" s="17" t="str">
        <f t="shared" si="51"/>
        <v/>
      </c>
      <c r="D708" s="57" t="str">
        <f t="shared" si="54"/>
        <v/>
      </c>
      <c r="E708" s="17" t="str">
        <f>IF(A708="","",IF(AND(A708=1,pmtType=1),0,IF(roundOpt,ROUND(rate*G707,2),rate*G707)))</f>
        <v/>
      </c>
      <c r="F708" s="17" t="str">
        <f t="shared" si="52"/>
        <v/>
      </c>
      <c r="G708" s="17" t="str">
        <f t="shared" si="53"/>
        <v/>
      </c>
    </row>
    <row r="709" spans="1:7">
      <c r="A709" s="16" t="str">
        <f t="shared" si="50"/>
        <v/>
      </c>
      <c r="B709" s="18" t="str">
        <f>IF(A709="","",IF(OR(periods_per_year=26,periods_per_year=52),IF(periods_per_year=26,IF(A709=1,fpdate,B708+14),IF(periods_per_year=52,IF(A709=1,fpdate,B708+7),"n/a")),IF(periods_per_year=24,DATE(YEAR(fpdate),MONTH(fpdate)+(A709-1)/2+IF(AND(DAY(fpdate)&gt;=15,MOD(A709,2)=0),1,0),IF(MOD(A709,2)=0,IF(DAY(fpdate)&gt;=15,DAY(fpdate)-14,DAY(fpdate)+14),DAY(fpdate))),IF(DAY(DATE(YEAR(fpdate),MONTH(fpdate)+(A709-1)*months_per_period,DAY(fpdate)))&lt;&gt;DAY(fpdate),DATE(YEAR(fpdate),MONTH(fpdate)+(A709-1)*months_per_period+1,0),DATE(YEAR(fpdate),MONTH(fpdate)+(A709-1)*months_per_period,DAY(fpdate))))))</f>
        <v/>
      </c>
      <c r="C709" s="17" t="str">
        <f t="shared" si="51"/>
        <v/>
      </c>
      <c r="D709" s="57" t="str">
        <f t="shared" si="54"/>
        <v/>
      </c>
      <c r="E709" s="17" t="str">
        <f>IF(A709="","",IF(AND(A709=1,pmtType=1),0,IF(roundOpt,ROUND(rate*G708,2),rate*G708)))</f>
        <v/>
      </c>
      <c r="F709" s="17" t="str">
        <f t="shared" si="52"/>
        <v/>
      </c>
      <c r="G709" s="17" t="str">
        <f t="shared" si="53"/>
        <v/>
      </c>
    </row>
    <row r="710" spans="1:7">
      <c r="A710" s="16" t="str">
        <f t="shared" si="50"/>
        <v/>
      </c>
      <c r="B710" s="18" t="str">
        <f>IF(A710="","",IF(OR(periods_per_year=26,periods_per_year=52),IF(periods_per_year=26,IF(A710=1,fpdate,B709+14),IF(periods_per_year=52,IF(A710=1,fpdate,B709+7),"n/a")),IF(periods_per_year=24,DATE(YEAR(fpdate),MONTH(fpdate)+(A710-1)/2+IF(AND(DAY(fpdate)&gt;=15,MOD(A710,2)=0),1,0),IF(MOD(A710,2)=0,IF(DAY(fpdate)&gt;=15,DAY(fpdate)-14,DAY(fpdate)+14),DAY(fpdate))),IF(DAY(DATE(YEAR(fpdate),MONTH(fpdate)+(A710-1)*months_per_period,DAY(fpdate)))&lt;&gt;DAY(fpdate),DATE(YEAR(fpdate),MONTH(fpdate)+(A710-1)*months_per_period+1,0),DATE(YEAR(fpdate),MONTH(fpdate)+(A710-1)*months_per_period,DAY(fpdate))))))</f>
        <v/>
      </c>
      <c r="C710" s="17" t="str">
        <f t="shared" si="51"/>
        <v/>
      </c>
      <c r="D710" s="57" t="str">
        <f t="shared" si="54"/>
        <v/>
      </c>
      <c r="E710" s="17" t="str">
        <f>IF(A710="","",IF(AND(A710=1,pmtType=1),0,IF(roundOpt,ROUND(rate*G709,2),rate*G709)))</f>
        <v/>
      </c>
      <c r="F710" s="17" t="str">
        <f t="shared" si="52"/>
        <v/>
      </c>
      <c r="G710" s="17" t="str">
        <f t="shared" si="53"/>
        <v/>
      </c>
    </row>
    <row r="711" spans="1:7">
      <c r="A711" s="16" t="str">
        <f t="shared" si="50"/>
        <v/>
      </c>
      <c r="B711" s="18" t="str">
        <f>IF(A711="","",IF(OR(periods_per_year=26,periods_per_year=52),IF(periods_per_year=26,IF(A711=1,fpdate,B710+14),IF(periods_per_year=52,IF(A711=1,fpdate,B710+7),"n/a")),IF(periods_per_year=24,DATE(YEAR(fpdate),MONTH(fpdate)+(A711-1)/2+IF(AND(DAY(fpdate)&gt;=15,MOD(A711,2)=0),1,0),IF(MOD(A711,2)=0,IF(DAY(fpdate)&gt;=15,DAY(fpdate)-14,DAY(fpdate)+14),DAY(fpdate))),IF(DAY(DATE(YEAR(fpdate),MONTH(fpdate)+(A711-1)*months_per_period,DAY(fpdate)))&lt;&gt;DAY(fpdate),DATE(YEAR(fpdate),MONTH(fpdate)+(A711-1)*months_per_period+1,0),DATE(YEAR(fpdate),MONTH(fpdate)+(A711-1)*months_per_period,DAY(fpdate))))))</f>
        <v/>
      </c>
      <c r="C711" s="17" t="str">
        <f t="shared" si="51"/>
        <v/>
      </c>
      <c r="D711" s="57" t="str">
        <f t="shared" si="54"/>
        <v/>
      </c>
      <c r="E711" s="17" t="str">
        <f>IF(A711="","",IF(AND(A711=1,pmtType=1),0,IF(roundOpt,ROUND(rate*G710,2),rate*G710)))</f>
        <v/>
      </c>
      <c r="F711" s="17" t="str">
        <f t="shared" si="52"/>
        <v/>
      </c>
      <c r="G711" s="17" t="str">
        <f t="shared" si="53"/>
        <v/>
      </c>
    </row>
    <row r="712" spans="1:7">
      <c r="A712" s="16" t="str">
        <f t="shared" si="50"/>
        <v/>
      </c>
      <c r="B712" s="18" t="str">
        <f>IF(A712="","",IF(OR(periods_per_year=26,periods_per_year=52),IF(periods_per_year=26,IF(A712=1,fpdate,B711+14),IF(periods_per_year=52,IF(A712=1,fpdate,B711+7),"n/a")),IF(periods_per_year=24,DATE(YEAR(fpdate),MONTH(fpdate)+(A712-1)/2+IF(AND(DAY(fpdate)&gt;=15,MOD(A712,2)=0),1,0),IF(MOD(A712,2)=0,IF(DAY(fpdate)&gt;=15,DAY(fpdate)-14,DAY(fpdate)+14),DAY(fpdate))),IF(DAY(DATE(YEAR(fpdate),MONTH(fpdate)+(A712-1)*months_per_period,DAY(fpdate)))&lt;&gt;DAY(fpdate),DATE(YEAR(fpdate),MONTH(fpdate)+(A712-1)*months_per_period+1,0),DATE(YEAR(fpdate),MONTH(fpdate)+(A712-1)*months_per_period,DAY(fpdate))))))</f>
        <v/>
      </c>
      <c r="C712" s="17" t="str">
        <f t="shared" si="51"/>
        <v/>
      </c>
      <c r="D712" s="57" t="str">
        <f t="shared" si="54"/>
        <v/>
      </c>
      <c r="E712" s="17" t="str">
        <f>IF(A712="","",IF(AND(A712=1,pmtType=1),0,IF(roundOpt,ROUND(rate*G711,2),rate*G711)))</f>
        <v/>
      </c>
      <c r="F712" s="17" t="str">
        <f t="shared" si="52"/>
        <v/>
      </c>
      <c r="G712" s="17" t="str">
        <f t="shared" si="53"/>
        <v/>
      </c>
    </row>
    <row r="713" spans="1:7">
      <c r="A713" s="16" t="str">
        <f t="shared" si="50"/>
        <v/>
      </c>
      <c r="B713" s="18" t="str">
        <f>IF(A713="","",IF(OR(periods_per_year=26,periods_per_year=52),IF(periods_per_year=26,IF(A713=1,fpdate,B712+14),IF(periods_per_year=52,IF(A713=1,fpdate,B712+7),"n/a")),IF(periods_per_year=24,DATE(YEAR(fpdate),MONTH(fpdate)+(A713-1)/2+IF(AND(DAY(fpdate)&gt;=15,MOD(A713,2)=0),1,0),IF(MOD(A713,2)=0,IF(DAY(fpdate)&gt;=15,DAY(fpdate)-14,DAY(fpdate)+14),DAY(fpdate))),IF(DAY(DATE(YEAR(fpdate),MONTH(fpdate)+(A713-1)*months_per_period,DAY(fpdate)))&lt;&gt;DAY(fpdate),DATE(YEAR(fpdate),MONTH(fpdate)+(A713-1)*months_per_period+1,0),DATE(YEAR(fpdate),MONTH(fpdate)+(A713-1)*months_per_period,DAY(fpdate))))))</f>
        <v/>
      </c>
      <c r="C713" s="17" t="str">
        <f t="shared" si="51"/>
        <v/>
      </c>
      <c r="D713" s="57" t="str">
        <f t="shared" si="54"/>
        <v/>
      </c>
      <c r="E713" s="17" t="str">
        <f>IF(A713="","",IF(AND(A713=1,pmtType=1),0,IF(roundOpt,ROUND(rate*G712,2),rate*G712)))</f>
        <v/>
      </c>
      <c r="F713" s="17" t="str">
        <f t="shared" si="52"/>
        <v/>
      </c>
      <c r="G713" s="17" t="str">
        <f t="shared" si="53"/>
        <v/>
      </c>
    </row>
    <row r="714" spans="1:7">
      <c r="A714" s="16" t="str">
        <f t="shared" si="50"/>
        <v/>
      </c>
      <c r="B714" s="18" t="str">
        <f>IF(A714="","",IF(OR(periods_per_year=26,periods_per_year=52),IF(periods_per_year=26,IF(A714=1,fpdate,B713+14),IF(periods_per_year=52,IF(A714=1,fpdate,B713+7),"n/a")),IF(periods_per_year=24,DATE(YEAR(fpdate),MONTH(fpdate)+(A714-1)/2+IF(AND(DAY(fpdate)&gt;=15,MOD(A714,2)=0),1,0),IF(MOD(A714,2)=0,IF(DAY(fpdate)&gt;=15,DAY(fpdate)-14,DAY(fpdate)+14),DAY(fpdate))),IF(DAY(DATE(YEAR(fpdate),MONTH(fpdate)+(A714-1)*months_per_period,DAY(fpdate)))&lt;&gt;DAY(fpdate),DATE(YEAR(fpdate),MONTH(fpdate)+(A714-1)*months_per_period+1,0),DATE(YEAR(fpdate),MONTH(fpdate)+(A714-1)*months_per_period,DAY(fpdate))))))</f>
        <v/>
      </c>
      <c r="C714" s="17" t="str">
        <f t="shared" si="51"/>
        <v/>
      </c>
      <c r="D714" s="57" t="str">
        <f t="shared" si="54"/>
        <v/>
      </c>
      <c r="E714" s="17" t="str">
        <f>IF(A714="","",IF(AND(A714=1,pmtType=1),0,IF(roundOpt,ROUND(rate*G713,2),rate*G713)))</f>
        <v/>
      </c>
      <c r="F714" s="17" t="str">
        <f t="shared" si="52"/>
        <v/>
      </c>
      <c r="G714" s="17" t="str">
        <f t="shared" si="53"/>
        <v/>
      </c>
    </row>
    <row r="715" spans="1:7">
      <c r="A715" s="16" t="str">
        <f t="shared" si="50"/>
        <v/>
      </c>
      <c r="B715" s="18" t="str">
        <f>IF(A715="","",IF(OR(periods_per_year=26,periods_per_year=52),IF(periods_per_year=26,IF(A715=1,fpdate,B714+14),IF(periods_per_year=52,IF(A715=1,fpdate,B714+7),"n/a")),IF(periods_per_year=24,DATE(YEAR(fpdate),MONTH(fpdate)+(A715-1)/2+IF(AND(DAY(fpdate)&gt;=15,MOD(A715,2)=0),1,0),IF(MOD(A715,2)=0,IF(DAY(fpdate)&gt;=15,DAY(fpdate)-14,DAY(fpdate)+14),DAY(fpdate))),IF(DAY(DATE(YEAR(fpdate),MONTH(fpdate)+(A715-1)*months_per_period,DAY(fpdate)))&lt;&gt;DAY(fpdate),DATE(YEAR(fpdate),MONTH(fpdate)+(A715-1)*months_per_period+1,0),DATE(YEAR(fpdate),MONTH(fpdate)+(A715-1)*months_per_period,DAY(fpdate))))))</f>
        <v/>
      </c>
      <c r="C715" s="17" t="str">
        <f t="shared" si="51"/>
        <v/>
      </c>
      <c r="D715" s="57" t="str">
        <f t="shared" si="54"/>
        <v/>
      </c>
      <c r="E715" s="17" t="str">
        <f>IF(A715="","",IF(AND(A715=1,pmtType=1),0,IF(roundOpt,ROUND(rate*G714,2),rate*G714)))</f>
        <v/>
      </c>
      <c r="F715" s="17" t="str">
        <f t="shared" si="52"/>
        <v/>
      </c>
      <c r="G715" s="17" t="str">
        <f t="shared" si="53"/>
        <v/>
      </c>
    </row>
    <row r="716" spans="1:7">
      <c r="A716" s="16" t="str">
        <f t="shared" si="50"/>
        <v/>
      </c>
      <c r="B716" s="18" t="str">
        <f>IF(A716="","",IF(OR(periods_per_year=26,periods_per_year=52),IF(periods_per_year=26,IF(A716=1,fpdate,B715+14),IF(periods_per_year=52,IF(A716=1,fpdate,B715+7),"n/a")),IF(periods_per_year=24,DATE(YEAR(fpdate),MONTH(fpdate)+(A716-1)/2+IF(AND(DAY(fpdate)&gt;=15,MOD(A716,2)=0),1,0),IF(MOD(A716,2)=0,IF(DAY(fpdate)&gt;=15,DAY(fpdate)-14,DAY(fpdate)+14),DAY(fpdate))),IF(DAY(DATE(YEAR(fpdate),MONTH(fpdate)+(A716-1)*months_per_period,DAY(fpdate)))&lt;&gt;DAY(fpdate),DATE(YEAR(fpdate),MONTH(fpdate)+(A716-1)*months_per_period+1,0),DATE(YEAR(fpdate),MONTH(fpdate)+(A716-1)*months_per_period,DAY(fpdate))))))</f>
        <v/>
      </c>
      <c r="C716" s="17" t="str">
        <f t="shared" si="51"/>
        <v/>
      </c>
      <c r="D716" s="57" t="str">
        <f t="shared" si="54"/>
        <v/>
      </c>
      <c r="E716" s="17" t="str">
        <f>IF(A716="","",IF(AND(A716=1,pmtType=1),0,IF(roundOpt,ROUND(rate*G715,2),rate*G715)))</f>
        <v/>
      </c>
      <c r="F716" s="17" t="str">
        <f t="shared" si="52"/>
        <v/>
      </c>
      <c r="G716" s="17" t="str">
        <f t="shared" si="53"/>
        <v/>
      </c>
    </row>
    <row r="717" spans="1:7">
      <c r="A717" s="16" t="str">
        <f t="shared" si="50"/>
        <v/>
      </c>
      <c r="B717" s="18" t="str">
        <f>IF(A717="","",IF(OR(periods_per_year=26,periods_per_year=52),IF(periods_per_year=26,IF(A717=1,fpdate,B716+14),IF(periods_per_year=52,IF(A717=1,fpdate,B716+7),"n/a")),IF(periods_per_year=24,DATE(YEAR(fpdate),MONTH(fpdate)+(A717-1)/2+IF(AND(DAY(fpdate)&gt;=15,MOD(A717,2)=0),1,0),IF(MOD(A717,2)=0,IF(DAY(fpdate)&gt;=15,DAY(fpdate)-14,DAY(fpdate)+14),DAY(fpdate))),IF(DAY(DATE(YEAR(fpdate),MONTH(fpdate)+(A717-1)*months_per_period,DAY(fpdate)))&lt;&gt;DAY(fpdate),DATE(YEAR(fpdate),MONTH(fpdate)+(A717-1)*months_per_period+1,0),DATE(YEAR(fpdate),MONTH(fpdate)+(A717-1)*months_per_period,DAY(fpdate))))))</f>
        <v/>
      </c>
      <c r="C717" s="17" t="str">
        <f t="shared" si="51"/>
        <v/>
      </c>
      <c r="D717" s="57" t="str">
        <f t="shared" si="54"/>
        <v/>
      </c>
      <c r="E717" s="17" t="str">
        <f>IF(A717="","",IF(AND(A717=1,pmtType=1),0,IF(roundOpt,ROUND(rate*G716,2),rate*G716)))</f>
        <v/>
      </c>
      <c r="F717" s="17" t="str">
        <f t="shared" si="52"/>
        <v/>
      </c>
      <c r="G717" s="17" t="str">
        <f t="shared" si="53"/>
        <v/>
      </c>
    </row>
    <row r="718" spans="1:7">
      <c r="A718" s="16" t="str">
        <f t="shared" si="50"/>
        <v/>
      </c>
      <c r="B718" s="18" t="str">
        <f>IF(A718="","",IF(OR(periods_per_year=26,periods_per_year=52),IF(periods_per_year=26,IF(A718=1,fpdate,B717+14),IF(periods_per_year=52,IF(A718=1,fpdate,B717+7),"n/a")),IF(periods_per_year=24,DATE(YEAR(fpdate),MONTH(fpdate)+(A718-1)/2+IF(AND(DAY(fpdate)&gt;=15,MOD(A718,2)=0),1,0),IF(MOD(A718,2)=0,IF(DAY(fpdate)&gt;=15,DAY(fpdate)-14,DAY(fpdate)+14),DAY(fpdate))),IF(DAY(DATE(YEAR(fpdate),MONTH(fpdate)+(A718-1)*months_per_period,DAY(fpdate)))&lt;&gt;DAY(fpdate),DATE(YEAR(fpdate),MONTH(fpdate)+(A718-1)*months_per_period+1,0),DATE(YEAR(fpdate),MONTH(fpdate)+(A718-1)*months_per_period,DAY(fpdate))))))</f>
        <v/>
      </c>
      <c r="C718" s="17" t="str">
        <f t="shared" si="51"/>
        <v/>
      </c>
      <c r="D718" s="57" t="str">
        <f t="shared" si="54"/>
        <v/>
      </c>
      <c r="E718" s="17" t="str">
        <f>IF(A718="","",IF(AND(A718=1,pmtType=1),0,IF(roundOpt,ROUND(rate*G717,2),rate*G717)))</f>
        <v/>
      </c>
      <c r="F718" s="17" t="str">
        <f t="shared" si="52"/>
        <v/>
      </c>
      <c r="G718" s="17" t="str">
        <f t="shared" si="53"/>
        <v/>
      </c>
    </row>
    <row r="719" spans="1:7">
      <c r="A719" s="16" t="str">
        <f t="shared" si="50"/>
        <v/>
      </c>
      <c r="B719" s="18" t="str">
        <f>IF(A719="","",IF(OR(periods_per_year=26,periods_per_year=52),IF(periods_per_year=26,IF(A719=1,fpdate,B718+14),IF(periods_per_year=52,IF(A719=1,fpdate,B718+7),"n/a")),IF(periods_per_year=24,DATE(YEAR(fpdate),MONTH(fpdate)+(A719-1)/2+IF(AND(DAY(fpdate)&gt;=15,MOD(A719,2)=0),1,0),IF(MOD(A719,2)=0,IF(DAY(fpdate)&gt;=15,DAY(fpdate)-14,DAY(fpdate)+14),DAY(fpdate))),IF(DAY(DATE(YEAR(fpdate),MONTH(fpdate)+(A719-1)*months_per_period,DAY(fpdate)))&lt;&gt;DAY(fpdate),DATE(YEAR(fpdate),MONTH(fpdate)+(A719-1)*months_per_period+1,0),DATE(YEAR(fpdate),MONTH(fpdate)+(A719-1)*months_per_period,DAY(fpdate))))))</f>
        <v/>
      </c>
      <c r="C719" s="17" t="str">
        <f t="shared" si="51"/>
        <v/>
      </c>
      <c r="D719" s="57" t="str">
        <f t="shared" si="54"/>
        <v/>
      </c>
      <c r="E719" s="17" t="str">
        <f>IF(A719="","",IF(AND(A719=1,pmtType=1),0,IF(roundOpt,ROUND(rate*G718,2),rate*G718)))</f>
        <v/>
      </c>
      <c r="F719" s="17" t="str">
        <f t="shared" si="52"/>
        <v/>
      </c>
      <c r="G719" s="17" t="str">
        <f t="shared" si="53"/>
        <v/>
      </c>
    </row>
    <row r="720" spans="1:7">
      <c r="A720" s="16" t="str">
        <f t="shared" si="50"/>
        <v/>
      </c>
      <c r="B720" s="18" t="str">
        <f>IF(A720="","",IF(OR(periods_per_year=26,periods_per_year=52),IF(periods_per_year=26,IF(A720=1,fpdate,B719+14),IF(periods_per_year=52,IF(A720=1,fpdate,B719+7),"n/a")),IF(periods_per_year=24,DATE(YEAR(fpdate),MONTH(fpdate)+(A720-1)/2+IF(AND(DAY(fpdate)&gt;=15,MOD(A720,2)=0),1,0),IF(MOD(A720,2)=0,IF(DAY(fpdate)&gt;=15,DAY(fpdate)-14,DAY(fpdate)+14),DAY(fpdate))),IF(DAY(DATE(YEAR(fpdate),MONTH(fpdate)+(A720-1)*months_per_period,DAY(fpdate)))&lt;&gt;DAY(fpdate),DATE(YEAR(fpdate),MONTH(fpdate)+(A720-1)*months_per_period+1,0),DATE(YEAR(fpdate),MONTH(fpdate)+(A720-1)*months_per_period,DAY(fpdate))))))</f>
        <v/>
      </c>
      <c r="C720" s="17" t="str">
        <f t="shared" si="51"/>
        <v/>
      </c>
      <c r="D720" s="57" t="str">
        <f t="shared" si="54"/>
        <v/>
      </c>
      <c r="E720" s="17" t="str">
        <f>IF(A720="","",IF(AND(A720=1,pmtType=1),0,IF(roundOpt,ROUND(rate*G719,2),rate*G719)))</f>
        <v/>
      </c>
      <c r="F720" s="17" t="str">
        <f t="shared" si="52"/>
        <v/>
      </c>
      <c r="G720" s="17" t="str">
        <f t="shared" si="53"/>
        <v/>
      </c>
    </row>
    <row r="721" spans="1:7">
      <c r="A721" s="16" t="str">
        <f t="shared" si="50"/>
        <v/>
      </c>
      <c r="B721" s="18" t="str">
        <f>IF(A721="","",IF(OR(periods_per_year=26,periods_per_year=52),IF(periods_per_year=26,IF(A721=1,fpdate,B720+14),IF(periods_per_year=52,IF(A721=1,fpdate,B720+7),"n/a")),IF(periods_per_year=24,DATE(YEAR(fpdate),MONTH(fpdate)+(A721-1)/2+IF(AND(DAY(fpdate)&gt;=15,MOD(A721,2)=0),1,0),IF(MOD(A721,2)=0,IF(DAY(fpdate)&gt;=15,DAY(fpdate)-14,DAY(fpdate)+14),DAY(fpdate))),IF(DAY(DATE(YEAR(fpdate),MONTH(fpdate)+(A721-1)*months_per_period,DAY(fpdate)))&lt;&gt;DAY(fpdate),DATE(YEAR(fpdate),MONTH(fpdate)+(A721-1)*months_per_period+1,0),DATE(YEAR(fpdate),MONTH(fpdate)+(A721-1)*months_per_period,DAY(fpdate))))))</f>
        <v/>
      </c>
      <c r="C721" s="17" t="str">
        <f t="shared" si="51"/>
        <v/>
      </c>
      <c r="D721" s="57" t="str">
        <f t="shared" si="54"/>
        <v/>
      </c>
      <c r="E721" s="17" t="str">
        <f>IF(A721="","",IF(AND(A721=1,pmtType=1),0,IF(roundOpt,ROUND(rate*G720,2),rate*G720)))</f>
        <v/>
      </c>
      <c r="F721" s="17" t="str">
        <f t="shared" si="52"/>
        <v/>
      </c>
      <c r="G721" s="17" t="str">
        <f t="shared" si="53"/>
        <v/>
      </c>
    </row>
    <row r="722" spans="1:7">
      <c r="A722" s="16" t="str">
        <f t="shared" si="50"/>
        <v/>
      </c>
      <c r="B722" s="18" t="str">
        <f>IF(A722="","",IF(OR(periods_per_year=26,periods_per_year=52),IF(periods_per_year=26,IF(A722=1,fpdate,B721+14),IF(periods_per_year=52,IF(A722=1,fpdate,B721+7),"n/a")),IF(periods_per_year=24,DATE(YEAR(fpdate),MONTH(fpdate)+(A722-1)/2+IF(AND(DAY(fpdate)&gt;=15,MOD(A722,2)=0),1,0),IF(MOD(A722,2)=0,IF(DAY(fpdate)&gt;=15,DAY(fpdate)-14,DAY(fpdate)+14),DAY(fpdate))),IF(DAY(DATE(YEAR(fpdate),MONTH(fpdate)+(A722-1)*months_per_period,DAY(fpdate)))&lt;&gt;DAY(fpdate),DATE(YEAR(fpdate),MONTH(fpdate)+(A722-1)*months_per_period+1,0),DATE(YEAR(fpdate),MONTH(fpdate)+(A722-1)*months_per_period,DAY(fpdate))))))</f>
        <v/>
      </c>
      <c r="C722" s="17" t="str">
        <f t="shared" si="51"/>
        <v/>
      </c>
      <c r="D722" s="57" t="str">
        <f t="shared" si="54"/>
        <v/>
      </c>
      <c r="E722" s="17" t="str">
        <f>IF(A722="","",IF(AND(A722=1,pmtType=1),0,IF(roundOpt,ROUND(rate*G721,2),rate*G721)))</f>
        <v/>
      </c>
      <c r="F722" s="17" t="str">
        <f t="shared" si="52"/>
        <v/>
      </c>
      <c r="G722" s="17" t="str">
        <f t="shared" si="53"/>
        <v/>
      </c>
    </row>
    <row r="723" spans="1:7">
      <c r="A723" s="16" t="str">
        <f t="shared" si="50"/>
        <v/>
      </c>
      <c r="B723" s="18" t="str">
        <f>IF(A723="","",IF(OR(periods_per_year=26,periods_per_year=52),IF(periods_per_year=26,IF(A723=1,fpdate,B722+14),IF(periods_per_year=52,IF(A723=1,fpdate,B722+7),"n/a")),IF(periods_per_year=24,DATE(YEAR(fpdate),MONTH(fpdate)+(A723-1)/2+IF(AND(DAY(fpdate)&gt;=15,MOD(A723,2)=0),1,0),IF(MOD(A723,2)=0,IF(DAY(fpdate)&gt;=15,DAY(fpdate)-14,DAY(fpdate)+14),DAY(fpdate))),IF(DAY(DATE(YEAR(fpdate),MONTH(fpdate)+(A723-1)*months_per_period,DAY(fpdate)))&lt;&gt;DAY(fpdate),DATE(YEAR(fpdate),MONTH(fpdate)+(A723-1)*months_per_period+1,0),DATE(YEAR(fpdate),MONTH(fpdate)+(A723-1)*months_per_period,DAY(fpdate))))))</f>
        <v/>
      </c>
      <c r="C723" s="17" t="str">
        <f t="shared" si="51"/>
        <v/>
      </c>
      <c r="D723" s="57" t="str">
        <f t="shared" si="54"/>
        <v/>
      </c>
      <c r="E723" s="17" t="str">
        <f>IF(A723="","",IF(AND(A723=1,pmtType=1),0,IF(roundOpt,ROUND(rate*G722,2),rate*G722)))</f>
        <v/>
      </c>
      <c r="F723" s="17" t="str">
        <f t="shared" si="52"/>
        <v/>
      </c>
      <c r="G723" s="17" t="str">
        <f t="shared" si="53"/>
        <v/>
      </c>
    </row>
    <row r="724" spans="1:7">
      <c r="A724" s="16" t="str">
        <f t="shared" si="50"/>
        <v/>
      </c>
      <c r="B724" s="18" t="str">
        <f>IF(A724="","",IF(OR(periods_per_year=26,periods_per_year=52),IF(periods_per_year=26,IF(A724=1,fpdate,B723+14),IF(periods_per_year=52,IF(A724=1,fpdate,B723+7),"n/a")),IF(periods_per_year=24,DATE(YEAR(fpdate),MONTH(fpdate)+(A724-1)/2+IF(AND(DAY(fpdate)&gt;=15,MOD(A724,2)=0),1,0),IF(MOD(A724,2)=0,IF(DAY(fpdate)&gt;=15,DAY(fpdate)-14,DAY(fpdate)+14),DAY(fpdate))),IF(DAY(DATE(YEAR(fpdate),MONTH(fpdate)+(A724-1)*months_per_period,DAY(fpdate)))&lt;&gt;DAY(fpdate),DATE(YEAR(fpdate),MONTH(fpdate)+(A724-1)*months_per_period+1,0),DATE(YEAR(fpdate),MONTH(fpdate)+(A724-1)*months_per_period,DAY(fpdate))))))</f>
        <v/>
      </c>
      <c r="C724" s="17" t="str">
        <f t="shared" si="51"/>
        <v/>
      </c>
      <c r="D724" s="57" t="str">
        <f t="shared" si="54"/>
        <v/>
      </c>
      <c r="E724" s="17" t="str">
        <f>IF(A724="","",IF(AND(A724=1,pmtType=1),0,IF(roundOpt,ROUND(rate*G723,2),rate*G723)))</f>
        <v/>
      </c>
      <c r="F724" s="17" t="str">
        <f t="shared" si="52"/>
        <v/>
      </c>
      <c r="G724" s="17" t="str">
        <f t="shared" si="53"/>
        <v/>
      </c>
    </row>
    <row r="725" spans="1:7">
      <c r="A725" s="16" t="str">
        <f t="shared" si="50"/>
        <v/>
      </c>
      <c r="B725" s="18" t="str">
        <f>IF(A725="","",IF(OR(periods_per_year=26,periods_per_year=52),IF(periods_per_year=26,IF(A725=1,fpdate,B724+14),IF(periods_per_year=52,IF(A725=1,fpdate,B724+7),"n/a")),IF(periods_per_year=24,DATE(YEAR(fpdate),MONTH(fpdate)+(A725-1)/2+IF(AND(DAY(fpdate)&gt;=15,MOD(A725,2)=0),1,0),IF(MOD(A725,2)=0,IF(DAY(fpdate)&gt;=15,DAY(fpdate)-14,DAY(fpdate)+14),DAY(fpdate))),IF(DAY(DATE(YEAR(fpdate),MONTH(fpdate)+(A725-1)*months_per_period,DAY(fpdate)))&lt;&gt;DAY(fpdate),DATE(YEAR(fpdate),MONTH(fpdate)+(A725-1)*months_per_period+1,0),DATE(YEAR(fpdate),MONTH(fpdate)+(A725-1)*months_per_period,DAY(fpdate))))))</f>
        <v/>
      </c>
      <c r="C725" s="17" t="str">
        <f t="shared" si="51"/>
        <v/>
      </c>
      <c r="D725" s="57" t="str">
        <f t="shared" si="54"/>
        <v/>
      </c>
      <c r="E725" s="17" t="str">
        <f>IF(A725="","",IF(AND(A725=1,pmtType=1),0,IF(roundOpt,ROUND(rate*G724,2),rate*G724)))</f>
        <v/>
      </c>
      <c r="F725" s="17" t="str">
        <f t="shared" si="52"/>
        <v/>
      </c>
      <c r="G725" s="17" t="str">
        <f t="shared" si="53"/>
        <v/>
      </c>
    </row>
    <row r="726" spans="1:7">
      <c r="A726" s="16" t="str">
        <f t="shared" ref="A726:A789" si="55">IF(G725="","",IF(roundOpt,IF(OR(A725&gt;=nper,ROUND(G725,2)&lt;=0),"",A725+1),IF(OR(A725&gt;=nper,G725&lt;=0),"",A725+1)))</f>
        <v/>
      </c>
      <c r="B726" s="18" t="str">
        <f>IF(A726="","",IF(OR(periods_per_year=26,periods_per_year=52),IF(periods_per_year=26,IF(A726=1,fpdate,B725+14),IF(periods_per_year=52,IF(A726=1,fpdate,B725+7),"n/a")),IF(periods_per_year=24,DATE(YEAR(fpdate),MONTH(fpdate)+(A726-1)/2+IF(AND(DAY(fpdate)&gt;=15,MOD(A726,2)=0),1,0),IF(MOD(A726,2)=0,IF(DAY(fpdate)&gt;=15,DAY(fpdate)-14,DAY(fpdate)+14),DAY(fpdate))),IF(DAY(DATE(YEAR(fpdate),MONTH(fpdate)+(A726-1)*months_per_period,DAY(fpdate)))&lt;&gt;DAY(fpdate),DATE(YEAR(fpdate),MONTH(fpdate)+(A726-1)*months_per_period+1,0),DATE(YEAR(fpdate),MONTH(fpdate)+(A726-1)*months_per_period,DAY(fpdate))))))</f>
        <v/>
      </c>
      <c r="C726" s="17" t="str">
        <f t="shared" ref="C726:C789" si="56">IF(A726="","",IF(roundOpt,IF(OR(A726=nper,payment&gt;ROUND((1+rate)*G725,2)),ROUND((1+rate)*G725,2),payment),IF(OR(A726=nper,payment&gt;(1+rate)*G725),(1+rate)*G725,payment)))</f>
        <v/>
      </c>
      <c r="D726" s="57" t="str">
        <f t="shared" si="54"/>
        <v/>
      </c>
      <c r="E726" s="17" t="str">
        <f>IF(A726="","",IF(AND(A726=1,pmtType=1),0,IF(roundOpt,ROUND(rate*G725,2),rate*G725)))</f>
        <v/>
      </c>
      <c r="F726" s="17" t="str">
        <f t="shared" ref="F726:F789" si="57">IF(A726="","",D726-E726)</f>
        <v/>
      </c>
      <c r="G726" s="17" t="str">
        <f t="shared" ref="G726:G789" si="58">IF(A726="","",G725-F726)</f>
        <v/>
      </c>
    </row>
    <row r="727" spans="1:7">
      <c r="A727" s="16" t="str">
        <f t="shared" si="55"/>
        <v/>
      </c>
      <c r="B727" s="18" t="str">
        <f>IF(A727="","",IF(OR(periods_per_year=26,periods_per_year=52),IF(periods_per_year=26,IF(A727=1,fpdate,B726+14),IF(periods_per_year=52,IF(A727=1,fpdate,B726+7),"n/a")),IF(periods_per_year=24,DATE(YEAR(fpdate),MONTH(fpdate)+(A727-1)/2+IF(AND(DAY(fpdate)&gt;=15,MOD(A727,2)=0),1,0),IF(MOD(A727,2)=0,IF(DAY(fpdate)&gt;=15,DAY(fpdate)-14,DAY(fpdate)+14),DAY(fpdate))),IF(DAY(DATE(YEAR(fpdate),MONTH(fpdate)+(A727-1)*months_per_period,DAY(fpdate)))&lt;&gt;DAY(fpdate),DATE(YEAR(fpdate),MONTH(fpdate)+(A727-1)*months_per_period+1,0),DATE(YEAR(fpdate),MONTH(fpdate)+(A727-1)*months_per_period,DAY(fpdate))))))</f>
        <v/>
      </c>
      <c r="C727" s="17" t="str">
        <f t="shared" si="56"/>
        <v/>
      </c>
      <c r="D727" s="57" t="str">
        <f t="shared" si="54"/>
        <v/>
      </c>
      <c r="E727" s="17" t="str">
        <f>IF(A727="","",IF(AND(A727=1,pmtType=1),0,IF(roundOpt,ROUND(rate*G726,2),rate*G726)))</f>
        <v/>
      </c>
      <c r="F727" s="17" t="str">
        <f t="shared" si="57"/>
        <v/>
      </c>
      <c r="G727" s="17" t="str">
        <f t="shared" si="58"/>
        <v/>
      </c>
    </row>
    <row r="728" spans="1:7">
      <c r="A728" s="16" t="str">
        <f t="shared" si="55"/>
        <v/>
      </c>
      <c r="B728" s="18" t="str">
        <f>IF(A728="","",IF(OR(periods_per_year=26,periods_per_year=52),IF(periods_per_year=26,IF(A728=1,fpdate,B727+14),IF(periods_per_year=52,IF(A728=1,fpdate,B727+7),"n/a")),IF(periods_per_year=24,DATE(YEAR(fpdate),MONTH(fpdate)+(A728-1)/2+IF(AND(DAY(fpdate)&gt;=15,MOD(A728,2)=0),1,0),IF(MOD(A728,2)=0,IF(DAY(fpdate)&gt;=15,DAY(fpdate)-14,DAY(fpdate)+14),DAY(fpdate))),IF(DAY(DATE(YEAR(fpdate),MONTH(fpdate)+(A728-1)*months_per_period,DAY(fpdate)))&lt;&gt;DAY(fpdate),DATE(YEAR(fpdate),MONTH(fpdate)+(A728-1)*months_per_period+1,0),DATE(YEAR(fpdate),MONTH(fpdate)+(A728-1)*months_per_period,DAY(fpdate))))))</f>
        <v/>
      </c>
      <c r="C728" s="17" t="str">
        <f t="shared" si="56"/>
        <v/>
      </c>
      <c r="D728" s="57" t="str">
        <f t="shared" si="54"/>
        <v/>
      </c>
      <c r="E728" s="17" t="str">
        <f>IF(A728="","",IF(AND(A728=1,pmtType=1),0,IF(roundOpt,ROUND(rate*G727,2),rate*G727)))</f>
        <v/>
      </c>
      <c r="F728" s="17" t="str">
        <f t="shared" si="57"/>
        <v/>
      </c>
      <c r="G728" s="17" t="str">
        <f t="shared" si="58"/>
        <v/>
      </c>
    </row>
    <row r="729" spans="1:7">
      <c r="A729" s="16" t="str">
        <f t="shared" si="55"/>
        <v/>
      </c>
      <c r="B729" s="18" t="str">
        <f>IF(A729="","",IF(OR(periods_per_year=26,periods_per_year=52),IF(periods_per_year=26,IF(A729=1,fpdate,B728+14),IF(periods_per_year=52,IF(A729=1,fpdate,B728+7),"n/a")),IF(periods_per_year=24,DATE(YEAR(fpdate),MONTH(fpdate)+(A729-1)/2+IF(AND(DAY(fpdate)&gt;=15,MOD(A729,2)=0),1,0),IF(MOD(A729,2)=0,IF(DAY(fpdate)&gt;=15,DAY(fpdate)-14,DAY(fpdate)+14),DAY(fpdate))),IF(DAY(DATE(YEAR(fpdate),MONTH(fpdate)+(A729-1)*months_per_period,DAY(fpdate)))&lt;&gt;DAY(fpdate),DATE(YEAR(fpdate),MONTH(fpdate)+(A729-1)*months_per_period+1,0),DATE(YEAR(fpdate),MONTH(fpdate)+(A729-1)*months_per_period,DAY(fpdate))))))</f>
        <v/>
      </c>
      <c r="C729" s="17" t="str">
        <f t="shared" si="56"/>
        <v/>
      </c>
      <c r="D729" s="57" t="str">
        <f t="shared" ref="D729:D792" si="59">C729</f>
        <v/>
      </c>
      <c r="E729" s="17" t="str">
        <f>IF(A729="","",IF(AND(A729=1,pmtType=1),0,IF(roundOpt,ROUND(rate*G728,2),rate*G728)))</f>
        <v/>
      </c>
      <c r="F729" s="17" t="str">
        <f t="shared" si="57"/>
        <v/>
      </c>
      <c r="G729" s="17" t="str">
        <f t="shared" si="58"/>
        <v/>
      </c>
    </row>
    <row r="730" spans="1:7">
      <c r="A730" s="16" t="str">
        <f t="shared" si="55"/>
        <v/>
      </c>
      <c r="B730" s="18" t="str">
        <f>IF(A730="","",IF(OR(periods_per_year=26,periods_per_year=52),IF(periods_per_year=26,IF(A730=1,fpdate,B729+14),IF(periods_per_year=52,IF(A730=1,fpdate,B729+7),"n/a")),IF(periods_per_year=24,DATE(YEAR(fpdate),MONTH(fpdate)+(A730-1)/2+IF(AND(DAY(fpdate)&gt;=15,MOD(A730,2)=0),1,0),IF(MOD(A730,2)=0,IF(DAY(fpdate)&gt;=15,DAY(fpdate)-14,DAY(fpdate)+14),DAY(fpdate))),IF(DAY(DATE(YEAR(fpdate),MONTH(fpdate)+(A730-1)*months_per_period,DAY(fpdate)))&lt;&gt;DAY(fpdate),DATE(YEAR(fpdate),MONTH(fpdate)+(A730-1)*months_per_period+1,0),DATE(YEAR(fpdate),MONTH(fpdate)+(A730-1)*months_per_period,DAY(fpdate))))))</f>
        <v/>
      </c>
      <c r="C730" s="17" t="str">
        <f t="shared" si="56"/>
        <v/>
      </c>
      <c r="D730" s="57" t="str">
        <f t="shared" si="59"/>
        <v/>
      </c>
      <c r="E730" s="17" t="str">
        <f>IF(A730="","",IF(AND(A730=1,pmtType=1),0,IF(roundOpt,ROUND(rate*G729,2),rate*G729)))</f>
        <v/>
      </c>
      <c r="F730" s="17" t="str">
        <f t="shared" si="57"/>
        <v/>
      </c>
      <c r="G730" s="17" t="str">
        <f t="shared" si="58"/>
        <v/>
      </c>
    </row>
    <row r="731" spans="1:7">
      <c r="A731" s="16" t="str">
        <f t="shared" si="55"/>
        <v/>
      </c>
      <c r="B731" s="18" t="str">
        <f>IF(A731="","",IF(OR(periods_per_year=26,periods_per_year=52),IF(periods_per_year=26,IF(A731=1,fpdate,B730+14),IF(periods_per_year=52,IF(A731=1,fpdate,B730+7),"n/a")),IF(periods_per_year=24,DATE(YEAR(fpdate),MONTH(fpdate)+(A731-1)/2+IF(AND(DAY(fpdate)&gt;=15,MOD(A731,2)=0),1,0),IF(MOD(A731,2)=0,IF(DAY(fpdate)&gt;=15,DAY(fpdate)-14,DAY(fpdate)+14),DAY(fpdate))),IF(DAY(DATE(YEAR(fpdate),MONTH(fpdate)+(A731-1)*months_per_period,DAY(fpdate)))&lt;&gt;DAY(fpdate),DATE(YEAR(fpdate),MONTH(fpdate)+(A731-1)*months_per_period+1,0),DATE(YEAR(fpdate),MONTH(fpdate)+(A731-1)*months_per_period,DAY(fpdate))))))</f>
        <v/>
      </c>
      <c r="C731" s="17" t="str">
        <f t="shared" si="56"/>
        <v/>
      </c>
      <c r="D731" s="57" t="str">
        <f t="shared" si="59"/>
        <v/>
      </c>
      <c r="E731" s="17" t="str">
        <f>IF(A731="","",IF(AND(A731=1,pmtType=1),0,IF(roundOpt,ROUND(rate*G730,2),rate*G730)))</f>
        <v/>
      </c>
      <c r="F731" s="17" t="str">
        <f t="shared" si="57"/>
        <v/>
      </c>
      <c r="G731" s="17" t="str">
        <f t="shared" si="58"/>
        <v/>
      </c>
    </row>
    <row r="732" spans="1:7">
      <c r="A732" s="16" t="str">
        <f t="shared" si="55"/>
        <v/>
      </c>
      <c r="B732" s="18" t="str">
        <f>IF(A732="","",IF(OR(periods_per_year=26,periods_per_year=52),IF(periods_per_year=26,IF(A732=1,fpdate,B731+14),IF(periods_per_year=52,IF(A732=1,fpdate,B731+7),"n/a")),IF(periods_per_year=24,DATE(YEAR(fpdate),MONTH(fpdate)+(A732-1)/2+IF(AND(DAY(fpdate)&gt;=15,MOD(A732,2)=0),1,0),IF(MOD(A732,2)=0,IF(DAY(fpdate)&gt;=15,DAY(fpdate)-14,DAY(fpdate)+14),DAY(fpdate))),IF(DAY(DATE(YEAR(fpdate),MONTH(fpdate)+(A732-1)*months_per_period,DAY(fpdate)))&lt;&gt;DAY(fpdate),DATE(YEAR(fpdate),MONTH(fpdate)+(A732-1)*months_per_period+1,0),DATE(YEAR(fpdate),MONTH(fpdate)+(A732-1)*months_per_period,DAY(fpdate))))))</f>
        <v/>
      </c>
      <c r="C732" s="17" t="str">
        <f t="shared" si="56"/>
        <v/>
      </c>
      <c r="D732" s="57" t="str">
        <f t="shared" si="59"/>
        <v/>
      </c>
      <c r="E732" s="17" t="str">
        <f>IF(A732="","",IF(AND(A732=1,pmtType=1),0,IF(roundOpt,ROUND(rate*G731,2),rate*G731)))</f>
        <v/>
      </c>
      <c r="F732" s="17" t="str">
        <f t="shared" si="57"/>
        <v/>
      </c>
      <c r="G732" s="17" t="str">
        <f t="shared" si="58"/>
        <v/>
      </c>
    </row>
    <row r="733" spans="1:7">
      <c r="A733" s="16" t="str">
        <f t="shared" si="55"/>
        <v/>
      </c>
      <c r="B733" s="18" t="str">
        <f>IF(A733="","",IF(OR(periods_per_year=26,periods_per_year=52),IF(periods_per_year=26,IF(A733=1,fpdate,B732+14),IF(periods_per_year=52,IF(A733=1,fpdate,B732+7),"n/a")),IF(periods_per_year=24,DATE(YEAR(fpdate),MONTH(fpdate)+(A733-1)/2+IF(AND(DAY(fpdate)&gt;=15,MOD(A733,2)=0),1,0),IF(MOD(A733,2)=0,IF(DAY(fpdate)&gt;=15,DAY(fpdate)-14,DAY(fpdate)+14),DAY(fpdate))),IF(DAY(DATE(YEAR(fpdate),MONTH(fpdate)+(A733-1)*months_per_period,DAY(fpdate)))&lt;&gt;DAY(fpdate),DATE(YEAR(fpdate),MONTH(fpdate)+(A733-1)*months_per_period+1,0),DATE(YEAR(fpdate),MONTH(fpdate)+(A733-1)*months_per_period,DAY(fpdate))))))</f>
        <v/>
      </c>
      <c r="C733" s="17" t="str">
        <f t="shared" si="56"/>
        <v/>
      </c>
      <c r="D733" s="57" t="str">
        <f t="shared" si="59"/>
        <v/>
      </c>
      <c r="E733" s="17" t="str">
        <f>IF(A733="","",IF(AND(A733=1,pmtType=1),0,IF(roundOpt,ROUND(rate*G732,2),rate*G732)))</f>
        <v/>
      </c>
      <c r="F733" s="17" t="str">
        <f t="shared" si="57"/>
        <v/>
      </c>
      <c r="G733" s="17" t="str">
        <f t="shared" si="58"/>
        <v/>
      </c>
    </row>
    <row r="734" spans="1:7">
      <c r="A734" s="16" t="str">
        <f t="shared" si="55"/>
        <v/>
      </c>
      <c r="B734" s="18" t="str">
        <f>IF(A734="","",IF(OR(periods_per_year=26,periods_per_year=52),IF(periods_per_year=26,IF(A734=1,fpdate,B733+14),IF(periods_per_year=52,IF(A734=1,fpdate,B733+7),"n/a")),IF(periods_per_year=24,DATE(YEAR(fpdate),MONTH(fpdate)+(A734-1)/2+IF(AND(DAY(fpdate)&gt;=15,MOD(A734,2)=0),1,0),IF(MOD(A734,2)=0,IF(DAY(fpdate)&gt;=15,DAY(fpdate)-14,DAY(fpdate)+14),DAY(fpdate))),IF(DAY(DATE(YEAR(fpdate),MONTH(fpdate)+(A734-1)*months_per_period,DAY(fpdate)))&lt;&gt;DAY(fpdate),DATE(YEAR(fpdate),MONTH(fpdate)+(A734-1)*months_per_period+1,0),DATE(YEAR(fpdate),MONTH(fpdate)+(A734-1)*months_per_period,DAY(fpdate))))))</f>
        <v/>
      </c>
      <c r="C734" s="17" t="str">
        <f t="shared" si="56"/>
        <v/>
      </c>
      <c r="D734" s="57" t="str">
        <f t="shared" si="59"/>
        <v/>
      </c>
      <c r="E734" s="17" t="str">
        <f>IF(A734="","",IF(AND(A734=1,pmtType=1),0,IF(roundOpt,ROUND(rate*G733,2),rate*G733)))</f>
        <v/>
      </c>
      <c r="F734" s="17" t="str">
        <f t="shared" si="57"/>
        <v/>
      </c>
      <c r="G734" s="17" t="str">
        <f t="shared" si="58"/>
        <v/>
      </c>
    </row>
    <row r="735" spans="1:7">
      <c r="A735" s="16" t="str">
        <f t="shared" si="55"/>
        <v/>
      </c>
      <c r="B735" s="18" t="str">
        <f>IF(A735="","",IF(OR(periods_per_year=26,periods_per_year=52),IF(periods_per_year=26,IF(A735=1,fpdate,B734+14),IF(periods_per_year=52,IF(A735=1,fpdate,B734+7),"n/a")),IF(periods_per_year=24,DATE(YEAR(fpdate),MONTH(fpdate)+(A735-1)/2+IF(AND(DAY(fpdate)&gt;=15,MOD(A735,2)=0),1,0),IF(MOD(A735,2)=0,IF(DAY(fpdate)&gt;=15,DAY(fpdate)-14,DAY(fpdate)+14),DAY(fpdate))),IF(DAY(DATE(YEAR(fpdate),MONTH(fpdate)+(A735-1)*months_per_period,DAY(fpdate)))&lt;&gt;DAY(fpdate),DATE(YEAR(fpdate),MONTH(fpdate)+(A735-1)*months_per_period+1,0),DATE(YEAR(fpdate),MONTH(fpdate)+(A735-1)*months_per_period,DAY(fpdate))))))</f>
        <v/>
      </c>
      <c r="C735" s="17" t="str">
        <f t="shared" si="56"/>
        <v/>
      </c>
      <c r="D735" s="57" t="str">
        <f t="shared" si="59"/>
        <v/>
      </c>
      <c r="E735" s="17" t="str">
        <f>IF(A735="","",IF(AND(A735=1,pmtType=1),0,IF(roundOpt,ROUND(rate*G734,2),rate*G734)))</f>
        <v/>
      </c>
      <c r="F735" s="17" t="str">
        <f t="shared" si="57"/>
        <v/>
      </c>
      <c r="G735" s="17" t="str">
        <f t="shared" si="58"/>
        <v/>
      </c>
    </row>
    <row r="736" spans="1:7">
      <c r="A736" s="16" t="str">
        <f t="shared" si="55"/>
        <v/>
      </c>
      <c r="B736" s="18" t="str">
        <f>IF(A736="","",IF(OR(periods_per_year=26,periods_per_year=52),IF(periods_per_year=26,IF(A736=1,fpdate,B735+14),IF(periods_per_year=52,IF(A736=1,fpdate,B735+7),"n/a")),IF(periods_per_year=24,DATE(YEAR(fpdate),MONTH(fpdate)+(A736-1)/2+IF(AND(DAY(fpdate)&gt;=15,MOD(A736,2)=0),1,0),IF(MOD(A736,2)=0,IF(DAY(fpdate)&gt;=15,DAY(fpdate)-14,DAY(fpdate)+14),DAY(fpdate))),IF(DAY(DATE(YEAR(fpdate),MONTH(fpdate)+(A736-1)*months_per_period,DAY(fpdate)))&lt;&gt;DAY(fpdate),DATE(YEAR(fpdate),MONTH(fpdate)+(A736-1)*months_per_period+1,0),DATE(YEAR(fpdate),MONTH(fpdate)+(A736-1)*months_per_period,DAY(fpdate))))))</f>
        <v/>
      </c>
      <c r="C736" s="17" t="str">
        <f t="shared" si="56"/>
        <v/>
      </c>
      <c r="D736" s="57" t="str">
        <f t="shared" si="59"/>
        <v/>
      </c>
      <c r="E736" s="17" t="str">
        <f>IF(A736="","",IF(AND(A736=1,pmtType=1),0,IF(roundOpt,ROUND(rate*G735,2),rate*G735)))</f>
        <v/>
      </c>
      <c r="F736" s="17" t="str">
        <f t="shared" si="57"/>
        <v/>
      </c>
      <c r="G736" s="17" t="str">
        <f t="shared" si="58"/>
        <v/>
      </c>
    </row>
    <row r="737" spans="1:7">
      <c r="A737" s="16" t="str">
        <f t="shared" si="55"/>
        <v/>
      </c>
      <c r="B737" s="18" t="str">
        <f>IF(A737="","",IF(OR(periods_per_year=26,periods_per_year=52),IF(periods_per_year=26,IF(A737=1,fpdate,B736+14),IF(periods_per_year=52,IF(A737=1,fpdate,B736+7),"n/a")),IF(periods_per_year=24,DATE(YEAR(fpdate),MONTH(fpdate)+(A737-1)/2+IF(AND(DAY(fpdate)&gt;=15,MOD(A737,2)=0),1,0),IF(MOD(A737,2)=0,IF(DAY(fpdate)&gt;=15,DAY(fpdate)-14,DAY(fpdate)+14),DAY(fpdate))),IF(DAY(DATE(YEAR(fpdate),MONTH(fpdate)+(A737-1)*months_per_period,DAY(fpdate)))&lt;&gt;DAY(fpdate),DATE(YEAR(fpdate),MONTH(fpdate)+(A737-1)*months_per_period+1,0),DATE(YEAR(fpdate),MONTH(fpdate)+(A737-1)*months_per_period,DAY(fpdate))))))</f>
        <v/>
      </c>
      <c r="C737" s="17" t="str">
        <f t="shared" si="56"/>
        <v/>
      </c>
      <c r="D737" s="57" t="str">
        <f t="shared" si="59"/>
        <v/>
      </c>
      <c r="E737" s="17" t="str">
        <f>IF(A737="","",IF(AND(A737=1,pmtType=1),0,IF(roundOpt,ROUND(rate*G736,2),rate*G736)))</f>
        <v/>
      </c>
      <c r="F737" s="17" t="str">
        <f t="shared" si="57"/>
        <v/>
      </c>
      <c r="G737" s="17" t="str">
        <f t="shared" si="58"/>
        <v/>
      </c>
    </row>
    <row r="738" spans="1:7">
      <c r="A738" s="16" t="str">
        <f t="shared" si="55"/>
        <v/>
      </c>
      <c r="B738" s="18" t="str">
        <f>IF(A738="","",IF(OR(periods_per_year=26,periods_per_year=52),IF(periods_per_year=26,IF(A738=1,fpdate,B737+14),IF(periods_per_year=52,IF(A738=1,fpdate,B737+7),"n/a")),IF(periods_per_year=24,DATE(YEAR(fpdate),MONTH(fpdate)+(A738-1)/2+IF(AND(DAY(fpdate)&gt;=15,MOD(A738,2)=0),1,0),IF(MOD(A738,2)=0,IF(DAY(fpdate)&gt;=15,DAY(fpdate)-14,DAY(fpdate)+14),DAY(fpdate))),IF(DAY(DATE(YEAR(fpdate),MONTH(fpdate)+(A738-1)*months_per_period,DAY(fpdate)))&lt;&gt;DAY(fpdate),DATE(YEAR(fpdate),MONTH(fpdate)+(A738-1)*months_per_period+1,0),DATE(YEAR(fpdate),MONTH(fpdate)+(A738-1)*months_per_period,DAY(fpdate))))))</f>
        <v/>
      </c>
      <c r="C738" s="17" t="str">
        <f t="shared" si="56"/>
        <v/>
      </c>
      <c r="D738" s="57" t="str">
        <f t="shared" si="59"/>
        <v/>
      </c>
      <c r="E738" s="17" t="str">
        <f>IF(A738="","",IF(AND(A738=1,pmtType=1),0,IF(roundOpt,ROUND(rate*G737,2),rate*G737)))</f>
        <v/>
      </c>
      <c r="F738" s="17" t="str">
        <f t="shared" si="57"/>
        <v/>
      </c>
      <c r="G738" s="17" t="str">
        <f t="shared" si="58"/>
        <v/>
      </c>
    </row>
    <row r="739" spans="1:7">
      <c r="A739" s="16" t="str">
        <f t="shared" si="55"/>
        <v/>
      </c>
      <c r="B739" s="18" t="str">
        <f>IF(A739="","",IF(OR(periods_per_year=26,periods_per_year=52),IF(periods_per_year=26,IF(A739=1,fpdate,B738+14),IF(periods_per_year=52,IF(A739=1,fpdate,B738+7),"n/a")),IF(periods_per_year=24,DATE(YEAR(fpdate),MONTH(fpdate)+(A739-1)/2+IF(AND(DAY(fpdate)&gt;=15,MOD(A739,2)=0),1,0),IF(MOD(A739,2)=0,IF(DAY(fpdate)&gt;=15,DAY(fpdate)-14,DAY(fpdate)+14),DAY(fpdate))),IF(DAY(DATE(YEAR(fpdate),MONTH(fpdate)+(A739-1)*months_per_period,DAY(fpdate)))&lt;&gt;DAY(fpdate),DATE(YEAR(fpdate),MONTH(fpdate)+(A739-1)*months_per_period+1,0),DATE(YEAR(fpdate),MONTH(fpdate)+(A739-1)*months_per_period,DAY(fpdate))))))</f>
        <v/>
      </c>
      <c r="C739" s="17" t="str">
        <f t="shared" si="56"/>
        <v/>
      </c>
      <c r="D739" s="57" t="str">
        <f t="shared" si="59"/>
        <v/>
      </c>
      <c r="E739" s="17" t="str">
        <f>IF(A739="","",IF(AND(A739=1,pmtType=1),0,IF(roundOpt,ROUND(rate*G738,2),rate*G738)))</f>
        <v/>
      </c>
      <c r="F739" s="17" t="str">
        <f t="shared" si="57"/>
        <v/>
      </c>
      <c r="G739" s="17" t="str">
        <f t="shared" si="58"/>
        <v/>
      </c>
    </row>
    <row r="740" spans="1:7">
      <c r="A740" s="16" t="str">
        <f t="shared" si="55"/>
        <v/>
      </c>
      <c r="B740" s="18" t="str">
        <f>IF(A740="","",IF(OR(periods_per_year=26,periods_per_year=52),IF(periods_per_year=26,IF(A740=1,fpdate,B739+14),IF(periods_per_year=52,IF(A740=1,fpdate,B739+7),"n/a")),IF(periods_per_year=24,DATE(YEAR(fpdate),MONTH(fpdate)+(A740-1)/2+IF(AND(DAY(fpdate)&gt;=15,MOD(A740,2)=0),1,0),IF(MOD(A740,2)=0,IF(DAY(fpdate)&gt;=15,DAY(fpdate)-14,DAY(fpdate)+14),DAY(fpdate))),IF(DAY(DATE(YEAR(fpdate),MONTH(fpdate)+(A740-1)*months_per_period,DAY(fpdate)))&lt;&gt;DAY(fpdate),DATE(YEAR(fpdate),MONTH(fpdate)+(A740-1)*months_per_period+1,0),DATE(YEAR(fpdate),MONTH(fpdate)+(A740-1)*months_per_period,DAY(fpdate))))))</f>
        <v/>
      </c>
      <c r="C740" s="17" t="str">
        <f t="shared" si="56"/>
        <v/>
      </c>
      <c r="D740" s="57" t="str">
        <f t="shared" si="59"/>
        <v/>
      </c>
      <c r="E740" s="17" t="str">
        <f>IF(A740="","",IF(AND(A740=1,pmtType=1),0,IF(roundOpt,ROUND(rate*G739,2),rate*G739)))</f>
        <v/>
      </c>
      <c r="F740" s="17" t="str">
        <f t="shared" si="57"/>
        <v/>
      </c>
      <c r="G740" s="17" t="str">
        <f t="shared" si="58"/>
        <v/>
      </c>
    </row>
    <row r="741" spans="1:7">
      <c r="A741" s="16" t="str">
        <f t="shared" si="55"/>
        <v/>
      </c>
      <c r="B741" s="18" t="str">
        <f>IF(A741="","",IF(OR(periods_per_year=26,periods_per_year=52),IF(periods_per_year=26,IF(A741=1,fpdate,B740+14),IF(periods_per_year=52,IF(A741=1,fpdate,B740+7),"n/a")),IF(periods_per_year=24,DATE(YEAR(fpdate),MONTH(fpdate)+(A741-1)/2+IF(AND(DAY(fpdate)&gt;=15,MOD(A741,2)=0),1,0),IF(MOD(A741,2)=0,IF(DAY(fpdate)&gt;=15,DAY(fpdate)-14,DAY(fpdate)+14),DAY(fpdate))),IF(DAY(DATE(YEAR(fpdate),MONTH(fpdate)+(A741-1)*months_per_period,DAY(fpdate)))&lt;&gt;DAY(fpdate),DATE(YEAR(fpdate),MONTH(fpdate)+(A741-1)*months_per_period+1,0),DATE(YEAR(fpdate),MONTH(fpdate)+(A741-1)*months_per_period,DAY(fpdate))))))</f>
        <v/>
      </c>
      <c r="C741" s="17" t="str">
        <f t="shared" si="56"/>
        <v/>
      </c>
      <c r="D741" s="57" t="str">
        <f t="shared" si="59"/>
        <v/>
      </c>
      <c r="E741" s="17" t="str">
        <f>IF(A741="","",IF(AND(A741=1,pmtType=1),0,IF(roundOpt,ROUND(rate*G740,2),rate*G740)))</f>
        <v/>
      </c>
      <c r="F741" s="17" t="str">
        <f t="shared" si="57"/>
        <v/>
      </c>
      <c r="G741" s="17" t="str">
        <f t="shared" si="58"/>
        <v/>
      </c>
    </row>
    <row r="742" spans="1:7">
      <c r="A742" s="16" t="str">
        <f t="shared" si="55"/>
        <v/>
      </c>
      <c r="B742" s="18" t="str">
        <f>IF(A742="","",IF(OR(periods_per_year=26,periods_per_year=52),IF(periods_per_year=26,IF(A742=1,fpdate,B741+14),IF(periods_per_year=52,IF(A742=1,fpdate,B741+7),"n/a")),IF(periods_per_year=24,DATE(YEAR(fpdate),MONTH(fpdate)+(A742-1)/2+IF(AND(DAY(fpdate)&gt;=15,MOD(A742,2)=0),1,0),IF(MOD(A742,2)=0,IF(DAY(fpdate)&gt;=15,DAY(fpdate)-14,DAY(fpdate)+14),DAY(fpdate))),IF(DAY(DATE(YEAR(fpdate),MONTH(fpdate)+(A742-1)*months_per_period,DAY(fpdate)))&lt;&gt;DAY(fpdate),DATE(YEAR(fpdate),MONTH(fpdate)+(A742-1)*months_per_period+1,0),DATE(YEAR(fpdate),MONTH(fpdate)+(A742-1)*months_per_period,DAY(fpdate))))))</f>
        <v/>
      </c>
      <c r="C742" s="17" t="str">
        <f t="shared" si="56"/>
        <v/>
      </c>
      <c r="D742" s="57" t="str">
        <f t="shared" si="59"/>
        <v/>
      </c>
      <c r="E742" s="17" t="str">
        <f>IF(A742="","",IF(AND(A742=1,pmtType=1),0,IF(roundOpt,ROUND(rate*G741,2),rate*G741)))</f>
        <v/>
      </c>
      <c r="F742" s="17" t="str">
        <f t="shared" si="57"/>
        <v/>
      </c>
      <c r="G742" s="17" t="str">
        <f t="shared" si="58"/>
        <v/>
      </c>
    </row>
    <row r="743" spans="1:7">
      <c r="A743" s="16" t="str">
        <f t="shared" si="55"/>
        <v/>
      </c>
      <c r="B743" s="18" t="str">
        <f>IF(A743="","",IF(OR(periods_per_year=26,periods_per_year=52),IF(periods_per_year=26,IF(A743=1,fpdate,B742+14),IF(periods_per_year=52,IF(A743=1,fpdate,B742+7),"n/a")),IF(periods_per_year=24,DATE(YEAR(fpdate),MONTH(fpdate)+(A743-1)/2+IF(AND(DAY(fpdate)&gt;=15,MOD(A743,2)=0),1,0),IF(MOD(A743,2)=0,IF(DAY(fpdate)&gt;=15,DAY(fpdate)-14,DAY(fpdate)+14),DAY(fpdate))),IF(DAY(DATE(YEAR(fpdate),MONTH(fpdate)+(A743-1)*months_per_period,DAY(fpdate)))&lt;&gt;DAY(fpdate),DATE(YEAR(fpdate),MONTH(fpdate)+(A743-1)*months_per_period+1,0),DATE(YEAR(fpdate),MONTH(fpdate)+(A743-1)*months_per_period,DAY(fpdate))))))</f>
        <v/>
      </c>
      <c r="C743" s="17" t="str">
        <f t="shared" si="56"/>
        <v/>
      </c>
      <c r="D743" s="57" t="str">
        <f t="shared" si="59"/>
        <v/>
      </c>
      <c r="E743" s="17" t="str">
        <f>IF(A743="","",IF(AND(A743=1,pmtType=1),0,IF(roundOpt,ROUND(rate*G742,2),rate*G742)))</f>
        <v/>
      </c>
      <c r="F743" s="17" t="str">
        <f t="shared" si="57"/>
        <v/>
      </c>
      <c r="G743" s="17" t="str">
        <f t="shared" si="58"/>
        <v/>
      </c>
    </row>
    <row r="744" spans="1:7">
      <c r="A744" s="16" t="str">
        <f t="shared" si="55"/>
        <v/>
      </c>
      <c r="B744" s="18" t="str">
        <f>IF(A744="","",IF(OR(periods_per_year=26,periods_per_year=52),IF(periods_per_year=26,IF(A744=1,fpdate,B743+14),IF(periods_per_year=52,IF(A744=1,fpdate,B743+7),"n/a")),IF(periods_per_year=24,DATE(YEAR(fpdate),MONTH(fpdate)+(A744-1)/2+IF(AND(DAY(fpdate)&gt;=15,MOD(A744,2)=0),1,0),IF(MOD(A744,2)=0,IF(DAY(fpdate)&gt;=15,DAY(fpdate)-14,DAY(fpdate)+14),DAY(fpdate))),IF(DAY(DATE(YEAR(fpdate),MONTH(fpdate)+(A744-1)*months_per_period,DAY(fpdate)))&lt;&gt;DAY(fpdate),DATE(YEAR(fpdate),MONTH(fpdate)+(A744-1)*months_per_period+1,0),DATE(YEAR(fpdate),MONTH(fpdate)+(A744-1)*months_per_period,DAY(fpdate))))))</f>
        <v/>
      </c>
      <c r="C744" s="17" t="str">
        <f t="shared" si="56"/>
        <v/>
      </c>
      <c r="D744" s="57" t="str">
        <f t="shared" si="59"/>
        <v/>
      </c>
      <c r="E744" s="17" t="str">
        <f>IF(A744="","",IF(AND(A744=1,pmtType=1),0,IF(roundOpt,ROUND(rate*G743,2),rate*G743)))</f>
        <v/>
      </c>
      <c r="F744" s="17" t="str">
        <f t="shared" si="57"/>
        <v/>
      </c>
      <c r="G744" s="17" t="str">
        <f t="shared" si="58"/>
        <v/>
      </c>
    </row>
    <row r="745" spans="1:7">
      <c r="A745" s="16" t="str">
        <f t="shared" si="55"/>
        <v/>
      </c>
      <c r="B745" s="18" t="str">
        <f>IF(A745="","",IF(OR(periods_per_year=26,periods_per_year=52),IF(periods_per_year=26,IF(A745=1,fpdate,B744+14),IF(periods_per_year=52,IF(A745=1,fpdate,B744+7),"n/a")),IF(periods_per_year=24,DATE(YEAR(fpdate),MONTH(fpdate)+(A745-1)/2+IF(AND(DAY(fpdate)&gt;=15,MOD(A745,2)=0),1,0),IF(MOD(A745,2)=0,IF(DAY(fpdate)&gt;=15,DAY(fpdate)-14,DAY(fpdate)+14),DAY(fpdate))),IF(DAY(DATE(YEAR(fpdate),MONTH(fpdate)+(A745-1)*months_per_period,DAY(fpdate)))&lt;&gt;DAY(fpdate),DATE(YEAR(fpdate),MONTH(fpdate)+(A745-1)*months_per_period+1,0),DATE(YEAR(fpdate),MONTH(fpdate)+(A745-1)*months_per_period,DAY(fpdate))))))</f>
        <v/>
      </c>
      <c r="C745" s="17" t="str">
        <f t="shared" si="56"/>
        <v/>
      </c>
      <c r="D745" s="57" t="str">
        <f t="shared" si="59"/>
        <v/>
      </c>
      <c r="E745" s="17" t="str">
        <f>IF(A745="","",IF(AND(A745=1,pmtType=1),0,IF(roundOpt,ROUND(rate*G744,2),rate*G744)))</f>
        <v/>
      </c>
      <c r="F745" s="17" t="str">
        <f t="shared" si="57"/>
        <v/>
      </c>
      <c r="G745" s="17" t="str">
        <f t="shared" si="58"/>
        <v/>
      </c>
    </row>
    <row r="746" spans="1:7">
      <c r="A746" s="16" t="str">
        <f t="shared" si="55"/>
        <v/>
      </c>
      <c r="B746" s="18" t="str">
        <f>IF(A746="","",IF(OR(periods_per_year=26,periods_per_year=52),IF(periods_per_year=26,IF(A746=1,fpdate,B745+14),IF(periods_per_year=52,IF(A746=1,fpdate,B745+7),"n/a")),IF(periods_per_year=24,DATE(YEAR(fpdate),MONTH(fpdate)+(A746-1)/2+IF(AND(DAY(fpdate)&gt;=15,MOD(A746,2)=0),1,0),IF(MOD(A746,2)=0,IF(DAY(fpdate)&gt;=15,DAY(fpdate)-14,DAY(fpdate)+14),DAY(fpdate))),IF(DAY(DATE(YEAR(fpdate),MONTH(fpdate)+(A746-1)*months_per_period,DAY(fpdate)))&lt;&gt;DAY(fpdate),DATE(YEAR(fpdate),MONTH(fpdate)+(A746-1)*months_per_period+1,0),DATE(YEAR(fpdate),MONTH(fpdate)+(A746-1)*months_per_period,DAY(fpdate))))))</f>
        <v/>
      </c>
      <c r="C746" s="17" t="str">
        <f t="shared" si="56"/>
        <v/>
      </c>
      <c r="D746" s="57" t="str">
        <f t="shared" si="59"/>
        <v/>
      </c>
      <c r="E746" s="17" t="str">
        <f>IF(A746="","",IF(AND(A746=1,pmtType=1),0,IF(roundOpt,ROUND(rate*G745,2),rate*G745)))</f>
        <v/>
      </c>
      <c r="F746" s="17" t="str">
        <f t="shared" si="57"/>
        <v/>
      </c>
      <c r="G746" s="17" t="str">
        <f t="shared" si="58"/>
        <v/>
      </c>
    </row>
    <row r="747" spans="1:7">
      <c r="A747" s="16" t="str">
        <f t="shared" si="55"/>
        <v/>
      </c>
      <c r="B747" s="18" t="str">
        <f>IF(A747="","",IF(OR(periods_per_year=26,periods_per_year=52),IF(periods_per_year=26,IF(A747=1,fpdate,B746+14),IF(periods_per_year=52,IF(A747=1,fpdate,B746+7),"n/a")),IF(periods_per_year=24,DATE(YEAR(fpdate),MONTH(fpdate)+(A747-1)/2+IF(AND(DAY(fpdate)&gt;=15,MOD(A747,2)=0),1,0),IF(MOD(A747,2)=0,IF(DAY(fpdate)&gt;=15,DAY(fpdate)-14,DAY(fpdate)+14),DAY(fpdate))),IF(DAY(DATE(YEAR(fpdate),MONTH(fpdate)+(A747-1)*months_per_period,DAY(fpdate)))&lt;&gt;DAY(fpdate),DATE(YEAR(fpdate),MONTH(fpdate)+(A747-1)*months_per_period+1,0),DATE(YEAR(fpdate),MONTH(fpdate)+(A747-1)*months_per_period,DAY(fpdate))))))</f>
        <v/>
      </c>
      <c r="C747" s="17" t="str">
        <f t="shared" si="56"/>
        <v/>
      </c>
      <c r="D747" s="57" t="str">
        <f t="shared" si="59"/>
        <v/>
      </c>
      <c r="E747" s="17" t="str">
        <f>IF(A747="","",IF(AND(A747=1,pmtType=1),0,IF(roundOpt,ROUND(rate*G746,2),rate*G746)))</f>
        <v/>
      </c>
      <c r="F747" s="17" t="str">
        <f t="shared" si="57"/>
        <v/>
      </c>
      <c r="G747" s="17" t="str">
        <f t="shared" si="58"/>
        <v/>
      </c>
    </row>
    <row r="748" spans="1:7">
      <c r="A748" s="16" t="str">
        <f t="shared" si="55"/>
        <v/>
      </c>
      <c r="B748" s="18" t="str">
        <f>IF(A748="","",IF(OR(periods_per_year=26,periods_per_year=52),IF(periods_per_year=26,IF(A748=1,fpdate,B747+14),IF(periods_per_year=52,IF(A748=1,fpdate,B747+7),"n/a")),IF(periods_per_year=24,DATE(YEAR(fpdate),MONTH(fpdate)+(A748-1)/2+IF(AND(DAY(fpdate)&gt;=15,MOD(A748,2)=0),1,0),IF(MOD(A748,2)=0,IF(DAY(fpdate)&gt;=15,DAY(fpdate)-14,DAY(fpdate)+14),DAY(fpdate))),IF(DAY(DATE(YEAR(fpdate),MONTH(fpdate)+(A748-1)*months_per_period,DAY(fpdate)))&lt;&gt;DAY(fpdate),DATE(YEAR(fpdate),MONTH(fpdate)+(A748-1)*months_per_period+1,0),DATE(YEAR(fpdate),MONTH(fpdate)+(A748-1)*months_per_period,DAY(fpdate))))))</f>
        <v/>
      </c>
      <c r="C748" s="17" t="str">
        <f t="shared" si="56"/>
        <v/>
      </c>
      <c r="D748" s="57" t="str">
        <f t="shared" si="59"/>
        <v/>
      </c>
      <c r="E748" s="17" t="str">
        <f>IF(A748="","",IF(AND(A748=1,pmtType=1),0,IF(roundOpt,ROUND(rate*G747,2),rate*G747)))</f>
        <v/>
      </c>
      <c r="F748" s="17" t="str">
        <f t="shared" si="57"/>
        <v/>
      </c>
      <c r="G748" s="17" t="str">
        <f t="shared" si="58"/>
        <v/>
      </c>
    </row>
    <row r="749" spans="1:7">
      <c r="A749" s="16" t="str">
        <f t="shared" si="55"/>
        <v/>
      </c>
      <c r="B749" s="18" t="str">
        <f>IF(A749="","",IF(OR(periods_per_year=26,periods_per_year=52),IF(periods_per_year=26,IF(A749=1,fpdate,B748+14),IF(periods_per_year=52,IF(A749=1,fpdate,B748+7),"n/a")),IF(periods_per_year=24,DATE(YEAR(fpdate),MONTH(fpdate)+(A749-1)/2+IF(AND(DAY(fpdate)&gt;=15,MOD(A749,2)=0),1,0),IF(MOD(A749,2)=0,IF(DAY(fpdate)&gt;=15,DAY(fpdate)-14,DAY(fpdate)+14),DAY(fpdate))),IF(DAY(DATE(YEAR(fpdate),MONTH(fpdate)+(A749-1)*months_per_period,DAY(fpdate)))&lt;&gt;DAY(fpdate),DATE(YEAR(fpdate),MONTH(fpdate)+(A749-1)*months_per_period+1,0),DATE(YEAR(fpdate),MONTH(fpdate)+(A749-1)*months_per_period,DAY(fpdate))))))</f>
        <v/>
      </c>
      <c r="C749" s="17" t="str">
        <f t="shared" si="56"/>
        <v/>
      </c>
      <c r="D749" s="57" t="str">
        <f t="shared" si="59"/>
        <v/>
      </c>
      <c r="E749" s="17" t="str">
        <f>IF(A749="","",IF(AND(A749=1,pmtType=1),0,IF(roundOpt,ROUND(rate*G748,2),rate*G748)))</f>
        <v/>
      </c>
      <c r="F749" s="17" t="str">
        <f t="shared" si="57"/>
        <v/>
      </c>
      <c r="G749" s="17" t="str">
        <f t="shared" si="58"/>
        <v/>
      </c>
    </row>
    <row r="750" spans="1:7">
      <c r="A750" s="16" t="str">
        <f t="shared" si="55"/>
        <v/>
      </c>
      <c r="B750" s="18" t="str">
        <f>IF(A750="","",IF(OR(periods_per_year=26,periods_per_year=52),IF(periods_per_year=26,IF(A750=1,fpdate,B749+14),IF(periods_per_year=52,IF(A750=1,fpdate,B749+7),"n/a")),IF(periods_per_year=24,DATE(YEAR(fpdate),MONTH(fpdate)+(A750-1)/2+IF(AND(DAY(fpdate)&gt;=15,MOD(A750,2)=0),1,0),IF(MOD(A750,2)=0,IF(DAY(fpdate)&gt;=15,DAY(fpdate)-14,DAY(fpdate)+14),DAY(fpdate))),IF(DAY(DATE(YEAR(fpdate),MONTH(fpdate)+(A750-1)*months_per_period,DAY(fpdate)))&lt;&gt;DAY(fpdate),DATE(YEAR(fpdate),MONTH(fpdate)+(A750-1)*months_per_period+1,0),DATE(YEAR(fpdate),MONTH(fpdate)+(A750-1)*months_per_period,DAY(fpdate))))))</f>
        <v/>
      </c>
      <c r="C750" s="17" t="str">
        <f t="shared" si="56"/>
        <v/>
      </c>
      <c r="D750" s="57" t="str">
        <f t="shared" si="59"/>
        <v/>
      </c>
      <c r="E750" s="17" t="str">
        <f>IF(A750="","",IF(AND(A750=1,pmtType=1),0,IF(roundOpt,ROUND(rate*G749,2),rate*G749)))</f>
        <v/>
      </c>
      <c r="F750" s="17" t="str">
        <f t="shared" si="57"/>
        <v/>
      </c>
      <c r="G750" s="17" t="str">
        <f t="shared" si="58"/>
        <v/>
      </c>
    </row>
    <row r="751" spans="1:7">
      <c r="A751" s="16" t="str">
        <f t="shared" si="55"/>
        <v/>
      </c>
      <c r="B751" s="18" t="str">
        <f>IF(A751="","",IF(OR(periods_per_year=26,periods_per_year=52),IF(periods_per_year=26,IF(A751=1,fpdate,B750+14),IF(periods_per_year=52,IF(A751=1,fpdate,B750+7),"n/a")),IF(periods_per_year=24,DATE(YEAR(fpdate),MONTH(fpdate)+(A751-1)/2+IF(AND(DAY(fpdate)&gt;=15,MOD(A751,2)=0),1,0),IF(MOD(A751,2)=0,IF(DAY(fpdate)&gt;=15,DAY(fpdate)-14,DAY(fpdate)+14),DAY(fpdate))),IF(DAY(DATE(YEAR(fpdate),MONTH(fpdate)+(A751-1)*months_per_period,DAY(fpdate)))&lt;&gt;DAY(fpdate),DATE(YEAR(fpdate),MONTH(fpdate)+(A751-1)*months_per_period+1,0),DATE(YEAR(fpdate),MONTH(fpdate)+(A751-1)*months_per_period,DAY(fpdate))))))</f>
        <v/>
      </c>
      <c r="C751" s="17" t="str">
        <f t="shared" si="56"/>
        <v/>
      </c>
      <c r="D751" s="57" t="str">
        <f t="shared" si="59"/>
        <v/>
      </c>
      <c r="E751" s="17" t="str">
        <f>IF(A751="","",IF(AND(A751=1,pmtType=1),0,IF(roundOpt,ROUND(rate*G750,2),rate*G750)))</f>
        <v/>
      </c>
      <c r="F751" s="17" t="str">
        <f t="shared" si="57"/>
        <v/>
      </c>
      <c r="G751" s="17" t="str">
        <f t="shared" si="58"/>
        <v/>
      </c>
    </row>
    <row r="752" spans="1:7">
      <c r="A752" s="16" t="str">
        <f t="shared" si="55"/>
        <v/>
      </c>
      <c r="B752" s="18" t="str">
        <f>IF(A752="","",IF(OR(periods_per_year=26,periods_per_year=52),IF(periods_per_year=26,IF(A752=1,fpdate,B751+14),IF(periods_per_year=52,IF(A752=1,fpdate,B751+7),"n/a")),IF(periods_per_year=24,DATE(YEAR(fpdate),MONTH(fpdate)+(A752-1)/2+IF(AND(DAY(fpdate)&gt;=15,MOD(A752,2)=0),1,0),IF(MOD(A752,2)=0,IF(DAY(fpdate)&gt;=15,DAY(fpdate)-14,DAY(fpdate)+14),DAY(fpdate))),IF(DAY(DATE(YEAR(fpdate),MONTH(fpdate)+(A752-1)*months_per_period,DAY(fpdate)))&lt;&gt;DAY(fpdate),DATE(YEAR(fpdate),MONTH(fpdate)+(A752-1)*months_per_period+1,0),DATE(YEAR(fpdate),MONTH(fpdate)+(A752-1)*months_per_period,DAY(fpdate))))))</f>
        <v/>
      </c>
      <c r="C752" s="17" t="str">
        <f t="shared" si="56"/>
        <v/>
      </c>
      <c r="D752" s="57" t="str">
        <f t="shared" si="59"/>
        <v/>
      </c>
      <c r="E752" s="17" t="str">
        <f>IF(A752="","",IF(AND(A752=1,pmtType=1),0,IF(roundOpt,ROUND(rate*G751,2),rate*G751)))</f>
        <v/>
      </c>
      <c r="F752" s="17" t="str">
        <f t="shared" si="57"/>
        <v/>
      </c>
      <c r="G752" s="17" t="str">
        <f t="shared" si="58"/>
        <v/>
      </c>
    </row>
    <row r="753" spans="1:7">
      <c r="A753" s="16" t="str">
        <f t="shared" si="55"/>
        <v/>
      </c>
      <c r="B753" s="18" t="str">
        <f>IF(A753="","",IF(OR(periods_per_year=26,periods_per_year=52),IF(periods_per_year=26,IF(A753=1,fpdate,B752+14),IF(periods_per_year=52,IF(A753=1,fpdate,B752+7),"n/a")),IF(periods_per_year=24,DATE(YEAR(fpdate),MONTH(fpdate)+(A753-1)/2+IF(AND(DAY(fpdate)&gt;=15,MOD(A753,2)=0),1,0),IF(MOD(A753,2)=0,IF(DAY(fpdate)&gt;=15,DAY(fpdate)-14,DAY(fpdate)+14),DAY(fpdate))),IF(DAY(DATE(YEAR(fpdate),MONTH(fpdate)+(A753-1)*months_per_period,DAY(fpdate)))&lt;&gt;DAY(fpdate),DATE(YEAR(fpdate),MONTH(fpdate)+(A753-1)*months_per_period+1,0),DATE(YEAR(fpdate),MONTH(fpdate)+(A753-1)*months_per_period,DAY(fpdate))))))</f>
        <v/>
      </c>
      <c r="C753" s="17" t="str">
        <f t="shared" si="56"/>
        <v/>
      </c>
      <c r="D753" s="57" t="str">
        <f t="shared" si="59"/>
        <v/>
      </c>
      <c r="E753" s="17" t="str">
        <f>IF(A753="","",IF(AND(A753=1,pmtType=1),0,IF(roundOpt,ROUND(rate*G752,2),rate*G752)))</f>
        <v/>
      </c>
      <c r="F753" s="17" t="str">
        <f t="shared" si="57"/>
        <v/>
      </c>
      <c r="G753" s="17" t="str">
        <f t="shared" si="58"/>
        <v/>
      </c>
    </row>
    <row r="754" spans="1:7">
      <c r="A754" s="16" t="str">
        <f t="shared" si="55"/>
        <v/>
      </c>
      <c r="B754" s="18" t="str">
        <f>IF(A754="","",IF(OR(periods_per_year=26,periods_per_year=52),IF(periods_per_year=26,IF(A754=1,fpdate,B753+14),IF(periods_per_year=52,IF(A754=1,fpdate,B753+7),"n/a")),IF(periods_per_year=24,DATE(YEAR(fpdate),MONTH(fpdate)+(A754-1)/2+IF(AND(DAY(fpdate)&gt;=15,MOD(A754,2)=0),1,0),IF(MOD(A754,2)=0,IF(DAY(fpdate)&gt;=15,DAY(fpdate)-14,DAY(fpdate)+14),DAY(fpdate))),IF(DAY(DATE(YEAR(fpdate),MONTH(fpdate)+(A754-1)*months_per_period,DAY(fpdate)))&lt;&gt;DAY(fpdate),DATE(YEAR(fpdate),MONTH(fpdate)+(A754-1)*months_per_period+1,0),DATE(YEAR(fpdate),MONTH(fpdate)+(A754-1)*months_per_period,DAY(fpdate))))))</f>
        <v/>
      </c>
      <c r="C754" s="17" t="str">
        <f t="shared" si="56"/>
        <v/>
      </c>
      <c r="D754" s="57" t="str">
        <f t="shared" si="59"/>
        <v/>
      </c>
      <c r="E754" s="17" t="str">
        <f>IF(A754="","",IF(AND(A754=1,pmtType=1),0,IF(roundOpt,ROUND(rate*G753,2),rate*G753)))</f>
        <v/>
      </c>
      <c r="F754" s="17" t="str">
        <f t="shared" si="57"/>
        <v/>
      </c>
      <c r="G754" s="17" t="str">
        <f t="shared" si="58"/>
        <v/>
      </c>
    </row>
    <row r="755" spans="1:7">
      <c r="A755" s="16" t="str">
        <f t="shared" si="55"/>
        <v/>
      </c>
      <c r="B755" s="18" t="str">
        <f>IF(A755="","",IF(OR(periods_per_year=26,periods_per_year=52),IF(periods_per_year=26,IF(A755=1,fpdate,B754+14),IF(periods_per_year=52,IF(A755=1,fpdate,B754+7),"n/a")),IF(periods_per_year=24,DATE(YEAR(fpdate),MONTH(fpdate)+(A755-1)/2+IF(AND(DAY(fpdate)&gt;=15,MOD(A755,2)=0),1,0),IF(MOD(A755,2)=0,IF(DAY(fpdate)&gt;=15,DAY(fpdate)-14,DAY(fpdate)+14),DAY(fpdate))),IF(DAY(DATE(YEAR(fpdate),MONTH(fpdate)+(A755-1)*months_per_period,DAY(fpdate)))&lt;&gt;DAY(fpdate),DATE(YEAR(fpdate),MONTH(fpdate)+(A755-1)*months_per_period+1,0),DATE(YEAR(fpdate),MONTH(fpdate)+(A755-1)*months_per_period,DAY(fpdate))))))</f>
        <v/>
      </c>
      <c r="C755" s="17" t="str">
        <f t="shared" si="56"/>
        <v/>
      </c>
      <c r="D755" s="57" t="str">
        <f t="shared" si="59"/>
        <v/>
      </c>
      <c r="E755" s="17" t="str">
        <f>IF(A755="","",IF(AND(A755=1,pmtType=1),0,IF(roundOpt,ROUND(rate*G754,2),rate*G754)))</f>
        <v/>
      </c>
      <c r="F755" s="17" t="str">
        <f t="shared" si="57"/>
        <v/>
      </c>
      <c r="G755" s="17" t="str">
        <f t="shared" si="58"/>
        <v/>
      </c>
    </row>
    <row r="756" spans="1:7">
      <c r="A756" s="16" t="str">
        <f t="shared" si="55"/>
        <v/>
      </c>
      <c r="B756" s="18" t="str">
        <f>IF(A756="","",IF(OR(periods_per_year=26,periods_per_year=52),IF(periods_per_year=26,IF(A756=1,fpdate,B755+14),IF(periods_per_year=52,IF(A756=1,fpdate,B755+7),"n/a")),IF(periods_per_year=24,DATE(YEAR(fpdate),MONTH(fpdate)+(A756-1)/2+IF(AND(DAY(fpdate)&gt;=15,MOD(A756,2)=0),1,0),IF(MOD(A756,2)=0,IF(DAY(fpdate)&gt;=15,DAY(fpdate)-14,DAY(fpdate)+14),DAY(fpdate))),IF(DAY(DATE(YEAR(fpdate),MONTH(fpdate)+(A756-1)*months_per_period,DAY(fpdate)))&lt;&gt;DAY(fpdate),DATE(YEAR(fpdate),MONTH(fpdate)+(A756-1)*months_per_period+1,0),DATE(YEAR(fpdate),MONTH(fpdate)+(A756-1)*months_per_period,DAY(fpdate))))))</f>
        <v/>
      </c>
      <c r="C756" s="17" t="str">
        <f t="shared" si="56"/>
        <v/>
      </c>
      <c r="D756" s="57" t="str">
        <f t="shared" si="59"/>
        <v/>
      </c>
      <c r="E756" s="17" t="str">
        <f>IF(A756="","",IF(AND(A756=1,pmtType=1),0,IF(roundOpt,ROUND(rate*G755,2),rate*G755)))</f>
        <v/>
      </c>
      <c r="F756" s="17" t="str">
        <f t="shared" si="57"/>
        <v/>
      </c>
      <c r="G756" s="17" t="str">
        <f t="shared" si="58"/>
        <v/>
      </c>
    </row>
    <row r="757" spans="1:7">
      <c r="A757" s="16" t="str">
        <f t="shared" si="55"/>
        <v/>
      </c>
      <c r="B757" s="18" t="str">
        <f>IF(A757="","",IF(OR(periods_per_year=26,periods_per_year=52),IF(periods_per_year=26,IF(A757=1,fpdate,B756+14),IF(periods_per_year=52,IF(A757=1,fpdate,B756+7),"n/a")),IF(periods_per_year=24,DATE(YEAR(fpdate),MONTH(fpdate)+(A757-1)/2+IF(AND(DAY(fpdate)&gt;=15,MOD(A757,2)=0),1,0),IF(MOD(A757,2)=0,IF(DAY(fpdate)&gt;=15,DAY(fpdate)-14,DAY(fpdate)+14),DAY(fpdate))),IF(DAY(DATE(YEAR(fpdate),MONTH(fpdate)+(A757-1)*months_per_period,DAY(fpdate)))&lt;&gt;DAY(fpdate),DATE(YEAR(fpdate),MONTH(fpdate)+(A757-1)*months_per_period+1,0),DATE(YEAR(fpdate),MONTH(fpdate)+(A757-1)*months_per_period,DAY(fpdate))))))</f>
        <v/>
      </c>
      <c r="C757" s="17" t="str">
        <f t="shared" si="56"/>
        <v/>
      </c>
      <c r="D757" s="57" t="str">
        <f t="shared" si="59"/>
        <v/>
      </c>
      <c r="E757" s="17" t="str">
        <f>IF(A757="","",IF(AND(A757=1,pmtType=1),0,IF(roundOpt,ROUND(rate*G756,2),rate*G756)))</f>
        <v/>
      </c>
      <c r="F757" s="17" t="str">
        <f t="shared" si="57"/>
        <v/>
      </c>
      <c r="G757" s="17" t="str">
        <f t="shared" si="58"/>
        <v/>
      </c>
    </row>
    <row r="758" spans="1:7">
      <c r="A758" s="16" t="str">
        <f t="shared" si="55"/>
        <v/>
      </c>
      <c r="B758" s="18" t="str">
        <f>IF(A758="","",IF(OR(periods_per_year=26,periods_per_year=52),IF(periods_per_year=26,IF(A758=1,fpdate,B757+14),IF(periods_per_year=52,IF(A758=1,fpdate,B757+7),"n/a")),IF(periods_per_year=24,DATE(YEAR(fpdate),MONTH(fpdate)+(A758-1)/2+IF(AND(DAY(fpdate)&gt;=15,MOD(A758,2)=0),1,0),IF(MOD(A758,2)=0,IF(DAY(fpdate)&gt;=15,DAY(fpdate)-14,DAY(fpdate)+14),DAY(fpdate))),IF(DAY(DATE(YEAR(fpdate),MONTH(fpdate)+(A758-1)*months_per_period,DAY(fpdate)))&lt;&gt;DAY(fpdate),DATE(YEAR(fpdate),MONTH(fpdate)+(A758-1)*months_per_period+1,0),DATE(YEAR(fpdate),MONTH(fpdate)+(A758-1)*months_per_period,DAY(fpdate))))))</f>
        <v/>
      </c>
      <c r="C758" s="17" t="str">
        <f t="shared" si="56"/>
        <v/>
      </c>
      <c r="D758" s="57" t="str">
        <f t="shared" si="59"/>
        <v/>
      </c>
      <c r="E758" s="17" t="str">
        <f>IF(A758="","",IF(AND(A758=1,pmtType=1),0,IF(roundOpt,ROUND(rate*G757,2),rate*G757)))</f>
        <v/>
      </c>
      <c r="F758" s="17" t="str">
        <f t="shared" si="57"/>
        <v/>
      </c>
      <c r="G758" s="17" t="str">
        <f t="shared" si="58"/>
        <v/>
      </c>
    </row>
    <row r="759" spans="1:7">
      <c r="A759" s="16" t="str">
        <f t="shared" si="55"/>
        <v/>
      </c>
      <c r="B759" s="18" t="str">
        <f>IF(A759="","",IF(OR(periods_per_year=26,periods_per_year=52),IF(periods_per_year=26,IF(A759=1,fpdate,B758+14),IF(periods_per_year=52,IF(A759=1,fpdate,B758+7),"n/a")),IF(periods_per_year=24,DATE(YEAR(fpdate),MONTH(fpdate)+(A759-1)/2+IF(AND(DAY(fpdate)&gt;=15,MOD(A759,2)=0),1,0),IF(MOD(A759,2)=0,IF(DAY(fpdate)&gt;=15,DAY(fpdate)-14,DAY(fpdate)+14),DAY(fpdate))),IF(DAY(DATE(YEAR(fpdate),MONTH(fpdate)+(A759-1)*months_per_period,DAY(fpdate)))&lt;&gt;DAY(fpdate),DATE(YEAR(fpdate),MONTH(fpdate)+(A759-1)*months_per_period+1,0),DATE(YEAR(fpdate),MONTH(fpdate)+(A759-1)*months_per_period,DAY(fpdate))))))</f>
        <v/>
      </c>
      <c r="C759" s="17" t="str">
        <f t="shared" si="56"/>
        <v/>
      </c>
      <c r="D759" s="57" t="str">
        <f t="shared" si="59"/>
        <v/>
      </c>
      <c r="E759" s="17" t="str">
        <f>IF(A759="","",IF(AND(A759=1,pmtType=1),0,IF(roundOpt,ROUND(rate*G758,2),rate*G758)))</f>
        <v/>
      </c>
      <c r="F759" s="17" t="str">
        <f t="shared" si="57"/>
        <v/>
      </c>
      <c r="G759" s="17" t="str">
        <f t="shared" si="58"/>
        <v/>
      </c>
    </row>
    <row r="760" spans="1:7">
      <c r="A760" s="16" t="str">
        <f t="shared" si="55"/>
        <v/>
      </c>
      <c r="B760" s="18" t="str">
        <f>IF(A760="","",IF(OR(periods_per_year=26,periods_per_year=52),IF(periods_per_year=26,IF(A760=1,fpdate,B759+14),IF(periods_per_year=52,IF(A760=1,fpdate,B759+7),"n/a")),IF(periods_per_year=24,DATE(YEAR(fpdate),MONTH(fpdate)+(A760-1)/2+IF(AND(DAY(fpdate)&gt;=15,MOD(A760,2)=0),1,0),IF(MOD(A760,2)=0,IF(DAY(fpdate)&gt;=15,DAY(fpdate)-14,DAY(fpdate)+14),DAY(fpdate))),IF(DAY(DATE(YEAR(fpdate),MONTH(fpdate)+(A760-1)*months_per_period,DAY(fpdate)))&lt;&gt;DAY(fpdate),DATE(YEAR(fpdate),MONTH(fpdate)+(A760-1)*months_per_period+1,0),DATE(YEAR(fpdate),MONTH(fpdate)+(A760-1)*months_per_period,DAY(fpdate))))))</f>
        <v/>
      </c>
      <c r="C760" s="17" t="str">
        <f t="shared" si="56"/>
        <v/>
      </c>
      <c r="D760" s="57" t="str">
        <f t="shared" si="59"/>
        <v/>
      </c>
      <c r="E760" s="17" t="str">
        <f>IF(A760="","",IF(AND(A760=1,pmtType=1),0,IF(roundOpt,ROUND(rate*G759,2),rate*G759)))</f>
        <v/>
      </c>
      <c r="F760" s="17" t="str">
        <f t="shared" si="57"/>
        <v/>
      </c>
      <c r="G760" s="17" t="str">
        <f t="shared" si="58"/>
        <v/>
      </c>
    </row>
    <row r="761" spans="1:7">
      <c r="A761" s="16" t="str">
        <f t="shared" si="55"/>
        <v/>
      </c>
      <c r="B761" s="18" t="str">
        <f>IF(A761="","",IF(OR(periods_per_year=26,periods_per_year=52),IF(periods_per_year=26,IF(A761=1,fpdate,B760+14),IF(periods_per_year=52,IF(A761=1,fpdate,B760+7),"n/a")),IF(periods_per_year=24,DATE(YEAR(fpdate),MONTH(fpdate)+(A761-1)/2+IF(AND(DAY(fpdate)&gt;=15,MOD(A761,2)=0),1,0),IF(MOD(A761,2)=0,IF(DAY(fpdate)&gt;=15,DAY(fpdate)-14,DAY(fpdate)+14),DAY(fpdate))),IF(DAY(DATE(YEAR(fpdate),MONTH(fpdate)+(A761-1)*months_per_period,DAY(fpdate)))&lt;&gt;DAY(fpdate),DATE(YEAR(fpdate),MONTH(fpdate)+(A761-1)*months_per_period+1,0),DATE(YEAR(fpdate),MONTH(fpdate)+(A761-1)*months_per_period,DAY(fpdate))))))</f>
        <v/>
      </c>
      <c r="C761" s="17" t="str">
        <f t="shared" si="56"/>
        <v/>
      </c>
      <c r="D761" s="57" t="str">
        <f t="shared" si="59"/>
        <v/>
      </c>
      <c r="E761" s="17" t="str">
        <f>IF(A761="","",IF(AND(A761=1,pmtType=1),0,IF(roundOpt,ROUND(rate*G760,2),rate*G760)))</f>
        <v/>
      </c>
      <c r="F761" s="17" t="str">
        <f t="shared" si="57"/>
        <v/>
      </c>
      <c r="G761" s="17" t="str">
        <f t="shared" si="58"/>
        <v/>
      </c>
    </row>
    <row r="762" spans="1:7">
      <c r="A762" s="16" t="str">
        <f t="shared" si="55"/>
        <v/>
      </c>
      <c r="B762" s="18" t="str">
        <f>IF(A762="","",IF(OR(periods_per_year=26,periods_per_year=52),IF(periods_per_year=26,IF(A762=1,fpdate,B761+14),IF(periods_per_year=52,IF(A762=1,fpdate,B761+7),"n/a")),IF(periods_per_year=24,DATE(YEAR(fpdate),MONTH(fpdate)+(A762-1)/2+IF(AND(DAY(fpdate)&gt;=15,MOD(A762,2)=0),1,0),IF(MOD(A762,2)=0,IF(DAY(fpdate)&gt;=15,DAY(fpdate)-14,DAY(fpdate)+14),DAY(fpdate))),IF(DAY(DATE(YEAR(fpdate),MONTH(fpdate)+(A762-1)*months_per_period,DAY(fpdate)))&lt;&gt;DAY(fpdate),DATE(YEAR(fpdate),MONTH(fpdate)+(A762-1)*months_per_period+1,0),DATE(YEAR(fpdate),MONTH(fpdate)+(A762-1)*months_per_period,DAY(fpdate))))))</f>
        <v/>
      </c>
      <c r="C762" s="17" t="str">
        <f t="shared" si="56"/>
        <v/>
      </c>
      <c r="D762" s="57" t="str">
        <f t="shared" si="59"/>
        <v/>
      </c>
      <c r="E762" s="17" t="str">
        <f>IF(A762="","",IF(AND(A762=1,pmtType=1),0,IF(roundOpt,ROUND(rate*G761,2),rate*G761)))</f>
        <v/>
      </c>
      <c r="F762" s="17" t="str">
        <f t="shared" si="57"/>
        <v/>
      </c>
      <c r="G762" s="17" t="str">
        <f t="shared" si="58"/>
        <v/>
      </c>
    </row>
    <row r="763" spans="1:7">
      <c r="A763" s="16" t="str">
        <f t="shared" si="55"/>
        <v/>
      </c>
      <c r="B763" s="18" t="str">
        <f>IF(A763="","",IF(OR(periods_per_year=26,periods_per_year=52),IF(periods_per_year=26,IF(A763=1,fpdate,B762+14),IF(periods_per_year=52,IF(A763=1,fpdate,B762+7),"n/a")),IF(periods_per_year=24,DATE(YEAR(fpdate),MONTH(fpdate)+(A763-1)/2+IF(AND(DAY(fpdate)&gt;=15,MOD(A763,2)=0),1,0),IF(MOD(A763,2)=0,IF(DAY(fpdate)&gt;=15,DAY(fpdate)-14,DAY(fpdate)+14),DAY(fpdate))),IF(DAY(DATE(YEAR(fpdate),MONTH(fpdate)+(A763-1)*months_per_period,DAY(fpdate)))&lt;&gt;DAY(fpdate),DATE(YEAR(fpdate),MONTH(fpdate)+(A763-1)*months_per_period+1,0),DATE(YEAR(fpdate),MONTH(fpdate)+(A763-1)*months_per_period,DAY(fpdate))))))</f>
        <v/>
      </c>
      <c r="C763" s="17" t="str">
        <f t="shared" si="56"/>
        <v/>
      </c>
      <c r="D763" s="57" t="str">
        <f t="shared" si="59"/>
        <v/>
      </c>
      <c r="E763" s="17" t="str">
        <f>IF(A763="","",IF(AND(A763=1,pmtType=1),0,IF(roundOpt,ROUND(rate*G762,2),rate*G762)))</f>
        <v/>
      </c>
      <c r="F763" s="17" t="str">
        <f t="shared" si="57"/>
        <v/>
      </c>
      <c r="G763" s="17" t="str">
        <f t="shared" si="58"/>
        <v/>
      </c>
    </row>
    <row r="764" spans="1:7">
      <c r="A764" s="16" t="str">
        <f t="shared" si="55"/>
        <v/>
      </c>
      <c r="B764" s="18" t="str">
        <f>IF(A764="","",IF(OR(periods_per_year=26,periods_per_year=52),IF(periods_per_year=26,IF(A764=1,fpdate,B763+14),IF(periods_per_year=52,IF(A764=1,fpdate,B763+7),"n/a")),IF(periods_per_year=24,DATE(YEAR(fpdate),MONTH(fpdate)+(A764-1)/2+IF(AND(DAY(fpdate)&gt;=15,MOD(A764,2)=0),1,0),IF(MOD(A764,2)=0,IF(DAY(fpdate)&gt;=15,DAY(fpdate)-14,DAY(fpdate)+14),DAY(fpdate))),IF(DAY(DATE(YEAR(fpdate),MONTH(fpdate)+(A764-1)*months_per_period,DAY(fpdate)))&lt;&gt;DAY(fpdate),DATE(YEAR(fpdate),MONTH(fpdate)+(A764-1)*months_per_period+1,0),DATE(YEAR(fpdate),MONTH(fpdate)+(A764-1)*months_per_period,DAY(fpdate))))))</f>
        <v/>
      </c>
      <c r="C764" s="17" t="str">
        <f t="shared" si="56"/>
        <v/>
      </c>
      <c r="D764" s="57" t="str">
        <f t="shared" si="59"/>
        <v/>
      </c>
      <c r="E764" s="17" t="str">
        <f>IF(A764="","",IF(AND(A764=1,pmtType=1),0,IF(roundOpt,ROUND(rate*G763,2),rate*G763)))</f>
        <v/>
      </c>
      <c r="F764" s="17" t="str">
        <f t="shared" si="57"/>
        <v/>
      </c>
      <c r="G764" s="17" t="str">
        <f t="shared" si="58"/>
        <v/>
      </c>
    </row>
    <row r="765" spans="1:7">
      <c r="A765" s="16" t="str">
        <f t="shared" si="55"/>
        <v/>
      </c>
      <c r="B765" s="18" t="str">
        <f>IF(A765="","",IF(OR(periods_per_year=26,periods_per_year=52),IF(periods_per_year=26,IF(A765=1,fpdate,B764+14),IF(periods_per_year=52,IF(A765=1,fpdate,B764+7),"n/a")),IF(periods_per_year=24,DATE(YEAR(fpdate),MONTH(fpdate)+(A765-1)/2+IF(AND(DAY(fpdate)&gt;=15,MOD(A765,2)=0),1,0),IF(MOD(A765,2)=0,IF(DAY(fpdate)&gt;=15,DAY(fpdate)-14,DAY(fpdate)+14),DAY(fpdate))),IF(DAY(DATE(YEAR(fpdate),MONTH(fpdate)+(A765-1)*months_per_period,DAY(fpdate)))&lt;&gt;DAY(fpdate),DATE(YEAR(fpdate),MONTH(fpdate)+(A765-1)*months_per_period+1,0),DATE(YEAR(fpdate),MONTH(fpdate)+(A765-1)*months_per_period,DAY(fpdate))))))</f>
        <v/>
      </c>
      <c r="C765" s="17" t="str">
        <f t="shared" si="56"/>
        <v/>
      </c>
      <c r="D765" s="57" t="str">
        <f t="shared" si="59"/>
        <v/>
      </c>
      <c r="E765" s="17" t="str">
        <f>IF(A765="","",IF(AND(A765=1,pmtType=1),0,IF(roundOpt,ROUND(rate*G764,2),rate*G764)))</f>
        <v/>
      </c>
      <c r="F765" s="17" t="str">
        <f t="shared" si="57"/>
        <v/>
      </c>
      <c r="G765" s="17" t="str">
        <f t="shared" si="58"/>
        <v/>
      </c>
    </row>
    <row r="766" spans="1:7">
      <c r="A766" s="16" t="str">
        <f t="shared" si="55"/>
        <v/>
      </c>
      <c r="B766" s="18" t="str">
        <f>IF(A766="","",IF(OR(periods_per_year=26,periods_per_year=52),IF(periods_per_year=26,IF(A766=1,fpdate,B765+14),IF(periods_per_year=52,IF(A766=1,fpdate,B765+7),"n/a")),IF(periods_per_year=24,DATE(YEAR(fpdate),MONTH(fpdate)+(A766-1)/2+IF(AND(DAY(fpdate)&gt;=15,MOD(A766,2)=0),1,0),IF(MOD(A766,2)=0,IF(DAY(fpdate)&gt;=15,DAY(fpdate)-14,DAY(fpdate)+14),DAY(fpdate))),IF(DAY(DATE(YEAR(fpdate),MONTH(fpdate)+(A766-1)*months_per_period,DAY(fpdate)))&lt;&gt;DAY(fpdate),DATE(YEAR(fpdate),MONTH(fpdate)+(A766-1)*months_per_period+1,0),DATE(YEAR(fpdate),MONTH(fpdate)+(A766-1)*months_per_period,DAY(fpdate))))))</f>
        <v/>
      </c>
      <c r="C766" s="17" t="str">
        <f t="shared" si="56"/>
        <v/>
      </c>
      <c r="D766" s="57" t="str">
        <f t="shared" si="59"/>
        <v/>
      </c>
      <c r="E766" s="17" t="str">
        <f>IF(A766="","",IF(AND(A766=1,pmtType=1),0,IF(roundOpt,ROUND(rate*G765,2),rate*G765)))</f>
        <v/>
      </c>
      <c r="F766" s="17" t="str">
        <f t="shared" si="57"/>
        <v/>
      </c>
      <c r="G766" s="17" t="str">
        <f t="shared" si="58"/>
        <v/>
      </c>
    </row>
    <row r="767" spans="1:7">
      <c r="A767" s="16" t="str">
        <f t="shared" si="55"/>
        <v/>
      </c>
      <c r="B767" s="18" t="str">
        <f>IF(A767="","",IF(OR(periods_per_year=26,periods_per_year=52),IF(periods_per_year=26,IF(A767=1,fpdate,B766+14),IF(periods_per_year=52,IF(A767=1,fpdate,B766+7),"n/a")),IF(periods_per_year=24,DATE(YEAR(fpdate),MONTH(fpdate)+(A767-1)/2+IF(AND(DAY(fpdate)&gt;=15,MOD(A767,2)=0),1,0),IF(MOD(A767,2)=0,IF(DAY(fpdate)&gt;=15,DAY(fpdate)-14,DAY(fpdate)+14),DAY(fpdate))),IF(DAY(DATE(YEAR(fpdate),MONTH(fpdate)+(A767-1)*months_per_period,DAY(fpdate)))&lt;&gt;DAY(fpdate),DATE(YEAR(fpdate),MONTH(fpdate)+(A767-1)*months_per_period+1,0),DATE(YEAR(fpdate),MONTH(fpdate)+(A767-1)*months_per_period,DAY(fpdate))))))</f>
        <v/>
      </c>
      <c r="C767" s="17" t="str">
        <f t="shared" si="56"/>
        <v/>
      </c>
      <c r="D767" s="57" t="str">
        <f t="shared" si="59"/>
        <v/>
      </c>
      <c r="E767" s="17" t="str">
        <f>IF(A767="","",IF(AND(A767=1,pmtType=1),0,IF(roundOpt,ROUND(rate*G766,2),rate*G766)))</f>
        <v/>
      </c>
      <c r="F767" s="17" t="str">
        <f t="shared" si="57"/>
        <v/>
      </c>
      <c r="G767" s="17" t="str">
        <f t="shared" si="58"/>
        <v/>
      </c>
    </row>
    <row r="768" spans="1:7">
      <c r="A768" s="16" t="str">
        <f t="shared" si="55"/>
        <v/>
      </c>
      <c r="B768" s="18" t="str">
        <f>IF(A768="","",IF(OR(periods_per_year=26,periods_per_year=52),IF(periods_per_year=26,IF(A768=1,fpdate,B767+14),IF(periods_per_year=52,IF(A768=1,fpdate,B767+7),"n/a")),IF(periods_per_year=24,DATE(YEAR(fpdate),MONTH(fpdate)+(A768-1)/2+IF(AND(DAY(fpdate)&gt;=15,MOD(A768,2)=0),1,0),IF(MOD(A768,2)=0,IF(DAY(fpdate)&gt;=15,DAY(fpdate)-14,DAY(fpdate)+14),DAY(fpdate))),IF(DAY(DATE(YEAR(fpdate),MONTH(fpdate)+(A768-1)*months_per_period,DAY(fpdate)))&lt;&gt;DAY(fpdate),DATE(YEAR(fpdate),MONTH(fpdate)+(A768-1)*months_per_period+1,0),DATE(YEAR(fpdate),MONTH(fpdate)+(A768-1)*months_per_period,DAY(fpdate))))))</f>
        <v/>
      </c>
      <c r="C768" s="17" t="str">
        <f t="shared" si="56"/>
        <v/>
      </c>
      <c r="D768" s="57" t="str">
        <f t="shared" si="59"/>
        <v/>
      </c>
      <c r="E768" s="17" t="str">
        <f>IF(A768="","",IF(AND(A768=1,pmtType=1),0,IF(roundOpt,ROUND(rate*G767,2),rate*G767)))</f>
        <v/>
      </c>
      <c r="F768" s="17" t="str">
        <f t="shared" si="57"/>
        <v/>
      </c>
      <c r="G768" s="17" t="str">
        <f t="shared" si="58"/>
        <v/>
      </c>
    </row>
    <row r="769" spans="1:7">
      <c r="A769" s="16" t="str">
        <f t="shared" si="55"/>
        <v/>
      </c>
      <c r="B769" s="18" t="str">
        <f>IF(A769="","",IF(OR(periods_per_year=26,periods_per_year=52),IF(periods_per_year=26,IF(A769=1,fpdate,B768+14),IF(periods_per_year=52,IF(A769=1,fpdate,B768+7),"n/a")),IF(periods_per_year=24,DATE(YEAR(fpdate),MONTH(fpdate)+(A769-1)/2+IF(AND(DAY(fpdate)&gt;=15,MOD(A769,2)=0),1,0),IF(MOD(A769,2)=0,IF(DAY(fpdate)&gt;=15,DAY(fpdate)-14,DAY(fpdate)+14),DAY(fpdate))),IF(DAY(DATE(YEAR(fpdate),MONTH(fpdate)+(A769-1)*months_per_period,DAY(fpdate)))&lt;&gt;DAY(fpdate),DATE(YEAR(fpdate),MONTH(fpdate)+(A769-1)*months_per_period+1,0),DATE(YEAR(fpdate),MONTH(fpdate)+(A769-1)*months_per_period,DAY(fpdate))))))</f>
        <v/>
      </c>
      <c r="C769" s="17" t="str">
        <f t="shared" si="56"/>
        <v/>
      </c>
      <c r="D769" s="57" t="str">
        <f t="shared" si="59"/>
        <v/>
      </c>
      <c r="E769" s="17" t="str">
        <f>IF(A769="","",IF(AND(A769=1,pmtType=1),0,IF(roundOpt,ROUND(rate*G768,2),rate*G768)))</f>
        <v/>
      </c>
      <c r="F769" s="17" t="str">
        <f t="shared" si="57"/>
        <v/>
      </c>
      <c r="G769" s="17" t="str">
        <f t="shared" si="58"/>
        <v/>
      </c>
    </row>
    <row r="770" spans="1:7">
      <c r="A770" s="16" t="str">
        <f t="shared" si="55"/>
        <v/>
      </c>
      <c r="B770" s="18" t="str">
        <f>IF(A770="","",IF(OR(periods_per_year=26,periods_per_year=52),IF(periods_per_year=26,IF(A770=1,fpdate,B769+14),IF(periods_per_year=52,IF(A770=1,fpdate,B769+7),"n/a")),IF(periods_per_year=24,DATE(YEAR(fpdate),MONTH(fpdate)+(A770-1)/2+IF(AND(DAY(fpdate)&gt;=15,MOD(A770,2)=0),1,0),IF(MOD(A770,2)=0,IF(DAY(fpdate)&gt;=15,DAY(fpdate)-14,DAY(fpdate)+14),DAY(fpdate))),IF(DAY(DATE(YEAR(fpdate),MONTH(fpdate)+(A770-1)*months_per_period,DAY(fpdate)))&lt;&gt;DAY(fpdate),DATE(YEAR(fpdate),MONTH(fpdate)+(A770-1)*months_per_period+1,0),DATE(YEAR(fpdate),MONTH(fpdate)+(A770-1)*months_per_period,DAY(fpdate))))))</f>
        <v/>
      </c>
      <c r="C770" s="17" t="str">
        <f t="shared" si="56"/>
        <v/>
      </c>
      <c r="D770" s="57" t="str">
        <f t="shared" si="59"/>
        <v/>
      </c>
      <c r="E770" s="17" t="str">
        <f>IF(A770="","",IF(AND(A770=1,pmtType=1),0,IF(roundOpt,ROUND(rate*G769,2),rate*G769)))</f>
        <v/>
      </c>
      <c r="F770" s="17" t="str">
        <f t="shared" si="57"/>
        <v/>
      </c>
      <c r="G770" s="17" t="str">
        <f t="shared" si="58"/>
        <v/>
      </c>
    </row>
    <row r="771" spans="1:7">
      <c r="A771" s="16" t="str">
        <f t="shared" si="55"/>
        <v/>
      </c>
      <c r="B771" s="18" t="str">
        <f>IF(A771="","",IF(OR(periods_per_year=26,periods_per_year=52),IF(periods_per_year=26,IF(A771=1,fpdate,B770+14),IF(periods_per_year=52,IF(A771=1,fpdate,B770+7),"n/a")),IF(periods_per_year=24,DATE(YEAR(fpdate),MONTH(fpdate)+(A771-1)/2+IF(AND(DAY(fpdate)&gt;=15,MOD(A771,2)=0),1,0),IF(MOD(A771,2)=0,IF(DAY(fpdate)&gt;=15,DAY(fpdate)-14,DAY(fpdate)+14),DAY(fpdate))),IF(DAY(DATE(YEAR(fpdate),MONTH(fpdate)+(A771-1)*months_per_period,DAY(fpdate)))&lt;&gt;DAY(fpdate),DATE(YEAR(fpdate),MONTH(fpdate)+(A771-1)*months_per_period+1,0),DATE(YEAR(fpdate),MONTH(fpdate)+(A771-1)*months_per_period,DAY(fpdate))))))</f>
        <v/>
      </c>
      <c r="C771" s="17" t="str">
        <f t="shared" si="56"/>
        <v/>
      </c>
      <c r="D771" s="57" t="str">
        <f t="shared" si="59"/>
        <v/>
      </c>
      <c r="E771" s="17" t="str">
        <f>IF(A771="","",IF(AND(A771=1,pmtType=1),0,IF(roundOpt,ROUND(rate*G770,2),rate*G770)))</f>
        <v/>
      </c>
      <c r="F771" s="17" t="str">
        <f t="shared" si="57"/>
        <v/>
      </c>
      <c r="G771" s="17" t="str">
        <f t="shared" si="58"/>
        <v/>
      </c>
    </row>
    <row r="772" spans="1:7">
      <c r="A772" s="16" t="str">
        <f t="shared" si="55"/>
        <v/>
      </c>
      <c r="B772" s="18" t="str">
        <f>IF(A772="","",IF(OR(periods_per_year=26,periods_per_year=52),IF(periods_per_year=26,IF(A772=1,fpdate,B771+14),IF(periods_per_year=52,IF(A772=1,fpdate,B771+7),"n/a")),IF(periods_per_year=24,DATE(YEAR(fpdate),MONTH(fpdate)+(A772-1)/2+IF(AND(DAY(fpdate)&gt;=15,MOD(A772,2)=0),1,0),IF(MOD(A772,2)=0,IF(DAY(fpdate)&gt;=15,DAY(fpdate)-14,DAY(fpdate)+14),DAY(fpdate))),IF(DAY(DATE(YEAR(fpdate),MONTH(fpdate)+(A772-1)*months_per_period,DAY(fpdate)))&lt;&gt;DAY(fpdate),DATE(YEAR(fpdate),MONTH(fpdate)+(A772-1)*months_per_period+1,0),DATE(YEAR(fpdate),MONTH(fpdate)+(A772-1)*months_per_period,DAY(fpdate))))))</f>
        <v/>
      </c>
      <c r="C772" s="17" t="str">
        <f t="shared" si="56"/>
        <v/>
      </c>
      <c r="D772" s="57" t="str">
        <f t="shared" si="59"/>
        <v/>
      </c>
      <c r="E772" s="17" t="str">
        <f>IF(A772="","",IF(AND(A772=1,pmtType=1),0,IF(roundOpt,ROUND(rate*G771,2),rate*G771)))</f>
        <v/>
      </c>
      <c r="F772" s="17" t="str">
        <f t="shared" si="57"/>
        <v/>
      </c>
      <c r="G772" s="17" t="str">
        <f t="shared" si="58"/>
        <v/>
      </c>
    </row>
    <row r="773" spans="1:7">
      <c r="A773" s="16" t="str">
        <f t="shared" si="55"/>
        <v/>
      </c>
      <c r="B773" s="18" t="str">
        <f>IF(A773="","",IF(OR(periods_per_year=26,periods_per_year=52),IF(periods_per_year=26,IF(A773=1,fpdate,B772+14),IF(periods_per_year=52,IF(A773=1,fpdate,B772+7),"n/a")),IF(periods_per_year=24,DATE(YEAR(fpdate),MONTH(fpdate)+(A773-1)/2+IF(AND(DAY(fpdate)&gt;=15,MOD(A773,2)=0),1,0),IF(MOD(A773,2)=0,IF(DAY(fpdate)&gt;=15,DAY(fpdate)-14,DAY(fpdate)+14),DAY(fpdate))),IF(DAY(DATE(YEAR(fpdate),MONTH(fpdate)+(A773-1)*months_per_period,DAY(fpdate)))&lt;&gt;DAY(fpdate),DATE(YEAR(fpdate),MONTH(fpdate)+(A773-1)*months_per_period+1,0),DATE(YEAR(fpdate),MONTH(fpdate)+(A773-1)*months_per_period,DAY(fpdate))))))</f>
        <v/>
      </c>
      <c r="C773" s="17" t="str">
        <f t="shared" si="56"/>
        <v/>
      </c>
      <c r="D773" s="57" t="str">
        <f t="shared" si="59"/>
        <v/>
      </c>
      <c r="E773" s="17" t="str">
        <f>IF(A773="","",IF(AND(A773=1,pmtType=1),0,IF(roundOpt,ROUND(rate*G772,2),rate*G772)))</f>
        <v/>
      </c>
      <c r="F773" s="17" t="str">
        <f t="shared" si="57"/>
        <v/>
      </c>
      <c r="G773" s="17" t="str">
        <f t="shared" si="58"/>
        <v/>
      </c>
    </row>
    <row r="774" spans="1:7">
      <c r="A774" s="16" t="str">
        <f t="shared" si="55"/>
        <v/>
      </c>
      <c r="B774" s="18" t="str">
        <f>IF(A774="","",IF(OR(periods_per_year=26,periods_per_year=52),IF(periods_per_year=26,IF(A774=1,fpdate,B773+14),IF(periods_per_year=52,IF(A774=1,fpdate,B773+7),"n/a")),IF(periods_per_year=24,DATE(YEAR(fpdate),MONTH(fpdate)+(A774-1)/2+IF(AND(DAY(fpdate)&gt;=15,MOD(A774,2)=0),1,0),IF(MOD(A774,2)=0,IF(DAY(fpdate)&gt;=15,DAY(fpdate)-14,DAY(fpdate)+14),DAY(fpdate))),IF(DAY(DATE(YEAR(fpdate),MONTH(fpdate)+(A774-1)*months_per_period,DAY(fpdate)))&lt;&gt;DAY(fpdate),DATE(YEAR(fpdate),MONTH(fpdate)+(A774-1)*months_per_period+1,0),DATE(YEAR(fpdate),MONTH(fpdate)+(A774-1)*months_per_period,DAY(fpdate))))))</f>
        <v/>
      </c>
      <c r="C774" s="17" t="str">
        <f t="shared" si="56"/>
        <v/>
      </c>
      <c r="D774" s="57" t="str">
        <f t="shared" si="59"/>
        <v/>
      </c>
      <c r="E774" s="17" t="str">
        <f>IF(A774="","",IF(AND(A774=1,pmtType=1),0,IF(roundOpt,ROUND(rate*G773,2),rate*G773)))</f>
        <v/>
      </c>
      <c r="F774" s="17" t="str">
        <f t="shared" si="57"/>
        <v/>
      </c>
      <c r="G774" s="17" t="str">
        <f t="shared" si="58"/>
        <v/>
      </c>
    </row>
    <row r="775" spans="1:7">
      <c r="A775" s="16" t="str">
        <f t="shared" si="55"/>
        <v/>
      </c>
      <c r="B775" s="18" t="str">
        <f>IF(A775="","",IF(OR(periods_per_year=26,periods_per_year=52),IF(periods_per_year=26,IF(A775=1,fpdate,B774+14),IF(periods_per_year=52,IF(A775=1,fpdate,B774+7),"n/a")),IF(periods_per_year=24,DATE(YEAR(fpdate),MONTH(fpdate)+(A775-1)/2+IF(AND(DAY(fpdate)&gt;=15,MOD(A775,2)=0),1,0),IF(MOD(A775,2)=0,IF(DAY(fpdate)&gt;=15,DAY(fpdate)-14,DAY(fpdate)+14),DAY(fpdate))),IF(DAY(DATE(YEAR(fpdate),MONTH(fpdate)+(A775-1)*months_per_period,DAY(fpdate)))&lt;&gt;DAY(fpdate),DATE(YEAR(fpdate),MONTH(fpdate)+(A775-1)*months_per_period+1,0),DATE(YEAR(fpdate),MONTH(fpdate)+(A775-1)*months_per_period,DAY(fpdate))))))</f>
        <v/>
      </c>
      <c r="C775" s="17" t="str">
        <f t="shared" si="56"/>
        <v/>
      </c>
      <c r="D775" s="57" t="str">
        <f t="shared" si="59"/>
        <v/>
      </c>
      <c r="E775" s="17" t="str">
        <f>IF(A775="","",IF(AND(A775=1,pmtType=1),0,IF(roundOpt,ROUND(rate*G774,2),rate*G774)))</f>
        <v/>
      </c>
      <c r="F775" s="17" t="str">
        <f t="shared" si="57"/>
        <v/>
      </c>
      <c r="G775" s="17" t="str">
        <f t="shared" si="58"/>
        <v/>
      </c>
    </row>
    <row r="776" spans="1:7">
      <c r="A776" s="16" t="str">
        <f t="shared" si="55"/>
        <v/>
      </c>
      <c r="B776" s="18" t="str">
        <f>IF(A776="","",IF(OR(periods_per_year=26,periods_per_year=52),IF(periods_per_year=26,IF(A776=1,fpdate,B775+14),IF(periods_per_year=52,IF(A776=1,fpdate,B775+7),"n/a")),IF(periods_per_year=24,DATE(YEAR(fpdate),MONTH(fpdate)+(A776-1)/2+IF(AND(DAY(fpdate)&gt;=15,MOD(A776,2)=0),1,0),IF(MOD(A776,2)=0,IF(DAY(fpdate)&gt;=15,DAY(fpdate)-14,DAY(fpdate)+14),DAY(fpdate))),IF(DAY(DATE(YEAR(fpdate),MONTH(fpdate)+(A776-1)*months_per_period,DAY(fpdate)))&lt;&gt;DAY(fpdate),DATE(YEAR(fpdate),MONTH(fpdate)+(A776-1)*months_per_period+1,0),DATE(YEAR(fpdate),MONTH(fpdate)+(A776-1)*months_per_period,DAY(fpdate))))))</f>
        <v/>
      </c>
      <c r="C776" s="17" t="str">
        <f t="shared" si="56"/>
        <v/>
      </c>
      <c r="D776" s="57" t="str">
        <f t="shared" si="59"/>
        <v/>
      </c>
      <c r="E776" s="17" t="str">
        <f>IF(A776="","",IF(AND(A776=1,pmtType=1),0,IF(roundOpt,ROUND(rate*G775,2),rate*G775)))</f>
        <v/>
      </c>
      <c r="F776" s="17" t="str">
        <f t="shared" si="57"/>
        <v/>
      </c>
      <c r="G776" s="17" t="str">
        <f t="shared" si="58"/>
        <v/>
      </c>
    </row>
    <row r="777" spans="1:7">
      <c r="A777" s="16" t="str">
        <f t="shared" si="55"/>
        <v/>
      </c>
      <c r="B777" s="18" t="str">
        <f>IF(A777="","",IF(OR(periods_per_year=26,periods_per_year=52),IF(periods_per_year=26,IF(A777=1,fpdate,B776+14),IF(periods_per_year=52,IF(A777=1,fpdate,B776+7),"n/a")),IF(periods_per_year=24,DATE(YEAR(fpdate),MONTH(fpdate)+(A777-1)/2+IF(AND(DAY(fpdate)&gt;=15,MOD(A777,2)=0),1,0),IF(MOD(A777,2)=0,IF(DAY(fpdate)&gt;=15,DAY(fpdate)-14,DAY(fpdate)+14),DAY(fpdate))),IF(DAY(DATE(YEAR(fpdate),MONTH(fpdate)+(A777-1)*months_per_period,DAY(fpdate)))&lt;&gt;DAY(fpdate),DATE(YEAR(fpdate),MONTH(fpdate)+(A777-1)*months_per_period+1,0),DATE(YEAR(fpdate),MONTH(fpdate)+(A777-1)*months_per_period,DAY(fpdate))))))</f>
        <v/>
      </c>
      <c r="C777" s="17" t="str">
        <f t="shared" si="56"/>
        <v/>
      </c>
      <c r="D777" s="57" t="str">
        <f t="shared" si="59"/>
        <v/>
      </c>
      <c r="E777" s="17" t="str">
        <f>IF(A777="","",IF(AND(A777=1,pmtType=1),0,IF(roundOpt,ROUND(rate*G776,2),rate*G776)))</f>
        <v/>
      </c>
      <c r="F777" s="17" t="str">
        <f t="shared" si="57"/>
        <v/>
      </c>
      <c r="G777" s="17" t="str">
        <f t="shared" si="58"/>
        <v/>
      </c>
    </row>
    <row r="778" spans="1:7">
      <c r="A778" s="16" t="str">
        <f t="shared" si="55"/>
        <v/>
      </c>
      <c r="B778" s="18" t="str">
        <f>IF(A778="","",IF(OR(periods_per_year=26,periods_per_year=52),IF(periods_per_year=26,IF(A778=1,fpdate,B777+14),IF(periods_per_year=52,IF(A778=1,fpdate,B777+7),"n/a")),IF(periods_per_year=24,DATE(YEAR(fpdate),MONTH(fpdate)+(A778-1)/2+IF(AND(DAY(fpdate)&gt;=15,MOD(A778,2)=0),1,0),IF(MOD(A778,2)=0,IF(DAY(fpdate)&gt;=15,DAY(fpdate)-14,DAY(fpdate)+14),DAY(fpdate))),IF(DAY(DATE(YEAR(fpdate),MONTH(fpdate)+(A778-1)*months_per_period,DAY(fpdate)))&lt;&gt;DAY(fpdate),DATE(YEAR(fpdate),MONTH(fpdate)+(A778-1)*months_per_period+1,0),DATE(YEAR(fpdate),MONTH(fpdate)+(A778-1)*months_per_period,DAY(fpdate))))))</f>
        <v/>
      </c>
      <c r="C778" s="17" t="str">
        <f t="shared" si="56"/>
        <v/>
      </c>
      <c r="D778" s="57" t="str">
        <f t="shared" si="59"/>
        <v/>
      </c>
      <c r="E778" s="17" t="str">
        <f>IF(A778="","",IF(AND(A778=1,pmtType=1),0,IF(roundOpt,ROUND(rate*G777,2),rate*G777)))</f>
        <v/>
      </c>
      <c r="F778" s="17" t="str">
        <f t="shared" si="57"/>
        <v/>
      </c>
      <c r="G778" s="17" t="str">
        <f t="shared" si="58"/>
        <v/>
      </c>
    </row>
    <row r="779" spans="1:7">
      <c r="A779" s="16" t="str">
        <f t="shared" si="55"/>
        <v/>
      </c>
      <c r="B779" s="18" t="str">
        <f>IF(A779="","",IF(OR(periods_per_year=26,periods_per_year=52),IF(periods_per_year=26,IF(A779=1,fpdate,B778+14),IF(periods_per_year=52,IF(A779=1,fpdate,B778+7),"n/a")),IF(periods_per_year=24,DATE(YEAR(fpdate),MONTH(fpdate)+(A779-1)/2+IF(AND(DAY(fpdate)&gt;=15,MOD(A779,2)=0),1,0),IF(MOD(A779,2)=0,IF(DAY(fpdate)&gt;=15,DAY(fpdate)-14,DAY(fpdate)+14),DAY(fpdate))),IF(DAY(DATE(YEAR(fpdate),MONTH(fpdate)+(A779-1)*months_per_period,DAY(fpdate)))&lt;&gt;DAY(fpdate),DATE(YEAR(fpdate),MONTH(fpdate)+(A779-1)*months_per_period+1,0),DATE(YEAR(fpdate),MONTH(fpdate)+(A779-1)*months_per_period,DAY(fpdate))))))</f>
        <v/>
      </c>
      <c r="C779" s="17" t="str">
        <f t="shared" si="56"/>
        <v/>
      </c>
      <c r="D779" s="57" t="str">
        <f t="shared" si="59"/>
        <v/>
      </c>
      <c r="E779" s="17" t="str">
        <f>IF(A779="","",IF(AND(A779=1,pmtType=1),0,IF(roundOpt,ROUND(rate*G778,2),rate*G778)))</f>
        <v/>
      </c>
      <c r="F779" s="17" t="str">
        <f t="shared" si="57"/>
        <v/>
      </c>
      <c r="G779" s="17" t="str">
        <f t="shared" si="58"/>
        <v/>
      </c>
    </row>
    <row r="780" spans="1:7">
      <c r="A780" s="16" t="str">
        <f t="shared" si="55"/>
        <v/>
      </c>
      <c r="B780" s="18" t="str">
        <f>IF(A780="","",IF(OR(periods_per_year=26,periods_per_year=52),IF(periods_per_year=26,IF(A780=1,fpdate,B779+14),IF(periods_per_year=52,IF(A780=1,fpdate,B779+7),"n/a")),IF(periods_per_year=24,DATE(YEAR(fpdate),MONTH(fpdate)+(A780-1)/2+IF(AND(DAY(fpdate)&gt;=15,MOD(A780,2)=0),1,0),IF(MOD(A780,2)=0,IF(DAY(fpdate)&gt;=15,DAY(fpdate)-14,DAY(fpdate)+14),DAY(fpdate))),IF(DAY(DATE(YEAR(fpdate),MONTH(fpdate)+(A780-1)*months_per_period,DAY(fpdate)))&lt;&gt;DAY(fpdate),DATE(YEAR(fpdate),MONTH(fpdate)+(A780-1)*months_per_period+1,0),DATE(YEAR(fpdate),MONTH(fpdate)+(A780-1)*months_per_period,DAY(fpdate))))))</f>
        <v/>
      </c>
      <c r="C780" s="17" t="str">
        <f t="shared" si="56"/>
        <v/>
      </c>
      <c r="D780" s="57" t="str">
        <f t="shared" si="59"/>
        <v/>
      </c>
      <c r="E780" s="17" t="str">
        <f>IF(A780="","",IF(AND(A780=1,pmtType=1),0,IF(roundOpt,ROUND(rate*G779,2),rate*G779)))</f>
        <v/>
      </c>
      <c r="F780" s="17" t="str">
        <f t="shared" si="57"/>
        <v/>
      </c>
      <c r="G780" s="17" t="str">
        <f t="shared" si="58"/>
        <v/>
      </c>
    </row>
    <row r="781" spans="1:7">
      <c r="A781" s="16" t="str">
        <f t="shared" si="55"/>
        <v/>
      </c>
      <c r="B781" s="18" t="str">
        <f>IF(A781="","",IF(OR(periods_per_year=26,periods_per_year=52),IF(periods_per_year=26,IF(A781=1,fpdate,B780+14),IF(periods_per_year=52,IF(A781=1,fpdate,B780+7),"n/a")),IF(periods_per_year=24,DATE(YEAR(fpdate),MONTH(fpdate)+(A781-1)/2+IF(AND(DAY(fpdate)&gt;=15,MOD(A781,2)=0),1,0),IF(MOD(A781,2)=0,IF(DAY(fpdate)&gt;=15,DAY(fpdate)-14,DAY(fpdate)+14),DAY(fpdate))),IF(DAY(DATE(YEAR(fpdate),MONTH(fpdate)+(A781-1)*months_per_period,DAY(fpdate)))&lt;&gt;DAY(fpdate),DATE(YEAR(fpdate),MONTH(fpdate)+(A781-1)*months_per_period+1,0),DATE(YEAR(fpdate),MONTH(fpdate)+(A781-1)*months_per_period,DAY(fpdate))))))</f>
        <v/>
      </c>
      <c r="C781" s="17" t="str">
        <f t="shared" si="56"/>
        <v/>
      </c>
      <c r="D781" s="57" t="str">
        <f t="shared" si="59"/>
        <v/>
      </c>
      <c r="E781" s="17" t="str">
        <f>IF(A781="","",IF(AND(A781=1,pmtType=1),0,IF(roundOpt,ROUND(rate*G780,2),rate*G780)))</f>
        <v/>
      </c>
      <c r="F781" s="17" t="str">
        <f t="shared" si="57"/>
        <v/>
      </c>
      <c r="G781" s="17" t="str">
        <f t="shared" si="58"/>
        <v/>
      </c>
    </row>
    <row r="782" spans="1:7">
      <c r="A782" s="16" t="str">
        <f t="shared" si="55"/>
        <v/>
      </c>
      <c r="B782" s="18" t="str">
        <f>IF(A782="","",IF(OR(periods_per_year=26,periods_per_year=52),IF(periods_per_year=26,IF(A782=1,fpdate,B781+14),IF(periods_per_year=52,IF(A782=1,fpdate,B781+7),"n/a")),IF(periods_per_year=24,DATE(YEAR(fpdate),MONTH(fpdate)+(A782-1)/2+IF(AND(DAY(fpdate)&gt;=15,MOD(A782,2)=0),1,0),IF(MOD(A782,2)=0,IF(DAY(fpdate)&gt;=15,DAY(fpdate)-14,DAY(fpdate)+14),DAY(fpdate))),IF(DAY(DATE(YEAR(fpdate),MONTH(fpdate)+(A782-1)*months_per_period,DAY(fpdate)))&lt;&gt;DAY(fpdate),DATE(YEAR(fpdate),MONTH(fpdate)+(A782-1)*months_per_period+1,0),DATE(YEAR(fpdate),MONTH(fpdate)+(A782-1)*months_per_period,DAY(fpdate))))))</f>
        <v/>
      </c>
      <c r="C782" s="17" t="str">
        <f t="shared" si="56"/>
        <v/>
      </c>
      <c r="D782" s="57" t="str">
        <f t="shared" si="59"/>
        <v/>
      </c>
      <c r="E782" s="17" t="str">
        <f>IF(A782="","",IF(AND(A782=1,pmtType=1),0,IF(roundOpt,ROUND(rate*G781,2),rate*G781)))</f>
        <v/>
      </c>
      <c r="F782" s="17" t="str">
        <f t="shared" si="57"/>
        <v/>
      </c>
      <c r="G782" s="17" t="str">
        <f t="shared" si="58"/>
        <v/>
      </c>
    </row>
    <row r="783" spans="1:7">
      <c r="A783" s="16" t="str">
        <f t="shared" si="55"/>
        <v/>
      </c>
      <c r="B783" s="18" t="str">
        <f>IF(A783="","",IF(OR(periods_per_year=26,periods_per_year=52),IF(periods_per_year=26,IF(A783=1,fpdate,B782+14),IF(periods_per_year=52,IF(A783=1,fpdate,B782+7),"n/a")),IF(periods_per_year=24,DATE(YEAR(fpdate),MONTH(fpdate)+(A783-1)/2+IF(AND(DAY(fpdate)&gt;=15,MOD(A783,2)=0),1,0),IF(MOD(A783,2)=0,IF(DAY(fpdate)&gt;=15,DAY(fpdate)-14,DAY(fpdate)+14),DAY(fpdate))),IF(DAY(DATE(YEAR(fpdate),MONTH(fpdate)+(A783-1)*months_per_period,DAY(fpdate)))&lt;&gt;DAY(fpdate),DATE(YEAR(fpdate),MONTH(fpdate)+(A783-1)*months_per_period+1,0),DATE(YEAR(fpdate),MONTH(fpdate)+(A783-1)*months_per_period,DAY(fpdate))))))</f>
        <v/>
      </c>
      <c r="C783" s="17" t="str">
        <f t="shared" si="56"/>
        <v/>
      </c>
      <c r="D783" s="57" t="str">
        <f t="shared" si="59"/>
        <v/>
      </c>
      <c r="E783" s="17" t="str">
        <f>IF(A783="","",IF(AND(A783=1,pmtType=1),0,IF(roundOpt,ROUND(rate*G782,2),rate*G782)))</f>
        <v/>
      </c>
      <c r="F783" s="17" t="str">
        <f t="shared" si="57"/>
        <v/>
      </c>
      <c r="G783" s="17" t="str">
        <f t="shared" si="58"/>
        <v/>
      </c>
    </row>
    <row r="784" spans="1:7">
      <c r="A784" s="16" t="str">
        <f t="shared" si="55"/>
        <v/>
      </c>
      <c r="B784" s="18" t="str">
        <f>IF(A784="","",IF(OR(periods_per_year=26,periods_per_year=52),IF(periods_per_year=26,IF(A784=1,fpdate,B783+14),IF(periods_per_year=52,IF(A784=1,fpdate,B783+7),"n/a")),IF(periods_per_year=24,DATE(YEAR(fpdate),MONTH(fpdate)+(A784-1)/2+IF(AND(DAY(fpdate)&gt;=15,MOD(A784,2)=0),1,0),IF(MOD(A784,2)=0,IF(DAY(fpdate)&gt;=15,DAY(fpdate)-14,DAY(fpdate)+14),DAY(fpdate))),IF(DAY(DATE(YEAR(fpdate),MONTH(fpdate)+(A784-1)*months_per_period,DAY(fpdate)))&lt;&gt;DAY(fpdate),DATE(YEAR(fpdate),MONTH(fpdate)+(A784-1)*months_per_period+1,0),DATE(YEAR(fpdate),MONTH(fpdate)+(A784-1)*months_per_period,DAY(fpdate))))))</f>
        <v/>
      </c>
      <c r="C784" s="17" t="str">
        <f t="shared" si="56"/>
        <v/>
      </c>
      <c r="D784" s="57" t="str">
        <f t="shared" si="59"/>
        <v/>
      </c>
      <c r="E784" s="17" t="str">
        <f>IF(A784="","",IF(AND(A784=1,pmtType=1),0,IF(roundOpt,ROUND(rate*G783,2),rate*G783)))</f>
        <v/>
      </c>
      <c r="F784" s="17" t="str">
        <f t="shared" si="57"/>
        <v/>
      </c>
      <c r="G784" s="17" t="str">
        <f t="shared" si="58"/>
        <v/>
      </c>
    </row>
    <row r="785" spans="1:7">
      <c r="A785" s="16" t="str">
        <f t="shared" si="55"/>
        <v/>
      </c>
      <c r="B785" s="18" t="str">
        <f>IF(A785="","",IF(OR(periods_per_year=26,periods_per_year=52),IF(periods_per_year=26,IF(A785=1,fpdate,B784+14),IF(periods_per_year=52,IF(A785=1,fpdate,B784+7),"n/a")),IF(periods_per_year=24,DATE(YEAR(fpdate),MONTH(fpdate)+(A785-1)/2+IF(AND(DAY(fpdate)&gt;=15,MOD(A785,2)=0),1,0),IF(MOD(A785,2)=0,IF(DAY(fpdate)&gt;=15,DAY(fpdate)-14,DAY(fpdate)+14),DAY(fpdate))),IF(DAY(DATE(YEAR(fpdate),MONTH(fpdate)+(A785-1)*months_per_period,DAY(fpdate)))&lt;&gt;DAY(fpdate),DATE(YEAR(fpdate),MONTH(fpdate)+(A785-1)*months_per_period+1,0),DATE(YEAR(fpdate),MONTH(fpdate)+(A785-1)*months_per_period,DAY(fpdate))))))</f>
        <v/>
      </c>
      <c r="C785" s="17" t="str">
        <f t="shared" si="56"/>
        <v/>
      </c>
      <c r="D785" s="57" t="str">
        <f t="shared" si="59"/>
        <v/>
      </c>
      <c r="E785" s="17" t="str">
        <f>IF(A785="","",IF(AND(A785=1,pmtType=1),0,IF(roundOpt,ROUND(rate*G784,2),rate*G784)))</f>
        <v/>
      </c>
      <c r="F785" s="17" t="str">
        <f t="shared" si="57"/>
        <v/>
      </c>
      <c r="G785" s="17" t="str">
        <f t="shared" si="58"/>
        <v/>
      </c>
    </row>
    <row r="786" spans="1:7">
      <c r="A786" s="16" t="str">
        <f t="shared" si="55"/>
        <v/>
      </c>
      <c r="B786" s="18" t="str">
        <f>IF(A786="","",IF(OR(periods_per_year=26,periods_per_year=52),IF(periods_per_year=26,IF(A786=1,fpdate,B785+14),IF(periods_per_year=52,IF(A786=1,fpdate,B785+7),"n/a")),IF(periods_per_year=24,DATE(YEAR(fpdate),MONTH(fpdate)+(A786-1)/2+IF(AND(DAY(fpdate)&gt;=15,MOD(A786,2)=0),1,0),IF(MOD(A786,2)=0,IF(DAY(fpdate)&gt;=15,DAY(fpdate)-14,DAY(fpdate)+14),DAY(fpdate))),IF(DAY(DATE(YEAR(fpdate),MONTH(fpdate)+(A786-1)*months_per_period,DAY(fpdate)))&lt;&gt;DAY(fpdate),DATE(YEAR(fpdate),MONTH(fpdate)+(A786-1)*months_per_period+1,0),DATE(YEAR(fpdate),MONTH(fpdate)+(A786-1)*months_per_period,DAY(fpdate))))))</f>
        <v/>
      </c>
      <c r="C786" s="17" t="str">
        <f t="shared" si="56"/>
        <v/>
      </c>
      <c r="D786" s="57" t="str">
        <f t="shared" si="59"/>
        <v/>
      </c>
      <c r="E786" s="17" t="str">
        <f>IF(A786="","",IF(AND(A786=1,pmtType=1),0,IF(roundOpt,ROUND(rate*G785,2),rate*G785)))</f>
        <v/>
      </c>
      <c r="F786" s="17" t="str">
        <f t="shared" si="57"/>
        <v/>
      </c>
      <c r="G786" s="17" t="str">
        <f t="shared" si="58"/>
        <v/>
      </c>
    </row>
    <row r="787" spans="1:7">
      <c r="A787" s="16" t="str">
        <f t="shared" si="55"/>
        <v/>
      </c>
      <c r="B787" s="18" t="str">
        <f>IF(A787="","",IF(OR(periods_per_year=26,periods_per_year=52),IF(periods_per_year=26,IF(A787=1,fpdate,B786+14),IF(periods_per_year=52,IF(A787=1,fpdate,B786+7),"n/a")),IF(periods_per_year=24,DATE(YEAR(fpdate),MONTH(fpdate)+(A787-1)/2+IF(AND(DAY(fpdate)&gt;=15,MOD(A787,2)=0),1,0),IF(MOD(A787,2)=0,IF(DAY(fpdate)&gt;=15,DAY(fpdate)-14,DAY(fpdate)+14),DAY(fpdate))),IF(DAY(DATE(YEAR(fpdate),MONTH(fpdate)+(A787-1)*months_per_period,DAY(fpdate)))&lt;&gt;DAY(fpdate),DATE(YEAR(fpdate),MONTH(fpdate)+(A787-1)*months_per_period+1,0),DATE(YEAR(fpdate),MONTH(fpdate)+(A787-1)*months_per_period,DAY(fpdate))))))</f>
        <v/>
      </c>
      <c r="C787" s="17" t="str">
        <f t="shared" si="56"/>
        <v/>
      </c>
      <c r="D787" s="57" t="str">
        <f t="shared" si="59"/>
        <v/>
      </c>
      <c r="E787" s="17" t="str">
        <f>IF(A787="","",IF(AND(A787=1,pmtType=1),0,IF(roundOpt,ROUND(rate*G786,2),rate*G786)))</f>
        <v/>
      </c>
      <c r="F787" s="17" t="str">
        <f t="shared" si="57"/>
        <v/>
      </c>
      <c r="G787" s="17" t="str">
        <f t="shared" si="58"/>
        <v/>
      </c>
    </row>
    <row r="788" spans="1:7">
      <c r="A788" s="16" t="str">
        <f t="shared" si="55"/>
        <v/>
      </c>
      <c r="B788" s="18" t="str">
        <f>IF(A788="","",IF(OR(periods_per_year=26,periods_per_year=52),IF(periods_per_year=26,IF(A788=1,fpdate,B787+14),IF(periods_per_year=52,IF(A788=1,fpdate,B787+7),"n/a")),IF(periods_per_year=24,DATE(YEAR(fpdate),MONTH(fpdate)+(A788-1)/2+IF(AND(DAY(fpdate)&gt;=15,MOD(A788,2)=0),1,0),IF(MOD(A788,2)=0,IF(DAY(fpdate)&gt;=15,DAY(fpdate)-14,DAY(fpdate)+14),DAY(fpdate))),IF(DAY(DATE(YEAR(fpdate),MONTH(fpdate)+(A788-1)*months_per_period,DAY(fpdate)))&lt;&gt;DAY(fpdate),DATE(YEAR(fpdate),MONTH(fpdate)+(A788-1)*months_per_period+1,0),DATE(YEAR(fpdate),MONTH(fpdate)+(A788-1)*months_per_period,DAY(fpdate))))))</f>
        <v/>
      </c>
      <c r="C788" s="17" t="str">
        <f t="shared" si="56"/>
        <v/>
      </c>
      <c r="D788" s="57" t="str">
        <f t="shared" si="59"/>
        <v/>
      </c>
      <c r="E788" s="17" t="str">
        <f>IF(A788="","",IF(AND(A788=1,pmtType=1),0,IF(roundOpt,ROUND(rate*G787,2),rate*G787)))</f>
        <v/>
      </c>
      <c r="F788" s="17" t="str">
        <f t="shared" si="57"/>
        <v/>
      </c>
      <c r="G788" s="17" t="str">
        <f t="shared" si="58"/>
        <v/>
      </c>
    </row>
    <row r="789" spans="1:7">
      <c r="A789" s="16" t="str">
        <f t="shared" si="55"/>
        <v/>
      </c>
      <c r="B789" s="18" t="str">
        <f>IF(A789="","",IF(OR(periods_per_year=26,periods_per_year=52),IF(periods_per_year=26,IF(A789=1,fpdate,B788+14),IF(periods_per_year=52,IF(A789=1,fpdate,B788+7),"n/a")),IF(periods_per_year=24,DATE(YEAR(fpdate),MONTH(fpdate)+(A789-1)/2+IF(AND(DAY(fpdate)&gt;=15,MOD(A789,2)=0),1,0),IF(MOD(A789,2)=0,IF(DAY(fpdate)&gt;=15,DAY(fpdate)-14,DAY(fpdate)+14),DAY(fpdate))),IF(DAY(DATE(YEAR(fpdate),MONTH(fpdate)+(A789-1)*months_per_period,DAY(fpdate)))&lt;&gt;DAY(fpdate),DATE(YEAR(fpdate),MONTH(fpdate)+(A789-1)*months_per_period+1,0),DATE(YEAR(fpdate),MONTH(fpdate)+(A789-1)*months_per_period,DAY(fpdate))))))</f>
        <v/>
      </c>
      <c r="C789" s="17" t="str">
        <f t="shared" si="56"/>
        <v/>
      </c>
      <c r="D789" s="57" t="str">
        <f t="shared" si="59"/>
        <v/>
      </c>
      <c r="E789" s="17" t="str">
        <f>IF(A789="","",IF(AND(A789=1,pmtType=1),0,IF(roundOpt,ROUND(rate*G788,2),rate*G788)))</f>
        <v/>
      </c>
      <c r="F789" s="17" t="str">
        <f t="shared" si="57"/>
        <v/>
      </c>
      <c r="G789" s="17" t="str">
        <f t="shared" si="58"/>
        <v/>
      </c>
    </row>
    <row r="790" spans="1:7">
      <c r="A790" s="16" t="str">
        <f t="shared" ref="A790:A801" si="60">IF(G789="","",IF(roundOpt,IF(OR(A789&gt;=nper,ROUND(G789,2)&lt;=0),"",A789+1),IF(OR(A789&gt;=nper,G789&lt;=0),"",A789+1)))</f>
        <v/>
      </c>
      <c r="B790" s="18" t="str">
        <f>IF(A790="","",IF(OR(periods_per_year=26,periods_per_year=52),IF(periods_per_year=26,IF(A790=1,fpdate,B789+14),IF(periods_per_year=52,IF(A790=1,fpdate,B789+7),"n/a")),IF(periods_per_year=24,DATE(YEAR(fpdate),MONTH(fpdate)+(A790-1)/2+IF(AND(DAY(fpdate)&gt;=15,MOD(A790,2)=0),1,0),IF(MOD(A790,2)=0,IF(DAY(fpdate)&gt;=15,DAY(fpdate)-14,DAY(fpdate)+14),DAY(fpdate))),IF(DAY(DATE(YEAR(fpdate),MONTH(fpdate)+(A790-1)*months_per_period,DAY(fpdate)))&lt;&gt;DAY(fpdate),DATE(YEAR(fpdate),MONTH(fpdate)+(A790-1)*months_per_period+1,0),DATE(YEAR(fpdate),MONTH(fpdate)+(A790-1)*months_per_period,DAY(fpdate))))))</f>
        <v/>
      </c>
      <c r="C790" s="17" t="str">
        <f t="shared" ref="C790:C801" si="61">IF(A790="","",IF(roundOpt,IF(OR(A790=nper,payment&gt;ROUND((1+rate)*G789,2)),ROUND((1+rate)*G789,2),payment),IF(OR(A790=nper,payment&gt;(1+rate)*G789),(1+rate)*G789,payment)))</f>
        <v/>
      </c>
      <c r="D790" s="57" t="str">
        <f t="shared" si="59"/>
        <v/>
      </c>
      <c r="E790" s="17" t="str">
        <f>IF(A790="","",IF(AND(A790=1,pmtType=1),0,IF(roundOpt,ROUND(rate*G789,2),rate*G789)))</f>
        <v/>
      </c>
      <c r="F790" s="17" t="str">
        <f t="shared" ref="F790:F801" si="62">IF(A790="","",D790-E790)</f>
        <v/>
      </c>
      <c r="G790" s="17" t="str">
        <f t="shared" ref="G790:G801" si="63">IF(A790="","",G789-F790)</f>
        <v/>
      </c>
    </row>
    <row r="791" spans="1:7">
      <c r="A791" s="16" t="str">
        <f t="shared" si="60"/>
        <v/>
      </c>
      <c r="B791" s="18" t="str">
        <f>IF(A791="","",IF(OR(periods_per_year=26,periods_per_year=52),IF(periods_per_year=26,IF(A791=1,fpdate,B790+14),IF(periods_per_year=52,IF(A791=1,fpdate,B790+7),"n/a")),IF(periods_per_year=24,DATE(YEAR(fpdate),MONTH(fpdate)+(A791-1)/2+IF(AND(DAY(fpdate)&gt;=15,MOD(A791,2)=0),1,0),IF(MOD(A791,2)=0,IF(DAY(fpdate)&gt;=15,DAY(fpdate)-14,DAY(fpdate)+14),DAY(fpdate))),IF(DAY(DATE(YEAR(fpdate),MONTH(fpdate)+(A791-1)*months_per_period,DAY(fpdate)))&lt;&gt;DAY(fpdate),DATE(YEAR(fpdate),MONTH(fpdate)+(A791-1)*months_per_period+1,0),DATE(YEAR(fpdate),MONTH(fpdate)+(A791-1)*months_per_period,DAY(fpdate))))))</f>
        <v/>
      </c>
      <c r="C791" s="17" t="str">
        <f t="shared" si="61"/>
        <v/>
      </c>
      <c r="D791" s="57" t="str">
        <f t="shared" si="59"/>
        <v/>
      </c>
      <c r="E791" s="17" t="str">
        <f>IF(A791="","",IF(AND(A791=1,pmtType=1),0,IF(roundOpt,ROUND(rate*G790,2),rate*G790)))</f>
        <v/>
      </c>
      <c r="F791" s="17" t="str">
        <f t="shared" si="62"/>
        <v/>
      </c>
      <c r="G791" s="17" t="str">
        <f t="shared" si="63"/>
        <v/>
      </c>
    </row>
    <row r="792" spans="1:7">
      <c r="A792" s="16" t="str">
        <f t="shared" si="60"/>
        <v/>
      </c>
      <c r="B792" s="18" t="str">
        <f>IF(A792="","",IF(OR(periods_per_year=26,periods_per_year=52),IF(periods_per_year=26,IF(A792=1,fpdate,B791+14),IF(periods_per_year=52,IF(A792=1,fpdate,B791+7),"n/a")),IF(periods_per_year=24,DATE(YEAR(fpdate),MONTH(fpdate)+(A792-1)/2+IF(AND(DAY(fpdate)&gt;=15,MOD(A792,2)=0),1,0),IF(MOD(A792,2)=0,IF(DAY(fpdate)&gt;=15,DAY(fpdate)-14,DAY(fpdate)+14),DAY(fpdate))),IF(DAY(DATE(YEAR(fpdate),MONTH(fpdate)+(A792-1)*months_per_period,DAY(fpdate)))&lt;&gt;DAY(fpdate),DATE(YEAR(fpdate),MONTH(fpdate)+(A792-1)*months_per_period+1,0),DATE(YEAR(fpdate),MONTH(fpdate)+(A792-1)*months_per_period,DAY(fpdate))))))</f>
        <v/>
      </c>
      <c r="C792" s="17" t="str">
        <f t="shared" si="61"/>
        <v/>
      </c>
      <c r="D792" s="57" t="str">
        <f t="shared" si="59"/>
        <v/>
      </c>
      <c r="E792" s="17" t="str">
        <f>IF(A792="","",IF(AND(A792=1,pmtType=1),0,IF(roundOpt,ROUND(rate*G791,2),rate*G791)))</f>
        <v/>
      </c>
      <c r="F792" s="17" t="str">
        <f t="shared" si="62"/>
        <v/>
      </c>
      <c r="G792" s="17" t="str">
        <f t="shared" si="63"/>
        <v/>
      </c>
    </row>
    <row r="793" spans="1:7">
      <c r="A793" s="16" t="str">
        <f t="shared" si="60"/>
        <v/>
      </c>
      <c r="B793" s="18" t="str">
        <f>IF(A793="","",IF(OR(periods_per_year=26,periods_per_year=52),IF(periods_per_year=26,IF(A793=1,fpdate,B792+14),IF(periods_per_year=52,IF(A793=1,fpdate,B792+7),"n/a")),IF(periods_per_year=24,DATE(YEAR(fpdate),MONTH(fpdate)+(A793-1)/2+IF(AND(DAY(fpdate)&gt;=15,MOD(A793,2)=0),1,0),IF(MOD(A793,2)=0,IF(DAY(fpdate)&gt;=15,DAY(fpdate)-14,DAY(fpdate)+14),DAY(fpdate))),IF(DAY(DATE(YEAR(fpdate),MONTH(fpdate)+(A793-1)*months_per_period,DAY(fpdate)))&lt;&gt;DAY(fpdate),DATE(YEAR(fpdate),MONTH(fpdate)+(A793-1)*months_per_period+1,0),DATE(YEAR(fpdate),MONTH(fpdate)+(A793-1)*months_per_period,DAY(fpdate))))))</f>
        <v/>
      </c>
      <c r="C793" s="17" t="str">
        <f t="shared" si="61"/>
        <v/>
      </c>
      <c r="D793" s="57" t="str">
        <f t="shared" ref="D793:D801" si="64">C793</f>
        <v/>
      </c>
      <c r="E793" s="17" t="str">
        <f>IF(A793="","",IF(AND(A793=1,pmtType=1),0,IF(roundOpt,ROUND(rate*G792,2),rate*G792)))</f>
        <v/>
      </c>
      <c r="F793" s="17" t="str">
        <f t="shared" si="62"/>
        <v/>
      </c>
      <c r="G793" s="17" t="str">
        <f t="shared" si="63"/>
        <v/>
      </c>
    </row>
    <row r="794" spans="1:7">
      <c r="A794" s="16" t="str">
        <f t="shared" si="60"/>
        <v/>
      </c>
      <c r="B794" s="18" t="str">
        <f>IF(A794="","",IF(OR(periods_per_year=26,periods_per_year=52),IF(periods_per_year=26,IF(A794=1,fpdate,B793+14),IF(periods_per_year=52,IF(A794=1,fpdate,B793+7),"n/a")),IF(periods_per_year=24,DATE(YEAR(fpdate),MONTH(fpdate)+(A794-1)/2+IF(AND(DAY(fpdate)&gt;=15,MOD(A794,2)=0),1,0),IF(MOD(A794,2)=0,IF(DAY(fpdate)&gt;=15,DAY(fpdate)-14,DAY(fpdate)+14),DAY(fpdate))),IF(DAY(DATE(YEAR(fpdate),MONTH(fpdate)+(A794-1)*months_per_period,DAY(fpdate)))&lt;&gt;DAY(fpdate),DATE(YEAR(fpdate),MONTH(fpdate)+(A794-1)*months_per_period+1,0),DATE(YEAR(fpdate),MONTH(fpdate)+(A794-1)*months_per_period,DAY(fpdate))))))</f>
        <v/>
      </c>
      <c r="C794" s="17" t="str">
        <f t="shared" si="61"/>
        <v/>
      </c>
      <c r="D794" s="57" t="str">
        <f t="shared" si="64"/>
        <v/>
      </c>
      <c r="E794" s="17" t="str">
        <f>IF(A794="","",IF(AND(A794=1,pmtType=1),0,IF(roundOpt,ROUND(rate*G793,2),rate*G793)))</f>
        <v/>
      </c>
      <c r="F794" s="17" t="str">
        <f t="shared" si="62"/>
        <v/>
      </c>
      <c r="G794" s="17" t="str">
        <f t="shared" si="63"/>
        <v/>
      </c>
    </row>
    <row r="795" spans="1:7">
      <c r="A795" s="16" t="str">
        <f t="shared" si="60"/>
        <v/>
      </c>
      <c r="B795" s="18" t="str">
        <f>IF(A795="","",IF(OR(periods_per_year=26,periods_per_year=52),IF(periods_per_year=26,IF(A795=1,fpdate,B794+14),IF(periods_per_year=52,IF(A795=1,fpdate,B794+7),"n/a")),IF(periods_per_year=24,DATE(YEAR(fpdate),MONTH(fpdate)+(A795-1)/2+IF(AND(DAY(fpdate)&gt;=15,MOD(A795,2)=0),1,0),IF(MOD(A795,2)=0,IF(DAY(fpdate)&gt;=15,DAY(fpdate)-14,DAY(fpdate)+14),DAY(fpdate))),IF(DAY(DATE(YEAR(fpdate),MONTH(fpdate)+(A795-1)*months_per_period,DAY(fpdate)))&lt;&gt;DAY(fpdate),DATE(YEAR(fpdate),MONTH(fpdate)+(A795-1)*months_per_period+1,0),DATE(YEAR(fpdate),MONTH(fpdate)+(A795-1)*months_per_period,DAY(fpdate))))))</f>
        <v/>
      </c>
      <c r="C795" s="17" t="str">
        <f t="shared" si="61"/>
        <v/>
      </c>
      <c r="D795" s="57" t="str">
        <f t="shared" si="64"/>
        <v/>
      </c>
      <c r="E795" s="17" t="str">
        <f>IF(A795="","",IF(AND(A795=1,pmtType=1),0,IF(roundOpt,ROUND(rate*G794,2),rate*G794)))</f>
        <v/>
      </c>
      <c r="F795" s="17" t="str">
        <f t="shared" si="62"/>
        <v/>
      </c>
      <c r="G795" s="17" t="str">
        <f t="shared" si="63"/>
        <v/>
      </c>
    </row>
    <row r="796" spans="1:7">
      <c r="A796" s="16" t="str">
        <f t="shared" si="60"/>
        <v/>
      </c>
      <c r="B796" s="18" t="str">
        <f>IF(A796="","",IF(OR(periods_per_year=26,periods_per_year=52),IF(periods_per_year=26,IF(A796=1,fpdate,B795+14),IF(periods_per_year=52,IF(A796=1,fpdate,B795+7),"n/a")),IF(periods_per_year=24,DATE(YEAR(fpdate),MONTH(fpdate)+(A796-1)/2+IF(AND(DAY(fpdate)&gt;=15,MOD(A796,2)=0),1,0),IF(MOD(A796,2)=0,IF(DAY(fpdate)&gt;=15,DAY(fpdate)-14,DAY(fpdate)+14),DAY(fpdate))),IF(DAY(DATE(YEAR(fpdate),MONTH(fpdate)+(A796-1)*months_per_period,DAY(fpdate)))&lt;&gt;DAY(fpdate),DATE(YEAR(fpdate),MONTH(fpdate)+(A796-1)*months_per_period+1,0),DATE(YEAR(fpdate),MONTH(fpdate)+(A796-1)*months_per_period,DAY(fpdate))))))</f>
        <v/>
      </c>
      <c r="C796" s="17" t="str">
        <f t="shared" si="61"/>
        <v/>
      </c>
      <c r="D796" s="57" t="str">
        <f t="shared" si="64"/>
        <v/>
      </c>
      <c r="E796" s="17" t="str">
        <f>IF(A796="","",IF(AND(A796=1,pmtType=1),0,IF(roundOpt,ROUND(rate*G795,2),rate*G795)))</f>
        <v/>
      </c>
      <c r="F796" s="17" t="str">
        <f t="shared" si="62"/>
        <v/>
      </c>
      <c r="G796" s="17" t="str">
        <f t="shared" si="63"/>
        <v/>
      </c>
    </row>
    <row r="797" spans="1:7">
      <c r="A797" s="16" t="str">
        <f t="shared" si="60"/>
        <v/>
      </c>
      <c r="B797" s="18" t="str">
        <f>IF(A797="","",IF(OR(periods_per_year=26,periods_per_year=52),IF(periods_per_year=26,IF(A797=1,fpdate,B796+14),IF(periods_per_year=52,IF(A797=1,fpdate,B796+7),"n/a")),IF(periods_per_year=24,DATE(YEAR(fpdate),MONTH(fpdate)+(A797-1)/2+IF(AND(DAY(fpdate)&gt;=15,MOD(A797,2)=0),1,0),IF(MOD(A797,2)=0,IF(DAY(fpdate)&gt;=15,DAY(fpdate)-14,DAY(fpdate)+14),DAY(fpdate))),IF(DAY(DATE(YEAR(fpdate),MONTH(fpdate)+(A797-1)*months_per_period,DAY(fpdate)))&lt;&gt;DAY(fpdate),DATE(YEAR(fpdate),MONTH(fpdate)+(A797-1)*months_per_period+1,0),DATE(YEAR(fpdate),MONTH(fpdate)+(A797-1)*months_per_period,DAY(fpdate))))))</f>
        <v/>
      </c>
      <c r="C797" s="17" t="str">
        <f t="shared" si="61"/>
        <v/>
      </c>
      <c r="D797" s="57" t="str">
        <f t="shared" si="64"/>
        <v/>
      </c>
      <c r="E797" s="17" t="str">
        <f>IF(A797="","",IF(AND(A797=1,pmtType=1),0,IF(roundOpt,ROUND(rate*G796,2),rate*G796)))</f>
        <v/>
      </c>
      <c r="F797" s="17" t="str">
        <f t="shared" si="62"/>
        <v/>
      </c>
      <c r="G797" s="17" t="str">
        <f t="shared" si="63"/>
        <v/>
      </c>
    </row>
    <row r="798" spans="1:7">
      <c r="A798" s="16" t="str">
        <f t="shared" si="60"/>
        <v/>
      </c>
      <c r="B798" s="18" t="str">
        <f>IF(A798="","",IF(OR(periods_per_year=26,periods_per_year=52),IF(periods_per_year=26,IF(A798=1,fpdate,B797+14),IF(periods_per_year=52,IF(A798=1,fpdate,B797+7),"n/a")),IF(periods_per_year=24,DATE(YEAR(fpdate),MONTH(fpdate)+(A798-1)/2+IF(AND(DAY(fpdate)&gt;=15,MOD(A798,2)=0),1,0),IF(MOD(A798,2)=0,IF(DAY(fpdate)&gt;=15,DAY(fpdate)-14,DAY(fpdate)+14),DAY(fpdate))),IF(DAY(DATE(YEAR(fpdate),MONTH(fpdate)+(A798-1)*months_per_period,DAY(fpdate)))&lt;&gt;DAY(fpdate),DATE(YEAR(fpdate),MONTH(fpdate)+(A798-1)*months_per_period+1,0),DATE(YEAR(fpdate),MONTH(fpdate)+(A798-1)*months_per_period,DAY(fpdate))))))</f>
        <v/>
      </c>
      <c r="C798" s="17" t="str">
        <f t="shared" si="61"/>
        <v/>
      </c>
      <c r="D798" s="57" t="str">
        <f t="shared" si="64"/>
        <v/>
      </c>
      <c r="E798" s="17" t="str">
        <f>IF(A798="","",IF(AND(A798=1,pmtType=1),0,IF(roundOpt,ROUND(rate*G797,2),rate*G797)))</f>
        <v/>
      </c>
      <c r="F798" s="17" t="str">
        <f t="shared" si="62"/>
        <v/>
      </c>
      <c r="G798" s="17" t="str">
        <f t="shared" si="63"/>
        <v/>
      </c>
    </row>
    <row r="799" spans="1:7">
      <c r="A799" s="16" t="str">
        <f t="shared" si="60"/>
        <v/>
      </c>
      <c r="B799" s="18" t="str">
        <f>IF(A799="","",IF(OR(periods_per_year=26,periods_per_year=52),IF(periods_per_year=26,IF(A799=1,fpdate,B798+14),IF(periods_per_year=52,IF(A799=1,fpdate,B798+7),"n/a")),IF(periods_per_year=24,DATE(YEAR(fpdate),MONTH(fpdate)+(A799-1)/2+IF(AND(DAY(fpdate)&gt;=15,MOD(A799,2)=0),1,0),IF(MOD(A799,2)=0,IF(DAY(fpdate)&gt;=15,DAY(fpdate)-14,DAY(fpdate)+14),DAY(fpdate))),IF(DAY(DATE(YEAR(fpdate),MONTH(fpdate)+(A799-1)*months_per_period,DAY(fpdate)))&lt;&gt;DAY(fpdate),DATE(YEAR(fpdate),MONTH(fpdate)+(A799-1)*months_per_period+1,0),DATE(YEAR(fpdate),MONTH(fpdate)+(A799-1)*months_per_period,DAY(fpdate))))))</f>
        <v/>
      </c>
      <c r="C799" s="17" t="str">
        <f t="shared" si="61"/>
        <v/>
      </c>
      <c r="D799" s="57" t="str">
        <f t="shared" si="64"/>
        <v/>
      </c>
      <c r="E799" s="17" t="str">
        <f>IF(A799="","",IF(AND(A799=1,pmtType=1),0,IF(roundOpt,ROUND(rate*G798,2),rate*G798)))</f>
        <v/>
      </c>
      <c r="F799" s="17" t="str">
        <f t="shared" si="62"/>
        <v/>
      </c>
      <c r="G799" s="17" t="str">
        <f t="shared" si="63"/>
        <v/>
      </c>
    </row>
    <row r="800" spans="1:7">
      <c r="A800" s="16" t="str">
        <f t="shared" si="60"/>
        <v/>
      </c>
      <c r="B800" s="18" t="str">
        <f>IF(A800="","",IF(OR(periods_per_year=26,periods_per_year=52),IF(periods_per_year=26,IF(A800=1,fpdate,B799+14),IF(periods_per_year=52,IF(A800=1,fpdate,B799+7),"n/a")),IF(periods_per_year=24,DATE(YEAR(fpdate),MONTH(fpdate)+(A800-1)/2+IF(AND(DAY(fpdate)&gt;=15,MOD(A800,2)=0),1,0),IF(MOD(A800,2)=0,IF(DAY(fpdate)&gt;=15,DAY(fpdate)-14,DAY(fpdate)+14),DAY(fpdate))),IF(DAY(DATE(YEAR(fpdate),MONTH(fpdate)+(A800-1)*months_per_period,DAY(fpdate)))&lt;&gt;DAY(fpdate),DATE(YEAR(fpdate),MONTH(fpdate)+(A800-1)*months_per_period+1,0),DATE(YEAR(fpdate),MONTH(fpdate)+(A800-1)*months_per_period,DAY(fpdate))))))</f>
        <v/>
      </c>
      <c r="C800" s="17" t="str">
        <f t="shared" si="61"/>
        <v/>
      </c>
      <c r="D800" s="57" t="str">
        <f t="shared" si="64"/>
        <v/>
      </c>
      <c r="E800" s="17" t="str">
        <f>IF(A800="","",IF(AND(A800=1,pmtType=1),0,IF(roundOpt,ROUND(rate*G799,2),rate*G799)))</f>
        <v/>
      </c>
      <c r="F800" s="17" t="str">
        <f t="shared" si="62"/>
        <v/>
      </c>
      <c r="G800" s="17" t="str">
        <f t="shared" si="63"/>
        <v/>
      </c>
    </row>
    <row r="801" spans="1:7">
      <c r="A801" s="16" t="str">
        <f t="shared" si="60"/>
        <v/>
      </c>
      <c r="B801" s="18" t="str">
        <f>IF(A801="","",IF(OR(periods_per_year=26,periods_per_year=52),IF(periods_per_year=26,IF(A801=1,fpdate,B800+14),IF(periods_per_year=52,IF(A801=1,fpdate,B800+7),"n/a")),IF(periods_per_year=24,DATE(YEAR(fpdate),MONTH(fpdate)+(A801-1)/2+IF(AND(DAY(fpdate)&gt;=15,MOD(A801,2)=0),1,0),IF(MOD(A801,2)=0,IF(DAY(fpdate)&gt;=15,DAY(fpdate)-14,DAY(fpdate)+14),DAY(fpdate))),IF(DAY(DATE(YEAR(fpdate),MONTH(fpdate)+(A801-1)*months_per_period,DAY(fpdate)))&lt;&gt;DAY(fpdate),DATE(YEAR(fpdate),MONTH(fpdate)+(A801-1)*months_per_period+1,0),DATE(YEAR(fpdate),MONTH(fpdate)+(A801-1)*months_per_period,DAY(fpdate))))))</f>
        <v/>
      </c>
      <c r="C801" s="17" t="str">
        <f t="shared" si="61"/>
        <v/>
      </c>
      <c r="D801" s="57" t="str">
        <f t="shared" si="64"/>
        <v/>
      </c>
      <c r="E801" s="17" t="str">
        <f>IF(A801="","",IF(AND(A801=1,pmtType=1),0,IF(roundOpt,ROUND(rate*G800,2),rate*G800)))</f>
        <v/>
      </c>
      <c r="F801" s="17" t="str">
        <f t="shared" si="62"/>
        <v/>
      </c>
      <c r="G801" s="17" t="str">
        <f t="shared" si="63"/>
        <v/>
      </c>
    </row>
    <row r="802" spans="1:7">
      <c r="A802" s="1"/>
      <c r="B802" s="1"/>
      <c r="C802" s="1"/>
      <c r="D802" s="1"/>
      <c r="E802" s="1"/>
      <c r="F802" s="1"/>
      <c r="G802" s="1"/>
    </row>
  </sheetData>
  <mergeCells count="1">
    <mergeCell ref="A19:G19"/>
  </mergeCells>
  <hyperlinks>
    <hyperlink ref="A2" r:id="rId1"/>
  </hyperlinks>
  <pageMargins left="0.75" right="0.75" top="0.5" bottom="0.5" header="0.25" footer="0.25"/>
  <pageSetup orientation="portrait" useFirstPageNumber="1" r:id="rId2"/>
  <headerFooter alignWithMargins="0">
    <oddFooter>&amp;L&amp;8http://www.vertex42.com/ExcelTemplates/loan-amortization-schedule.html&amp;R&amp;8� 2008 Vertex42 LLC</oddFooter>
  </headerFooter>
  <drawing r:id="rId3"/>
  <legacyDrawing r:id="rId4"/>
</worksheet>
</file>

<file path=xl/worksheets/sheet3.xml><?xml version="1.0" encoding="utf-8"?>
<worksheet xmlns="http://schemas.openxmlformats.org/spreadsheetml/2006/main" xmlns:r="http://schemas.openxmlformats.org/officeDocument/2006/relationships">
  <sheetPr codeName="Sheet3"/>
  <dimension ref="A1:A3"/>
  <sheetViews>
    <sheetView workbookViewId="0"/>
  </sheetViews>
  <sheetFormatPr defaultRowHeight="12.75"/>
  <sheetData>
    <row r="1" spans="1:1" ht="15">
      <c r="A1" s="59" t="s">
        <v>0</v>
      </c>
    </row>
    <row r="2" spans="1:1">
      <c r="A2" t="s">
        <v>2</v>
      </c>
    </row>
    <row r="3" spans="1:1">
      <c r="A3" t="s">
        <v>32</v>
      </c>
    </row>
  </sheetData>
  <pageMargins left="0.75" right="0.75" top="1" bottom="1" header="0.5" footer="0.5"/>
  <pageSetup paperSize="0" scale="255" orientation="landscape" useFirstPageNumber="1" horizontalDpi="3" verticalDpi="0" copies="768"/>
  <headerFooter alignWithMargins="0"/>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3</vt:i4>
      </vt:variant>
      <vt:variant>
        <vt:lpstr>Named Ranges</vt:lpstr>
      </vt:variant>
      <vt:variant>
        <vt:i4>7</vt:i4>
      </vt:variant>
    </vt:vector>
  </HeadingPairs>
  <TitlesOfParts>
    <vt:vector size="10" baseType="lpstr">
      <vt:lpstr>Schedule</vt:lpstr>
      <vt:lpstr>Payment</vt:lpstr>
      <vt:lpstr>�</vt:lpstr>
      <vt:lpstr>fpdate</vt:lpstr>
      <vt:lpstr>loan_amount</vt:lpstr>
      <vt:lpstr>payment</vt:lpstr>
      <vt:lpstr>Schedule!Print_Titles</vt:lpstr>
      <vt:lpstr>rate</vt:lpstr>
      <vt:lpstr>roundOpt</vt:lpstr>
      <vt:lpstr>term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anelson</dc:creator>
  <cp:lastModifiedBy>anelson</cp:lastModifiedBy>
  <dcterms:created xsi:type="dcterms:W3CDTF">2009-11-07T23:42:36Z</dcterms:created>
  <dcterms:modified xsi:type="dcterms:W3CDTF">2009-11-08T19:53:45Z</dcterms:modified>
</cp:coreProperties>
</file>