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Johannes\Documents\research\repos\callgraph-usage-analysis\dependency-usage-analysis-paper\spa-literature-review\results\filtering\"/>
    </mc:Choice>
  </mc:AlternateContent>
  <xr:revisionPtr revIDLastSave="0" documentId="13_ncr:1_{5293EC81-BA70-4619-942F-4BAF4D7D23C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ta" sheetId="6" r:id="rId1"/>
    <sheet name="accepted_dois" sheetId="9" r:id="rId2"/>
    <sheet name="criteria" sheetId="7" r:id="rId3"/>
    <sheet name="stats" sheetId="8" r:id="rId4"/>
  </sheets>
  <definedNames>
    <definedName name="_xlnm._FilterDatabase" localSheetId="0" hidden="1">data!$B$1:$J$153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" i="9" l="1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" i="8"/>
  <c r="B143" i="6"/>
  <c r="B127" i="6"/>
  <c r="B126" i="6"/>
  <c r="B124" i="6"/>
  <c r="B122" i="6"/>
  <c r="B116" i="6"/>
  <c r="B109" i="6"/>
  <c r="B89" i="6"/>
  <c r="B87" i="6"/>
  <c r="B80" i="6"/>
  <c r="B79" i="6"/>
  <c r="B77" i="6"/>
  <c r="B65" i="6"/>
  <c r="B42" i="6"/>
  <c r="B32" i="6"/>
  <c r="B34" i="6"/>
  <c r="B37" i="6"/>
  <c r="B39" i="6"/>
  <c r="B24" i="6"/>
  <c r="B19" i="6"/>
  <c r="B17" i="6"/>
  <c r="H58" i="6"/>
  <c r="J58" i="6" s="1"/>
  <c r="H59" i="6"/>
  <c r="J59" i="6" s="1"/>
  <c r="H60" i="6"/>
  <c r="J60" i="6" s="1"/>
  <c r="H61" i="6"/>
  <c r="J61" i="6" s="1"/>
  <c r="H62" i="6"/>
  <c r="J62" i="6" s="1"/>
  <c r="H63" i="6"/>
  <c r="J63" i="6" s="1"/>
  <c r="H64" i="6"/>
  <c r="J64" i="6" s="1"/>
  <c r="H65" i="6"/>
  <c r="J65" i="6" s="1"/>
  <c r="H66" i="6"/>
  <c r="J66" i="6" s="1"/>
  <c r="H67" i="6"/>
  <c r="J67" i="6" s="1"/>
  <c r="H68" i="6"/>
  <c r="J68" i="6" s="1"/>
  <c r="H69" i="6"/>
  <c r="J69" i="6" s="1"/>
  <c r="H70" i="6"/>
  <c r="J70" i="6" s="1"/>
  <c r="H71" i="6"/>
  <c r="J71" i="6" s="1"/>
  <c r="H72" i="6"/>
  <c r="J72" i="6" s="1"/>
  <c r="H73" i="6"/>
  <c r="J73" i="6" s="1"/>
  <c r="H74" i="6"/>
  <c r="J74" i="6" s="1"/>
  <c r="H75" i="6"/>
  <c r="J75" i="6" s="1"/>
  <c r="H76" i="6"/>
  <c r="J76" i="6" s="1"/>
  <c r="H77" i="6"/>
  <c r="J77" i="6" s="1"/>
  <c r="H78" i="6"/>
  <c r="J78" i="6" s="1"/>
  <c r="H79" i="6"/>
  <c r="J79" i="6" s="1"/>
  <c r="H80" i="6"/>
  <c r="J80" i="6" s="1"/>
  <c r="H81" i="6"/>
  <c r="J81" i="6" s="1"/>
  <c r="H82" i="6"/>
  <c r="J82" i="6" s="1"/>
  <c r="H83" i="6"/>
  <c r="J83" i="6" s="1"/>
  <c r="H84" i="6"/>
  <c r="J84" i="6" s="1"/>
  <c r="H85" i="6"/>
  <c r="J85" i="6" s="1"/>
  <c r="H86" i="6"/>
  <c r="J86" i="6" s="1"/>
  <c r="H87" i="6"/>
  <c r="J87" i="6" s="1"/>
  <c r="H88" i="6"/>
  <c r="J88" i="6" s="1"/>
  <c r="H89" i="6"/>
  <c r="J89" i="6" s="1"/>
  <c r="H90" i="6"/>
  <c r="J90" i="6" s="1"/>
  <c r="H91" i="6"/>
  <c r="J91" i="6" s="1"/>
  <c r="H92" i="6"/>
  <c r="J92" i="6" s="1"/>
  <c r="H93" i="6"/>
  <c r="J93" i="6" s="1"/>
  <c r="H94" i="6"/>
  <c r="J94" i="6" s="1"/>
  <c r="H95" i="6"/>
  <c r="J95" i="6" s="1"/>
  <c r="H96" i="6"/>
  <c r="J96" i="6" s="1"/>
  <c r="H97" i="6"/>
  <c r="J97" i="6" s="1"/>
  <c r="H98" i="6"/>
  <c r="J98" i="6" s="1"/>
  <c r="H99" i="6"/>
  <c r="J99" i="6" s="1"/>
  <c r="H100" i="6"/>
  <c r="J100" i="6" s="1"/>
  <c r="H101" i="6"/>
  <c r="J101" i="6" s="1"/>
  <c r="H102" i="6"/>
  <c r="J102" i="6" s="1"/>
  <c r="H103" i="6"/>
  <c r="J103" i="6" s="1"/>
  <c r="H104" i="6"/>
  <c r="J104" i="6" s="1"/>
  <c r="H105" i="6"/>
  <c r="J105" i="6" s="1"/>
  <c r="H106" i="6"/>
  <c r="J106" i="6" s="1"/>
  <c r="H107" i="6"/>
  <c r="J107" i="6" s="1"/>
  <c r="H108" i="6"/>
  <c r="J108" i="6" s="1"/>
  <c r="H109" i="6"/>
  <c r="J109" i="6" s="1"/>
  <c r="H110" i="6"/>
  <c r="J110" i="6" s="1"/>
  <c r="H111" i="6"/>
  <c r="J111" i="6" s="1"/>
  <c r="H112" i="6"/>
  <c r="J112" i="6" s="1"/>
  <c r="H113" i="6"/>
  <c r="J113" i="6" s="1"/>
  <c r="H114" i="6"/>
  <c r="J114" i="6" s="1"/>
  <c r="H115" i="6"/>
  <c r="J115" i="6" s="1"/>
  <c r="H116" i="6"/>
  <c r="J116" i="6" s="1"/>
  <c r="H117" i="6"/>
  <c r="J117" i="6" s="1"/>
  <c r="H118" i="6"/>
  <c r="J118" i="6" s="1"/>
  <c r="H119" i="6"/>
  <c r="J119" i="6" s="1"/>
  <c r="H120" i="6"/>
  <c r="J120" i="6" s="1"/>
  <c r="H121" i="6"/>
  <c r="J121" i="6" s="1"/>
  <c r="H122" i="6"/>
  <c r="J122" i="6" s="1"/>
  <c r="H123" i="6"/>
  <c r="J123" i="6" s="1"/>
  <c r="H124" i="6"/>
  <c r="J124" i="6" s="1"/>
  <c r="H125" i="6"/>
  <c r="J125" i="6" s="1"/>
  <c r="H126" i="6"/>
  <c r="J126" i="6" s="1"/>
  <c r="H127" i="6"/>
  <c r="J127" i="6" s="1"/>
  <c r="H128" i="6"/>
  <c r="J128" i="6" s="1"/>
  <c r="H129" i="6"/>
  <c r="J129" i="6" s="1"/>
  <c r="H130" i="6"/>
  <c r="J130" i="6" s="1"/>
  <c r="H131" i="6"/>
  <c r="J131" i="6" s="1"/>
  <c r="H132" i="6"/>
  <c r="J132" i="6" s="1"/>
  <c r="H133" i="6"/>
  <c r="J133" i="6" s="1"/>
  <c r="H134" i="6"/>
  <c r="J134" i="6" s="1"/>
  <c r="H135" i="6"/>
  <c r="J135" i="6" s="1"/>
  <c r="H136" i="6"/>
  <c r="J136" i="6" s="1"/>
  <c r="H137" i="6"/>
  <c r="J137" i="6" s="1"/>
  <c r="H138" i="6"/>
  <c r="J138" i="6" s="1"/>
  <c r="H139" i="6"/>
  <c r="J139" i="6" s="1"/>
  <c r="H140" i="6"/>
  <c r="J140" i="6" s="1"/>
  <c r="H141" i="6"/>
  <c r="J141" i="6" s="1"/>
  <c r="H142" i="6"/>
  <c r="J142" i="6" s="1"/>
  <c r="H143" i="6"/>
  <c r="J143" i="6" s="1"/>
  <c r="H144" i="6"/>
  <c r="J144" i="6" s="1"/>
  <c r="H145" i="6"/>
  <c r="J145" i="6" s="1"/>
  <c r="H146" i="6"/>
  <c r="J146" i="6" s="1"/>
  <c r="H147" i="6"/>
  <c r="J147" i="6" s="1"/>
  <c r="H148" i="6"/>
  <c r="J148" i="6" s="1"/>
  <c r="H149" i="6"/>
  <c r="J149" i="6" s="1"/>
  <c r="H150" i="6"/>
  <c r="J150" i="6" s="1"/>
  <c r="H151" i="6"/>
  <c r="J151" i="6" s="1"/>
  <c r="H152" i="6"/>
  <c r="J152" i="6" s="1"/>
  <c r="H153" i="6"/>
  <c r="J153" i="6" s="1"/>
  <c r="H13" i="6"/>
  <c r="J13" i="6" s="1"/>
  <c r="H14" i="6"/>
  <c r="J14" i="6" s="1"/>
  <c r="H15" i="6"/>
  <c r="J15" i="6" s="1"/>
  <c r="H16" i="6"/>
  <c r="J16" i="6" s="1"/>
  <c r="H17" i="6"/>
  <c r="J17" i="6" s="1"/>
  <c r="H18" i="6"/>
  <c r="J18" i="6" s="1"/>
  <c r="H19" i="6"/>
  <c r="J19" i="6" s="1"/>
  <c r="H20" i="6"/>
  <c r="J20" i="6" s="1"/>
  <c r="H21" i="6"/>
  <c r="J21" i="6" s="1"/>
  <c r="H22" i="6"/>
  <c r="J22" i="6" s="1"/>
  <c r="H23" i="6"/>
  <c r="J23" i="6" s="1"/>
  <c r="H24" i="6"/>
  <c r="J24" i="6" s="1"/>
  <c r="H25" i="6"/>
  <c r="J25" i="6" s="1"/>
  <c r="H26" i="6"/>
  <c r="J26" i="6" s="1"/>
  <c r="H27" i="6"/>
  <c r="J27" i="6" s="1"/>
  <c r="H28" i="6"/>
  <c r="J28" i="6" s="1"/>
  <c r="H29" i="6"/>
  <c r="J29" i="6" s="1"/>
  <c r="H30" i="6"/>
  <c r="J30" i="6" s="1"/>
  <c r="H31" i="6"/>
  <c r="J31" i="6" s="1"/>
  <c r="H32" i="6"/>
  <c r="J32" i="6" s="1"/>
  <c r="H33" i="6"/>
  <c r="J33" i="6" s="1"/>
  <c r="H34" i="6"/>
  <c r="J34" i="6" s="1"/>
  <c r="H35" i="6"/>
  <c r="J35" i="6" s="1"/>
  <c r="H36" i="6"/>
  <c r="J36" i="6" s="1"/>
  <c r="H37" i="6"/>
  <c r="J37" i="6" s="1"/>
  <c r="H38" i="6"/>
  <c r="J38" i="6" s="1"/>
  <c r="H39" i="6"/>
  <c r="J39" i="6" s="1"/>
  <c r="H40" i="6"/>
  <c r="J40" i="6" s="1"/>
  <c r="H41" i="6"/>
  <c r="J41" i="6" s="1"/>
  <c r="H42" i="6"/>
  <c r="J42" i="6" s="1"/>
  <c r="H43" i="6"/>
  <c r="J43" i="6" s="1"/>
  <c r="H44" i="6"/>
  <c r="J44" i="6" s="1"/>
  <c r="H45" i="6"/>
  <c r="J45" i="6" s="1"/>
  <c r="H46" i="6"/>
  <c r="J46" i="6" s="1"/>
  <c r="H47" i="6"/>
  <c r="J47" i="6" s="1"/>
  <c r="H48" i="6"/>
  <c r="J48" i="6" s="1"/>
  <c r="H49" i="6"/>
  <c r="J49" i="6" s="1"/>
  <c r="H50" i="6"/>
  <c r="J50" i="6" s="1"/>
  <c r="H51" i="6"/>
  <c r="J51" i="6" s="1"/>
  <c r="H52" i="6"/>
  <c r="J52" i="6" s="1"/>
  <c r="H53" i="6"/>
  <c r="J53" i="6" s="1"/>
  <c r="H54" i="6"/>
  <c r="J54" i="6" s="1"/>
  <c r="H55" i="6"/>
  <c r="J55" i="6" s="1"/>
  <c r="H56" i="6"/>
  <c r="J56" i="6" s="1"/>
  <c r="H57" i="6"/>
  <c r="J57" i="6" s="1"/>
  <c r="H3" i="6"/>
  <c r="J3" i="6" s="1"/>
  <c r="H4" i="6"/>
  <c r="J4" i="6" s="1"/>
  <c r="H5" i="6"/>
  <c r="J5" i="6" s="1"/>
  <c r="H6" i="6"/>
  <c r="J6" i="6" s="1"/>
  <c r="H7" i="6"/>
  <c r="J7" i="6" s="1"/>
  <c r="H8" i="6"/>
  <c r="J8" i="6" s="1"/>
  <c r="H9" i="6"/>
  <c r="J9" i="6" s="1"/>
  <c r="H10" i="6"/>
  <c r="J10" i="6" s="1"/>
  <c r="H11" i="6"/>
  <c r="J11" i="6" s="1"/>
  <c r="H12" i="6"/>
  <c r="J12" i="6" s="1"/>
  <c r="H2" i="6"/>
  <c r="B6" i="8" s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B11" i="6"/>
  <c r="B2" i="8"/>
  <c r="B3" i="8" s="1"/>
  <c r="B7" i="6"/>
  <c r="G2" i="6"/>
  <c r="B3" i="6"/>
  <c r="B4" i="6"/>
  <c r="B5" i="6"/>
  <c r="B6" i="6"/>
  <c r="B8" i="6"/>
  <c r="B9" i="6"/>
  <c r="B10" i="6"/>
  <c r="B12" i="6"/>
  <c r="B13" i="6"/>
  <c r="B14" i="6"/>
  <c r="B15" i="6"/>
  <c r="B16" i="6"/>
  <c r="B18" i="6"/>
  <c r="B20" i="6"/>
  <c r="B21" i="6"/>
  <c r="B22" i="6"/>
  <c r="B23" i="6"/>
  <c r="B25" i="6"/>
  <c r="B26" i="6"/>
  <c r="B27" i="6"/>
  <c r="B28" i="6"/>
  <c r="B29" i="6"/>
  <c r="B30" i="6"/>
  <c r="B31" i="6"/>
  <c r="B33" i="6"/>
  <c r="B35" i="6"/>
  <c r="B36" i="6"/>
  <c r="B38" i="6"/>
  <c r="B40" i="6"/>
  <c r="B41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6" i="6"/>
  <c r="B67" i="6"/>
  <c r="B68" i="6"/>
  <c r="B69" i="6"/>
  <c r="B70" i="6"/>
  <c r="B71" i="6"/>
  <c r="B72" i="6"/>
  <c r="B73" i="6"/>
  <c r="B74" i="6"/>
  <c r="B75" i="6"/>
  <c r="B76" i="6"/>
  <c r="B78" i="6"/>
  <c r="B81" i="6"/>
  <c r="B82" i="6"/>
  <c r="B83" i="6"/>
  <c r="B84" i="6"/>
  <c r="B85" i="6"/>
  <c r="B86" i="6"/>
  <c r="B88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10" i="6"/>
  <c r="B111" i="6"/>
  <c r="B112" i="6"/>
  <c r="B113" i="6"/>
  <c r="B114" i="6"/>
  <c r="B115" i="6"/>
  <c r="B117" i="6"/>
  <c r="B118" i="6"/>
  <c r="B119" i="6"/>
  <c r="B120" i="6"/>
  <c r="B121" i="6"/>
  <c r="B123" i="6"/>
  <c r="B125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4" i="6"/>
  <c r="B145" i="6"/>
  <c r="B146" i="6"/>
  <c r="B147" i="6"/>
  <c r="B148" i="6"/>
  <c r="B149" i="6"/>
  <c r="B150" i="6"/>
  <c r="B151" i="6"/>
  <c r="B152" i="6"/>
  <c r="B153" i="6"/>
  <c r="B2" i="6"/>
  <c r="J2" i="6" l="1"/>
  <c r="B5" i="8"/>
  <c r="B7" i="8"/>
</calcChain>
</file>

<file path=xl/sharedStrings.xml><?xml version="1.0" encoding="utf-8"?>
<sst xmlns="http://schemas.openxmlformats.org/spreadsheetml/2006/main" count="275" uniqueCount="193">
  <si>
    <t>DOI</t>
  </si>
  <si>
    <t>10.1145/2771284.2771287</t>
  </si>
  <si>
    <t>10.1145/2388936.2388939</t>
  </si>
  <si>
    <t>10.1145/3132847.3132954</t>
  </si>
  <si>
    <t>10.1145/3511430.3511451</t>
  </si>
  <si>
    <t>10.1145/3092703.3092708</t>
  </si>
  <si>
    <t>10.1145/2259051.2259053</t>
  </si>
  <si>
    <t>10.1145/3196321.3196367</t>
  </si>
  <si>
    <t>10.1145/3196494.3196538</t>
  </si>
  <si>
    <t>10.1145/3212480.3212487</t>
  </si>
  <si>
    <t>10.1145/3025453.3025506</t>
  </si>
  <si>
    <t>10.1145/3092703.3092724</t>
  </si>
  <si>
    <t>10.1109/ASE.2015.102</t>
  </si>
  <si>
    <t>10.1145/3395363.3397363</t>
  </si>
  <si>
    <t>10.1109/WETSEB.2019.00008</t>
  </si>
  <si>
    <t>10.1145/2568225.2568243</t>
  </si>
  <si>
    <t>10.1109/ICSE-Companion.2019.00033</t>
  </si>
  <si>
    <t>10.1145/3412815.3416896</t>
  </si>
  <si>
    <t>10.1145/2993600.2993612</t>
  </si>
  <si>
    <t>10.1145/2771783.2771810</t>
  </si>
  <si>
    <t>10.1145/2771284.2771288</t>
  </si>
  <si>
    <t>10.1145/2610384.2628050</t>
  </si>
  <si>
    <t>10.1145/3337794</t>
  </si>
  <si>
    <t>10.1145/3092703.3092734</t>
  </si>
  <si>
    <t>10.1145/2086696.2086733</t>
  </si>
  <si>
    <t>10.1145/2544137.2544159</t>
  </si>
  <si>
    <t>10.1145/2807426.2807439</t>
  </si>
  <si>
    <t>10.1145/3015464</t>
  </si>
  <si>
    <t>10.1145/3453483.3454044</t>
  </si>
  <si>
    <t>10.1145/3424978.3425068</t>
  </si>
  <si>
    <t>10.1145/3314575</t>
  </si>
  <si>
    <t>10.1145/2134254.2134277</t>
  </si>
  <si>
    <t>10.1145/2854038.2854049</t>
  </si>
  <si>
    <t>10.1145/3501774.3501777</t>
  </si>
  <si>
    <t>10.1145/3372133</t>
  </si>
  <si>
    <t>10.1145/2393596.2393611</t>
  </si>
  <si>
    <t>10.1145/3428203</t>
  </si>
  <si>
    <t>10.1145/3243734.3243835</t>
  </si>
  <si>
    <t>10.1109/ICCPS.2012.60</t>
  </si>
  <si>
    <t>10.1145/2824255</t>
  </si>
  <si>
    <t>10.1109/COMPSAC.2009.28</t>
  </si>
  <si>
    <t>10.1109/ICCAD.2011.6105319</t>
  </si>
  <si>
    <t>10.1145/1985793.1985827</t>
  </si>
  <si>
    <t>10.1109/TSE.2021.3095716</t>
  </si>
  <si>
    <t>10.1109/CSMR.2010.26</t>
  </si>
  <si>
    <t>10.1109/CGO.2009.17</t>
  </si>
  <si>
    <t>10.1109/ACSAC.2007.39</t>
  </si>
  <si>
    <t>10.1109/MEMCOD.2016.7797761</t>
  </si>
  <si>
    <t>10.1109/ICDE48307.2020.00030</t>
  </si>
  <si>
    <t>10.1109/SCAM51674.2020.00007</t>
  </si>
  <si>
    <t>10.1147/JRD.2013.2284403</t>
  </si>
  <si>
    <t>10.1109/CIST.2016.7805035</t>
  </si>
  <si>
    <t>10.1109/CLUSTER.2017.43</t>
  </si>
  <si>
    <t>10.1109/COMPSAC.2015.175</t>
  </si>
  <si>
    <t>10.1109/ETFA.2013.6648062</t>
  </si>
  <si>
    <t>10.1109/TSC.2022.3173791</t>
  </si>
  <si>
    <t>10.23919/JCC.2021.08.001</t>
  </si>
  <si>
    <t>10.1109/ICSM.2005.84</t>
  </si>
  <si>
    <t>10.1109/RAMS.2013.6517735</t>
  </si>
  <si>
    <t>10.1109/ISSRE.2017.36</t>
  </si>
  <si>
    <t>10.1109/ICSESS47205.2019.9040837</t>
  </si>
  <si>
    <t>10.1093/comjnl/bxq049</t>
  </si>
  <si>
    <t>10.1109/SC41405.2020.00032</t>
  </si>
  <si>
    <t>10.1109/IC2IE53219.2021.9649225</t>
  </si>
  <si>
    <t>10.1109/CGO.2011.5764696</t>
  </si>
  <si>
    <t>10.1109/IECON.1996.570589</t>
  </si>
  <si>
    <t>10.1109/IPDPS.2019.00086</t>
  </si>
  <si>
    <t>10.1109/SP.2016.30</t>
  </si>
  <si>
    <t>10.1109/APSEC53868.2021.00011</t>
  </si>
  <si>
    <t>10.1145/3453483.3454026</t>
  </si>
  <si>
    <t>10.1145/3315568.3329964</t>
  </si>
  <si>
    <t>10.1145/2629536</t>
  </si>
  <si>
    <t>10.1145/3527322</t>
  </si>
  <si>
    <t>10.1145/3434334</t>
  </si>
  <si>
    <t>10.1145/3293606</t>
  </si>
  <si>
    <t>10.1145/3098572.3098578</t>
  </si>
  <si>
    <t>10.1145/3485542</t>
  </si>
  <si>
    <t>10.1145/3410886.3410901</t>
  </si>
  <si>
    <t>10.1145/2543728.2543744</t>
  </si>
  <si>
    <t>10.1145/3196398.3196433</t>
  </si>
  <si>
    <t>10.1145/3132747.3132773</t>
  </si>
  <si>
    <t>10.1145/3428267</t>
  </si>
  <si>
    <t>10.1145/2970276.2970332</t>
  </si>
  <si>
    <t>10.1145/3527332</t>
  </si>
  <si>
    <t>10.1145/2382756.2382801</t>
  </si>
  <si>
    <t>10.1109/ICSE-C.2017.20</t>
  </si>
  <si>
    <t>10.1145/3230348.3230461</t>
  </si>
  <si>
    <t>10.1109/TPDS.2020.3036190</t>
  </si>
  <si>
    <t>10.1109/SCAM51674.2020.00008</t>
  </si>
  <si>
    <t>10.1109/Correctness.2018.00009</t>
  </si>
  <si>
    <t>10.1109/CSMR.2013.52</t>
  </si>
  <si>
    <t>10.1145/3324884.3416558</t>
  </si>
  <si>
    <t>10.1145/2950290.2950291</t>
  </si>
  <si>
    <t>10.1109/ICSE43902.2021.00146</t>
  </si>
  <si>
    <t>10.1145/3230833.3232825</t>
  </si>
  <si>
    <t>10.1109/ICSE.2019.00067</t>
  </si>
  <si>
    <t>10.1145/3359789.3359813</t>
  </si>
  <si>
    <t>10.1145/3520313.3534660</t>
  </si>
  <si>
    <t>10.1145/3453483.3454099</t>
  </si>
  <si>
    <t>10.1145/2584469.2584472</t>
  </si>
  <si>
    <t>10.1145/2254064.2254091</t>
  </si>
  <si>
    <t>10.1109/ASE51524.2021.9678903</t>
  </si>
  <si>
    <t>10.1145/2816707.2816715</t>
  </si>
  <si>
    <t>10.1109/BWCCA.2015.72</t>
  </si>
  <si>
    <t>10.1109/SCAM51674.2020.00009</t>
  </si>
  <si>
    <t>10.1109/ICECCS.2016.037</t>
  </si>
  <si>
    <t>10.1109/SANER.2015.7081838</t>
  </si>
  <si>
    <t>10.1109/CGO.2017.7863736</t>
  </si>
  <si>
    <t>10.1109/SCAM.2015.7335398</t>
  </si>
  <si>
    <t>10.1109/DSN.2016.63</t>
  </si>
  <si>
    <t>10.1016/j.cose.2022.102775</t>
  </si>
  <si>
    <t>10.1016/j.comcom.2021.10.039</t>
  </si>
  <si>
    <t>10.1016/j.ins.2020.11.053</t>
  </si>
  <si>
    <t>10.1016/j.scico.2019.06.002</t>
  </si>
  <si>
    <t>10.1016/j.jss.2016.09.048</t>
  </si>
  <si>
    <t>10.1016/j.jnca.2019.102509</t>
  </si>
  <si>
    <t>10.1016/j.scico.2022.102768</t>
  </si>
  <si>
    <t>10.1016/j.jss.2011.11.1039</t>
  </si>
  <si>
    <t>10.1016/j.infsof.2012.05.003</t>
  </si>
  <si>
    <t>10.1016/j.scico.2020.102392</t>
  </si>
  <si>
    <t>10.1016/j.infsof.2021.106564</t>
  </si>
  <si>
    <t>10.1016/j.measurement.2019.107139</t>
  </si>
  <si>
    <t>10.1016/j.scico.2022.102778</t>
  </si>
  <si>
    <t>10.1016/j.cose.2022.102745</t>
  </si>
  <si>
    <t>10.1016/j.cola.2021.101032</t>
  </si>
  <si>
    <t>10.1016/j.ifacol.2018.06.239</t>
  </si>
  <si>
    <t>10.1016/j.jss.2022.111417</t>
  </si>
  <si>
    <t>10.1016/j.infsof.2019.106176</t>
  </si>
  <si>
    <t>10.1016/j.scico.2014.10.008</t>
  </si>
  <si>
    <t>10.1016/j.jss.2021.110952</t>
  </si>
  <si>
    <t>10.1016/j.scico.2017.12.006</t>
  </si>
  <si>
    <t>10.1016/j.tcs.2015.03.002</t>
  </si>
  <si>
    <t>10.1016/j.sysarc.2022.102470</t>
  </si>
  <si>
    <t>10.1016/j.jss.2011.11.1025</t>
  </si>
  <si>
    <t>10.1016/j.cose.2022.102680</t>
  </si>
  <si>
    <t>10.3182/20130904-3-UK-4041.00011</t>
  </si>
  <si>
    <t>10.1016/j.infsof.2021.106818</t>
  </si>
  <si>
    <t>URL</t>
  </si>
  <si>
    <t>Processed</t>
  </si>
  <si>
    <t>Description</t>
  </si>
  <si>
    <t>10.1145/3172871.3172872</t>
  </si>
  <si>
    <t>10.1145/3266237.3266271</t>
  </si>
  <si>
    <t>10.1145/2593868.2593870</t>
  </si>
  <si>
    <t>10.1145/2752489.2752496</t>
  </si>
  <si>
    <t>10.1145/3467896</t>
  </si>
  <si>
    <t>10.1145/2791405.2791463</t>
  </si>
  <si>
    <t>10.1145/2413038.2413044</t>
  </si>
  <si>
    <t>10.1145/2492248.2492268</t>
  </si>
  <si>
    <t>10.1145/2791405.2791466</t>
  </si>
  <si>
    <t>10.1109/ASE.2015.17</t>
  </si>
  <si>
    <t>10.1145/3194164.3194184</t>
  </si>
  <si>
    <t>10.1145/3196398.3196409</t>
  </si>
  <si>
    <t>10.1145/3357141.3357147</t>
  </si>
  <si>
    <t>10.1145/2382756.2382785</t>
  </si>
  <si>
    <t>10.1145/2723742.2723755</t>
  </si>
  <si>
    <t>10.1145/2591062.2591185</t>
  </si>
  <si>
    <t>Q1</t>
  </si>
  <si>
    <t>Short Name</t>
  </si>
  <si>
    <t>Q2</t>
  </si>
  <si>
    <t>Q3</t>
  </si>
  <si>
    <t>Q4</t>
  </si>
  <si>
    <t>Generalaziability of SPA Results (very domain-specific to very general)</t>
  </si>
  <si>
    <t>Novelty of SPA Result Structure (seen before to completely new)</t>
  </si>
  <si>
    <t>Description / Discussion of SPA Results (no description to very detailed documentation)</t>
  </si>
  <si>
    <t>Quality of Reporting (very poor to very good)</t>
  </si>
  <si>
    <t>Measure</t>
  </si>
  <si>
    <t>4-Point-Likert</t>
  </si>
  <si>
    <t>Quality Score</t>
  </si>
  <si>
    <t>Total</t>
  </si>
  <si>
    <t>Progress</t>
  </si>
  <si>
    <t>Accepted</t>
  </si>
  <si>
    <t>Acceptance Rate</t>
  </si>
  <si>
    <t>0 -&gt; Bad; 1 -&gt; Good</t>
  </si>
  <si>
    <t>WQS</t>
  </si>
  <si>
    <t>Acceptance Rate (Weighted)</t>
  </si>
  <si>
    <t>Accepted (Weighted)</t>
  </si>
  <si>
    <t>No SPA Results</t>
  </si>
  <si>
    <t>Comment</t>
  </si>
  <si>
    <t>No SPA</t>
  </si>
  <si>
    <t>No Paper, Just Poster Abstract</t>
  </si>
  <si>
    <t>Very similar to 10.1145/2393596.2393611</t>
  </si>
  <si>
    <t>No access</t>
  </si>
  <si>
    <t>Older than 10 Years</t>
  </si>
  <si>
    <t>Not an application</t>
  </si>
  <si>
    <t>No Access</t>
  </si>
  <si>
    <t>Not SPA application</t>
  </si>
  <si>
    <t>No SPA application</t>
  </si>
  <si>
    <t>Not automated</t>
  </si>
  <si>
    <t>Very similar to paper before</t>
  </si>
  <si>
    <t>No fulltext</t>
  </si>
  <si>
    <t>Not completed yet</t>
  </si>
  <si>
    <t>Threshold</t>
  </si>
  <si>
    <t>Accepted?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</si>
</sst>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7">
    <xf numFmtId="0" fontId="0" fillId="0" borderId="0" xfId="0"/>
    <xf numFmtId="0" fontId="1" fillId="2" borderId="1" xfId="0" applyFont="1" applyFill="1" applyBorder="1"/>
    <xf numFmtId="0" fontId="0" fillId="0" borderId="0" xfId="0" applyFill="1"/>
    <xf numFmtId="0" fontId="1" fillId="0" borderId="0" xfId="0" applyFont="1"/>
    <xf numFmtId="10" fontId="0" fillId="0" borderId="0" xfId="2" applyNumberFormat="1" applyFont="1"/>
    <xf numFmtId="0" fontId="2" fillId="0" borderId="0" xfId="1" applyFill="1"/>
    <xf numFmtId="0" fontId="2" fillId="0" borderId="0" xfId="1"/>
  </cellXfs>
  <cellStyles count="3">
    <cellStyle name="Link" xfId="1" builtinId="8"/>
    <cellStyle name="Prozent" xfId="2" builtinId="5"/>
    <cellStyle name="Standard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9F40A-EBD1-4E98-AE3B-4D3DC2A64ADE}">
  <dimension ref="A1:J153"/>
  <sheetViews>
    <sheetView tabSelected="1" topLeftCell="B140" workbookViewId="0">
      <selection activeCell="L119" sqref="L119"/>
    </sheetView>
  </sheetViews>
  <sheetFormatPr baseColWidth="10" defaultRowHeight="14.5" x14ac:dyDescent="0.35"/>
  <cols>
    <col min="1" max="1" width="47.08984375" customWidth="1"/>
    <col min="2" max="2" width="35.453125" customWidth="1"/>
    <col min="3" max="3" width="11" customWidth="1"/>
    <col min="7" max="7" width="19.81640625" customWidth="1"/>
    <col min="8" max="8" width="16.1796875" customWidth="1"/>
    <col min="9" max="9" width="24.90625" customWidth="1"/>
  </cols>
  <sheetData>
    <row r="1" spans="1:10" x14ac:dyDescent="0.35">
      <c r="A1" s="1" t="s">
        <v>0</v>
      </c>
      <c r="B1" s="1" t="s">
        <v>137</v>
      </c>
      <c r="C1" s="1" t="s">
        <v>156</v>
      </c>
      <c r="D1" s="1" t="s">
        <v>158</v>
      </c>
      <c r="E1" s="1" t="s">
        <v>159</v>
      </c>
      <c r="F1" s="1" t="s">
        <v>160</v>
      </c>
      <c r="G1" s="1" t="s">
        <v>167</v>
      </c>
      <c r="H1" s="1" t="s">
        <v>173</v>
      </c>
      <c r="I1" s="1" t="s">
        <v>177</v>
      </c>
      <c r="J1" s="1" t="s">
        <v>192</v>
      </c>
    </row>
    <row r="2" spans="1:10" x14ac:dyDescent="0.35">
      <c r="A2" s="2" t="s">
        <v>1</v>
      </c>
      <c r="B2" s="5" t="str">
        <f>HYPERLINK(_xlfn.CONCAT("https://doi.org/",A2),A2)</f>
        <v>10.1145/2771284.2771287</v>
      </c>
      <c r="C2">
        <v>4</v>
      </c>
      <c r="D2">
        <v>3</v>
      </c>
      <c r="E2">
        <v>2</v>
      </c>
      <c r="F2">
        <v>1</v>
      </c>
      <c r="G2">
        <f>SUM(C2:F2)</f>
        <v>10</v>
      </c>
      <c r="H2">
        <f xml:space="preserve"> 2*C2 + D2 + E2 + F2</f>
        <v>14</v>
      </c>
      <c r="J2" t="str">
        <f>IF(H2 &gt; stats!$D$6, "Yes","No")</f>
        <v>Yes</v>
      </c>
    </row>
    <row r="3" spans="1:10" x14ac:dyDescent="0.35">
      <c r="A3" s="2" t="s">
        <v>2</v>
      </c>
      <c r="B3" s="5" t="str">
        <f t="shared" ref="B3:B66" si="0">HYPERLINK(_xlfn.CONCAT("https://doi.org/",A3),A3)</f>
        <v>10.1145/2388936.2388939</v>
      </c>
      <c r="C3">
        <v>3</v>
      </c>
      <c r="D3">
        <v>2</v>
      </c>
      <c r="E3">
        <v>2</v>
      </c>
      <c r="F3">
        <v>1</v>
      </c>
      <c r="G3">
        <f t="shared" ref="G3:G66" si="1">SUM(C3:F3)</f>
        <v>8</v>
      </c>
      <c r="H3">
        <f t="shared" ref="H3:H66" si="2" xml:space="preserve"> 2*C3 + D3 + E3 + F3</f>
        <v>11</v>
      </c>
      <c r="J3" t="str">
        <f>IF(H3 &gt; stats!$D$6, "Yes","No")</f>
        <v>No</v>
      </c>
    </row>
    <row r="4" spans="1:10" x14ac:dyDescent="0.35">
      <c r="A4" s="2" t="s">
        <v>3</v>
      </c>
      <c r="B4" s="5" t="str">
        <f t="shared" si="0"/>
        <v>10.1145/3132847.3132954</v>
      </c>
      <c r="C4">
        <v>2</v>
      </c>
      <c r="D4">
        <v>4</v>
      </c>
      <c r="E4">
        <v>3</v>
      </c>
      <c r="F4">
        <v>1</v>
      </c>
      <c r="G4">
        <f t="shared" si="1"/>
        <v>10</v>
      </c>
      <c r="H4">
        <f t="shared" si="2"/>
        <v>12</v>
      </c>
      <c r="J4" t="str">
        <f>IF(H4 &gt; stats!$D$6, "Yes","No")</f>
        <v>Yes</v>
      </c>
    </row>
    <row r="5" spans="1:10" x14ac:dyDescent="0.35">
      <c r="A5" s="2" t="s">
        <v>4</v>
      </c>
      <c r="B5" s="5" t="str">
        <f t="shared" si="0"/>
        <v>10.1145/3511430.3511451</v>
      </c>
      <c r="C5">
        <v>1</v>
      </c>
      <c r="D5">
        <v>1</v>
      </c>
      <c r="E5">
        <v>4</v>
      </c>
      <c r="F5">
        <v>1</v>
      </c>
      <c r="G5">
        <f t="shared" si="1"/>
        <v>7</v>
      </c>
      <c r="H5">
        <f t="shared" si="2"/>
        <v>8</v>
      </c>
      <c r="J5" t="str">
        <f>IF(H5 &gt; stats!$D$6, "Yes","No")</f>
        <v>No</v>
      </c>
    </row>
    <row r="6" spans="1:10" x14ac:dyDescent="0.35">
      <c r="A6" s="2" t="s">
        <v>5</v>
      </c>
      <c r="B6" s="5" t="str">
        <f t="shared" si="0"/>
        <v>10.1145/3092703.3092708</v>
      </c>
      <c r="C6">
        <v>3</v>
      </c>
      <c r="D6">
        <v>2</v>
      </c>
      <c r="E6">
        <v>3</v>
      </c>
      <c r="F6">
        <v>1</v>
      </c>
      <c r="G6">
        <f t="shared" si="1"/>
        <v>9</v>
      </c>
      <c r="H6">
        <f t="shared" si="2"/>
        <v>12</v>
      </c>
      <c r="J6" t="str">
        <f>IF(H6 &gt; stats!$D$6, "Yes","No")</f>
        <v>Yes</v>
      </c>
    </row>
    <row r="7" spans="1:10" x14ac:dyDescent="0.35">
      <c r="A7" s="2" t="s">
        <v>6</v>
      </c>
      <c r="B7" s="5" t="str">
        <f>HYPERLINK(_xlfn.CONCAT("https://doi.org/",A7),A7)</f>
        <v>10.1145/2259051.2259053</v>
      </c>
      <c r="C7">
        <v>2</v>
      </c>
      <c r="D7">
        <v>2</v>
      </c>
      <c r="E7">
        <v>4</v>
      </c>
      <c r="F7">
        <v>1</v>
      </c>
      <c r="G7">
        <f t="shared" si="1"/>
        <v>9</v>
      </c>
      <c r="H7">
        <f t="shared" si="2"/>
        <v>11</v>
      </c>
      <c r="J7" t="str">
        <f>IF(H7 &gt; stats!$D$6, "Yes","No")</f>
        <v>No</v>
      </c>
    </row>
    <row r="8" spans="1:10" x14ac:dyDescent="0.35">
      <c r="A8" s="2" t="s">
        <v>7</v>
      </c>
      <c r="B8" s="5" t="str">
        <f t="shared" si="0"/>
        <v>10.1145/3196321.3196367</v>
      </c>
      <c r="C8">
        <v>3</v>
      </c>
      <c r="D8">
        <v>1</v>
      </c>
      <c r="E8">
        <v>2</v>
      </c>
      <c r="F8">
        <v>1</v>
      </c>
      <c r="G8">
        <f t="shared" si="1"/>
        <v>7</v>
      </c>
      <c r="H8">
        <f t="shared" si="2"/>
        <v>10</v>
      </c>
      <c r="J8" t="str">
        <f>IF(H8 &gt; stats!$D$6, "Yes","No")</f>
        <v>No</v>
      </c>
    </row>
    <row r="9" spans="1:10" x14ac:dyDescent="0.35">
      <c r="A9" s="2" t="s">
        <v>8</v>
      </c>
      <c r="B9" s="5" t="str">
        <f t="shared" si="0"/>
        <v>10.1145/3196494.3196538</v>
      </c>
      <c r="C9">
        <v>2</v>
      </c>
      <c r="D9">
        <v>3</v>
      </c>
      <c r="E9">
        <v>2</v>
      </c>
      <c r="F9">
        <v>1</v>
      </c>
      <c r="G9">
        <f t="shared" si="1"/>
        <v>8</v>
      </c>
      <c r="H9">
        <f t="shared" si="2"/>
        <v>10</v>
      </c>
      <c r="J9" t="str">
        <f>IF(H9 &gt; stats!$D$6, "Yes","No")</f>
        <v>No</v>
      </c>
    </row>
    <row r="10" spans="1:10" x14ac:dyDescent="0.35">
      <c r="A10" s="2" t="s">
        <v>9</v>
      </c>
      <c r="B10" s="5" t="str">
        <f t="shared" si="0"/>
        <v>10.1145/3212480.3212487</v>
      </c>
      <c r="C10">
        <v>3</v>
      </c>
      <c r="D10">
        <v>3</v>
      </c>
      <c r="E10">
        <v>3</v>
      </c>
      <c r="F10">
        <v>1</v>
      </c>
      <c r="G10">
        <f t="shared" si="1"/>
        <v>10</v>
      </c>
      <c r="H10">
        <f t="shared" si="2"/>
        <v>13</v>
      </c>
      <c r="J10" t="str">
        <f>IF(H10 &gt; stats!$D$6, "Yes","No")</f>
        <v>Yes</v>
      </c>
    </row>
    <row r="11" spans="1:10" x14ac:dyDescent="0.35">
      <c r="A11" s="2" t="s">
        <v>10</v>
      </c>
      <c r="B11" s="5" t="str">
        <f>HYPERLINK(_xlfn.CONCAT("https://doi.org/",A11),A11)</f>
        <v>10.1145/3025453.3025506</v>
      </c>
      <c r="C11">
        <v>1</v>
      </c>
      <c r="D11">
        <v>3</v>
      </c>
      <c r="E11">
        <v>3</v>
      </c>
      <c r="F11">
        <v>1</v>
      </c>
      <c r="G11">
        <f t="shared" si="1"/>
        <v>8</v>
      </c>
      <c r="H11">
        <f t="shared" si="2"/>
        <v>9</v>
      </c>
      <c r="J11" t="str">
        <f>IF(H11 &gt; stats!$D$6, "Yes","No")</f>
        <v>No</v>
      </c>
    </row>
    <row r="12" spans="1:10" x14ac:dyDescent="0.35">
      <c r="A12" s="2" t="s">
        <v>11</v>
      </c>
      <c r="B12" s="5" t="str">
        <f t="shared" si="0"/>
        <v>10.1145/3092703.3092724</v>
      </c>
      <c r="C12">
        <v>2</v>
      </c>
      <c r="D12">
        <v>2</v>
      </c>
      <c r="E12">
        <v>2</v>
      </c>
      <c r="F12">
        <v>1</v>
      </c>
      <c r="G12">
        <f t="shared" si="1"/>
        <v>7</v>
      </c>
      <c r="H12">
        <f t="shared" si="2"/>
        <v>9</v>
      </c>
      <c r="J12" t="str">
        <f>IF(H12 &gt; stats!$D$6, "Yes","No")</f>
        <v>No</v>
      </c>
    </row>
    <row r="13" spans="1:10" x14ac:dyDescent="0.35">
      <c r="A13" s="2" t="s">
        <v>12</v>
      </c>
      <c r="B13" s="5" t="str">
        <f t="shared" si="0"/>
        <v>10.1109/ASE.2015.102</v>
      </c>
      <c r="C13">
        <v>3</v>
      </c>
      <c r="D13">
        <v>2</v>
      </c>
      <c r="E13">
        <v>2</v>
      </c>
      <c r="F13">
        <v>1</v>
      </c>
      <c r="G13">
        <f t="shared" si="1"/>
        <v>8</v>
      </c>
      <c r="H13">
        <f t="shared" si="2"/>
        <v>11</v>
      </c>
      <c r="J13" t="str">
        <f>IF(H13 &gt; stats!$D$6, "Yes","No")</f>
        <v>No</v>
      </c>
    </row>
    <row r="14" spans="1:10" x14ac:dyDescent="0.35">
      <c r="A14" s="2" t="s">
        <v>13</v>
      </c>
      <c r="B14" s="5" t="str">
        <f t="shared" si="0"/>
        <v>10.1145/3395363.3397363</v>
      </c>
      <c r="C14">
        <v>0</v>
      </c>
      <c r="D14">
        <v>0</v>
      </c>
      <c r="E14">
        <v>0</v>
      </c>
      <c r="F14">
        <v>0</v>
      </c>
      <c r="G14">
        <f t="shared" si="1"/>
        <v>0</v>
      </c>
      <c r="H14">
        <f t="shared" si="2"/>
        <v>0</v>
      </c>
      <c r="I14" t="s">
        <v>176</v>
      </c>
      <c r="J14" t="str">
        <f>IF(H14 &gt; stats!$D$6, "Yes","No")</f>
        <v>No</v>
      </c>
    </row>
    <row r="15" spans="1:10" x14ac:dyDescent="0.35">
      <c r="A15" s="2" t="s">
        <v>14</v>
      </c>
      <c r="B15" s="5" t="str">
        <f t="shared" si="0"/>
        <v>10.1109/WETSEB.2019.00008</v>
      </c>
      <c r="C15">
        <v>3</v>
      </c>
      <c r="D15">
        <v>2</v>
      </c>
      <c r="E15">
        <v>4</v>
      </c>
      <c r="F15">
        <v>1</v>
      </c>
      <c r="G15">
        <f t="shared" si="1"/>
        <v>10</v>
      </c>
      <c r="H15">
        <f t="shared" si="2"/>
        <v>13</v>
      </c>
      <c r="J15" t="str">
        <f>IF(H15 &gt; stats!$D$6, "Yes","No")</f>
        <v>Yes</v>
      </c>
    </row>
    <row r="16" spans="1:10" x14ac:dyDescent="0.35">
      <c r="A16" s="2" t="s">
        <v>15</v>
      </c>
      <c r="B16" s="5" t="str">
        <f t="shared" si="0"/>
        <v>10.1145/2568225.2568243</v>
      </c>
      <c r="C16">
        <v>4</v>
      </c>
      <c r="D16">
        <v>2</v>
      </c>
      <c r="E16">
        <v>4</v>
      </c>
      <c r="F16">
        <v>1</v>
      </c>
      <c r="G16">
        <f>SUM(C16:F16)</f>
        <v>11</v>
      </c>
      <c r="H16">
        <f xml:space="preserve"> 2*C16 + D16 + E16 + F16</f>
        <v>15</v>
      </c>
      <c r="J16" t="str">
        <f>IF(H16 &gt; stats!$D$6, "Yes","No")</f>
        <v>Yes</v>
      </c>
    </row>
    <row r="17" spans="1:10" x14ac:dyDescent="0.35">
      <c r="A17" s="2" t="s">
        <v>16</v>
      </c>
      <c r="B17" s="5" t="str">
        <f>HYPERLINK(_xlfn.CONCAT("https://doi.org/",A17),A17)</f>
        <v>10.1109/ICSE-Companion.2019.00033</v>
      </c>
      <c r="C17">
        <v>3</v>
      </c>
      <c r="D17">
        <v>1</v>
      </c>
      <c r="E17">
        <v>2</v>
      </c>
      <c r="F17">
        <v>1</v>
      </c>
      <c r="G17">
        <f>SUM(C17:F17)</f>
        <v>7</v>
      </c>
      <c r="H17">
        <f xml:space="preserve"> 2*C17 + D17 + E17 + F17</f>
        <v>10</v>
      </c>
      <c r="J17" t="str">
        <f>IF(H17 &gt; stats!$D$6, "Yes","No")</f>
        <v>No</v>
      </c>
    </row>
    <row r="18" spans="1:10" x14ac:dyDescent="0.35">
      <c r="A18" s="2" t="s">
        <v>17</v>
      </c>
      <c r="B18" s="5" t="str">
        <f t="shared" si="0"/>
        <v>10.1145/3412815.3416896</v>
      </c>
      <c r="C18">
        <v>2</v>
      </c>
      <c r="D18">
        <v>3</v>
      </c>
      <c r="E18">
        <v>3</v>
      </c>
      <c r="F18">
        <v>1</v>
      </c>
      <c r="G18">
        <f t="shared" si="1"/>
        <v>9</v>
      </c>
      <c r="H18">
        <f t="shared" si="2"/>
        <v>11</v>
      </c>
      <c r="J18" t="str">
        <f>IF(H18 &gt; stats!$D$6, "Yes","No")</f>
        <v>No</v>
      </c>
    </row>
    <row r="19" spans="1:10" x14ac:dyDescent="0.35">
      <c r="A19" s="2" t="s">
        <v>18</v>
      </c>
      <c r="B19" s="5" t="str">
        <f>HYPERLINK(_xlfn.CONCAT("https://doi.org/",A19),A19)</f>
        <v>10.1145/2993600.2993612</v>
      </c>
      <c r="C19">
        <v>4</v>
      </c>
      <c r="D19">
        <v>1</v>
      </c>
      <c r="E19">
        <v>3</v>
      </c>
      <c r="F19">
        <v>1</v>
      </c>
      <c r="G19">
        <f t="shared" si="1"/>
        <v>9</v>
      </c>
      <c r="H19">
        <f t="shared" si="2"/>
        <v>13</v>
      </c>
      <c r="J19" t="str">
        <f>IF(H19 &gt; stats!$D$6, "Yes","No")</f>
        <v>Yes</v>
      </c>
    </row>
    <row r="20" spans="1:10" x14ac:dyDescent="0.35">
      <c r="A20" s="2" t="s">
        <v>19</v>
      </c>
      <c r="B20" s="5" t="str">
        <f t="shared" si="0"/>
        <v>10.1145/2771783.2771810</v>
      </c>
      <c r="C20">
        <v>3</v>
      </c>
      <c r="D20">
        <v>4</v>
      </c>
      <c r="E20">
        <v>3</v>
      </c>
      <c r="F20">
        <v>1</v>
      </c>
      <c r="G20">
        <f t="shared" si="1"/>
        <v>11</v>
      </c>
      <c r="H20">
        <f t="shared" si="2"/>
        <v>14</v>
      </c>
      <c r="J20" t="str">
        <f>IF(H20 &gt; stats!$D$6, "Yes","No")</f>
        <v>Yes</v>
      </c>
    </row>
    <row r="21" spans="1:10" x14ac:dyDescent="0.35">
      <c r="A21" s="2" t="s">
        <v>20</v>
      </c>
      <c r="B21" s="5" t="str">
        <f t="shared" si="0"/>
        <v>10.1145/2771284.2771288</v>
      </c>
      <c r="C21">
        <v>0</v>
      </c>
      <c r="D21">
        <v>0</v>
      </c>
      <c r="E21">
        <v>0</v>
      </c>
      <c r="F21">
        <v>0</v>
      </c>
      <c r="G21">
        <f t="shared" si="1"/>
        <v>0</v>
      </c>
      <c r="H21">
        <f t="shared" si="2"/>
        <v>0</v>
      </c>
      <c r="I21" t="s">
        <v>176</v>
      </c>
      <c r="J21" t="str">
        <f>IF(H21 &gt; stats!$D$6, "Yes","No")</f>
        <v>No</v>
      </c>
    </row>
    <row r="22" spans="1:10" x14ac:dyDescent="0.35">
      <c r="A22" s="2" t="s">
        <v>21</v>
      </c>
      <c r="B22" s="5" t="str">
        <f t="shared" si="0"/>
        <v>10.1145/2610384.2628050</v>
      </c>
      <c r="C22">
        <v>2</v>
      </c>
      <c r="D22">
        <v>2</v>
      </c>
      <c r="E22">
        <v>1</v>
      </c>
      <c r="F22">
        <v>1</v>
      </c>
      <c r="G22">
        <f t="shared" si="1"/>
        <v>6</v>
      </c>
      <c r="H22">
        <f t="shared" si="2"/>
        <v>8</v>
      </c>
      <c r="J22" t="str">
        <f>IF(H22 &gt; stats!$D$6, "Yes","No")</f>
        <v>No</v>
      </c>
    </row>
    <row r="23" spans="1:10" x14ac:dyDescent="0.35">
      <c r="A23" s="2" t="s">
        <v>22</v>
      </c>
      <c r="B23" s="5" t="str">
        <f t="shared" si="0"/>
        <v>10.1145/3337794</v>
      </c>
      <c r="C23">
        <v>3</v>
      </c>
      <c r="D23">
        <v>2</v>
      </c>
      <c r="E23">
        <v>4</v>
      </c>
      <c r="F23">
        <v>1</v>
      </c>
      <c r="G23">
        <f t="shared" si="1"/>
        <v>10</v>
      </c>
      <c r="H23">
        <f t="shared" si="2"/>
        <v>13</v>
      </c>
      <c r="J23" t="str">
        <f>IF(H23 &gt; stats!$D$6, "Yes","No")</f>
        <v>Yes</v>
      </c>
    </row>
    <row r="24" spans="1:10" x14ac:dyDescent="0.35">
      <c r="A24" s="2" t="s">
        <v>23</v>
      </c>
      <c r="B24" s="5" t="str">
        <f>HYPERLINK(_xlfn.CONCAT("https://doi.org/",A24),A24)</f>
        <v>10.1145/3092703.3092734</v>
      </c>
      <c r="C24">
        <v>1</v>
      </c>
      <c r="D24">
        <v>3</v>
      </c>
      <c r="E24">
        <v>3</v>
      </c>
      <c r="F24">
        <v>1</v>
      </c>
      <c r="G24">
        <f t="shared" si="1"/>
        <v>8</v>
      </c>
      <c r="H24">
        <f t="shared" si="2"/>
        <v>9</v>
      </c>
      <c r="J24" t="str">
        <f>IF(H24 &gt; stats!$D$6, "Yes","No")</f>
        <v>No</v>
      </c>
    </row>
    <row r="25" spans="1:10" x14ac:dyDescent="0.35">
      <c r="A25" s="2" t="s">
        <v>24</v>
      </c>
      <c r="B25" s="5" t="str">
        <f t="shared" si="0"/>
        <v>10.1145/2086696.2086733</v>
      </c>
      <c r="C25">
        <v>2</v>
      </c>
      <c r="D25">
        <v>3</v>
      </c>
      <c r="E25">
        <v>2</v>
      </c>
      <c r="F25">
        <v>1</v>
      </c>
      <c r="G25">
        <f t="shared" si="1"/>
        <v>8</v>
      </c>
      <c r="H25">
        <f t="shared" si="2"/>
        <v>10</v>
      </c>
      <c r="J25" t="str">
        <f>IF(H25 &gt; stats!$D$6, "Yes","No")</f>
        <v>No</v>
      </c>
    </row>
    <row r="26" spans="1:10" x14ac:dyDescent="0.35">
      <c r="A26" s="2" t="s">
        <v>25</v>
      </c>
      <c r="B26" s="5" t="str">
        <f t="shared" si="0"/>
        <v>10.1145/2544137.2544159</v>
      </c>
      <c r="C26">
        <v>2</v>
      </c>
      <c r="D26">
        <v>4</v>
      </c>
      <c r="E26">
        <v>4</v>
      </c>
      <c r="F26">
        <v>1</v>
      </c>
      <c r="G26">
        <f t="shared" si="1"/>
        <v>11</v>
      </c>
      <c r="H26">
        <f t="shared" si="2"/>
        <v>13</v>
      </c>
      <c r="J26" t="str">
        <f>IF(H26 &gt; stats!$D$6, "Yes","No")</f>
        <v>Yes</v>
      </c>
    </row>
    <row r="27" spans="1:10" x14ac:dyDescent="0.35">
      <c r="A27" s="2" t="s">
        <v>26</v>
      </c>
      <c r="B27" s="5" t="str">
        <f t="shared" si="0"/>
        <v>10.1145/2807426.2807439</v>
      </c>
      <c r="C27">
        <v>3</v>
      </c>
      <c r="D27">
        <v>3</v>
      </c>
      <c r="E27">
        <v>4</v>
      </c>
      <c r="F27">
        <v>1</v>
      </c>
      <c r="G27">
        <f t="shared" si="1"/>
        <v>11</v>
      </c>
      <c r="H27">
        <f t="shared" si="2"/>
        <v>14</v>
      </c>
      <c r="J27" t="str">
        <f>IF(H27 &gt; stats!$D$6, "Yes","No")</f>
        <v>Yes</v>
      </c>
    </row>
    <row r="28" spans="1:10" x14ac:dyDescent="0.35">
      <c r="A28" s="2" t="s">
        <v>27</v>
      </c>
      <c r="B28" s="5" t="str">
        <f t="shared" si="0"/>
        <v>10.1145/3015464</v>
      </c>
      <c r="C28">
        <v>0</v>
      </c>
      <c r="D28">
        <v>0</v>
      </c>
      <c r="E28">
        <v>0</v>
      </c>
      <c r="F28">
        <v>0</v>
      </c>
      <c r="G28">
        <f t="shared" si="1"/>
        <v>0</v>
      </c>
      <c r="H28">
        <f t="shared" si="2"/>
        <v>0</v>
      </c>
      <c r="I28" t="s">
        <v>178</v>
      </c>
      <c r="J28" t="str">
        <f>IF(H28 &gt; stats!$D$6, "Yes","No")</f>
        <v>No</v>
      </c>
    </row>
    <row r="29" spans="1:10" x14ac:dyDescent="0.35">
      <c r="A29" s="2" t="s">
        <v>28</v>
      </c>
      <c r="B29" s="5" t="str">
        <f t="shared" si="0"/>
        <v>10.1145/3453483.3454044</v>
      </c>
      <c r="C29">
        <v>3</v>
      </c>
      <c r="D29">
        <v>4</v>
      </c>
      <c r="E29">
        <v>4</v>
      </c>
      <c r="F29">
        <v>1</v>
      </c>
      <c r="G29">
        <f t="shared" si="1"/>
        <v>12</v>
      </c>
      <c r="H29">
        <f t="shared" si="2"/>
        <v>15</v>
      </c>
      <c r="J29" t="str">
        <f>IF(H29 &gt; stats!$D$6, "Yes","No")</f>
        <v>Yes</v>
      </c>
    </row>
    <row r="30" spans="1:10" x14ac:dyDescent="0.35">
      <c r="A30" s="2" t="s">
        <v>29</v>
      </c>
      <c r="B30" s="5" t="str">
        <f t="shared" si="0"/>
        <v>10.1145/3424978.3425068</v>
      </c>
      <c r="C30">
        <v>3</v>
      </c>
      <c r="D30">
        <v>1</v>
      </c>
      <c r="E30">
        <v>2</v>
      </c>
      <c r="F30">
        <v>1</v>
      </c>
      <c r="G30">
        <f t="shared" si="1"/>
        <v>7</v>
      </c>
      <c r="H30">
        <f t="shared" si="2"/>
        <v>10</v>
      </c>
      <c r="J30" t="str">
        <f>IF(H30 &gt; stats!$D$6, "Yes","No")</f>
        <v>No</v>
      </c>
    </row>
    <row r="31" spans="1:10" x14ac:dyDescent="0.35">
      <c r="A31" s="2" t="s">
        <v>30</v>
      </c>
      <c r="B31" s="5" t="str">
        <f t="shared" si="0"/>
        <v>10.1145/3314575</v>
      </c>
      <c r="C31">
        <v>2</v>
      </c>
      <c r="D31">
        <v>3</v>
      </c>
      <c r="E31">
        <v>3</v>
      </c>
      <c r="F31">
        <v>1</v>
      </c>
      <c r="G31">
        <f t="shared" si="1"/>
        <v>9</v>
      </c>
      <c r="H31">
        <f t="shared" si="2"/>
        <v>11</v>
      </c>
      <c r="J31" t="str">
        <f>IF(H31 &gt; stats!$D$6, "Yes","No")</f>
        <v>No</v>
      </c>
    </row>
    <row r="32" spans="1:10" x14ac:dyDescent="0.35">
      <c r="A32" s="2" t="s">
        <v>31</v>
      </c>
      <c r="B32" s="5" t="str">
        <f>HYPERLINK(_xlfn.CONCAT("https://doi.org/",A32),A32)</f>
        <v>10.1145/2134254.2134277</v>
      </c>
      <c r="C32">
        <v>2</v>
      </c>
      <c r="D32">
        <v>2</v>
      </c>
      <c r="E32">
        <v>3</v>
      </c>
      <c r="F32">
        <v>1</v>
      </c>
      <c r="G32">
        <f t="shared" si="1"/>
        <v>8</v>
      </c>
      <c r="H32">
        <f t="shared" si="2"/>
        <v>10</v>
      </c>
      <c r="J32" t="str">
        <f>IF(H32 &gt; stats!$D$6, "Yes","No")</f>
        <v>No</v>
      </c>
    </row>
    <row r="33" spans="1:10" x14ac:dyDescent="0.35">
      <c r="A33" s="2" t="s">
        <v>32</v>
      </c>
      <c r="B33" s="5" t="str">
        <f t="shared" si="0"/>
        <v>10.1145/2854038.2854049</v>
      </c>
      <c r="C33">
        <v>2</v>
      </c>
      <c r="D33">
        <v>3</v>
      </c>
      <c r="E33">
        <v>3</v>
      </c>
      <c r="F33">
        <v>1</v>
      </c>
      <c r="G33">
        <f t="shared" si="1"/>
        <v>9</v>
      </c>
      <c r="H33">
        <f t="shared" si="2"/>
        <v>11</v>
      </c>
      <c r="J33" t="str">
        <f>IF(H33 &gt; stats!$D$6, "Yes","No")</f>
        <v>No</v>
      </c>
    </row>
    <row r="34" spans="1:10" x14ac:dyDescent="0.35">
      <c r="A34" s="2" t="s">
        <v>33</v>
      </c>
      <c r="B34" s="5" t="str">
        <f>HYPERLINK(_xlfn.CONCAT("https://doi.org/",A34),A34)</f>
        <v>10.1145/3501774.3501777</v>
      </c>
      <c r="C34">
        <v>2</v>
      </c>
      <c r="D34">
        <v>2</v>
      </c>
      <c r="E34">
        <v>1</v>
      </c>
      <c r="F34">
        <v>0</v>
      </c>
      <c r="G34">
        <f t="shared" si="1"/>
        <v>5</v>
      </c>
      <c r="H34">
        <f t="shared" si="2"/>
        <v>7</v>
      </c>
      <c r="J34" t="str">
        <f>IF(H34 &gt; stats!$D$6, "Yes","No")</f>
        <v>No</v>
      </c>
    </row>
    <row r="35" spans="1:10" x14ac:dyDescent="0.35">
      <c r="A35" s="2" t="s">
        <v>34</v>
      </c>
      <c r="B35" s="5" t="str">
        <f t="shared" si="0"/>
        <v>10.1145/3372133</v>
      </c>
      <c r="C35">
        <v>1</v>
      </c>
      <c r="D35">
        <v>3</v>
      </c>
      <c r="E35">
        <v>4</v>
      </c>
      <c r="F35">
        <v>1</v>
      </c>
      <c r="G35">
        <f t="shared" si="1"/>
        <v>9</v>
      </c>
      <c r="H35">
        <f t="shared" si="2"/>
        <v>10</v>
      </c>
      <c r="J35" t="str">
        <f>IF(H35 &gt; stats!$D$6, "Yes","No")</f>
        <v>No</v>
      </c>
    </row>
    <row r="36" spans="1:10" x14ac:dyDescent="0.35">
      <c r="A36" s="2" t="s">
        <v>35</v>
      </c>
      <c r="B36" s="5" t="str">
        <f t="shared" si="0"/>
        <v>10.1145/2393596.2393611</v>
      </c>
      <c r="C36">
        <v>2</v>
      </c>
      <c r="D36">
        <v>2</v>
      </c>
      <c r="E36">
        <v>2</v>
      </c>
      <c r="F36">
        <v>1</v>
      </c>
      <c r="G36">
        <f t="shared" si="1"/>
        <v>7</v>
      </c>
      <c r="H36">
        <f t="shared" si="2"/>
        <v>9</v>
      </c>
      <c r="J36" t="str">
        <f>IF(H36 &gt; stats!$D$6, "Yes","No")</f>
        <v>No</v>
      </c>
    </row>
    <row r="37" spans="1:10" x14ac:dyDescent="0.35">
      <c r="A37" s="2" t="s">
        <v>36</v>
      </c>
      <c r="B37" s="5" t="str">
        <f>HYPERLINK(_xlfn.CONCAT("https://doi.org/",A37),A37)</f>
        <v>10.1145/3428203</v>
      </c>
      <c r="C37">
        <v>3</v>
      </c>
      <c r="D37">
        <v>4</v>
      </c>
      <c r="E37">
        <v>2</v>
      </c>
      <c r="F37">
        <v>1</v>
      </c>
      <c r="G37">
        <f t="shared" si="1"/>
        <v>10</v>
      </c>
      <c r="H37">
        <f t="shared" si="2"/>
        <v>13</v>
      </c>
      <c r="J37" t="str">
        <f>IF(H37 &gt; stats!$D$6, "Yes","No")</f>
        <v>Yes</v>
      </c>
    </row>
    <row r="38" spans="1:10" x14ac:dyDescent="0.35">
      <c r="A38" s="2" t="s">
        <v>37</v>
      </c>
      <c r="B38" s="5" t="str">
        <f t="shared" si="0"/>
        <v>10.1145/3243734.3243835</v>
      </c>
      <c r="C38">
        <v>4</v>
      </c>
      <c r="D38">
        <v>2</v>
      </c>
      <c r="E38">
        <v>4</v>
      </c>
      <c r="F38">
        <v>1</v>
      </c>
      <c r="G38">
        <f t="shared" si="1"/>
        <v>11</v>
      </c>
      <c r="H38">
        <f t="shared" si="2"/>
        <v>15</v>
      </c>
      <c r="J38" t="str">
        <f>IF(H38 &gt; stats!$D$6, "Yes","No")</f>
        <v>Yes</v>
      </c>
    </row>
    <row r="39" spans="1:10" x14ac:dyDescent="0.35">
      <c r="A39" s="2" t="s">
        <v>38</v>
      </c>
      <c r="B39" s="5" t="str">
        <f>HYPERLINK(_xlfn.CONCAT("https://doi.org/",A39),A39)</f>
        <v>10.1109/ICCPS.2012.60</v>
      </c>
      <c r="C39">
        <v>0</v>
      </c>
      <c r="D39">
        <v>0</v>
      </c>
      <c r="E39">
        <v>0</v>
      </c>
      <c r="F39">
        <v>0</v>
      </c>
      <c r="G39">
        <f t="shared" si="1"/>
        <v>0</v>
      </c>
      <c r="H39">
        <f t="shared" si="2"/>
        <v>0</v>
      </c>
      <c r="I39" t="s">
        <v>179</v>
      </c>
      <c r="J39" t="str">
        <f>IF(H39 &gt; stats!$D$6, "Yes","No")</f>
        <v>No</v>
      </c>
    </row>
    <row r="40" spans="1:10" x14ac:dyDescent="0.35">
      <c r="A40" s="2" t="s">
        <v>39</v>
      </c>
      <c r="B40" s="5" t="str">
        <f t="shared" si="0"/>
        <v>10.1145/2824255</v>
      </c>
      <c r="C40">
        <v>0</v>
      </c>
      <c r="D40">
        <v>0</v>
      </c>
      <c r="E40">
        <v>0</v>
      </c>
      <c r="F40">
        <v>0</v>
      </c>
      <c r="G40">
        <f t="shared" si="1"/>
        <v>0</v>
      </c>
      <c r="H40">
        <f t="shared" si="2"/>
        <v>0</v>
      </c>
      <c r="I40" s="2" t="s">
        <v>180</v>
      </c>
      <c r="J40" t="str">
        <f>IF(H40 &gt; stats!$D$6, "Yes","No")</f>
        <v>No</v>
      </c>
    </row>
    <row r="41" spans="1:10" x14ac:dyDescent="0.35">
      <c r="A41" s="2" t="s">
        <v>40</v>
      </c>
      <c r="B41" s="5" t="str">
        <f t="shared" si="0"/>
        <v>10.1109/COMPSAC.2009.28</v>
      </c>
      <c r="C41">
        <v>3</v>
      </c>
      <c r="D41">
        <v>3</v>
      </c>
      <c r="E41">
        <v>2</v>
      </c>
      <c r="F41">
        <v>1</v>
      </c>
      <c r="G41">
        <f t="shared" si="1"/>
        <v>9</v>
      </c>
      <c r="H41">
        <f t="shared" si="2"/>
        <v>12</v>
      </c>
      <c r="J41" t="str">
        <f>IF(H41 &gt; stats!$D$6, "Yes","No")</f>
        <v>Yes</v>
      </c>
    </row>
    <row r="42" spans="1:10" x14ac:dyDescent="0.35">
      <c r="A42" s="2" t="s">
        <v>41</v>
      </c>
      <c r="B42" s="5" t="str">
        <f>HYPERLINK(_xlfn.CONCAT("https://doi.org/",A42),A42)</f>
        <v>10.1109/ICCAD.2011.6105319</v>
      </c>
      <c r="C42">
        <v>2</v>
      </c>
      <c r="D42">
        <v>4</v>
      </c>
      <c r="E42">
        <v>4</v>
      </c>
      <c r="F42">
        <v>1</v>
      </c>
      <c r="G42">
        <f t="shared" si="1"/>
        <v>11</v>
      </c>
      <c r="H42">
        <f t="shared" si="2"/>
        <v>13</v>
      </c>
      <c r="J42" t="str">
        <f>IF(H42 &gt; stats!$D$6, "Yes","No")</f>
        <v>Yes</v>
      </c>
    </row>
    <row r="43" spans="1:10" x14ac:dyDescent="0.35">
      <c r="A43" s="2" t="s">
        <v>42</v>
      </c>
      <c r="B43" s="5" t="str">
        <f t="shared" si="0"/>
        <v>10.1145/1985793.1985827</v>
      </c>
      <c r="C43">
        <v>4</v>
      </c>
      <c r="D43">
        <v>3</v>
      </c>
      <c r="E43">
        <v>2</v>
      </c>
      <c r="F43">
        <v>1</v>
      </c>
      <c r="G43">
        <f t="shared" si="1"/>
        <v>10</v>
      </c>
      <c r="H43">
        <f t="shared" si="2"/>
        <v>14</v>
      </c>
      <c r="J43" t="str">
        <f>IF(H43 &gt; stats!$D$6, "Yes","No")</f>
        <v>Yes</v>
      </c>
    </row>
    <row r="44" spans="1:10" x14ac:dyDescent="0.35">
      <c r="A44" s="2" t="s">
        <v>43</v>
      </c>
      <c r="B44" s="5" t="str">
        <f t="shared" si="0"/>
        <v>10.1109/TSE.2021.3095716</v>
      </c>
      <c r="C44">
        <v>3</v>
      </c>
      <c r="D44">
        <v>2</v>
      </c>
      <c r="E44">
        <v>2</v>
      </c>
      <c r="F44">
        <v>1</v>
      </c>
      <c r="G44">
        <f t="shared" si="1"/>
        <v>8</v>
      </c>
      <c r="H44">
        <f t="shared" si="2"/>
        <v>11</v>
      </c>
      <c r="J44" t="str">
        <f>IF(H44 &gt; stats!$D$6, "Yes","No")</f>
        <v>No</v>
      </c>
    </row>
    <row r="45" spans="1:10" x14ac:dyDescent="0.35">
      <c r="A45" s="2" t="s">
        <v>44</v>
      </c>
      <c r="B45" s="5" t="str">
        <f t="shared" si="0"/>
        <v>10.1109/CSMR.2010.26</v>
      </c>
      <c r="C45">
        <v>4</v>
      </c>
      <c r="D45">
        <v>2</v>
      </c>
      <c r="E45">
        <v>4</v>
      </c>
      <c r="F45">
        <v>1</v>
      </c>
      <c r="G45">
        <f t="shared" si="1"/>
        <v>11</v>
      </c>
      <c r="H45">
        <f t="shared" si="2"/>
        <v>15</v>
      </c>
      <c r="J45" t="str">
        <f>IF(H45 &gt; stats!$D$6, "Yes","No")</f>
        <v>Yes</v>
      </c>
    </row>
    <row r="46" spans="1:10" x14ac:dyDescent="0.35">
      <c r="A46" s="2" t="s">
        <v>45</v>
      </c>
      <c r="B46" s="5" t="str">
        <f t="shared" si="0"/>
        <v>10.1109/CGO.2009.17</v>
      </c>
      <c r="C46">
        <v>2</v>
      </c>
      <c r="D46">
        <v>2</v>
      </c>
      <c r="E46">
        <v>3</v>
      </c>
      <c r="F46">
        <v>1</v>
      </c>
      <c r="G46">
        <f t="shared" si="1"/>
        <v>8</v>
      </c>
      <c r="H46">
        <f t="shared" si="2"/>
        <v>10</v>
      </c>
      <c r="J46" t="str">
        <f>IF(H46 &gt; stats!$D$6, "Yes","No")</f>
        <v>No</v>
      </c>
    </row>
    <row r="47" spans="1:10" x14ac:dyDescent="0.35">
      <c r="A47" s="2" t="s">
        <v>46</v>
      </c>
      <c r="B47" s="5" t="str">
        <f t="shared" si="0"/>
        <v>10.1109/ACSAC.2007.39</v>
      </c>
      <c r="C47">
        <v>3</v>
      </c>
      <c r="D47">
        <v>4</v>
      </c>
      <c r="E47">
        <v>2</v>
      </c>
      <c r="F47">
        <v>1</v>
      </c>
      <c r="G47">
        <f t="shared" si="1"/>
        <v>10</v>
      </c>
      <c r="H47">
        <f t="shared" si="2"/>
        <v>13</v>
      </c>
      <c r="J47" t="str">
        <f>IF(H47 &gt; stats!$D$6, "Yes","No")</f>
        <v>Yes</v>
      </c>
    </row>
    <row r="48" spans="1:10" x14ac:dyDescent="0.35">
      <c r="A48" s="2" t="s">
        <v>47</v>
      </c>
      <c r="B48" s="5" t="str">
        <f t="shared" si="0"/>
        <v>10.1109/MEMCOD.2016.7797761</v>
      </c>
      <c r="C48">
        <v>3</v>
      </c>
      <c r="D48">
        <v>3</v>
      </c>
      <c r="E48">
        <v>3</v>
      </c>
      <c r="F48">
        <v>1</v>
      </c>
      <c r="G48">
        <f>SUM(C48:F48)</f>
        <v>10</v>
      </c>
      <c r="H48">
        <f xml:space="preserve"> 2*C48 + D48 + E48 + F48</f>
        <v>13</v>
      </c>
      <c r="J48" t="str">
        <f>IF(H48 &gt; stats!$D$6, "Yes","No")</f>
        <v>Yes</v>
      </c>
    </row>
    <row r="49" spans="1:10" x14ac:dyDescent="0.35">
      <c r="A49" s="2" t="s">
        <v>48</v>
      </c>
      <c r="B49" s="5" t="str">
        <f t="shared" si="0"/>
        <v>10.1109/ICDE48307.2020.00030</v>
      </c>
      <c r="C49">
        <v>1</v>
      </c>
      <c r="D49">
        <v>3</v>
      </c>
      <c r="E49">
        <v>3</v>
      </c>
      <c r="F49">
        <v>1</v>
      </c>
      <c r="G49">
        <f>SUM(C49:F49)</f>
        <v>8</v>
      </c>
      <c r="H49">
        <f xml:space="preserve"> 2*C49 + D49 + E49 + F49</f>
        <v>9</v>
      </c>
      <c r="J49" t="str">
        <f>IF(H49 &gt; stats!$D$6, "Yes","No")</f>
        <v>No</v>
      </c>
    </row>
    <row r="50" spans="1:10" x14ac:dyDescent="0.35">
      <c r="A50" s="2" t="s">
        <v>49</v>
      </c>
      <c r="B50" s="5" t="str">
        <f t="shared" si="0"/>
        <v>10.1109/SCAM51674.2020.00007</v>
      </c>
      <c r="C50">
        <v>4</v>
      </c>
      <c r="D50">
        <v>3</v>
      </c>
      <c r="E50">
        <v>2</v>
      </c>
      <c r="F50">
        <v>1</v>
      </c>
      <c r="G50">
        <f t="shared" si="1"/>
        <v>10</v>
      </c>
      <c r="H50">
        <f t="shared" si="2"/>
        <v>14</v>
      </c>
      <c r="J50" t="str">
        <f>IF(H50 &gt; stats!$D$6, "Yes","No")</f>
        <v>Yes</v>
      </c>
    </row>
    <row r="51" spans="1:10" x14ac:dyDescent="0.35">
      <c r="A51" s="2" t="s">
        <v>50</v>
      </c>
      <c r="B51" s="5" t="str">
        <f t="shared" si="0"/>
        <v>10.1147/JRD.2013.2284403</v>
      </c>
      <c r="C51">
        <v>0</v>
      </c>
      <c r="D51">
        <v>0</v>
      </c>
      <c r="E51">
        <v>0</v>
      </c>
      <c r="F51">
        <v>0</v>
      </c>
      <c r="G51">
        <f t="shared" si="1"/>
        <v>0</v>
      </c>
      <c r="H51">
        <f t="shared" si="2"/>
        <v>0</v>
      </c>
      <c r="I51" t="s">
        <v>181</v>
      </c>
      <c r="J51" t="str">
        <f>IF(H51 &gt; stats!$D$6, "Yes","No")</f>
        <v>No</v>
      </c>
    </row>
    <row r="52" spans="1:10" x14ac:dyDescent="0.35">
      <c r="A52" s="2" t="s">
        <v>51</v>
      </c>
      <c r="B52" s="5" t="str">
        <f t="shared" si="0"/>
        <v>10.1109/CIST.2016.7805035</v>
      </c>
      <c r="C52">
        <v>1</v>
      </c>
      <c r="D52">
        <v>3</v>
      </c>
      <c r="E52">
        <v>2</v>
      </c>
      <c r="F52">
        <v>0</v>
      </c>
      <c r="G52">
        <f t="shared" si="1"/>
        <v>6</v>
      </c>
      <c r="H52">
        <f t="shared" si="2"/>
        <v>7</v>
      </c>
      <c r="J52" t="str">
        <f>IF(H52 &gt; stats!$D$6, "Yes","No")</f>
        <v>No</v>
      </c>
    </row>
    <row r="53" spans="1:10" x14ac:dyDescent="0.35">
      <c r="A53" s="2" t="s">
        <v>52</v>
      </c>
      <c r="B53" s="5" t="str">
        <f t="shared" si="0"/>
        <v>10.1109/CLUSTER.2017.43</v>
      </c>
      <c r="C53">
        <v>1</v>
      </c>
      <c r="D53">
        <v>3</v>
      </c>
      <c r="E53">
        <v>3</v>
      </c>
      <c r="F53">
        <v>1</v>
      </c>
      <c r="G53">
        <f t="shared" si="1"/>
        <v>8</v>
      </c>
      <c r="H53">
        <f t="shared" si="2"/>
        <v>9</v>
      </c>
      <c r="J53" t="str">
        <f>IF(H53 &gt; stats!$D$6, "Yes","No")</f>
        <v>No</v>
      </c>
    </row>
    <row r="54" spans="1:10" x14ac:dyDescent="0.35">
      <c r="A54" s="2" t="s">
        <v>53</v>
      </c>
      <c r="B54" s="5" t="str">
        <f t="shared" si="0"/>
        <v>10.1109/COMPSAC.2015.175</v>
      </c>
      <c r="C54">
        <v>0</v>
      </c>
      <c r="D54">
        <v>0</v>
      </c>
      <c r="E54">
        <v>0</v>
      </c>
      <c r="F54">
        <v>0</v>
      </c>
      <c r="G54">
        <f t="shared" si="1"/>
        <v>0</v>
      </c>
      <c r="H54">
        <f t="shared" si="2"/>
        <v>0</v>
      </c>
      <c r="I54" t="s">
        <v>178</v>
      </c>
      <c r="J54" t="str">
        <f>IF(H54 &gt; stats!$D$6, "Yes","No")</f>
        <v>No</v>
      </c>
    </row>
    <row r="55" spans="1:10" x14ac:dyDescent="0.35">
      <c r="A55" s="2" t="s">
        <v>54</v>
      </c>
      <c r="B55" s="5" t="str">
        <f t="shared" si="0"/>
        <v>10.1109/ETFA.2013.6648062</v>
      </c>
      <c r="C55">
        <v>4</v>
      </c>
      <c r="D55">
        <v>1</v>
      </c>
      <c r="E55">
        <v>3</v>
      </c>
      <c r="F55">
        <v>1</v>
      </c>
      <c r="G55">
        <f t="shared" si="1"/>
        <v>9</v>
      </c>
      <c r="H55">
        <f t="shared" si="2"/>
        <v>13</v>
      </c>
      <c r="J55" t="str">
        <f>IF(H55 &gt; stats!$D$6, "Yes","No")</f>
        <v>Yes</v>
      </c>
    </row>
    <row r="56" spans="1:10" x14ac:dyDescent="0.35">
      <c r="A56" s="2" t="s">
        <v>55</v>
      </c>
      <c r="B56" s="5" t="str">
        <f t="shared" si="0"/>
        <v>10.1109/TSC.2022.3173791</v>
      </c>
      <c r="C56">
        <v>2</v>
      </c>
      <c r="D56">
        <v>2</v>
      </c>
      <c r="E56">
        <v>3</v>
      </c>
      <c r="F56">
        <v>1</v>
      </c>
      <c r="G56">
        <f t="shared" si="1"/>
        <v>8</v>
      </c>
      <c r="H56">
        <f t="shared" si="2"/>
        <v>10</v>
      </c>
      <c r="J56" t="str">
        <f>IF(H56 &gt; stats!$D$6, "Yes","No")</f>
        <v>No</v>
      </c>
    </row>
    <row r="57" spans="1:10" x14ac:dyDescent="0.35">
      <c r="A57" s="2" t="s">
        <v>56</v>
      </c>
      <c r="B57" s="5" t="str">
        <f t="shared" si="0"/>
        <v>10.23919/JCC.2021.08.001</v>
      </c>
      <c r="C57">
        <v>2</v>
      </c>
      <c r="D57">
        <v>2</v>
      </c>
      <c r="E57">
        <v>2</v>
      </c>
      <c r="F57">
        <v>1</v>
      </c>
      <c r="G57">
        <f t="shared" si="1"/>
        <v>7</v>
      </c>
      <c r="H57">
        <f t="shared" si="2"/>
        <v>9</v>
      </c>
      <c r="J57" t="str">
        <f>IF(H57 &gt; stats!$D$6, "Yes","No")</f>
        <v>No</v>
      </c>
    </row>
    <row r="58" spans="1:10" x14ac:dyDescent="0.35">
      <c r="A58" s="2" t="s">
        <v>57</v>
      </c>
      <c r="B58" s="5" t="str">
        <f t="shared" si="0"/>
        <v>10.1109/ICSM.2005.84</v>
      </c>
      <c r="C58">
        <v>3</v>
      </c>
      <c r="D58">
        <v>2</v>
      </c>
      <c r="E58">
        <v>3</v>
      </c>
      <c r="F58">
        <v>1</v>
      </c>
      <c r="G58">
        <f t="shared" si="1"/>
        <v>9</v>
      </c>
      <c r="H58">
        <f t="shared" si="2"/>
        <v>12</v>
      </c>
      <c r="J58" t="str">
        <f>IF(H58 &gt; stats!$D$6, "Yes","No")</f>
        <v>Yes</v>
      </c>
    </row>
    <row r="59" spans="1:10" x14ac:dyDescent="0.35">
      <c r="A59" s="2" t="s">
        <v>58</v>
      </c>
      <c r="B59" s="5" t="str">
        <f t="shared" si="0"/>
        <v>10.1109/RAMS.2013.6517735</v>
      </c>
      <c r="C59">
        <v>2</v>
      </c>
      <c r="D59">
        <v>2</v>
      </c>
      <c r="E59">
        <v>2</v>
      </c>
      <c r="F59">
        <v>1</v>
      </c>
      <c r="G59">
        <f t="shared" si="1"/>
        <v>7</v>
      </c>
      <c r="H59">
        <f t="shared" si="2"/>
        <v>9</v>
      </c>
      <c r="J59" t="str">
        <f>IF(H59 &gt; stats!$D$6, "Yes","No")</f>
        <v>No</v>
      </c>
    </row>
    <row r="60" spans="1:10" x14ac:dyDescent="0.35">
      <c r="A60" s="2" t="s">
        <v>59</v>
      </c>
      <c r="B60" s="5" t="str">
        <f t="shared" si="0"/>
        <v>10.1109/ISSRE.2017.36</v>
      </c>
      <c r="C60">
        <v>3</v>
      </c>
      <c r="D60">
        <v>4</v>
      </c>
      <c r="E60">
        <v>3</v>
      </c>
      <c r="F60">
        <v>1</v>
      </c>
      <c r="G60">
        <f t="shared" si="1"/>
        <v>11</v>
      </c>
      <c r="H60">
        <f t="shared" si="2"/>
        <v>14</v>
      </c>
      <c r="J60" t="str">
        <f>IF(H60 &gt; stats!$D$6, "Yes","No")</f>
        <v>Yes</v>
      </c>
    </row>
    <row r="61" spans="1:10" x14ac:dyDescent="0.35">
      <c r="A61" s="2" t="s">
        <v>60</v>
      </c>
      <c r="B61" s="5" t="str">
        <f t="shared" si="0"/>
        <v>10.1109/ICSESS47205.2019.9040837</v>
      </c>
      <c r="C61">
        <v>3</v>
      </c>
      <c r="D61">
        <v>1</v>
      </c>
      <c r="E61">
        <v>2</v>
      </c>
      <c r="F61">
        <v>0</v>
      </c>
      <c r="G61">
        <f t="shared" si="1"/>
        <v>6</v>
      </c>
      <c r="H61">
        <f t="shared" si="2"/>
        <v>9</v>
      </c>
      <c r="J61" t="str">
        <f>IF(H61 &gt; stats!$D$6, "Yes","No")</f>
        <v>No</v>
      </c>
    </row>
    <row r="62" spans="1:10" x14ac:dyDescent="0.35">
      <c r="A62" s="2" t="s">
        <v>61</v>
      </c>
      <c r="B62" s="5" t="str">
        <f t="shared" si="0"/>
        <v>10.1093/comjnl/bxq049</v>
      </c>
      <c r="C62">
        <v>2</v>
      </c>
      <c r="D62">
        <v>4</v>
      </c>
      <c r="E62">
        <v>3</v>
      </c>
      <c r="F62">
        <v>1</v>
      </c>
      <c r="G62">
        <f t="shared" si="1"/>
        <v>10</v>
      </c>
      <c r="H62">
        <f t="shared" si="2"/>
        <v>12</v>
      </c>
      <c r="J62" t="str">
        <f>IF(H62 &gt; stats!$D$6, "Yes","No")</f>
        <v>Yes</v>
      </c>
    </row>
    <row r="63" spans="1:10" x14ac:dyDescent="0.35">
      <c r="A63" s="2" t="s">
        <v>62</v>
      </c>
      <c r="B63" s="5" t="str">
        <f t="shared" si="0"/>
        <v>10.1109/SC41405.2020.00032</v>
      </c>
      <c r="C63">
        <v>3</v>
      </c>
      <c r="D63">
        <v>2</v>
      </c>
      <c r="E63">
        <v>3</v>
      </c>
      <c r="F63">
        <v>1</v>
      </c>
      <c r="G63">
        <f t="shared" si="1"/>
        <v>9</v>
      </c>
      <c r="H63">
        <f t="shared" si="2"/>
        <v>12</v>
      </c>
      <c r="J63" t="str">
        <f>IF(H63 &gt; stats!$D$6, "Yes","No")</f>
        <v>Yes</v>
      </c>
    </row>
    <row r="64" spans="1:10" x14ac:dyDescent="0.35">
      <c r="A64" s="2" t="s">
        <v>63</v>
      </c>
      <c r="B64" s="5" t="str">
        <f t="shared" si="0"/>
        <v>10.1109/IC2IE53219.2021.9649225</v>
      </c>
      <c r="C64">
        <v>0</v>
      </c>
      <c r="D64">
        <v>0</v>
      </c>
      <c r="E64">
        <v>0</v>
      </c>
      <c r="F64">
        <v>0</v>
      </c>
      <c r="G64">
        <f t="shared" si="1"/>
        <v>0</v>
      </c>
      <c r="H64">
        <f t="shared" si="2"/>
        <v>0</v>
      </c>
      <c r="I64" t="s">
        <v>178</v>
      </c>
      <c r="J64" t="str">
        <f>IF(H64 &gt; stats!$D$6, "Yes","No")</f>
        <v>No</v>
      </c>
    </row>
    <row r="65" spans="1:10" x14ac:dyDescent="0.35">
      <c r="A65" s="2" t="s">
        <v>64</v>
      </c>
      <c r="B65" s="5" t="str">
        <f>HYPERLINK(_xlfn.CONCAT("https://doi.org/",A65),A65)</f>
        <v>10.1109/CGO.2011.5764696</v>
      </c>
      <c r="C65">
        <v>4</v>
      </c>
      <c r="D65">
        <v>1</v>
      </c>
      <c r="E65">
        <v>3</v>
      </c>
      <c r="F65">
        <v>1</v>
      </c>
      <c r="G65">
        <f t="shared" si="1"/>
        <v>9</v>
      </c>
      <c r="H65">
        <f t="shared" si="2"/>
        <v>13</v>
      </c>
      <c r="J65" t="str">
        <f>IF(H65 &gt; stats!$D$6, "Yes","No")</f>
        <v>Yes</v>
      </c>
    </row>
    <row r="66" spans="1:10" x14ac:dyDescent="0.35">
      <c r="A66" s="2" t="s">
        <v>65</v>
      </c>
      <c r="B66" s="5" t="str">
        <f t="shared" si="0"/>
        <v>10.1109/IECON.1996.570589</v>
      </c>
      <c r="C66">
        <v>0</v>
      </c>
      <c r="D66">
        <v>0</v>
      </c>
      <c r="E66">
        <v>0</v>
      </c>
      <c r="F66">
        <v>0</v>
      </c>
      <c r="G66">
        <f t="shared" si="1"/>
        <v>0</v>
      </c>
      <c r="H66">
        <f t="shared" si="2"/>
        <v>0</v>
      </c>
      <c r="I66" t="s">
        <v>182</v>
      </c>
      <c r="J66" t="str">
        <f>IF(H66 &gt; stats!$D$6, "Yes","No")</f>
        <v>No</v>
      </c>
    </row>
    <row r="67" spans="1:10" x14ac:dyDescent="0.35">
      <c r="A67" s="2" t="s">
        <v>66</v>
      </c>
      <c r="B67" s="5" t="str">
        <f t="shared" ref="B67:B130" si="3">HYPERLINK(_xlfn.CONCAT("https://doi.org/",A67),A67)</f>
        <v>10.1109/IPDPS.2019.00086</v>
      </c>
      <c r="C67">
        <v>0</v>
      </c>
      <c r="D67">
        <v>0</v>
      </c>
      <c r="E67">
        <v>0</v>
      </c>
      <c r="F67">
        <v>0</v>
      </c>
      <c r="G67">
        <f t="shared" ref="G67:G130" si="4">SUM(C67:F67)</f>
        <v>0</v>
      </c>
      <c r="H67">
        <f t="shared" ref="H67:H130" si="5" xml:space="preserve"> 2*C67 + D67 + E67 + F67</f>
        <v>0</v>
      </c>
      <c r="I67" t="s">
        <v>183</v>
      </c>
      <c r="J67" t="str">
        <f>IF(H67 &gt; stats!$D$6, "Yes","No")</f>
        <v>No</v>
      </c>
    </row>
    <row r="68" spans="1:10" x14ac:dyDescent="0.35">
      <c r="A68" s="2" t="s">
        <v>67</v>
      </c>
      <c r="B68" s="5" t="str">
        <f t="shared" si="3"/>
        <v>10.1109/SP.2016.30</v>
      </c>
      <c r="C68">
        <v>2</v>
      </c>
      <c r="D68">
        <v>3</v>
      </c>
      <c r="E68">
        <v>3</v>
      </c>
      <c r="F68">
        <v>1</v>
      </c>
      <c r="G68">
        <f t="shared" si="4"/>
        <v>9</v>
      </c>
      <c r="H68">
        <f t="shared" si="5"/>
        <v>11</v>
      </c>
      <c r="J68" t="str">
        <f>IF(H68 &gt; stats!$D$6, "Yes","No")</f>
        <v>No</v>
      </c>
    </row>
    <row r="69" spans="1:10" x14ac:dyDescent="0.35">
      <c r="A69" s="2" t="s">
        <v>68</v>
      </c>
      <c r="B69" s="5" t="str">
        <f t="shared" si="3"/>
        <v>10.1109/APSEC53868.2021.00011</v>
      </c>
      <c r="C69">
        <v>2</v>
      </c>
      <c r="D69">
        <v>2</v>
      </c>
      <c r="E69">
        <v>3</v>
      </c>
      <c r="F69">
        <v>1</v>
      </c>
      <c r="G69">
        <f t="shared" si="4"/>
        <v>8</v>
      </c>
      <c r="H69">
        <f t="shared" si="5"/>
        <v>10</v>
      </c>
      <c r="J69" t="str">
        <f>IF(H69 &gt; stats!$D$6, "Yes","No")</f>
        <v>No</v>
      </c>
    </row>
    <row r="70" spans="1:10" x14ac:dyDescent="0.35">
      <c r="A70" s="2" t="s">
        <v>110</v>
      </c>
      <c r="B70" s="5" t="str">
        <f t="shared" si="3"/>
        <v>10.1016/j.cose.2022.102775</v>
      </c>
      <c r="C70">
        <v>0</v>
      </c>
      <c r="D70">
        <v>0</v>
      </c>
      <c r="E70">
        <v>0</v>
      </c>
      <c r="F70">
        <v>0</v>
      </c>
      <c r="G70">
        <f t="shared" si="4"/>
        <v>0</v>
      </c>
      <c r="H70">
        <f t="shared" si="5"/>
        <v>0</v>
      </c>
      <c r="I70" t="s">
        <v>184</v>
      </c>
      <c r="J70" t="str">
        <f>IF(H70 &gt; stats!$D$6, "Yes","No")</f>
        <v>No</v>
      </c>
    </row>
    <row r="71" spans="1:10" x14ac:dyDescent="0.35">
      <c r="A71" s="2" t="s">
        <v>111</v>
      </c>
      <c r="B71" s="5" t="str">
        <f t="shared" si="3"/>
        <v>10.1016/j.comcom.2021.10.039</v>
      </c>
      <c r="C71">
        <v>0</v>
      </c>
      <c r="D71">
        <v>0</v>
      </c>
      <c r="E71">
        <v>0</v>
      </c>
      <c r="F71">
        <v>0</v>
      </c>
      <c r="G71">
        <f t="shared" si="4"/>
        <v>0</v>
      </c>
      <c r="H71">
        <f t="shared" si="5"/>
        <v>0</v>
      </c>
      <c r="I71" t="s">
        <v>184</v>
      </c>
      <c r="J71" t="str">
        <f>IF(H71 &gt; stats!$D$6, "Yes","No")</f>
        <v>No</v>
      </c>
    </row>
    <row r="72" spans="1:10" x14ac:dyDescent="0.35">
      <c r="A72" s="2" t="s">
        <v>112</v>
      </c>
      <c r="B72" s="5" t="str">
        <f t="shared" si="3"/>
        <v>10.1016/j.ins.2020.11.053</v>
      </c>
      <c r="C72">
        <v>0</v>
      </c>
      <c r="D72">
        <v>0</v>
      </c>
      <c r="E72">
        <v>0</v>
      </c>
      <c r="F72">
        <v>0</v>
      </c>
      <c r="G72">
        <f t="shared" si="4"/>
        <v>0</v>
      </c>
      <c r="H72">
        <f t="shared" si="5"/>
        <v>0</v>
      </c>
      <c r="I72" t="s">
        <v>184</v>
      </c>
      <c r="J72" t="str">
        <f>IF(H72 &gt; stats!$D$6, "Yes","No")</f>
        <v>No</v>
      </c>
    </row>
    <row r="73" spans="1:10" x14ac:dyDescent="0.35">
      <c r="A73" s="2" t="s">
        <v>113</v>
      </c>
      <c r="B73" s="5" t="str">
        <f t="shared" si="3"/>
        <v>10.1016/j.scico.2019.06.002</v>
      </c>
      <c r="C73">
        <v>0</v>
      </c>
      <c r="D73">
        <v>0</v>
      </c>
      <c r="E73">
        <v>0</v>
      </c>
      <c r="F73">
        <v>0</v>
      </c>
      <c r="G73">
        <f t="shared" si="4"/>
        <v>0</v>
      </c>
      <c r="H73">
        <f t="shared" si="5"/>
        <v>0</v>
      </c>
      <c r="I73" t="s">
        <v>184</v>
      </c>
      <c r="J73" t="str">
        <f>IF(H73 &gt; stats!$D$6, "Yes","No")</f>
        <v>No</v>
      </c>
    </row>
    <row r="74" spans="1:10" x14ac:dyDescent="0.35">
      <c r="A74" s="2" t="s">
        <v>114</v>
      </c>
      <c r="B74" s="5" t="str">
        <f t="shared" si="3"/>
        <v>10.1016/j.jss.2016.09.048</v>
      </c>
      <c r="C74">
        <v>3</v>
      </c>
      <c r="D74">
        <v>3</v>
      </c>
      <c r="E74">
        <v>3</v>
      </c>
      <c r="F74">
        <v>1</v>
      </c>
      <c r="G74">
        <f t="shared" si="4"/>
        <v>10</v>
      </c>
      <c r="H74">
        <f t="shared" si="5"/>
        <v>13</v>
      </c>
      <c r="J74" t="str">
        <f>IF(H74 &gt; stats!$D$6, "Yes","No")</f>
        <v>Yes</v>
      </c>
    </row>
    <row r="75" spans="1:10" x14ac:dyDescent="0.35">
      <c r="A75" s="2" t="s">
        <v>115</v>
      </c>
      <c r="B75" s="5" t="str">
        <f t="shared" si="3"/>
        <v>10.1016/j.jnca.2019.102509</v>
      </c>
      <c r="C75">
        <v>0</v>
      </c>
      <c r="D75">
        <v>0</v>
      </c>
      <c r="E75">
        <v>0</v>
      </c>
      <c r="F75">
        <v>0</v>
      </c>
      <c r="G75">
        <f t="shared" si="4"/>
        <v>0</v>
      </c>
      <c r="H75">
        <f t="shared" si="5"/>
        <v>0</v>
      </c>
      <c r="I75" t="s">
        <v>184</v>
      </c>
      <c r="J75" t="str">
        <f>IF(H75 &gt; stats!$D$6, "Yes","No")</f>
        <v>No</v>
      </c>
    </row>
    <row r="76" spans="1:10" x14ac:dyDescent="0.35">
      <c r="A76" s="2" t="s">
        <v>116</v>
      </c>
      <c r="B76" s="5" t="str">
        <f t="shared" si="3"/>
        <v>10.1016/j.scico.2022.102768</v>
      </c>
      <c r="C76">
        <v>0</v>
      </c>
      <c r="D76">
        <v>0</v>
      </c>
      <c r="E76">
        <v>0</v>
      </c>
      <c r="F76">
        <v>0</v>
      </c>
      <c r="G76">
        <f t="shared" si="4"/>
        <v>0</v>
      </c>
      <c r="H76">
        <f t="shared" si="5"/>
        <v>0</v>
      </c>
      <c r="I76" t="s">
        <v>184</v>
      </c>
      <c r="J76" t="str">
        <f>IF(H76 &gt; stats!$D$6, "Yes","No")</f>
        <v>No</v>
      </c>
    </row>
    <row r="77" spans="1:10" x14ac:dyDescent="0.35">
      <c r="A77" s="2" t="s">
        <v>117</v>
      </c>
      <c r="B77" s="5" t="str">
        <f>HYPERLINK(_xlfn.CONCAT("https://doi.org/",A77),A77)</f>
        <v>10.1016/j.jss.2011.11.1039</v>
      </c>
      <c r="C77">
        <v>4</v>
      </c>
      <c r="D77">
        <v>1</v>
      </c>
      <c r="E77">
        <v>2</v>
      </c>
      <c r="F77">
        <v>1</v>
      </c>
      <c r="G77">
        <f t="shared" si="4"/>
        <v>8</v>
      </c>
      <c r="H77">
        <f t="shared" si="5"/>
        <v>12</v>
      </c>
      <c r="J77" t="str">
        <f>IF(H77 &gt; stats!$D$6, "Yes","No")</f>
        <v>Yes</v>
      </c>
    </row>
    <row r="78" spans="1:10" x14ac:dyDescent="0.35">
      <c r="A78" s="2" t="s">
        <v>118</v>
      </c>
      <c r="B78" s="5" t="str">
        <f t="shared" si="3"/>
        <v>10.1016/j.infsof.2012.05.003</v>
      </c>
      <c r="C78">
        <v>0</v>
      </c>
      <c r="D78">
        <v>0</v>
      </c>
      <c r="E78">
        <v>0</v>
      </c>
      <c r="F78">
        <v>0</v>
      </c>
      <c r="G78">
        <f t="shared" si="4"/>
        <v>0</v>
      </c>
      <c r="H78">
        <f t="shared" si="5"/>
        <v>0</v>
      </c>
      <c r="I78" t="s">
        <v>185</v>
      </c>
      <c r="J78" t="str">
        <f>IF(H78 &gt; stats!$D$6, "Yes","No")</f>
        <v>No</v>
      </c>
    </row>
    <row r="79" spans="1:10" x14ac:dyDescent="0.35">
      <c r="A79" s="2" t="s">
        <v>119</v>
      </c>
      <c r="B79" s="5" t="str">
        <f>HYPERLINK(_xlfn.CONCAT("https://doi.org/",A79),A79)</f>
        <v>10.1016/j.scico.2020.102392</v>
      </c>
      <c r="C79">
        <v>2</v>
      </c>
      <c r="D79">
        <v>4</v>
      </c>
      <c r="E79">
        <v>3</v>
      </c>
      <c r="F79">
        <v>1</v>
      </c>
      <c r="G79">
        <f t="shared" si="4"/>
        <v>10</v>
      </c>
      <c r="H79">
        <f t="shared" si="5"/>
        <v>12</v>
      </c>
      <c r="J79" t="str">
        <f>IF(H79 &gt; stats!$D$6, "Yes","No")</f>
        <v>Yes</v>
      </c>
    </row>
    <row r="80" spans="1:10" x14ac:dyDescent="0.35">
      <c r="A80" s="2" t="s">
        <v>120</v>
      </c>
      <c r="B80" s="5" t="str">
        <f>HYPERLINK(_xlfn.CONCAT("https://doi.org/",A80),A80)</f>
        <v>10.1016/j.infsof.2021.106564</v>
      </c>
      <c r="C80">
        <v>0</v>
      </c>
      <c r="D80">
        <v>0</v>
      </c>
      <c r="E80">
        <v>0</v>
      </c>
      <c r="F80">
        <v>0</v>
      </c>
      <c r="G80">
        <f t="shared" si="4"/>
        <v>0</v>
      </c>
      <c r="H80">
        <f t="shared" si="5"/>
        <v>0</v>
      </c>
      <c r="I80" t="s">
        <v>184</v>
      </c>
      <c r="J80" t="str">
        <f>IF(H80 &gt; stats!$D$6, "Yes","No")</f>
        <v>No</v>
      </c>
    </row>
    <row r="81" spans="1:10" x14ac:dyDescent="0.35">
      <c r="A81" s="2" t="s">
        <v>121</v>
      </c>
      <c r="B81" s="5" t="str">
        <f t="shared" si="3"/>
        <v>10.1016/j.measurement.2019.107139</v>
      </c>
      <c r="C81">
        <v>0</v>
      </c>
      <c r="D81">
        <v>0</v>
      </c>
      <c r="E81">
        <v>0</v>
      </c>
      <c r="F81">
        <v>0</v>
      </c>
      <c r="G81">
        <f t="shared" si="4"/>
        <v>0</v>
      </c>
      <c r="H81">
        <f t="shared" si="5"/>
        <v>0</v>
      </c>
      <c r="I81" t="s">
        <v>184</v>
      </c>
      <c r="J81" t="str">
        <f>IF(H81 &gt; stats!$D$6, "Yes","No")</f>
        <v>No</v>
      </c>
    </row>
    <row r="82" spans="1:10" x14ac:dyDescent="0.35">
      <c r="A82" s="2" t="s">
        <v>122</v>
      </c>
      <c r="B82" s="5" t="str">
        <f t="shared" si="3"/>
        <v>10.1016/j.scico.2022.102778</v>
      </c>
      <c r="C82">
        <v>0</v>
      </c>
      <c r="D82">
        <v>0</v>
      </c>
      <c r="E82">
        <v>0</v>
      </c>
      <c r="F82">
        <v>0</v>
      </c>
      <c r="G82">
        <f t="shared" si="4"/>
        <v>0</v>
      </c>
      <c r="H82">
        <f t="shared" si="5"/>
        <v>0</v>
      </c>
      <c r="I82" t="s">
        <v>184</v>
      </c>
      <c r="J82" t="str">
        <f>IF(H82 &gt; stats!$D$6, "Yes","No")</f>
        <v>No</v>
      </c>
    </row>
    <row r="83" spans="1:10" x14ac:dyDescent="0.35">
      <c r="A83" s="2" t="s">
        <v>123</v>
      </c>
      <c r="B83" s="5" t="str">
        <f t="shared" si="3"/>
        <v>10.1016/j.cose.2022.102745</v>
      </c>
      <c r="C83">
        <v>0</v>
      </c>
      <c r="D83">
        <v>0</v>
      </c>
      <c r="E83">
        <v>0</v>
      </c>
      <c r="F83">
        <v>0</v>
      </c>
      <c r="G83">
        <f t="shared" si="4"/>
        <v>0</v>
      </c>
      <c r="H83">
        <f t="shared" si="5"/>
        <v>0</v>
      </c>
      <c r="I83" t="s">
        <v>184</v>
      </c>
      <c r="J83" t="str">
        <f>IF(H83 &gt; stats!$D$6, "Yes","No")</f>
        <v>No</v>
      </c>
    </row>
    <row r="84" spans="1:10" x14ac:dyDescent="0.35">
      <c r="A84" s="2" t="s">
        <v>124</v>
      </c>
      <c r="B84" s="5" t="str">
        <f t="shared" si="3"/>
        <v>10.1016/j.cola.2021.101032</v>
      </c>
      <c r="C84">
        <v>0</v>
      </c>
      <c r="D84">
        <v>0</v>
      </c>
      <c r="E84">
        <v>0</v>
      </c>
      <c r="F84">
        <v>0</v>
      </c>
      <c r="G84">
        <f t="shared" si="4"/>
        <v>0</v>
      </c>
      <c r="H84">
        <f t="shared" si="5"/>
        <v>0</v>
      </c>
      <c r="I84" t="s">
        <v>184</v>
      </c>
      <c r="J84" t="str">
        <f>IF(H84 &gt; stats!$D$6, "Yes","No")</f>
        <v>No</v>
      </c>
    </row>
    <row r="85" spans="1:10" x14ac:dyDescent="0.35">
      <c r="A85" s="2" t="s">
        <v>125</v>
      </c>
      <c r="B85" s="5" t="str">
        <f t="shared" si="3"/>
        <v>10.1016/j.ifacol.2018.06.239</v>
      </c>
      <c r="C85">
        <v>2</v>
      </c>
      <c r="D85">
        <v>3</v>
      </c>
      <c r="E85">
        <v>2</v>
      </c>
      <c r="F85">
        <v>1</v>
      </c>
      <c r="G85">
        <f t="shared" si="4"/>
        <v>8</v>
      </c>
      <c r="H85">
        <f t="shared" si="5"/>
        <v>10</v>
      </c>
      <c r="J85" t="str">
        <f>IF(H85 &gt; stats!$D$6, "Yes","No")</f>
        <v>No</v>
      </c>
    </row>
    <row r="86" spans="1:10" x14ac:dyDescent="0.35">
      <c r="A86" s="2" t="s">
        <v>126</v>
      </c>
      <c r="B86" s="5" t="str">
        <f t="shared" si="3"/>
        <v>10.1016/j.jss.2022.111417</v>
      </c>
      <c r="C86">
        <v>2</v>
      </c>
      <c r="D86">
        <v>3</v>
      </c>
      <c r="E86">
        <v>2</v>
      </c>
      <c r="F86">
        <v>1</v>
      </c>
      <c r="G86">
        <f t="shared" si="4"/>
        <v>8</v>
      </c>
      <c r="H86">
        <f t="shared" si="5"/>
        <v>10</v>
      </c>
      <c r="J86" t="str">
        <f>IF(H86 &gt; stats!$D$6, "Yes","No")</f>
        <v>No</v>
      </c>
    </row>
    <row r="87" spans="1:10" x14ac:dyDescent="0.35">
      <c r="A87" s="2" t="s">
        <v>127</v>
      </c>
      <c r="B87" s="5" t="str">
        <f>HYPERLINK(_xlfn.CONCAT("https://doi.org/",A87),A87)</f>
        <v>10.1016/j.infsof.2019.106176</v>
      </c>
      <c r="C87">
        <v>0</v>
      </c>
      <c r="D87">
        <v>0</v>
      </c>
      <c r="E87">
        <v>0</v>
      </c>
      <c r="F87">
        <v>0</v>
      </c>
      <c r="G87">
        <f t="shared" si="4"/>
        <v>0</v>
      </c>
      <c r="H87">
        <f t="shared" si="5"/>
        <v>0</v>
      </c>
      <c r="I87" t="s">
        <v>184</v>
      </c>
      <c r="J87" t="str">
        <f>IF(H87 &gt; stats!$D$6, "Yes","No")</f>
        <v>No</v>
      </c>
    </row>
    <row r="88" spans="1:10" x14ac:dyDescent="0.35">
      <c r="A88" s="2" t="s">
        <v>128</v>
      </c>
      <c r="B88" s="5" t="str">
        <f t="shared" si="3"/>
        <v>10.1016/j.scico.2014.10.008</v>
      </c>
      <c r="C88">
        <v>0</v>
      </c>
      <c r="D88">
        <v>0</v>
      </c>
      <c r="E88">
        <v>0</v>
      </c>
      <c r="F88">
        <v>0</v>
      </c>
      <c r="G88">
        <f t="shared" si="4"/>
        <v>0</v>
      </c>
      <c r="H88">
        <f t="shared" si="5"/>
        <v>0</v>
      </c>
      <c r="I88" t="s">
        <v>186</v>
      </c>
      <c r="J88" t="str">
        <f>IF(H88 &gt; stats!$D$6, "Yes","No")</f>
        <v>No</v>
      </c>
    </row>
    <row r="89" spans="1:10" x14ac:dyDescent="0.35">
      <c r="A89" s="2" t="s">
        <v>129</v>
      </c>
      <c r="B89" s="5" t="str">
        <f>HYPERLINK(_xlfn.CONCAT("https://doi.org/",A89),A89)</f>
        <v>10.1016/j.jss.2021.110952</v>
      </c>
      <c r="C89">
        <v>0</v>
      </c>
      <c r="D89">
        <v>0</v>
      </c>
      <c r="E89">
        <v>0</v>
      </c>
      <c r="F89">
        <v>0</v>
      </c>
      <c r="G89">
        <f t="shared" si="4"/>
        <v>0</v>
      </c>
      <c r="H89">
        <f t="shared" si="5"/>
        <v>0</v>
      </c>
      <c r="I89" t="s">
        <v>186</v>
      </c>
      <c r="J89" t="str">
        <f>IF(H89 &gt; stats!$D$6, "Yes","No")</f>
        <v>No</v>
      </c>
    </row>
    <row r="90" spans="1:10" x14ac:dyDescent="0.35">
      <c r="A90" s="2" t="s">
        <v>69</v>
      </c>
      <c r="B90" s="5" t="str">
        <f t="shared" si="3"/>
        <v>10.1145/3453483.3454026</v>
      </c>
      <c r="C90">
        <v>4</v>
      </c>
      <c r="D90">
        <v>3</v>
      </c>
      <c r="E90">
        <v>2</v>
      </c>
      <c r="F90">
        <v>1</v>
      </c>
      <c r="G90">
        <f t="shared" si="4"/>
        <v>10</v>
      </c>
      <c r="H90">
        <f t="shared" si="5"/>
        <v>14</v>
      </c>
      <c r="J90" t="str">
        <f>IF(H90 &gt; stats!$D$6, "Yes","No")</f>
        <v>Yes</v>
      </c>
    </row>
    <row r="91" spans="1:10" x14ac:dyDescent="0.35">
      <c r="A91" s="2" t="s">
        <v>70</v>
      </c>
      <c r="B91" s="5" t="str">
        <f t="shared" si="3"/>
        <v>10.1145/3315568.3329964</v>
      </c>
      <c r="C91">
        <v>3</v>
      </c>
      <c r="D91">
        <v>3</v>
      </c>
      <c r="E91">
        <v>2</v>
      </c>
      <c r="F91">
        <v>1</v>
      </c>
      <c r="G91">
        <f t="shared" si="4"/>
        <v>9</v>
      </c>
      <c r="H91">
        <f t="shared" si="5"/>
        <v>12</v>
      </c>
      <c r="J91" t="str">
        <f>IF(H91 &gt; stats!$D$6, "Yes","No")</f>
        <v>Yes</v>
      </c>
    </row>
    <row r="92" spans="1:10" x14ac:dyDescent="0.35">
      <c r="A92" s="2" t="s">
        <v>71</v>
      </c>
      <c r="B92" s="5" t="str">
        <f t="shared" si="3"/>
        <v>10.1145/2629536</v>
      </c>
      <c r="C92">
        <v>3</v>
      </c>
      <c r="D92">
        <v>4</v>
      </c>
      <c r="E92">
        <v>3</v>
      </c>
      <c r="F92">
        <v>1</v>
      </c>
      <c r="G92">
        <f t="shared" si="4"/>
        <v>11</v>
      </c>
      <c r="H92">
        <f t="shared" si="5"/>
        <v>14</v>
      </c>
      <c r="J92" t="str">
        <f>IF(H92 &gt; stats!$D$6, "Yes","No")</f>
        <v>Yes</v>
      </c>
    </row>
    <row r="93" spans="1:10" x14ac:dyDescent="0.35">
      <c r="A93" s="2" t="s">
        <v>72</v>
      </c>
      <c r="B93" s="5" t="str">
        <f t="shared" si="3"/>
        <v>10.1145/3527322</v>
      </c>
      <c r="C93">
        <v>0</v>
      </c>
      <c r="D93">
        <v>0</v>
      </c>
      <c r="E93">
        <v>0</v>
      </c>
      <c r="F93">
        <v>0</v>
      </c>
      <c r="G93">
        <f t="shared" si="4"/>
        <v>0</v>
      </c>
      <c r="H93">
        <f t="shared" si="5"/>
        <v>0</v>
      </c>
      <c r="I93" t="s">
        <v>187</v>
      </c>
      <c r="J93" t="str">
        <f>IF(H93 &gt; stats!$D$6, "Yes","No")</f>
        <v>No</v>
      </c>
    </row>
    <row r="94" spans="1:10" x14ac:dyDescent="0.35">
      <c r="A94" s="2" t="s">
        <v>73</v>
      </c>
      <c r="B94" s="5" t="str">
        <f t="shared" si="3"/>
        <v>10.1145/3434334</v>
      </c>
      <c r="C94">
        <v>2</v>
      </c>
      <c r="D94">
        <v>3</v>
      </c>
      <c r="E94">
        <v>2</v>
      </c>
      <c r="F94">
        <v>1</v>
      </c>
      <c r="G94">
        <f t="shared" si="4"/>
        <v>8</v>
      </c>
      <c r="H94">
        <f t="shared" si="5"/>
        <v>10</v>
      </c>
      <c r="J94" t="str">
        <f>IF(H94 &gt; stats!$D$6, "Yes","No")</f>
        <v>No</v>
      </c>
    </row>
    <row r="95" spans="1:10" x14ac:dyDescent="0.35">
      <c r="A95" s="2" t="s">
        <v>74</v>
      </c>
      <c r="B95" s="5" t="str">
        <f t="shared" si="3"/>
        <v>10.1145/3293606</v>
      </c>
      <c r="C95">
        <v>4</v>
      </c>
      <c r="D95">
        <v>1</v>
      </c>
      <c r="E95">
        <v>3</v>
      </c>
      <c r="F95">
        <v>1</v>
      </c>
      <c r="G95">
        <f t="shared" si="4"/>
        <v>9</v>
      </c>
      <c r="H95">
        <f t="shared" si="5"/>
        <v>13</v>
      </c>
      <c r="J95" t="str">
        <f>IF(H95 &gt; stats!$D$6, "Yes","No")</f>
        <v>Yes</v>
      </c>
    </row>
    <row r="96" spans="1:10" x14ac:dyDescent="0.35">
      <c r="A96" s="2" t="s">
        <v>75</v>
      </c>
      <c r="B96" s="5" t="str">
        <f t="shared" si="3"/>
        <v>10.1145/3098572.3098578</v>
      </c>
      <c r="C96">
        <v>4</v>
      </c>
      <c r="D96">
        <v>1</v>
      </c>
      <c r="E96">
        <v>2</v>
      </c>
      <c r="F96">
        <v>1</v>
      </c>
      <c r="G96">
        <f t="shared" si="4"/>
        <v>8</v>
      </c>
      <c r="H96">
        <f t="shared" si="5"/>
        <v>12</v>
      </c>
      <c r="J96" t="str">
        <f>IF(H96 &gt; stats!$D$6, "Yes","No")</f>
        <v>Yes</v>
      </c>
    </row>
    <row r="97" spans="1:10" x14ac:dyDescent="0.35">
      <c r="A97" s="2" t="s">
        <v>76</v>
      </c>
      <c r="B97" s="5" t="str">
        <f t="shared" si="3"/>
        <v>10.1145/3485542</v>
      </c>
      <c r="C97">
        <v>3</v>
      </c>
      <c r="D97">
        <v>2</v>
      </c>
      <c r="E97">
        <v>2</v>
      </c>
      <c r="F97">
        <v>1</v>
      </c>
      <c r="G97">
        <f t="shared" si="4"/>
        <v>8</v>
      </c>
      <c r="H97">
        <f t="shared" si="5"/>
        <v>11</v>
      </c>
      <c r="J97" t="str">
        <f>IF(H97 &gt; stats!$D$6, "Yes","No")</f>
        <v>No</v>
      </c>
    </row>
    <row r="98" spans="1:10" x14ac:dyDescent="0.35">
      <c r="A98" s="2" t="s">
        <v>77</v>
      </c>
      <c r="B98" s="5" t="str">
        <f t="shared" si="3"/>
        <v>10.1145/3410886.3410901</v>
      </c>
      <c r="C98">
        <v>2</v>
      </c>
      <c r="D98">
        <v>3</v>
      </c>
      <c r="E98">
        <v>2</v>
      </c>
      <c r="F98">
        <v>1</v>
      </c>
      <c r="G98">
        <f t="shared" si="4"/>
        <v>8</v>
      </c>
      <c r="H98">
        <f t="shared" si="5"/>
        <v>10</v>
      </c>
      <c r="J98" t="str">
        <f>IF(H98 &gt; stats!$D$6, "Yes","No")</f>
        <v>No</v>
      </c>
    </row>
    <row r="99" spans="1:10" x14ac:dyDescent="0.35">
      <c r="A99" s="2" t="s">
        <v>78</v>
      </c>
      <c r="B99" s="5" t="str">
        <f t="shared" si="3"/>
        <v>10.1145/2543728.2543744</v>
      </c>
      <c r="C99">
        <v>3</v>
      </c>
      <c r="D99">
        <v>2</v>
      </c>
      <c r="E99">
        <v>1</v>
      </c>
      <c r="F99">
        <v>1</v>
      </c>
      <c r="G99">
        <f t="shared" si="4"/>
        <v>7</v>
      </c>
      <c r="H99">
        <f t="shared" si="5"/>
        <v>10</v>
      </c>
      <c r="J99" t="str">
        <f>IF(H99 &gt; stats!$D$6, "Yes","No")</f>
        <v>No</v>
      </c>
    </row>
    <row r="100" spans="1:10" x14ac:dyDescent="0.35">
      <c r="A100" s="2" t="s">
        <v>79</v>
      </c>
      <c r="B100" s="5" t="str">
        <f t="shared" si="3"/>
        <v>10.1145/3196398.3196433</v>
      </c>
      <c r="C100">
        <v>2</v>
      </c>
      <c r="D100">
        <v>2</v>
      </c>
      <c r="E100">
        <v>2</v>
      </c>
      <c r="F100">
        <v>1</v>
      </c>
      <c r="G100">
        <f t="shared" si="4"/>
        <v>7</v>
      </c>
      <c r="H100">
        <f t="shared" si="5"/>
        <v>9</v>
      </c>
      <c r="J100" t="str">
        <f>IF(H100 &gt; stats!$D$6, "Yes","No")</f>
        <v>No</v>
      </c>
    </row>
    <row r="101" spans="1:10" x14ac:dyDescent="0.35">
      <c r="A101" s="2" t="s">
        <v>80</v>
      </c>
      <c r="B101" s="5" t="str">
        <f t="shared" si="3"/>
        <v>10.1145/3132747.3132773</v>
      </c>
      <c r="C101">
        <v>1</v>
      </c>
      <c r="D101">
        <v>4</v>
      </c>
      <c r="E101">
        <v>2</v>
      </c>
      <c r="F101">
        <v>1</v>
      </c>
      <c r="G101">
        <f t="shared" si="4"/>
        <v>8</v>
      </c>
      <c r="H101">
        <f t="shared" si="5"/>
        <v>9</v>
      </c>
      <c r="J101" t="str">
        <f>IF(H101 &gt; stats!$D$6, "Yes","No")</f>
        <v>No</v>
      </c>
    </row>
    <row r="102" spans="1:10" x14ac:dyDescent="0.35">
      <c r="A102" s="2" t="s">
        <v>81</v>
      </c>
      <c r="B102" s="5" t="str">
        <f t="shared" si="3"/>
        <v>10.1145/3428267</v>
      </c>
      <c r="C102">
        <v>3</v>
      </c>
      <c r="D102">
        <v>4</v>
      </c>
      <c r="E102">
        <v>4</v>
      </c>
      <c r="F102">
        <v>1</v>
      </c>
      <c r="G102">
        <f t="shared" si="4"/>
        <v>12</v>
      </c>
      <c r="H102">
        <f t="shared" si="5"/>
        <v>15</v>
      </c>
      <c r="J102" t="str">
        <f>IF(H102 &gt; stats!$D$6, "Yes","No")</f>
        <v>Yes</v>
      </c>
    </row>
    <row r="103" spans="1:10" x14ac:dyDescent="0.35">
      <c r="A103" s="2" t="s">
        <v>82</v>
      </c>
      <c r="B103" s="5" t="str">
        <f t="shared" si="3"/>
        <v>10.1145/2970276.2970332</v>
      </c>
      <c r="C103">
        <v>2</v>
      </c>
      <c r="D103">
        <v>3</v>
      </c>
      <c r="E103">
        <v>3</v>
      </c>
      <c r="F103">
        <v>1</v>
      </c>
      <c r="G103">
        <f t="shared" si="4"/>
        <v>9</v>
      </c>
      <c r="H103">
        <f t="shared" si="5"/>
        <v>11</v>
      </c>
      <c r="J103" t="str">
        <f>IF(H103 &gt; stats!$D$6, "Yes","No")</f>
        <v>No</v>
      </c>
    </row>
    <row r="104" spans="1:10" x14ac:dyDescent="0.35">
      <c r="A104" s="2" t="s">
        <v>83</v>
      </c>
      <c r="B104" s="5" t="str">
        <f t="shared" si="3"/>
        <v>10.1145/3527332</v>
      </c>
      <c r="C104">
        <v>3</v>
      </c>
      <c r="D104">
        <v>2</v>
      </c>
      <c r="E104">
        <v>3</v>
      </c>
      <c r="F104">
        <v>1</v>
      </c>
      <c r="G104">
        <f t="shared" si="4"/>
        <v>9</v>
      </c>
      <c r="H104">
        <f t="shared" si="5"/>
        <v>12</v>
      </c>
      <c r="J104" t="str">
        <f>IF(H104 &gt; stats!$D$6, "Yes","No")</f>
        <v>Yes</v>
      </c>
    </row>
    <row r="105" spans="1:10" x14ac:dyDescent="0.35">
      <c r="A105" s="2" t="s">
        <v>84</v>
      </c>
      <c r="B105" s="5" t="str">
        <f t="shared" si="3"/>
        <v>10.1145/2382756.2382801</v>
      </c>
      <c r="C105">
        <v>2</v>
      </c>
      <c r="D105">
        <v>1</v>
      </c>
      <c r="E105">
        <v>2</v>
      </c>
      <c r="F105">
        <v>1</v>
      </c>
      <c r="G105">
        <f t="shared" si="4"/>
        <v>6</v>
      </c>
      <c r="H105">
        <f t="shared" si="5"/>
        <v>8</v>
      </c>
      <c r="J105" t="str">
        <f>IF(H105 &gt; stats!$D$6, "Yes","No")</f>
        <v>No</v>
      </c>
    </row>
    <row r="106" spans="1:10" x14ac:dyDescent="0.35">
      <c r="A106" s="2" t="s">
        <v>85</v>
      </c>
      <c r="B106" s="5" t="str">
        <f t="shared" si="3"/>
        <v>10.1109/ICSE-C.2017.20</v>
      </c>
      <c r="C106">
        <v>2</v>
      </c>
      <c r="D106">
        <v>4</v>
      </c>
      <c r="E106">
        <v>2</v>
      </c>
      <c r="F106">
        <v>1</v>
      </c>
      <c r="G106">
        <f t="shared" si="4"/>
        <v>9</v>
      </c>
      <c r="H106">
        <f t="shared" si="5"/>
        <v>11</v>
      </c>
      <c r="J106" t="str">
        <f>IF(H106 &gt; stats!$D$6, "Yes","No")</f>
        <v>No</v>
      </c>
    </row>
    <row r="107" spans="1:10" x14ac:dyDescent="0.35">
      <c r="A107" s="2" t="s">
        <v>86</v>
      </c>
      <c r="B107" s="5" t="str">
        <f t="shared" si="3"/>
        <v>10.1145/3230348.3230461</v>
      </c>
      <c r="C107">
        <v>0</v>
      </c>
      <c r="D107">
        <v>0</v>
      </c>
      <c r="E107">
        <v>0</v>
      </c>
      <c r="F107">
        <v>0</v>
      </c>
      <c r="G107">
        <f t="shared" si="4"/>
        <v>0</v>
      </c>
      <c r="H107">
        <f t="shared" si="5"/>
        <v>0</v>
      </c>
      <c r="I107" t="s">
        <v>178</v>
      </c>
      <c r="J107" t="str">
        <f>IF(H107 &gt; stats!$D$6, "Yes","No")</f>
        <v>No</v>
      </c>
    </row>
    <row r="108" spans="1:10" x14ac:dyDescent="0.35">
      <c r="A108" s="2" t="s">
        <v>87</v>
      </c>
      <c r="B108" s="5" t="str">
        <f t="shared" si="3"/>
        <v>10.1109/TPDS.2020.3036190</v>
      </c>
      <c r="C108">
        <v>0</v>
      </c>
      <c r="D108">
        <v>0</v>
      </c>
      <c r="E108">
        <v>0</v>
      </c>
      <c r="F108">
        <v>0</v>
      </c>
      <c r="G108">
        <f t="shared" si="4"/>
        <v>0</v>
      </c>
      <c r="H108">
        <f t="shared" si="5"/>
        <v>0</v>
      </c>
      <c r="I108" t="s">
        <v>188</v>
      </c>
      <c r="J108" t="str">
        <f>IF(H108 &gt; stats!$D$6, "Yes","No")</f>
        <v>No</v>
      </c>
    </row>
    <row r="109" spans="1:10" x14ac:dyDescent="0.35">
      <c r="A109" s="2" t="s">
        <v>88</v>
      </c>
      <c r="B109" s="5" t="str">
        <f>HYPERLINK(_xlfn.CONCAT("https://doi.org/",A109),A109)</f>
        <v>10.1109/SCAM51674.2020.00008</v>
      </c>
      <c r="C109">
        <v>3</v>
      </c>
      <c r="D109">
        <v>3</v>
      </c>
      <c r="E109">
        <v>2</v>
      </c>
      <c r="F109">
        <v>1</v>
      </c>
      <c r="G109">
        <f t="shared" si="4"/>
        <v>9</v>
      </c>
      <c r="H109">
        <f t="shared" si="5"/>
        <v>12</v>
      </c>
      <c r="J109" t="str">
        <f>IF(H109 &gt; stats!$D$6, "Yes","No")</f>
        <v>Yes</v>
      </c>
    </row>
    <row r="110" spans="1:10" x14ac:dyDescent="0.35">
      <c r="A110" s="2" t="s">
        <v>89</v>
      </c>
      <c r="B110" s="5" t="str">
        <f t="shared" si="3"/>
        <v>10.1109/Correctness.2018.00009</v>
      </c>
      <c r="C110">
        <v>2</v>
      </c>
      <c r="D110">
        <v>3</v>
      </c>
      <c r="E110">
        <v>2</v>
      </c>
      <c r="F110">
        <v>1</v>
      </c>
      <c r="G110">
        <f t="shared" si="4"/>
        <v>8</v>
      </c>
      <c r="H110">
        <f t="shared" si="5"/>
        <v>10</v>
      </c>
      <c r="J110" t="str">
        <f>IF(H110 &gt; stats!$D$6, "Yes","No")</f>
        <v>No</v>
      </c>
    </row>
    <row r="111" spans="1:10" x14ac:dyDescent="0.35">
      <c r="A111" s="2" t="s">
        <v>90</v>
      </c>
      <c r="B111" s="5" t="str">
        <f t="shared" si="3"/>
        <v>10.1109/CSMR.2013.52</v>
      </c>
      <c r="C111">
        <v>0</v>
      </c>
      <c r="D111">
        <v>0</v>
      </c>
      <c r="E111">
        <v>0</v>
      </c>
      <c r="F111">
        <v>0</v>
      </c>
      <c r="G111">
        <f t="shared" si="4"/>
        <v>0</v>
      </c>
      <c r="H111">
        <f t="shared" si="5"/>
        <v>0</v>
      </c>
      <c r="I111" t="s">
        <v>178</v>
      </c>
      <c r="J111" t="str">
        <f>IF(H111 &gt; stats!$D$6, "Yes","No")</f>
        <v>No</v>
      </c>
    </row>
    <row r="112" spans="1:10" x14ac:dyDescent="0.35">
      <c r="A112" s="2" t="s">
        <v>130</v>
      </c>
      <c r="B112" s="5" t="str">
        <f t="shared" si="3"/>
        <v>10.1016/j.scico.2017.12.006</v>
      </c>
      <c r="C112">
        <v>2</v>
      </c>
      <c r="D112">
        <v>4</v>
      </c>
      <c r="E112">
        <v>2</v>
      </c>
      <c r="F112">
        <v>1</v>
      </c>
      <c r="G112">
        <f t="shared" si="4"/>
        <v>9</v>
      </c>
      <c r="H112">
        <f t="shared" si="5"/>
        <v>11</v>
      </c>
      <c r="J112" t="str">
        <f>IF(H112 &gt; stats!$D$6, "Yes","No")</f>
        <v>No</v>
      </c>
    </row>
    <row r="113" spans="1:10" x14ac:dyDescent="0.35">
      <c r="A113" s="2" t="s">
        <v>131</v>
      </c>
      <c r="B113" s="5" t="str">
        <f t="shared" si="3"/>
        <v>10.1016/j.tcs.2015.03.002</v>
      </c>
      <c r="C113">
        <v>2</v>
      </c>
      <c r="D113">
        <v>3</v>
      </c>
      <c r="E113">
        <v>3</v>
      </c>
      <c r="F113">
        <v>1</v>
      </c>
      <c r="G113">
        <f t="shared" si="4"/>
        <v>9</v>
      </c>
      <c r="H113">
        <f t="shared" si="5"/>
        <v>11</v>
      </c>
      <c r="J113" t="str">
        <f>IF(H113 &gt; stats!$D$6, "Yes","No")</f>
        <v>No</v>
      </c>
    </row>
    <row r="114" spans="1:10" x14ac:dyDescent="0.35">
      <c r="A114" s="2" t="s">
        <v>132</v>
      </c>
      <c r="B114" s="5" t="str">
        <f t="shared" si="3"/>
        <v>10.1016/j.sysarc.2022.102470</v>
      </c>
      <c r="C114">
        <v>0</v>
      </c>
      <c r="D114">
        <v>0</v>
      </c>
      <c r="E114">
        <v>0</v>
      </c>
      <c r="F114">
        <v>0</v>
      </c>
      <c r="G114">
        <f t="shared" si="4"/>
        <v>0</v>
      </c>
      <c r="H114">
        <f t="shared" si="5"/>
        <v>0</v>
      </c>
      <c r="I114" t="s">
        <v>184</v>
      </c>
      <c r="J114" t="str">
        <f>IF(H114 &gt; stats!$D$6, "Yes","No")</f>
        <v>No</v>
      </c>
    </row>
    <row r="115" spans="1:10" x14ac:dyDescent="0.35">
      <c r="A115" s="2" t="s">
        <v>91</v>
      </c>
      <c r="B115" s="5" t="str">
        <f t="shared" si="3"/>
        <v>10.1145/3324884.3416558</v>
      </c>
      <c r="C115">
        <v>4</v>
      </c>
      <c r="D115">
        <v>2</v>
      </c>
      <c r="E115">
        <v>3</v>
      </c>
      <c r="F115">
        <v>1</v>
      </c>
      <c r="G115">
        <f t="shared" si="4"/>
        <v>10</v>
      </c>
      <c r="H115">
        <f t="shared" si="5"/>
        <v>14</v>
      </c>
      <c r="J115" t="str">
        <f>IF(H115 &gt; stats!$D$6, "Yes","No")</f>
        <v>Yes</v>
      </c>
    </row>
    <row r="116" spans="1:10" x14ac:dyDescent="0.35">
      <c r="A116" s="2" t="s">
        <v>92</v>
      </c>
      <c r="B116" s="5" t="str">
        <f>HYPERLINK(_xlfn.CONCAT("https://doi.org/",A116),A116)</f>
        <v>10.1145/2950290.2950291</v>
      </c>
      <c r="C116">
        <v>2</v>
      </c>
      <c r="D116">
        <v>2</v>
      </c>
      <c r="E116">
        <v>3</v>
      </c>
      <c r="F116">
        <v>1</v>
      </c>
      <c r="G116">
        <f t="shared" si="4"/>
        <v>8</v>
      </c>
      <c r="H116">
        <f t="shared" si="5"/>
        <v>10</v>
      </c>
      <c r="J116" t="str">
        <f>IF(H116 &gt; stats!$D$6, "Yes","No")</f>
        <v>No</v>
      </c>
    </row>
    <row r="117" spans="1:10" x14ac:dyDescent="0.35">
      <c r="A117" s="2" t="s">
        <v>93</v>
      </c>
      <c r="B117" s="5" t="str">
        <f t="shared" si="3"/>
        <v>10.1109/ICSE43902.2021.00146</v>
      </c>
      <c r="C117">
        <v>4</v>
      </c>
      <c r="D117">
        <v>2</v>
      </c>
      <c r="E117">
        <v>3</v>
      </c>
      <c r="F117">
        <v>1</v>
      </c>
      <c r="G117">
        <f t="shared" si="4"/>
        <v>10</v>
      </c>
      <c r="H117">
        <f t="shared" si="5"/>
        <v>14</v>
      </c>
      <c r="J117" t="str">
        <f>IF(H117 &gt; stats!$D$6, "Yes","No")</f>
        <v>Yes</v>
      </c>
    </row>
    <row r="118" spans="1:10" x14ac:dyDescent="0.35">
      <c r="A118" s="2" t="s">
        <v>94</v>
      </c>
      <c r="B118" s="5" t="str">
        <f t="shared" si="3"/>
        <v>10.1145/3230833.3232825</v>
      </c>
      <c r="C118">
        <v>3</v>
      </c>
      <c r="D118">
        <v>3</v>
      </c>
      <c r="E118">
        <v>2</v>
      </c>
      <c r="F118">
        <v>1</v>
      </c>
      <c r="G118">
        <f t="shared" si="4"/>
        <v>9</v>
      </c>
      <c r="H118">
        <f t="shared" si="5"/>
        <v>12</v>
      </c>
      <c r="J118" t="str">
        <f>IF(H118 &gt; stats!$D$6, "Yes","No")</f>
        <v>Yes</v>
      </c>
    </row>
    <row r="119" spans="1:10" x14ac:dyDescent="0.35">
      <c r="A119" s="2" t="s">
        <v>95</v>
      </c>
      <c r="B119" s="5" t="str">
        <f t="shared" si="3"/>
        <v>10.1109/ICSE.2019.00067</v>
      </c>
      <c r="C119">
        <v>2</v>
      </c>
      <c r="D119">
        <v>2</v>
      </c>
      <c r="E119">
        <v>2</v>
      </c>
      <c r="F119">
        <v>1</v>
      </c>
      <c r="G119">
        <f t="shared" si="4"/>
        <v>7</v>
      </c>
      <c r="H119">
        <f t="shared" si="5"/>
        <v>9</v>
      </c>
      <c r="J119" t="str">
        <f>IF(H119 &gt; stats!$D$6, "Yes","No")</f>
        <v>No</v>
      </c>
    </row>
    <row r="120" spans="1:10" x14ac:dyDescent="0.35">
      <c r="A120" s="2" t="s">
        <v>96</v>
      </c>
      <c r="B120" s="5" t="str">
        <f t="shared" si="3"/>
        <v>10.1145/3359789.3359813</v>
      </c>
      <c r="C120">
        <v>2</v>
      </c>
      <c r="D120">
        <v>3</v>
      </c>
      <c r="E120">
        <v>2</v>
      </c>
      <c r="F120">
        <v>1</v>
      </c>
      <c r="G120">
        <f t="shared" si="4"/>
        <v>8</v>
      </c>
      <c r="H120">
        <f t="shared" si="5"/>
        <v>10</v>
      </c>
      <c r="J120" t="str">
        <f>IF(H120 &gt; stats!$D$6, "Yes","No")</f>
        <v>No</v>
      </c>
    </row>
    <row r="121" spans="1:10" x14ac:dyDescent="0.35">
      <c r="A121" s="2" t="s">
        <v>97</v>
      </c>
      <c r="B121" s="5" t="str">
        <f t="shared" si="3"/>
        <v>10.1145/3520313.3534660</v>
      </c>
      <c r="C121">
        <v>2</v>
      </c>
      <c r="D121">
        <v>3</v>
      </c>
      <c r="E121">
        <v>2</v>
      </c>
      <c r="F121">
        <v>1</v>
      </c>
      <c r="G121">
        <f t="shared" si="4"/>
        <v>8</v>
      </c>
      <c r="H121">
        <f t="shared" si="5"/>
        <v>10</v>
      </c>
      <c r="J121" t="str">
        <f>IF(H121 &gt; stats!$D$6, "Yes","No")</f>
        <v>No</v>
      </c>
    </row>
    <row r="122" spans="1:10" x14ac:dyDescent="0.35">
      <c r="A122" s="2" t="s">
        <v>98</v>
      </c>
      <c r="B122" s="5" t="str">
        <f>HYPERLINK(_xlfn.CONCAT("https://doi.org/",A122),A122)</f>
        <v>10.1145/3453483.3454099</v>
      </c>
      <c r="C122">
        <v>3</v>
      </c>
      <c r="D122">
        <v>3</v>
      </c>
      <c r="E122">
        <v>3</v>
      </c>
      <c r="F122">
        <v>1</v>
      </c>
      <c r="G122">
        <f t="shared" si="4"/>
        <v>10</v>
      </c>
      <c r="H122">
        <f t="shared" si="5"/>
        <v>13</v>
      </c>
      <c r="J122" t="str">
        <f>IF(H122 &gt; stats!$D$6, "Yes","No")</f>
        <v>Yes</v>
      </c>
    </row>
    <row r="123" spans="1:10" x14ac:dyDescent="0.35">
      <c r="A123" s="2" t="s">
        <v>99</v>
      </c>
      <c r="B123" s="5" t="str">
        <f t="shared" si="3"/>
        <v>10.1145/2584469.2584472</v>
      </c>
      <c r="C123">
        <v>0</v>
      </c>
      <c r="D123">
        <v>0</v>
      </c>
      <c r="E123">
        <v>0</v>
      </c>
      <c r="F123">
        <v>0</v>
      </c>
      <c r="G123">
        <f t="shared" si="4"/>
        <v>0</v>
      </c>
      <c r="H123">
        <f t="shared" si="5"/>
        <v>0</v>
      </c>
      <c r="I123" t="s">
        <v>189</v>
      </c>
      <c r="J123" t="str">
        <f>IF(H123 &gt; stats!$D$6, "Yes","No")</f>
        <v>No</v>
      </c>
    </row>
    <row r="124" spans="1:10" x14ac:dyDescent="0.35">
      <c r="A124" s="2" t="s">
        <v>100</v>
      </c>
      <c r="B124" s="5" t="str">
        <f>HYPERLINK(_xlfn.CONCAT("https://doi.org/",A124),A124)</f>
        <v>10.1145/2254064.2254091</v>
      </c>
      <c r="C124">
        <v>0</v>
      </c>
      <c r="D124">
        <v>0</v>
      </c>
      <c r="E124">
        <v>0</v>
      </c>
      <c r="F124">
        <v>0</v>
      </c>
      <c r="G124">
        <f t="shared" si="4"/>
        <v>0</v>
      </c>
      <c r="H124">
        <f t="shared" si="5"/>
        <v>0</v>
      </c>
      <c r="I124" t="s">
        <v>187</v>
      </c>
      <c r="J124" t="str">
        <f>IF(H124 &gt; stats!$D$6, "Yes","No")</f>
        <v>No</v>
      </c>
    </row>
    <row r="125" spans="1:10" x14ac:dyDescent="0.35">
      <c r="A125" s="2" t="s">
        <v>101</v>
      </c>
      <c r="B125" s="5" t="str">
        <f t="shared" si="3"/>
        <v>10.1109/ASE51524.2021.9678903</v>
      </c>
      <c r="C125">
        <v>4</v>
      </c>
      <c r="D125">
        <v>2</v>
      </c>
      <c r="E125">
        <v>3</v>
      </c>
      <c r="F125">
        <v>1</v>
      </c>
      <c r="G125">
        <f t="shared" si="4"/>
        <v>10</v>
      </c>
      <c r="H125">
        <f t="shared" si="5"/>
        <v>14</v>
      </c>
      <c r="J125" t="str">
        <f>IF(H125 &gt; stats!$D$6, "Yes","No")</f>
        <v>Yes</v>
      </c>
    </row>
    <row r="126" spans="1:10" x14ac:dyDescent="0.35">
      <c r="A126" s="2" t="s">
        <v>102</v>
      </c>
      <c r="B126" s="5" t="str">
        <f>HYPERLINK(_xlfn.CONCAT("https://doi.org/",A126),A126)</f>
        <v>10.1145/2816707.2816715</v>
      </c>
      <c r="C126">
        <v>1</v>
      </c>
      <c r="D126">
        <v>3</v>
      </c>
      <c r="E126">
        <v>3</v>
      </c>
      <c r="F126">
        <v>1</v>
      </c>
      <c r="G126">
        <f t="shared" si="4"/>
        <v>8</v>
      </c>
      <c r="H126">
        <f t="shared" si="5"/>
        <v>9</v>
      </c>
      <c r="J126" t="str">
        <f>IF(H126 &gt; stats!$D$6, "Yes","No")</f>
        <v>No</v>
      </c>
    </row>
    <row r="127" spans="1:10" x14ac:dyDescent="0.35">
      <c r="A127" s="2" t="s">
        <v>103</v>
      </c>
      <c r="B127" s="5" t="str">
        <f>HYPERLINK(_xlfn.CONCAT("https://doi.org/",A127),A127)</f>
        <v>10.1109/BWCCA.2015.72</v>
      </c>
      <c r="C127">
        <v>2</v>
      </c>
      <c r="D127">
        <v>2</v>
      </c>
      <c r="E127">
        <v>2</v>
      </c>
      <c r="F127">
        <v>0</v>
      </c>
      <c r="G127">
        <f t="shared" si="4"/>
        <v>6</v>
      </c>
      <c r="H127">
        <f t="shared" si="5"/>
        <v>8</v>
      </c>
      <c r="J127" t="str">
        <f>IF(H127 &gt; stats!$D$6, "Yes","No")</f>
        <v>No</v>
      </c>
    </row>
    <row r="128" spans="1:10" x14ac:dyDescent="0.35">
      <c r="A128" s="2" t="s">
        <v>104</v>
      </c>
      <c r="B128" s="5" t="str">
        <f t="shared" si="3"/>
        <v>10.1109/SCAM51674.2020.00009</v>
      </c>
      <c r="C128">
        <v>4</v>
      </c>
      <c r="D128">
        <v>3</v>
      </c>
      <c r="E128">
        <v>3</v>
      </c>
      <c r="F128">
        <v>1</v>
      </c>
      <c r="G128">
        <f t="shared" si="4"/>
        <v>11</v>
      </c>
      <c r="H128">
        <f t="shared" si="5"/>
        <v>15</v>
      </c>
      <c r="J128" t="str">
        <f>IF(H128 &gt; stats!$D$6, "Yes","No")</f>
        <v>Yes</v>
      </c>
    </row>
    <row r="129" spans="1:10" x14ac:dyDescent="0.35">
      <c r="A129" s="2" t="s">
        <v>105</v>
      </c>
      <c r="B129" s="5" t="str">
        <f t="shared" si="3"/>
        <v>10.1109/ICECCS.2016.037</v>
      </c>
      <c r="C129">
        <v>3</v>
      </c>
      <c r="D129">
        <v>3</v>
      </c>
      <c r="E129">
        <v>2</v>
      </c>
      <c r="F129">
        <v>1</v>
      </c>
      <c r="G129">
        <f t="shared" si="4"/>
        <v>9</v>
      </c>
      <c r="H129">
        <f t="shared" si="5"/>
        <v>12</v>
      </c>
      <c r="J129" t="str">
        <f>IF(H129 &gt; stats!$D$6, "Yes","No")</f>
        <v>Yes</v>
      </c>
    </row>
    <row r="130" spans="1:10" x14ac:dyDescent="0.35">
      <c r="A130" s="2" t="s">
        <v>106</v>
      </c>
      <c r="B130" s="5" t="str">
        <f t="shared" si="3"/>
        <v>10.1109/SANER.2015.7081838</v>
      </c>
      <c r="C130">
        <v>0</v>
      </c>
      <c r="D130">
        <v>0</v>
      </c>
      <c r="E130">
        <v>0</v>
      </c>
      <c r="F130">
        <v>0</v>
      </c>
      <c r="G130">
        <f t="shared" si="4"/>
        <v>0</v>
      </c>
      <c r="H130">
        <f t="shared" si="5"/>
        <v>0</v>
      </c>
      <c r="I130" t="s">
        <v>183</v>
      </c>
      <c r="J130" t="str">
        <f>IF(H130 &gt; stats!$D$6, "Yes","No")</f>
        <v>No</v>
      </c>
    </row>
    <row r="131" spans="1:10" x14ac:dyDescent="0.35">
      <c r="A131" s="2" t="s">
        <v>107</v>
      </c>
      <c r="B131" s="5" t="str">
        <f t="shared" ref="B131:B153" si="6">HYPERLINK(_xlfn.CONCAT("https://doi.org/",A131),A131)</f>
        <v>10.1109/CGO.2017.7863736</v>
      </c>
      <c r="C131">
        <v>4</v>
      </c>
      <c r="D131">
        <v>2</v>
      </c>
      <c r="E131">
        <v>2</v>
      </c>
      <c r="F131">
        <v>1</v>
      </c>
      <c r="G131">
        <f t="shared" ref="G131:G153" si="7">SUM(C131:F131)</f>
        <v>9</v>
      </c>
      <c r="H131">
        <f t="shared" ref="H131:H153" si="8" xml:space="preserve"> 2*C131 + D131 + E131 + F131</f>
        <v>13</v>
      </c>
      <c r="J131" t="str">
        <f>IF(H131 &gt; stats!$D$6, "Yes","No")</f>
        <v>Yes</v>
      </c>
    </row>
    <row r="132" spans="1:10" x14ac:dyDescent="0.35">
      <c r="A132" s="2" t="s">
        <v>108</v>
      </c>
      <c r="B132" s="5" t="str">
        <f t="shared" si="6"/>
        <v>10.1109/SCAM.2015.7335398</v>
      </c>
      <c r="C132">
        <v>0</v>
      </c>
      <c r="D132">
        <v>0</v>
      </c>
      <c r="E132">
        <v>0</v>
      </c>
      <c r="F132">
        <v>0</v>
      </c>
      <c r="G132">
        <f t="shared" si="7"/>
        <v>0</v>
      </c>
      <c r="H132">
        <f t="shared" si="8"/>
        <v>0</v>
      </c>
      <c r="I132" t="s">
        <v>178</v>
      </c>
      <c r="J132" t="str">
        <f>IF(H132 &gt; stats!$D$6, "Yes","No")</f>
        <v>No</v>
      </c>
    </row>
    <row r="133" spans="1:10" x14ac:dyDescent="0.35">
      <c r="A133" s="2" t="s">
        <v>109</v>
      </c>
      <c r="B133" s="5" t="str">
        <f t="shared" si="6"/>
        <v>10.1109/DSN.2016.63</v>
      </c>
      <c r="C133">
        <v>2</v>
      </c>
      <c r="D133">
        <v>2</v>
      </c>
      <c r="E133">
        <v>3</v>
      </c>
      <c r="F133">
        <v>1</v>
      </c>
      <c r="G133">
        <f t="shared" si="7"/>
        <v>8</v>
      </c>
      <c r="H133">
        <f t="shared" si="8"/>
        <v>10</v>
      </c>
      <c r="J133" t="str">
        <f>IF(H133 &gt; stats!$D$6, "Yes","No")</f>
        <v>No</v>
      </c>
    </row>
    <row r="134" spans="1:10" x14ac:dyDescent="0.35">
      <c r="A134" s="2" t="s">
        <v>133</v>
      </c>
      <c r="B134" s="5" t="str">
        <f t="shared" si="6"/>
        <v>10.1016/j.jss.2011.11.1025</v>
      </c>
      <c r="C134">
        <v>0</v>
      </c>
      <c r="D134">
        <v>0</v>
      </c>
      <c r="E134">
        <v>0</v>
      </c>
      <c r="F134">
        <v>0</v>
      </c>
      <c r="G134">
        <f t="shared" si="7"/>
        <v>0</v>
      </c>
      <c r="H134">
        <f t="shared" si="8"/>
        <v>0</v>
      </c>
      <c r="I134" t="s">
        <v>182</v>
      </c>
      <c r="J134" t="str">
        <f>IF(H134 &gt; stats!$D$6, "Yes","No")</f>
        <v>No</v>
      </c>
    </row>
    <row r="135" spans="1:10" x14ac:dyDescent="0.35">
      <c r="A135" s="2" t="s">
        <v>134</v>
      </c>
      <c r="B135" s="5" t="str">
        <f t="shared" si="6"/>
        <v>10.1016/j.cose.2022.102680</v>
      </c>
      <c r="C135">
        <v>0</v>
      </c>
      <c r="D135">
        <v>0</v>
      </c>
      <c r="E135">
        <v>0</v>
      </c>
      <c r="F135">
        <v>0</v>
      </c>
      <c r="G135">
        <f t="shared" si="7"/>
        <v>0</v>
      </c>
      <c r="H135">
        <f t="shared" si="8"/>
        <v>0</v>
      </c>
      <c r="I135" t="s">
        <v>184</v>
      </c>
      <c r="J135" t="str">
        <f>IF(H135 &gt; stats!$D$6, "Yes","No")</f>
        <v>No</v>
      </c>
    </row>
    <row r="136" spans="1:10" x14ac:dyDescent="0.35">
      <c r="A136" s="2" t="s">
        <v>135</v>
      </c>
      <c r="B136" s="5" t="str">
        <f t="shared" si="6"/>
        <v>10.3182/20130904-3-UK-4041.00011</v>
      </c>
      <c r="C136">
        <v>0</v>
      </c>
      <c r="D136">
        <v>0</v>
      </c>
      <c r="E136">
        <v>0</v>
      </c>
      <c r="F136">
        <v>0</v>
      </c>
      <c r="G136">
        <f t="shared" si="7"/>
        <v>0</v>
      </c>
      <c r="H136">
        <f t="shared" si="8"/>
        <v>0</v>
      </c>
      <c r="I136" t="s">
        <v>186</v>
      </c>
      <c r="J136" t="str">
        <f>IF(H136 &gt; stats!$D$6, "Yes","No")</f>
        <v>No</v>
      </c>
    </row>
    <row r="137" spans="1:10" x14ac:dyDescent="0.35">
      <c r="A137" s="2" t="s">
        <v>136</v>
      </c>
      <c r="B137" s="5" t="str">
        <f t="shared" si="6"/>
        <v>10.1016/j.infsof.2021.106818</v>
      </c>
      <c r="C137">
        <v>0</v>
      </c>
      <c r="D137">
        <v>0</v>
      </c>
      <c r="E137">
        <v>0</v>
      </c>
      <c r="F137">
        <v>0</v>
      </c>
      <c r="G137">
        <f t="shared" si="7"/>
        <v>0</v>
      </c>
      <c r="H137">
        <f t="shared" si="8"/>
        <v>0</v>
      </c>
      <c r="I137" t="s">
        <v>184</v>
      </c>
      <c r="J137" t="str">
        <f>IF(H137 &gt; stats!$D$6, "Yes","No")</f>
        <v>No</v>
      </c>
    </row>
    <row r="138" spans="1:10" x14ac:dyDescent="0.35">
      <c r="A138" s="2" t="s">
        <v>140</v>
      </c>
      <c r="B138" s="5" t="str">
        <f t="shared" si="6"/>
        <v>10.1145/3172871.3172872</v>
      </c>
      <c r="C138">
        <v>1</v>
      </c>
      <c r="D138">
        <v>3</v>
      </c>
      <c r="E138">
        <v>2</v>
      </c>
      <c r="F138">
        <v>1</v>
      </c>
      <c r="G138">
        <f t="shared" si="7"/>
        <v>7</v>
      </c>
      <c r="H138">
        <f t="shared" si="8"/>
        <v>8</v>
      </c>
      <c r="J138" t="str">
        <f>IF(H138 &gt; stats!$D$6, "Yes","No")</f>
        <v>No</v>
      </c>
    </row>
    <row r="139" spans="1:10" x14ac:dyDescent="0.35">
      <c r="A139" s="2" t="s">
        <v>141</v>
      </c>
      <c r="B139" s="5" t="str">
        <f t="shared" si="6"/>
        <v>10.1145/3266237.3266271</v>
      </c>
      <c r="C139">
        <v>1</v>
      </c>
      <c r="D139">
        <v>3</v>
      </c>
      <c r="E139">
        <v>2</v>
      </c>
      <c r="F139">
        <v>1</v>
      </c>
      <c r="G139">
        <f t="shared" si="7"/>
        <v>7</v>
      </c>
      <c r="H139">
        <f t="shared" si="8"/>
        <v>8</v>
      </c>
      <c r="J139" t="str">
        <f>IF(H139 &gt; stats!$D$6, "Yes","No")</f>
        <v>No</v>
      </c>
    </row>
    <row r="140" spans="1:10" x14ac:dyDescent="0.35">
      <c r="A140" s="2" t="s">
        <v>142</v>
      </c>
      <c r="B140" s="5" t="str">
        <f t="shared" si="6"/>
        <v>10.1145/2593868.2593870</v>
      </c>
      <c r="C140">
        <v>3</v>
      </c>
      <c r="D140">
        <v>2</v>
      </c>
      <c r="E140">
        <v>2</v>
      </c>
      <c r="F140">
        <v>1</v>
      </c>
      <c r="G140">
        <f t="shared" si="7"/>
        <v>8</v>
      </c>
      <c r="H140">
        <f t="shared" si="8"/>
        <v>11</v>
      </c>
      <c r="J140" t="str">
        <f>IF(H140 &gt; stats!$D$6, "Yes","No")</f>
        <v>No</v>
      </c>
    </row>
    <row r="141" spans="1:10" x14ac:dyDescent="0.35">
      <c r="A141" s="2" t="s">
        <v>143</v>
      </c>
      <c r="B141" s="5" t="str">
        <f t="shared" si="6"/>
        <v>10.1145/2752489.2752496</v>
      </c>
      <c r="C141">
        <v>2</v>
      </c>
      <c r="D141">
        <v>3</v>
      </c>
      <c r="E141">
        <v>3</v>
      </c>
      <c r="F141">
        <v>1</v>
      </c>
      <c r="G141">
        <f t="shared" si="7"/>
        <v>9</v>
      </c>
      <c r="H141">
        <f t="shared" si="8"/>
        <v>11</v>
      </c>
      <c r="J141" t="str">
        <f>IF(H141 &gt; stats!$D$6, "Yes","No")</f>
        <v>No</v>
      </c>
    </row>
    <row r="142" spans="1:10" x14ac:dyDescent="0.35">
      <c r="A142" s="2" t="s">
        <v>144</v>
      </c>
      <c r="B142" s="5" t="str">
        <f t="shared" si="6"/>
        <v>10.1145/3467896</v>
      </c>
      <c r="C142">
        <v>1</v>
      </c>
      <c r="D142">
        <v>2</v>
      </c>
      <c r="E142">
        <v>3</v>
      </c>
      <c r="F142">
        <v>1</v>
      </c>
      <c r="G142">
        <f t="shared" si="7"/>
        <v>7</v>
      </c>
      <c r="H142">
        <f t="shared" si="8"/>
        <v>8</v>
      </c>
      <c r="J142" t="str">
        <f>IF(H142 &gt; stats!$D$6, "Yes","No")</f>
        <v>No</v>
      </c>
    </row>
    <row r="143" spans="1:10" x14ac:dyDescent="0.35">
      <c r="A143" s="2" t="s">
        <v>145</v>
      </c>
      <c r="B143" s="5" t="str">
        <f>HYPERLINK(_xlfn.CONCAT("https://doi.org/",A143),A143)</f>
        <v>10.1145/2791405.2791463</v>
      </c>
      <c r="C143">
        <v>3</v>
      </c>
      <c r="D143">
        <v>1</v>
      </c>
      <c r="E143">
        <v>3</v>
      </c>
      <c r="F143">
        <v>0</v>
      </c>
      <c r="G143">
        <f t="shared" si="7"/>
        <v>7</v>
      </c>
      <c r="H143">
        <f t="shared" si="8"/>
        <v>10</v>
      </c>
      <c r="J143" t="str">
        <f>IF(H143 &gt; stats!$D$6, "Yes","No")</f>
        <v>No</v>
      </c>
    </row>
    <row r="144" spans="1:10" x14ac:dyDescent="0.35">
      <c r="A144" s="2" t="s">
        <v>146</v>
      </c>
      <c r="B144" s="5" t="str">
        <f t="shared" si="6"/>
        <v>10.1145/2413038.2413044</v>
      </c>
      <c r="C144">
        <v>3</v>
      </c>
      <c r="D144">
        <v>3</v>
      </c>
      <c r="E144">
        <v>3</v>
      </c>
      <c r="F144">
        <v>1</v>
      </c>
      <c r="G144">
        <f t="shared" si="7"/>
        <v>10</v>
      </c>
      <c r="H144">
        <f t="shared" si="8"/>
        <v>13</v>
      </c>
      <c r="J144" t="str">
        <f>IF(H144 &gt; stats!$D$6, "Yes","No")</f>
        <v>Yes</v>
      </c>
    </row>
    <row r="145" spans="1:10" x14ac:dyDescent="0.35">
      <c r="A145" s="2" t="s">
        <v>147</v>
      </c>
      <c r="B145" s="5" t="str">
        <f t="shared" si="6"/>
        <v>10.1145/2492248.2492268</v>
      </c>
      <c r="C145">
        <v>2</v>
      </c>
      <c r="D145">
        <v>3</v>
      </c>
      <c r="E145">
        <v>2</v>
      </c>
      <c r="F145">
        <v>1</v>
      </c>
      <c r="G145">
        <f t="shared" si="7"/>
        <v>8</v>
      </c>
      <c r="H145">
        <f t="shared" si="8"/>
        <v>10</v>
      </c>
      <c r="J145" t="str">
        <f>IF(H145 &gt; stats!$D$6, "Yes","No")</f>
        <v>No</v>
      </c>
    </row>
    <row r="146" spans="1:10" x14ac:dyDescent="0.35">
      <c r="A146" s="2" t="s">
        <v>148</v>
      </c>
      <c r="B146" s="5" t="str">
        <f t="shared" si="6"/>
        <v>10.1145/2791405.2791466</v>
      </c>
      <c r="C146">
        <v>3</v>
      </c>
      <c r="D146">
        <v>1</v>
      </c>
      <c r="E146">
        <v>2</v>
      </c>
      <c r="F146">
        <v>1</v>
      </c>
      <c r="G146">
        <f t="shared" si="7"/>
        <v>7</v>
      </c>
      <c r="H146">
        <f t="shared" si="8"/>
        <v>10</v>
      </c>
      <c r="J146" t="str">
        <f>IF(H146 &gt; stats!$D$6, "Yes","No")</f>
        <v>No</v>
      </c>
    </row>
    <row r="147" spans="1:10" x14ac:dyDescent="0.35">
      <c r="A147" s="2" t="s">
        <v>149</v>
      </c>
      <c r="B147" s="5" t="str">
        <f t="shared" si="6"/>
        <v>10.1109/ASE.2015.17</v>
      </c>
      <c r="C147">
        <v>0</v>
      </c>
      <c r="D147">
        <v>0</v>
      </c>
      <c r="E147">
        <v>0</v>
      </c>
      <c r="F147">
        <v>0</v>
      </c>
      <c r="G147">
        <f t="shared" si="7"/>
        <v>0</v>
      </c>
      <c r="H147">
        <f t="shared" si="8"/>
        <v>0</v>
      </c>
      <c r="I147" t="s">
        <v>190</v>
      </c>
      <c r="J147" t="str">
        <f>IF(H147 &gt; stats!$D$6, "Yes","No")</f>
        <v>No</v>
      </c>
    </row>
    <row r="148" spans="1:10" x14ac:dyDescent="0.35">
      <c r="A148" s="2" t="s">
        <v>150</v>
      </c>
      <c r="B148" s="5" t="str">
        <f t="shared" si="6"/>
        <v>10.1145/3194164.3194184</v>
      </c>
      <c r="C148">
        <v>3</v>
      </c>
      <c r="D148">
        <v>2</v>
      </c>
      <c r="E148">
        <v>1</v>
      </c>
      <c r="F148">
        <v>1</v>
      </c>
      <c r="G148">
        <f t="shared" si="7"/>
        <v>7</v>
      </c>
      <c r="H148">
        <f t="shared" si="8"/>
        <v>10</v>
      </c>
      <c r="J148" t="str">
        <f>IF(H148 &gt; stats!$D$6, "Yes","No")</f>
        <v>No</v>
      </c>
    </row>
    <row r="149" spans="1:10" x14ac:dyDescent="0.35">
      <c r="A149" s="2" t="s">
        <v>151</v>
      </c>
      <c r="B149" s="5" t="str">
        <f t="shared" si="6"/>
        <v>10.1145/3196398.3196409</v>
      </c>
      <c r="C149">
        <v>3</v>
      </c>
      <c r="D149">
        <v>3</v>
      </c>
      <c r="E149">
        <v>3</v>
      </c>
      <c r="F149">
        <v>1</v>
      </c>
      <c r="G149">
        <f t="shared" si="7"/>
        <v>10</v>
      </c>
      <c r="H149">
        <f t="shared" si="8"/>
        <v>13</v>
      </c>
      <c r="J149" t="str">
        <f>IF(H149 &gt; stats!$D$6, "Yes","No")</f>
        <v>Yes</v>
      </c>
    </row>
    <row r="150" spans="1:10" x14ac:dyDescent="0.35">
      <c r="A150" s="2" t="s">
        <v>152</v>
      </c>
      <c r="B150" s="5" t="str">
        <f t="shared" si="6"/>
        <v>10.1145/3357141.3357147</v>
      </c>
      <c r="C150">
        <v>0</v>
      </c>
      <c r="D150">
        <v>0</v>
      </c>
      <c r="E150">
        <v>0</v>
      </c>
      <c r="F150">
        <v>0</v>
      </c>
      <c r="G150">
        <f t="shared" si="7"/>
        <v>0</v>
      </c>
      <c r="H150">
        <f t="shared" si="8"/>
        <v>0</v>
      </c>
      <c r="I150" t="s">
        <v>186</v>
      </c>
      <c r="J150" t="str">
        <f>IF(H150 &gt; stats!$D$6, "Yes","No")</f>
        <v>No</v>
      </c>
    </row>
    <row r="151" spans="1:10" x14ac:dyDescent="0.35">
      <c r="A151" s="2" t="s">
        <v>153</v>
      </c>
      <c r="B151" s="5" t="str">
        <f t="shared" si="6"/>
        <v>10.1145/2382756.2382785</v>
      </c>
      <c r="C151">
        <v>2</v>
      </c>
      <c r="D151">
        <v>3</v>
      </c>
      <c r="E151">
        <v>3</v>
      </c>
      <c r="F151">
        <v>1</v>
      </c>
      <c r="G151">
        <f t="shared" si="7"/>
        <v>9</v>
      </c>
      <c r="H151">
        <f t="shared" si="8"/>
        <v>11</v>
      </c>
      <c r="J151" t="str">
        <f>IF(H151 &gt; stats!$D$6, "Yes","No")</f>
        <v>No</v>
      </c>
    </row>
    <row r="152" spans="1:10" x14ac:dyDescent="0.35">
      <c r="A152" s="2" t="s">
        <v>154</v>
      </c>
      <c r="B152" s="5" t="str">
        <f t="shared" si="6"/>
        <v>10.1145/2723742.2723755</v>
      </c>
      <c r="C152">
        <v>2</v>
      </c>
      <c r="D152">
        <v>2</v>
      </c>
      <c r="E152">
        <v>2</v>
      </c>
      <c r="F152">
        <v>1</v>
      </c>
      <c r="G152">
        <f t="shared" si="7"/>
        <v>7</v>
      </c>
      <c r="H152">
        <f t="shared" si="8"/>
        <v>9</v>
      </c>
      <c r="J152" t="str">
        <f>IF(H152 &gt; stats!$D$6, "Yes","No")</f>
        <v>No</v>
      </c>
    </row>
    <row r="153" spans="1:10" x14ac:dyDescent="0.35">
      <c r="A153" s="2" t="s">
        <v>155</v>
      </c>
      <c r="B153" s="5" t="str">
        <f t="shared" si="6"/>
        <v>10.1145/2591062.2591185</v>
      </c>
      <c r="C153">
        <v>0</v>
      </c>
      <c r="D153">
        <v>0</v>
      </c>
      <c r="E153">
        <v>0</v>
      </c>
      <c r="F153">
        <v>0</v>
      </c>
      <c r="G153">
        <f t="shared" si="7"/>
        <v>0</v>
      </c>
      <c r="H153">
        <f t="shared" si="8"/>
        <v>0</v>
      </c>
      <c r="I153" t="s">
        <v>186</v>
      </c>
      <c r="J153" t="str">
        <f>IF(H153 &gt; stats!$D$6, "Yes","No")</f>
        <v>No</v>
      </c>
    </row>
  </sheetData>
  <autoFilter ref="B1:J153" xr:uid="{E1C9F40A-EBD1-4E98-AE3B-4D3DC2A64ADE}"/>
  <conditionalFormatting sqref="G2:G153">
    <cfRule type="cellIs" dxfId="3" priority="3" operator="lessThanOrEqual">
      <formula>8</formula>
    </cfRule>
    <cfRule type="cellIs" dxfId="2" priority="4" operator="greaterThan">
      <formula>8</formula>
    </cfRule>
  </conditionalFormatting>
  <conditionalFormatting sqref="H2:H153">
    <cfRule type="cellIs" dxfId="1" priority="1" operator="lessThan">
      <formula>11</formula>
    </cfRule>
    <cfRule type="cellIs" dxfId="0" priority="2" operator="greaterThan">
      <formula>10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9A210-C65C-4641-A0CB-1AC2274ECC14}">
  <dimension ref="A1:B48"/>
  <sheetViews>
    <sheetView topLeftCell="A34" workbookViewId="0">
      <selection activeCell="B48" sqref="B48"/>
    </sheetView>
  </sheetViews>
  <sheetFormatPr baseColWidth="10" defaultRowHeight="14.5" x14ac:dyDescent="0.35"/>
  <cols>
    <col min="1" max="1" width="32.6328125" customWidth="1"/>
    <col min="2" max="2" width="29.08984375" customWidth="1"/>
  </cols>
  <sheetData>
    <row r="1" spans="1:2" x14ac:dyDescent="0.35">
      <c r="A1" s="2" t="s">
        <v>1</v>
      </c>
      <c r="B1" s="6" t="str">
        <f>HYPERLINK(_xlfn.CONCAT("https://doi.org/",A1),A1)</f>
        <v>10.1145/2771284.2771287</v>
      </c>
    </row>
    <row r="2" spans="1:2" x14ac:dyDescent="0.35">
      <c r="A2" s="2" t="s">
        <v>3</v>
      </c>
      <c r="B2" s="6" t="str">
        <f t="shared" ref="B2:B48" si="0">HYPERLINK(_xlfn.CONCAT("https://doi.org/",A2),A2)</f>
        <v>10.1145/3132847.3132954</v>
      </c>
    </row>
    <row r="3" spans="1:2" x14ac:dyDescent="0.35">
      <c r="A3" s="2" t="s">
        <v>5</v>
      </c>
      <c r="B3" s="6" t="str">
        <f t="shared" si="0"/>
        <v>10.1145/3092703.3092708</v>
      </c>
    </row>
    <row r="4" spans="1:2" x14ac:dyDescent="0.35">
      <c r="A4" s="2" t="s">
        <v>9</v>
      </c>
      <c r="B4" s="6" t="str">
        <f t="shared" si="0"/>
        <v>10.1145/3212480.3212487</v>
      </c>
    </row>
    <row r="5" spans="1:2" x14ac:dyDescent="0.35">
      <c r="A5" s="2" t="s">
        <v>14</v>
      </c>
      <c r="B5" s="6" t="str">
        <f t="shared" si="0"/>
        <v>10.1109/WETSEB.2019.00008</v>
      </c>
    </row>
    <row r="6" spans="1:2" x14ac:dyDescent="0.35">
      <c r="A6" s="2" t="s">
        <v>15</v>
      </c>
      <c r="B6" s="6" t="str">
        <f t="shared" si="0"/>
        <v>10.1145/2568225.2568243</v>
      </c>
    </row>
    <row r="7" spans="1:2" x14ac:dyDescent="0.35">
      <c r="A7" s="2" t="s">
        <v>18</v>
      </c>
      <c r="B7" s="6" t="str">
        <f t="shared" si="0"/>
        <v>10.1145/2993600.2993612</v>
      </c>
    </row>
    <row r="8" spans="1:2" x14ac:dyDescent="0.35">
      <c r="A8" s="2" t="s">
        <v>19</v>
      </c>
      <c r="B8" s="6" t="str">
        <f t="shared" si="0"/>
        <v>10.1145/2771783.2771810</v>
      </c>
    </row>
    <row r="9" spans="1:2" x14ac:dyDescent="0.35">
      <c r="A9" s="2" t="s">
        <v>22</v>
      </c>
      <c r="B9" s="6" t="str">
        <f t="shared" si="0"/>
        <v>10.1145/3337794</v>
      </c>
    </row>
    <row r="10" spans="1:2" x14ac:dyDescent="0.35">
      <c r="A10" s="2" t="s">
        <v>25</v>
      </c>
      <c r="B10" s="6" t="str">
        <f t="shared" si="0"/>
        <v>10.1145/2544137.2544159</v>
      </c>
    </row>
    <row r="11" spans="1:2" x14ac:dyDescent="0.35">
      <c r="A11" s="2" t="s">
        <v>26</v>
      </c>
      <c r="B11" s="6" t="str">
        <f t="shared" si="0"/>
        <v>10.1145/2807426.2807439</v>
      </c>
    </row>
    <row r="12" spans="1:2" x14ac:dyDescent="0.35">
      <c r="A12" s="2" t="s">
        <v>28</v>
      </c>
      <c r="B12" s="6" t="str">
        <f t="shared" si="0"/>
        <v>10.1145/3453483.3454044</v>
      </c>
    </row>
    <row r="13" spans="1:2" x14ac:dyDescent="0.35">
      <c r="A13" s="2" t="s">
        <v>36</v>
      </c>
      <c r="B13" s="6" t="str">
        <f t="shared" si="0"/>
        <v>10.1145/3428203</v>
      </c>
    </row>
    <row r="14" spans="1:2" x14ac:dyDescent="0.35">
      <c r="A14" s="2" t="s">
        <v>37</v>
      </c>
      <c r="B14" s="6" t="str">
        <f t="shared" si="0"/>
        <v>10.1145/3243734.3243835</v>
      </c>
    </row>
    <row r="15" spans="1:2" x14ac:dyDescent="0.35">
      <c r="A15" s="2" t="s">
        <v>40</v>
      </c>
      <c r="B15" s="6" t="str">
        <f t="shared" si="0"/>
        <v>10.1109/COMPSAC.2009.28</v>
      </c>
    </row>
    <row r="16" spans="1:2" x14ac:dyDescent="0.35">
      <c r="A16" s="2" t="s">
        <v>41</v>
      </c>
      <c r="B16" s="6" t="str">
        <f t="shared" si="0"/>
        <v>10.1109/ICCAD.2011.6105319</v>
      </c>
    </row>
    <row r="17" spans="1:2" x14ac:dyDescent="0.35">
      <c r="A17" s="2" t="s">
        <v>42</v>
      </c>
      <c r="B17" s="6" t="str">
        <f t="shared" si="0"/>
        <v>10.1145/1985793.1985827</v>
      </c>
    </row>
    <row r="18" spans="1:2" x14ac:dyDescent="0.35">
      <c r="A18" s="2" t="s">
        <v>44</v>
      </c>
      <c r="B18" s="6" t="str">
        <f t="shared" si="0"/>
        <v>10.1109/CSMR.2010.26</v>
      </c>
    </row>
    <row r="19" spans="1:2" x14ac:dyDescent="0.35">
      <c r="A19" s="2" t="s">
        <v>46</v>
      </c>
      <c r="B19" s="6" t="str">
        <f t="shared" si="0"/>
        <v>10.1109/ACSAC.2007.39</v>
      </c>
    </row>
    <row r="20" spans="1:2" x14ac:dyDescent="0.35">
      <c r="A20" s="2" t="s">
        <v>47</v>
      </c>
      <c r="B20" s="6" t="str">
        <f t="shared" si="0"/>
        <v>10.1109/MEMCOD.2016.7797761</v>
      </c>
    </row>
    <row r="21" spans="1:2" x14ac:dyDescent="0.35">
      <c r="A21" s="2" t="s">
        <v>49</v>
      </c>
      <c r="B21" s="6" t="str">
        <f t="shared" si="0"/>
        <v>10.1109/SCAM51674.2020.00007</v>
      </c>
    </row>
    <row r="22" spans="1:2" x14ac:dyDescent="0.35">
      <c r="A22" s="2" t="s">
        <v>54</v>
      </c>
      <c r="B22" s="6" t="str">
        <f t="shared" si="0"/>
        <v>10.1109/ETFA.2013.6648062</v>
      </c>
    </row>
    <row r="23" spans="1:2" x14ac:dyDescent="0.35">
      <c r="A23" s="2" t="s">
        <v>57</v>
      </c>
      <c r="B23" s="6" t="str">
        <f t="shared" si="0"/>
        <v>10.1109/ICSM.2005.84</v>
      </c>
    </row>
    <row r="24" spans="1:2" x14ac:dyDescent="0.35">
      <c r="A24" s="2" t="s">
        <v>59</v>
      </c>
      <c r="B24" s="6" t="str">
        <f t="shared" si="0"/>
        <v>10.1109/ISSRE.2017.36</v>
      </c>
    </row>
    <row r="25" spans="1:2" x14ac:dyDescent="0.35">
      <c r="A25" s="2" t="s">
        <v>61</v>
      </c>
      <c r="B25" s="6" t="str">
        <f t="shared" si="0"/>
        <v>10.1093/comjnl/bxq049</v>
      </c>
    </row>
    <row r="26" spans="1:2" x14ac:dyDescent="0.35">
      <c r="A26" s="2" t="s">
        <v>62</v>
      </c>
      <c r="B26" s="6" t="str">
        <f t="shared" si="0"/>
        <v>10.1109/SC41405.2020.00032</v>
      </c>
    </row>
    <row r="27" spans="1:2" x14ac:dyDescent="0.35">
      <c r="A27" s="2" t="s">
        <v>64</v>
      </c>
      <c r="B27" s="6" t="str">
        <f t="shared" si="0"/>
        <v>10.1109/CGO.2011.5764696</v>
      </c>
    </row>
    <row r="28" spans="1:2" x14ac:dyDescent="0.35">
      <c r="A28" s="2" t="s">
        <v>114</v>
      </c>
      <c r="B28" s="6" t="str">
        <f t="shared" si="0"/>
        <v>10.1016/j.jss.2016.09.048</v>
      </c>
    </row>
    <row r="29" spans="1:2" x14ac:dyDescent="0.35">
      <c r="A29" s="2" t="s">
        <v>117</v>
      </c>
      <c r="B29" s="6" t="str">
        <f t="shared" si="0"/>
        <v>10.1016/j.jss.2011.11.1039</v>
      </c>
    </row>
    <row r="30" spans="1:2" x14ac:dyDescent="0.35">
      <c r="A30" s="2" t="s">
        <v>119</v>
      </c>
      <c r="B30" s="6" t="str">
        <f t="shared" si="0"/>
        <v>10.1016/j.scico.2020.102392</v>
      </c>
    </row>
    <row r="31" spans="1:2" x14ac:dyDescent="0.35">
      <c r="A31" s="2" t="s">
        <v>69</v>
      </c>
      <c r="B31" s="6" t="str">
        <f t="shared" si="0"/>
        <v>10.1145/3453483.3454026</v>
      </c>
    </row>
    <row r="32" spans="1:2" x14ac:dyDescent="0.35">
      <c r="A32" s="2" t="s">
        <v>70</v>
      </c>
      <c r="B32" s="6" t="str">
        <f t="shared" si="0"/>
        <v>10.1145/3315568.3329964</v>
      </c>
    </row>
    <row r="33" spans="1:2" x14ac:dyDescent="0.35">
      <c r="A33" s="2" t="s">
        <v>71</v>
      </c>
      <c r="B33" s="6" t="str">
        <f t="shared" si="0"/>
        <v>10.1145/2629536</v>
      </c>
    </row>
    <row r="34" spans="1:2" x14ac:dyDescent="0.35">
      <c r="A34" s="2" t="s">
        <v>74</v>
      </c>
      <c r="B34" s="6" t="str">
        <f t="shared" si="0"/>
        <v>10.1145/3293606</v>
      </c>
    </row>
    <row r="35" spans="1:2" x14ac:dyDescent="0.35">
      <c r="A35" s="2" t="s">
        <v>75</v>
      </c>
      <c r="B35" s="6" t="str">
        <f t="shared" si="0"/>
        <v>10.1145/3098572.3098578</v>
      </c>
    </row>
    <row r="36" spans="1:2" x14ac:dyDescent="0.35">
      <c r="A36" s="2" t="s">
        <v>81</v>
      </c>
      <c r="B36" s="6" t="str">
        <f t="shared" si="0"/>
        <v>10.1145/3428267</v>
      </c>
    </row>
    <row r="37" spans="1:2" x14ac:dyDescent="0.35">
      <c r="A37" s="2" t="s">
        <v>83</v>
      </c>
      <c r="B37" s="6" t="str">
        <f t="shared" si="0"/>
        <v>10.1145/3527332</v>
      </c>
    </row>
    <row r="38" spans="1:2" x14ac:dyDescent="0.35">
      <c r="A38" s="2" t="s">
        <v>88</v>
      </c>
      <c r="B38" s="6" t="str">
        <f t="shared" si="0"/>
        <v>10.1109/SCAM51674.2020.00008</v>
      </c>
    </row>
    <row r="39" spans="1:2" x14ac:dyDescent="0.35">
      <c r="A39" s="2" t="s">
        <v>91</v>
      </c>
      <c r="B39" s="6" t="str">
        <f t="shared" si="0"/>
        <v>10.1145/3324884.3416558</v>
      </c>
    </row>
    <row r="40" spans="1:2" x14ac:dyDescent="0.35">
      <c r="A40" s="2" t="s">
        <v>93</v>
      </c>
      <c r="B40" s="6" t="str">
        <f t="shared" si="0"/>
        <v>10.1109/ICSE43902.2021.00146</v>
      </c>
    </row>
    <row r="41" spans="1:2" x14ac:dyDescent="0.35">
      <c r="A41" s="2" t="s">
        <v>94</v>
      </c>
      <c r="B41" s="6" t="str">
        <f t="shared" si="0"/>
        <v>10.1145/3230833.3232825</v>
      </c>
    </row>
    <row r="42" spans="1:2" x14ac:dyDescent="0.35">
      <c r="A42" s="2" t="s">
        <v>98</v>
      </c>
      <c r="B42" s="6" t="str">
        <f t="shared" si="0"/>
        <v>10.1145/3453483.3454099</v>
      </c>
    </row>
    <row r="43" spans="1:2" x14ac:dyDescent="0.35">
      <c r="A43" s="2" t="s">
        <v>101</v>
      </c>
      <c r="B43" s="6" t="str">
        <f t="shared" si="0"/>
        <v>10.1109/ASE51524.2021.9678903</v>
      </c>
    </row>
    <row r="44" spans="1:2" x14ac:dyDescent="0.35">
      <c r="A44" s="2" t="s">
        <v>104</v>
      </c>
      <c r="B44" s="6" t="str">
        <f t="shared" si="0"/>
        <v>10.1109/SCAM51674.2020.00009</v>
      </c>
    </row>
    <row r="45" spans="1:2" x14ac:dyDescent="0.35">
      <c r="A45" s="2" t="s">
        <v>105</v>
      </c>
      <c r="B45" s="6" t="str">
        <f t="shared" si="0"/>
        <v>10.1109/ICECCS.2016.037</v>
      </c>
    </row>
    <row r="46" spans="1:2" x14ac:dyDescent="0.35">
      <c r="A46" s="2" t="s">
        <v>107</v>
      </c>
      <c r="B46" s="6" t="str">
        <f t="shared" si="0"/>
        <v>10.1109/CGO.2017.7863736</v>
      </c>
    </row>
    <row r="47" spans="1:2" x14ac:dyDescent="0.35">
      <c r="A47" s="2" t="s">
        <v>146</v>
      </c>
      <c r="B47" s="6" t="str">
        <f t="shared" si="0"/>
        <v>10.1145/2413038.2413044</v>
      </c>
    </row>
    <row r="48" spans="1:2" x14ac:dyDescent="0.35">
      <c r="A48" s="2" t="s">
        <v>151</v>
      </c>
      <c r="B48" s="6" t="str">
        <f t="shared" si="0"/>
        <v>10.1145/3196398.3196409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DBA93-6C2A-45B5-A9AB-390BEEB0D611}">
  <dimension ref="A1:C5"/>
  <sheetViews>
    <sheetView workbookViewId="0">
      <selection activeCell="E7" sqref="E7"/>
    </sheetView>
  </sheetViews>
  <sheetFormatPr baseColWidth="10" defaultRowHeight="14.5" x14ac:dyDescent="0.35"/>
  <cols>
    <col min="1" max="1" width="15.81640625" customWidth="1"/>
    <col min="2" max="2" width="77.26953125" customWidth="1"/>
    <col min="3" max="3" width="16.81640625" customWidth="1"/>
  </cols>
  <sheetData>
    <row r="1" spans="1:3" x14ac:dyDescent="0.35">
      <c r="A1" s="1" t="s">
        <v>157</v>
      </c>
      <c r="B1" s="1" t="s">
        <v>139</v>
      </c>
      <c r="C1" s="1" t="s">
        <v>165</v>
      </c>
    </row>
    <row r="2" spans="1:3" x14ac:dyDescent="0.35">
      <c r="A2" t="s">
        <v>156</v>
      </c>
      <c r="B2" t="s">
        <v>161</v>
      </c>
      <c r="C2" t="s">
        <v>166</v>
      </c>
    </row>
    <row r="3" spans="1:3" x14ac:dyDescent="0.35">
      <c r="A3" t="s">
        <v>158</v>
      </c>
      <c r="B3" t="s">
        <v>162</v>
      </c>
      <c r="C3" t="s">
        <v>166</v>
      </c>
    </row>
    <row r="4" spans="1:3" x14ac:dyDescent="0.35">
      <c r="A4" t="s">
        <v>159</v>
      </c>
      <c r="B4" t="s">
        <v>163</v>
      </c>
      <c r="C4" t="s">
        <v>166</v>
      </c>
    </row>
    <row r="5" spans="1:3" x14ac:dyDescent="0.35">
      <c r="A5" t="s">
        <v>160</v>
      </c>
      <c r="B5" t="s">
        <v>164</v>
      </c>
      <c r="C5" t="s">
        <v>172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6BB4-F148-4AEA-BFB3-8113CC4A8E24}">
  <dimension ref="A1:D7"/>
  <sheetViews>
    <sheetView workbookViewId="0">
      <selection activeCell="G9" sqref="G9"/>
    </sheetView>
  </sheetViews>
  <sheetFormatPr baseColWidth="10" defaultRowHeight="14.5" x14ac:dyDescent="0.35"/>
  <cols>
    <col min="1" max="1" width="29" customWidth="1"/>
  </cols>
  <sheetData>
    <row r="1" spans="1:4" x14ac:dyDescent="0.35">
      <c r="A1" s="3" t="s">
        <v>168</v>
      </c>
      <c r="B1">
        <v>152</v>
      </c>
    </row>
    <row r="2" spans="1:4" x14ac:dyDescent="0.35">
      <c r="A2" s="3" t="s">
        <v>138</v>
      </c>
      <c r="B2">
        <f>COUNTIF(data!C:C,"&gt;-1")</f>
        <v>152</v>
      </c>
    </row>
    <row r="3" spans="1:4" x14ac:dyDescent="0.35">
      <c r="A3" s="3" t="s">
        <v>169</v>
      </c>
      <c r="B3" s="4">
        <f>B2/B1</f>
        <v>1</v>
      </c>
    </row>
    <row r="4" spans="1:4" x14ac:dyDescent="0.35">
      <c r="A4" s="3" t="s">
        <v>170</v>
      </c>
      <c r="B4">
        <f>COUNTIF(data!G:G,_xlfn.CONCAT("&gt;",$D$4))</f>
        <v>58</v>
      </c>
      <c r="C4" s="3" t="s">
        <v>191</v>
      </c>
      <c r="D4">
        <v>8</v>
      </c>
    </row>
    <row r="5" spans="1:4" x14ac:dyDescent="0.35">
      <c r="A5" s="3" t="s">
        <v>171</v>
      </c>
      <c r="B5" s="4">
        <f>B4/B2</f>
        <v>0.38157894736842107</v>
      </c>
    </row>
    <row r="6" spans="1:4" x14ac:dyDescent="0.35">
      <c r="A6" s="3" t="s">
        <v>175</v>
      </c>
      <c r="B6">
        <f>COUNTIF(data!H:H,_xlfn.CONCAT("&gt;",$D$6))</f>
        <v>48</v>
      </c>
      <c r="C6" s="3" t="s">
        <v>191</v>
      </c>
      <c r="D6">
        <v>11</v>
      </c>
    </row>
    <row r="7" spans="1:4" x14ac:dyDescent="0.35">
      <c r="A7" s="3" t="s">
        <v>174</v>
      </c>
      <c r="B7" s="4">
        <f>B6/B2</f>
        <v>0.31578947368421051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data</vt:lpstr>
      <vt:lpstr>accepted_dois</vt:lpstr>
      <vt:lpstr>criteria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</dc:creator>
  <cp:lastModifiedBy>Johannes</cp:lastModifiedBy>
  <dcterms:created xsi:type="dcterms:W3CDTF">2015-06-05T18:19:34Z</dcterms:created>
  <dcterms:modified xsi:type="dcterms:W3CDTF">2022-07-21T08:36:15Z</dcterms:modified>
</cp:coreProperties>
</file>