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88032733-EE4B-4E78-8475-C96B9D4202EA}" xr6:coauthVersionLast="45" xr6:coauthVersionMax="45" xr10:uidLastSave="{00000000-0000-0000-0000-000000000000}"/>
  <bookViews>
    <workbookView xWindow="24" yWindow="24" windowWidth="23016" windowHeight="1233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 l="1"/>
  <c r="J2" i="3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9" i="3"/>
  <c r="K19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1" i="3"/>
  <c r="K11" i="3" s="1"/>
  <c r="J20" i="3" l="1"/>
  <c r="K20" i="3" s="1"/>
  <c r="K2" i="3"/>
  <c r="D20" i="3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<sst xmlns="http://schemas.openxmlformats.org/spreadsheetml/2006/main" count="183" uniqueCount="96">
  <si>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</si>
  <si>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</si>
  <si>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</si>
  <si>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</si>
  <si>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</si>
  <si>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</si>
  <si>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</si>
  <si>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</si>
  <si>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</si>
  <si>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</si>
  <si>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</si>
  <si>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</si>
  <si>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</si>
  <si>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</si>
  <si>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</si>
  <si>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</si>
  <si>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</si>
  <si>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</si>
  <si>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</si>
  <si>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</si>
  <si>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</si>
  <si>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</si>
  <si>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</si>
  <si>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</si>
  <si>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</si>
  <si>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</si>
  <si>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</si>
  <si>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</si>
  <si>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</si>
  <si>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</si>
  <si>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</si>
  <si>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</si>
  <si>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</si>
  <si>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</si>
  <si>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</si>
  <si>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</si>
  <si>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</si>
  <si>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</si>
  <si>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</si>
  <si>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</si>
  <si>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</si>
  <si>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</si>
  <si>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</si>
  <si>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</si>
  <si>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</si>
  <si>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</si>
  <si>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</si>
  <si>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</si>
  <si>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</si>
  <si>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</si>
  <si>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</si>
  <si>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</si>
  <si>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</si>
  <si>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</si>
  <si>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</si>
  <si>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</si>
  <si>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</si>
  <si>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</si>
  <si>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</si>
  <si>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</si>
  <si>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</si>
  <si>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</si>
  <si>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</si>
  <si>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</si>
  <si>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</si>
  <si>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</si>
  <si>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</si>
  <si>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</si>
  <si>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</si>
  <si>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</si>
  <si>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</si>
  <si>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</si>
  <si>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</si>
  <si>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</si>
  <si>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</si>
  <si>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</si>
  <si>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</si>
  <si>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</si>
  <si>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</si>
  <si>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</si>
  <si>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</si>
  <si>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</si>
  <si>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</si>
  <si>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</si>
  <si>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</si>
  <si>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</si>
  <si>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</si>
  <si>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</si>
  <si>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</si>
  <si>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</si>
  <si>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</si>
  <si>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</si>
  <si>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 mins per Topic</t>
  </si>
  <si>
    <t>Mins</t>
  </si>
  <si>
    <t>Wt. Total</t>
  </si>
  <si>
    <t>Wt.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</si>
</sst>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top"/>
    </xf>
    <xf numFmtId="0" fontId="0" fillId="4" borderId="14" xfId="0" applyFont="1" applyFill="1" applyBorder="1" applyAlignment="1">
      <alignment horizontal="left" vertical="top"/>
    </xf>
    <xf numFmtId="0" fontId="0" fillId="4" borderId="14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5" borderId="14" xfId="0" applyFont="1" applyFill="1" applyBorder="1" applyAlignment="1">
      <alignment horizontal="center" vertical="top"/>
    </xf>
    <xf numFmtId="0" fontId="0" fillId="5" borderId="14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center" vertical="center"/>
    </xf>
    <xf numFmtId="0" fontId="0" fillId="5" borderId="0" xfId="0" applyFont="1" applyFill="1"/>
    <xf numFmtId="0" fontId="0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  <xf numFmtId="0" fontId="0" fillId="6" borderId="14" xfId="0" applyFont="1" applyFill="1" applyBorder="1" applyAlignment="1">
      <alignment horizontal="center" vertical="top"/>
    </xf>
    <xf numFmtId="0" fontId="0" fillId="6" borderId="14" xfId="0" applyFont="1" applyFill="1" applyBorder="1" applyAlignment="1">
      <alignment horizontal="left" vertical="top"/>
    </xf>
    <xf numFmtId="0" fontId="0" fillId="6" borderId="14" xfId="0" applyFont="1" applyFill="1" applyBorder="1" applyAlignment="1">
      <alignment horizontal="center" vertical="center"/>
    </xf>
    <xf numFmtId="0" fontId="0" fillId="6" borderId="0" xfId="0" applyFont="1" applyFill="1"/>
    <xf numFmtId="0" fontId="0" fillId="6" borderId="0" xfId="0" applyFont="1" applyFill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N20"/>
  <sheetViews>
    <sheetView tabSelected="1" workbookViewId="0">
      <selection activeCell="C19" sqref="C19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3" width="17.88671875" style="17" bestFit="1" customWidth="1"/>
    <col min="4" max="4" width="15.44140625" style="17" bestFit="1" customWidth="1"/>
    <col min="5" max="5" width="17.33203125" bestFit="1" customWidth="1"/>
    <col min="6" max="6" width="12.6640625" customWidth="1"/>
    <col min="7" max="9" width="8.88671875" hidden="1" customWidth="1"/>
    <col min="10" max="10" width="13.5546875" hidden="1" customWidth="1"/>
    <col min="11" max="11" width="25.33203125" bestFit="1" customWidth="1"/>
    <col min="12" max="12" width="9.5546875" bestFit="1" customWidth="1"/>
    <col min="13" max="13" width="17.5546875" bestFit="1" customWidth="1"/>
    <col min="14" max="14" width="13.109375" bestFit="1" customWidth="1"/>
  </cols>
  <sheetData>
    <row r="1" spans="1:14" x14ac:dyDescent="0.3">
      <c r="A1" s="18" t="s">
        <v>46</v>
      </c>
      <c r="B1" s="19" t="s">
        <v>48</v>
      </c>
      <c r="C1" s="23" t="s">
        <v>86</v>
      </c>
      <c r="D1" s="23" t="s">
        <v>87</v>
      </c>
      <c r="E1" s="23" t="s">
        <v>47</v>
      </c>
      <c r="F1" s="18" t="s">
        <v>49</v>
      </c>
      <c r="H1" s="24" t="s">
        <v>89</v>
      </c>
      <c r="I1" s="24" t="s">
        <v>90</v>
      </c>
      <c r="J1" s="26" t="s">
        <v>91</v>
      </c>
      <c r="K1" s="27" t="s">
        <v>92</v>
      </c>
      <c r="L1" s="43" t="s">
        <v>93</v>
      </c>
      <c r="M1" s="43" t="s">
        <v>95</v>
      </c>
      <c r="N1" s="43" t="s">
        <v>94</v>
      </c>
    </row>
    <row r="2" spans="1:14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25">
        <v>1</v>
      </c>
      <c r="I2" s="25">
        <v>6</v>
      </c>
      <c r="J2" s="25">
        <f t="shared" ref="J2:J9" si="0">H2*60+I2</f>
        <v>66</v>
      </c>
      <c r="K2" s="28">
        <f t="shared" ref="K2:K9" si="1">ROUND(J2/D2,2)</f>
        <v>4.4000000000000004</v>
      </c>
      <c r="L2" s="20">
        <v>66</v>
      </c>
      <c r="M2" s="20">
        <f>C2*L2</f>
        <v>990</v>
      </c>
      <c r="N2" s="20">
        <f>D2*L2</f>
        <v>990</v>
      </c>
    </row>
    <row r="3" spans="1:14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25">
        <v>1</v>
      </c>
      <c r="I3" s="25">
        <v>39</v>
      </c>
      <c r="J3" s="25">
        <f t="shared" si="0"/>
        <v>99</v>
      </c>
      <c r="K3" s="28">
        <f t="shared" si="1"/>
        <v>12.38</v>
      </c>
      <c r="L3" s="20">
        <v>99</v>
      </c>
      <c r="M3" s="20">
        <f t="shared" ref="M3:M19" si="3">C3*L3</f>
        <v>792</v>
      </c>
      <c r="N3" s="20">
        <f t="shared" ref="N3:N19" si="4">D3*L3</f>
        <v>792</v>
      </c>
    </row>
    <row r="4" spans="1:14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25">
        <v>1</v>
      </c>
      <c r="I4" s="25">
        <v>33</v>
      </c>
      <c r="J4" s="25">
        <f t="shared" si="0"/>
        <v>93</v>
      </c>
      <c r="K4" s="28">
        <f t="shared" si="1"/>
        <v>9.3000000000000007</v>
      </c>
      <c r="L4" s="20">
        <v>93</v>
      </c>
      <c r="M4" s="20">
        <f t="shared" si="3"/>
        <v>930</v>
      </c>
      <c r="N4" s="20">
        <f t="shared" si="4"/>
        <v>930</v>
      </c>
    </row>
    <row r="5" spans="1:14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25">
        <v>0</v>
      </c>
      <c r="I5" s="25">
        <v>37</v>
      </c>
      <c r="J5" s="25">
        <f t="shared" si="0"/>
        <v>37</v>
      </c>
      <c r="K5" s="28">
        <f t="shared" si="1"/>
        <v>3.7</v>
      </c>
      <c r="L5" s="20">
        <v>37</v>
      </c>
      <c r="M5" s="20">
        <f t="shared" si="3"/>
        <v>370</v>
      </c>
      <c r="N5" s="20">
        <f t="shared" si="4"/>
        <v>370</v>
      </c>
    </row>
    <row r="6" spans="1:14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25">
        <v>0</v>
      </c>
      <c r="I6" s="25">
        <v>52</v>
      </c>
      <c r="J6" s="25">
        <f t="shared" si="0"/>
        <v>52</v>
      </c>
      <c r="K6" s="28">
        <f t="shared" si="1"/>
        <v>4.7300000000000004</v>
      </c>
      <c r="L6" s="20">
        <v>52</v>
      </c>
      <c r="M6" s="20">
        <f t="shared" si="3"/>
        <v>572</v>
      </c>
      <c r="N6" s="20">
        <f t="shared" si="4"/>
        <v>572</v>
      </c>
    </row>
    <row r="7" spans="1:14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25">
        <v>1</v>
      </c>
      <c r="I7" s="25">
        <v>14</v>
      </c>
      <c r="J7" s="25">
        <f t="shared" si="0"/>
        <v>74</v>
      </c>
      <c r="K7" s="28">
        <f t="shared" si="1"/>
        <v>5.29</v>
      </c>
      <c r="L7" s="20">
        <v>74</v>
      </c>
      <c r="M7" s="20">
        <f t="shared" si="3"/>
        <v>1036</v>
      </c>
      <c r="N7" s="20">
        <f t="shared" si="4"/>
        <v>1036</v>
      </c>
    </row>
    <row r="8" spans="1:14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25">
        <v>0</v>
      </c>
      <c r="I8" s="25">
        <v>50</v>
      </c>
      <c r="J8" s="25">
        <f t="shared" si="0"/>
        <v>50</v>
      </c>
      <c r="K8" s="28">
        <f t="shared" si="1"/>
        <v>4.55</v>
      </c>
      <c r="L8" s="20">
        <v>50</v>
      </c>
      <c r="M8" s="20">
        <f t="shared" si="3"/>
        <v>550</v>
      </c>
      <c r="N8" s="20">
        <f t="shared" si="4"/>
        <v>550</v>
      </c>
    </row>
    <row r="9" spans="1:14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25">
        <v>1</v>
      </c>
      <c r="I9" s="25">
        <v>16</v>
      </c>
      <c r="J9" s="25">
        <f t="shared" si="0"/>
        <v>76</v>
      </c>
      <c r="K9" s="28">
        <f t="shared" si="1"/>
        <v>5.43</v>
      </c>
      <c r="L9" s="20">
        <v>76</v>
      </c>
      <c r="M9" s="20">
        <f t="shared" si="3"/>
        <v>1064</v>
      </c>
      <c r="N9" s="20">
        <f t="shared" si="4"/>
        <v>1064</v>
      </c>
    </row>
    <row r="10" spans="1:14" x14ac:dyDescent="0.3">
      <c r="A10" s="20">
        <v>9</v>
      </c>
      <c r="B10" s="21" t="s">
        <v>66</v>
      </c>
      <c r="C10" s="22">
        <v>13</v>
      </c>
      <c r="D10" s="22">
        <v>13</v>
      </c>
      <c r="E10" s="20" t="s">
        <v>67</v>
      </c>
      <c r="F10" s="20" t="str">
        <f t="shared" ref="F10:F19" si="5">IF(C10=D10,"Completed",IF(C10=0,"Not Started","In Progress"))</f>
        <v>Completed</v>
      </c>
      <c r="H10" s="25">
        <v>0</v>
      </c>
      <c r="I10" s="25">
        <v>47</v>
      </c>
      <c r="J10" s="25">
        <f>H10*60+I10</f>
        <v>47</v>
      </c>
      <c r="K10" s="28">
        <f>ROUND(J10/D10,2)</f>
        <v>3.62</v>
      </c>
      <c r="L10" s="20">
        <v>47</v>
      </c>
      <c r="M10" s="20">
        <f t="shared" si="3"/>
        <v>611</v>
      </c>
      <c r="N10" s="20">
        <f t="shared" si="4"/>
        <v>611</v>
      </c>
    </row>
    <row r="11" spans="1:14" x14ac:dyDescent="0.3">
      <c r="A11" s="33">
        <v>10</v>
      </c>
      <c r="B11" s="34" t="s">
        <v>68</v>
      </c>
      <c r="C11" s="35">
        <v>44</v>
      </c>
      <c r="D11" s="35">
        <v>44</v>
      </c>
      <c r="E11" s="33" t="s">
        <v>69</v>
      </c>
      <c r="F11" s="33" t="str">
        <f t="shared" si="5"/>
        <v>Completed</v>
      </c>
      <c r="G11" s="36"/>
      <c r="H11" s="37">
        <v>5</v>
      </c>
      <c r="I11" s="37">
        <v>47</v>
      </c>
      <c r="J11" s="37">
        <f>H11*60+I11</f>
        <v>347</v>
      </c>
      <c r="K11" s="28">
        <f t="shared" ref="K11:K18" si="6">ROUND(J11/D11,2)</f>
        <v>7.89</v>
      </c>
      <c r="L11" s="33">
        <v>347</v>
      </c>
      <c r="M11" s="20">
        <f t="shared" si="3"/>
        <v>15268</v>
      </c>
      <c r="N11" s="20">
        <f t="shared" si="4"/>
        <v>15268</v>
      </c>
    </row>
    <row r="12" spans="1:14" x14ac:dyDescent="0.3">
      <c r="A12" s="33">
        <v>11</v>
      </c>
      <c r="B12" s="34" t="s">
        <v>70</v>
      </c>
      <c r="C12" s="35">
        <v>12</v>
      </c>
      <c r="D12" s="35">
        <v>12</v>
      </c>
      <c r="E12" s="33" t="s">
        <v>71</v>
      </c>
      <c r="F12" s="33" t="str">
        <f t="shared" si="5"/>
        <v>Completed</v>
      </c>
      <c r="G12" s="36"/>
      <c r="H12" s="37">
        <v>1</v>
      </c>
      <c r="I12" s="37">
        <v>35</v>
      </c>
      <c r="J12" s="37">
        <f t="shared" ref="J12:J19" si="7">H12*60+I12</f>
        <v>95</v>
      </c>
      <c r="K12" s="28">
        <f t="shared" si="6"/>
        <v>7.92</v>
      </c>
      <c r="L12" s="33">
        <v>95</v>
      </c>
      <c r="M12" s="20">
        <f t="shared" si="3"/>
        <v>1140</v>
      </c>
      <c r="N12" s="20">
        <f t="shared" si="4"/>
        <v>1140</v>
      </c>
    </row>
    <row r="13" spans="1:14" x14ac:dyDescent="0.3">
      <c r="A13" s="38">
        <v>12</v>
      </c>
      <c r="B13" s="39" t="s">
        <v>72</v>
      </c>
      <c r="C13" s="40">
        <v>21</v>
      </c>
      <c r="D13" s="40">
        <v>21</v>
      </c>
      <c r="E13" s="38" t="s">
        <v>73</v>
      </c>
      <c r="F13" s="38" t="str">
        <f t="shared" si="5"/>
        <v>Completed</v>
      </c>
      <c r="G13" s="36"/>
      <c r="H13" s="37">
        <v>4</v>
      </c>
      <c r="I13" s="37">
        <v>6</v>
      </c>
      <c r="J13" s="37">
        <f t="shared" si="7"/>
        <v>246</v>
      </c>
      <c r="K13" s="28">
        <f t="shared" si="6"/>
        <v>11.71</v>
      </c>
      <c r="L13" s="38">
        <v>246</v>
      </c>
      <c r="M13" s="20">
        <f t="shared" si="3"/>
        <v>5166</v>
      </c>
      <c r="N13" s="20">
        <f t="shared" si="4"/>
        <v>5166</v>
      </c>
    </row>
    <row r="14" spans="1:14" x14ac:dyDescent="0.3">
      <c r="A14" s="38">
        <v>13</v>
      </c>
      <c r="B14" s="39" t="s">
        <v>74</v>
      </c>
      <c r="C14" s="40">
        <v>9</v>
      </c>
      <c r="D14" s="40">
        <v>9</v>
      </c>
      <c r="E14" s="38" t="s">
        <v>75</v>
      </c>
      <c r="F14" s="38" t="str">
        <f t="shared" si="5"/>
        <v>Completed</v>
      </c>
      <c r="G14" s="41"/>
      <c r="H14" s="42">
        <v>1</v>
      </c>
      <c r="I14" s="42">
        <v>34</v>
      </c>
      <c r="J14" s="42">
        <f t="shared" si="7"/>
        <v>94</v>
      </c>
      <c r="K14" s="28">
        <f t="shared" si="6"/>
        <v>10.44</v>
      </c>
      <c r="L14" s="38">
        <v>94</v>
      </c>
      <c r="M14" s="20">
        <f t="shared" si="3"/>
        <v>846</v>
      </c>
      <c r="N14" s="20">
        <f t="shared" si="4"/>
        <v>846</v>
      </c>
    </row>
    <row r="15" spans="1:14" x14ac:dyDescent="0.3">
      <c r="A15" s="38">
        <v>14</v>
      </c>
      <c r="B15" s="39" t="s">
        <v>76</v>
      </c>
      <c r="C15" s="40">
        <v>8</v>
      </c>
      <c r="D15" s="40">
        <v>8</v>
      </c>
      <c r="E15" s="38" t="s">
        <v>77</v>
      </c>
      <c r="F15" s="38" t="str">
        <f t="shared" si="5"/>
        <v>Completed</v>
      </c>
      <c r="G15" s="41"/>
      <c r="H15" s="42">
        <v>1</v>
      </c>
      <c r="I15" s="42">
        <v>12</v>
      </c>
      <c r="J15" s="42">
        <f t="shared" si="7"/>
        <v>72</v>
      </c>
      <c r="K15" s="28">
        <f t="shared" si="6"/>
        <v>9</v>
      </c>
      <c r="L15" s="38">
        <v>72</v>
      </c>
      <c r="M15" s="20">
        <f t="shared" si="3"/>
        <v>576</v>
      </c>
      <c r="N15" s="20">
        <f t="shared" si="4"/>
        <v>576</v>
      </c>
    </row>
    <row r="16" spans="1:14" x14ac:dyDescent="0.3">
      <c r="A16" s="38">
        <v>15</v>
      </c>
      <c r="B16" s="39" t="s">
        <v>78</v>
      </c>
      <c r="C16" s="40">
        <v>7</v>
      </c>
      <c r="D16" s="40">
        <v>7</v>
      </c>
      <c r="E16" s="38" t="s">
        <v>79</v>
      </c>
      <c r="F16" s="38" t="str">
        <f t="shared" si="5"/>
        <v>Completed</v>
      </c>
      <c r="G16" s="41"/>
      <c r="H16" s="42">
        <v>1</v>
      </c>
      <c r="I16" s="42">
        <v>20</v>
      </c>
      <c r="J16" s="42">
        <f t="shared" si="7"/>
        <v>80</v>
      </c>
      <c r="K16" s="28">
        <f t="shared" si="6"/>
        <v>11.43</v>
      </c>
      <c r="L16" s="38">
        <v>80</v>
      </c>
      <c r="M16" s="38">
        <f t="shared" si="3"/>
        <v>560</v>
      </c>
      <c r="N16" s="38">
        <f t="shared" si="4"/>
        <v>560</v>
      </c>
    </row>
    <row r="17" spans="1:14" x14ac:dyDescent="0.3">
      <c r="A17" s="38">
        <v>16</v>
      </c>
      <c r="B17" s="39" t="s">
        <v>80</v>
      </c>
      <c r="C17" s="40">
        <v>7</v>
      </c>
      <c r="D17" s="40">
        <v>7</v>
      </c>
      <c r="E17" s="38" t="s">
        <v>81</v>
      </c>
      <c r="F17" s="38" t="str">
        <f t="shared" si="5"/>
        <v>Completed</v>
      </c>
      <c r="G17" s="41"/>
      <c r="H17" s="42">
        <v>0</v>
      </c>
      <c r="I17" s="42">
        <v>53</v>
      </c>
      <c r="J17" s="42">
        <f t="shared" si="7"/>
        <v>53</v>
      </c>
      <c r="K17" s="28">
        <f t="shared" si="6"/>
        <v>7.57</v>
      </c>
      <c r="L17" s="38">
        <v>53</v>
      </c>
      <c r="M17" s="38">
        <f t="shared" si="3"/>
        <v>371</v>
      </c>
      <c r="N17" s="38">
        <f t="shared" si="4"/>
        <v>371</v>
      </c>
    </row>
    <row r="18" spans="1:14" x14ac:dyDescent="0.3">
      <c r="A18" s="38">
        <v>17</v>
      </c>
      <c r="B18" s="39" t="s">
        <v>82</v>
      </c>
      <c r="C18" s="40">
        <v>27</v>
      </c>
      <c r="D18" s="40">
        <v>27</v>
      </c>
      <c r="E18" s="38" t="s">
        <v>83</v>
      </c>
      <c r="F18" s="38" t="str">
        <f t="shared" si="5"/>
        <v>Completed</v>
      </c>
      <c r="G18" s="41"/>
      <c r="H18" s="42">
        <v>4</v>
      </c>
      <c r="I18" s="42">
        <v>14</v>
      </c>
      <c r="J18" s="42">
        <f t="shared" si="7"/>
        <v>254</v>
      </c>
      <c r="K18" s="28">
        <f t="shared" si="6"/>
        <v>9.41</v>
      </c>
      <c r="L18" s="38">
        <v>254</v>
      </c>
      <c r="M18" s="20">
        <f t="shared" si="3"/>
        <v>6858</v>
      </c>
      <c r="N18" s="20">
        <f t="shared" si="4"/>
        <v>6858</v>
      </c>
    </row>
    <row r="19" spans="1:14" x14ac:dyDescent="0.3">
      <c r="A19" s="55">
        <v>18</v>
      </c>
      <c r="B19" s="56" t="s">
        <v>84</v>
      </c>
      <c r="C19" s="57">
        <v>2</v>
      </c>
      <c r="D19" s="57">
        <v>8</v>
      </c>
      <c r="E19" s="55" t="s">
        <v>85</v>
      </c>
      <c r="F19" s="55" t="str">
        <f t="shared" si="5"/>
        <v>In Progress</v>
      </c>
      <c r="G19" s="58"/>
      <c r="H19" s="59">
        <v>1</v>
      </c>
      <c r="I19" s="59">
        <v>0</v>
      </c>
      <c r="J19" s="59">
        <f t="shared" si="7"/>
        <v>60</v>
      </c>
      <c r="K19" s="60">
        <f>ROUND(J19/D19,2)</f>
        <v>7.5</v>
      </c>
      <c r="L19" s="55">
        <v>60</v>
      </c>
      <c r="M19" s="55">
        <f t="shared" si="3"/>
        <v>120</v>
      </c>
      <c r="N19" s="55">
        <f t="shared" si="4"/>
        <v>480</v>
      </c>
    </row>
    <row r="20" spans="1:14" ht="18" x14ac:dyDescent="0.35">
      <c r="A20" s="44" t="s">
        <v>88</v>
      </c>
      <c r="B20" s="44"/>
      <c r="C20" s="29">
        <f>SUM(C2:C19)</f>
        <v>243</v>
      </c>
      <c r="D20" s="29">
        <f>SUM(D2:D19)</f>
        <v>249</v>
      </c>
      <c r="E20" s="44">
        <f>ROUND(C20*100/D20,0)</f>
        <v>98</v>
      </c>
      <c r="F20" s="44"/>
      <c r="G20" s="30"/>
      <c r="H20" s="30"/>
      <c r="I20" s="30"/>
      <c r="J20" s="31">
        <f>SUM(J2:J19)</f>
        <v>1895</v>
      </c>
      <c r="K20" s="32">
        <f>ROUND(J20/D20,2)</f>
        <v>7.61</v>
      </c>
      <c r="M20" s="45">
        <f>ROUND((SUM(M2:M19)/SUM(N2:N19)*100),2)</f>
        <v>99.06</v>
      </c>
      <c r="N20" s="46"/>
    </row>
  </sheetData>
  <autoFilter ref="A1:N19" xr:uid="{D3CEC666-E820-4D85-92B5-084C9F56284E}"/>
  <mergeCells count="3">
    <mergeCell ref="A20:B20"/>
    <mergeCell ref="E20:F20"/>
    <mergeCell ref="M20:N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47" t="s">
        <v>13</v>
      </c>
      <c r="B1" s="48"/>
      <c r="C1" s="48"/>
      <c r="D1" s="49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50" t="s">
        <v>11</v>
      </c>
      <c r="B4" s="51"/>
      <c r="C4" s="52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47" t="s">
        <v>42</v>
      </c>
      <c r="B8" s="48"/>
      <c r="C8" s="53"/>
      <c r="D8" s="54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47" t="s">
        <v>43</v>
      </c>
      <c r="B17" s="48"/>
      <c r="C17" s="53"/>
      <c r="D17" s="54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2020-03-01T16:10:59Z</dcterms:modified>
</cp:coreProperties>
</file>